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487d71be80cb17eb/Bureau/"/>
    </mc:Choice>
  </mc:AlternateContent>
  <xr:revisionPtr revIDLastSave="0" documentId="8_{5B44A1DA-FA37-4DCF-B553-4B27BFE6312C}" xr6:coauthVersionLast="47" xr6:coauthVersionMax="47" xr10:uidLastSave="{00000000-0000-0000-0000-000000000000}"/>
  <bookViews>
    <workbookView xWindow="-21090" yWindow="6435" windowWidth="19200" windowHeight="11175" activeTab="1" xr2:uid="{8C02C05D-DEFE-4DA2-BB82-808878A1228D}"/>
  </bookViews>
  <sheets>
    <sheet name="Catégorie et Tiers" sheetId="7" r:id="rId1"/>
    <sheet name="DONNEES" sheetId="1" r:id="rId2"/>
    <sheet name="BUDGET PREVISIONNEL" sheetId="12" r:id="rId3"/>
  </sheets>
  <definedNames>
    <definedName name="_xlnm._FilterDatabase" localSheetId="1" hidden="1">DONNEES!$A$1:$J$2453</definedName>
    <definedName name="A">DONNEES!$E$2:$E$2453</definedName>
    <definedName name="Catégorie">DONNEES!$G$2:$G$2453</definedName>
    <definedName name="Categories" localSheetId="0">'Catégorie et Tiers'!$B:$B</definedName>
    <definedName name="Date">DONNEES!$B$2:$B$2453</definedName>
    <definedName name="DtAn">DONNEES!$E$2:$E$2453</definedName>
    <definedName name="DtJr">DONNEES!$C$2:$C$2453</definedName>
    <definedName name="DtMois">DONNEES!$D$2:$D$2453</definedName>
    <definedName name="Entrée">DONNEES!$H$2:$H$2453</definedName>
    <definedName name="J">DONNEES!$C$2:$C$2453</definedName>
    <definedName name="M">DONNEES!$D$2:$D$2453</definedName>
    <definedName name="Mode">DONNEES!$A$2:$A$2453</definedName>
    <definedName name="Solde">DONNEES!$J$2:$J$2453</definedName>
    <definedName name="Sortie">DONNEES!$I$2:$I$2453</definedName>
    <definedName name="Tiers" localSheetId="0">'Catégorie et Tiers'!$A:$A</definedName>
    <definedName name="Tiers">DONNEES!$F$2:$F$2453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9" i="12" l="1"/>
  <c r="I30" i="12"/>
  <c r="I31" i="12"/>
  <c r="I32" i="12"/>
  <c r="I33" i="12"/>
  <c r="I34" i="12"/>
  <c r="I35" i="12"/>
  <c r="I36" i="12"/>
  <c r="I37" i="12"/>
  <c r="I38" i="12"/>
  <c r="I39" i="12"/>
  <c r="I40" i="12"/>
  <c r="I41" i="12"/>
  <c r="I42" i="12"/>
  <c r="I43" i="12"/>
  <c r="I44" i="12"/>
  <c r="I45" i="12"/>
  <c r="I46" i="12"/>
  <c r="I47" i="12"/>
  <c r="I48" i="12"/>
  <c r="I49" i="12"/>
  <c r="I50" i="12"/>
  <c r="I51" i="12"/>
  <c r="I52" i="12"/>
  <c r="I28" i="12"/>
  <c r="J28" i="12"/>
  <c r="L28" i="12" s="1"/>
  <c r="J29" i="12"/>
  <c r="L29" i="12" s="1"/>
  <c r="J30" i="12"/>
  <c r="J35" i="12"/>
  <c r="J36" i="12"/>
  <c r="J37" i="12"/>
  <c r="J38" i="12"/>
  <c r="J39" i="12"/>
  <c r="J40" i="12"/>
  <c r="J41" i="12"/>
  <c r="L41" i="12" s="1"/>
  <c r="J42" i="12"/>
  <c r="L42" i="12" s="1"/>
  <c r="J43" i="12"/>
  <c r="J44" i="12"/>
  <c r="J45" i="12"/>
  <c r="J46" i="12"/>
  <c r="J47" i="12"/>
  <c r="L47" i="12" s="1"/>
  <c r="J48" i="12"/>
  <c r="J49" i="12"/>
  <c r="J50" i="12"/>
  <c r="L50" i="12" s="1"/>
  <c r="J51" i="12"/>
  <c r="J52" i="12"/>
  <c r="J31" i="12"/>
  <c r="J32" i="12"/>
  <c r="L32" i="12" s="1"/>
  <c r="J33" i="12"/>
  <c r="J34" i="12"/>
  <c r="L34" i="12" s="1"/>
  <c r="C2" i="1"/>
  <c r="D2" i="1"/>
  <c r="E2" i="1"/>
  <c r="C3" i="1"/>
  <c r="D3" i="1"/>
  <c r="E3" i="1"/>
  <c r="J3" i="1"/>
  <c r="C4" i="1"/>
  <c r="D4" i="1"/>
  <c r="E4" i="1"/>
  <c r="J4" i="1"/>
  <c r="C5" i="1"/>
  <c r="D5" i="1"/>
  <c r="E5" i="1"/>
  <c r="J5" i="1"/>
  <c r="C6" i="1"/>
  <c r="D6" i="1"/>
  <c r="E6" i="1"/>
  <c r="J6" i="1"/>
  <c r="C7" i="1"/>
  <c r="D7" i="1"/>
  <c r="E7" i="1"/>
  <c r="J7" i="1"/>
  <c r="C8" i="1"/>
  <c r="D8" i="1"/>
  <c r="E8" i="1"/>
  <c r="J8" i="1"/>
  <c r="C9" i="1"/>
  <c r="D9" i="1"/>
  <c r="E9" i="1"/>
  <c r="J9" i="1"/>
  <c r="C10" i="1"/>
  <c r="D10" i="1"/>
  <c r="E10" i="1"/>
  <c r="J10" i="1"/>
  <c r="C11" i="1"/>
  <c r="D11" i="1"/>
  <c r="E11" i="1"/>
  <c r="J11" i="1"/>
  <c r="C12" i="1"/>
  <c r="D12" i="1"/>
  <c r="E12" i="1"/>
  <c r="J12" i="1"/>
  <c r="C13" i="1"/>
  <c r="D13" i="1"/>
  <c r="E13" i="1"/>
  <c r="J13" i="1"/>
  <c r="C14" i="1"/>
  <c r="D14" i="1"/>
  <c r="E14" i="1"/>
  <c r="J14" i="1"/>
  <c r="C15" i="1"/>
  <c r="D15" i="1"/>
  <c r="E15" i="1"/>
  <c r="J15" i="1"/>
  <c r="C16" i="1"/>
  <c r="D16" i="1"/>
  <c r="E16" i="1"/>
  <c r="J16" i="1"/>
  <c r="C17" i="1"/>
  <c r="D17" i="1"/>
  <c r="E17" i="1"/>
  <c r="J17" i="1"/>
  <c r="C18" i="1"/>
  <c r="D18" i="1"/>
  <c r="E18" i="1"/>
  <c r="J18" i="1"/>
  <c r="C19" i="1"/>
  <c r="D19" i="1"/>
  <c r="E19" i="1"/>
  <c r="J19" i="1"/>
  <c r="C20" i="1"/>
  <c r="D20" i="1"/>
  <c r="E20" i="1"/>
  <c r="J20" i="1"/>
  <c r="C21" i="1"/>
  <c r="D21" i="1"/>
  <c r="E21" i="1"/>
  <c r="J21" i="1"/>
  <c r="C22" i="1"/>
  <c r="D22" i="1"/>
  <c r="E22" i="1"/>
  <c r="J22" i="1"/>
  <c r="C23" i="1"/>
  <c r="D23" i="1"/>
  <c r="E23" i="1"/>
  <c r="J23" i="1"/>
  <c r="C24" i="1"/>
  <c r="D24" i="1"/>
  <c r="E24" i="1"/>
  <c r="J24" i="1"/>
  <c r="C25" i="1"/>
  <c r="D25" i="1"/>
  <c r="E25" i="1"/>
  <c r="J25" i="1"/>
  <c r="C26" i="1"/>
  <c r="D26" i="1"/>
  <c r="E26" i="1"/>
  <c r="J26" i="1"/>
  <c r="C27" i="1"/>
  <c r="D27" i="1"/>
  <c r="E27" i="1"/>
  <c r="J27" i="1"/>
  <c r="C28" i="1"/>
  <c r="D28" i="1"/>
  <c r="E28" i="1"/>
  <c r="J28" i="1"/>
  <c r="C29" i="1"/>
  <c r="D29" i="1"/>
  <c r="E29" i="1"/>
  <c r="J29" i="1"/>
  <c r="C30" i="1"/>
  <c r="D30" i="1"/>
  <c r="E30" i="1"/>
  <c r="J30" i="1"/>
  <c r="C31" i="1"/>
  <c r="D31" i="1"/>
  <c r="E31" i="1"/>
  <c r="J31" i="1"/>
  <c r="C32" i="1"/>
  <c r="D32" i="1"/>
  <c r="E32" i="1"/>
  <c r="J32" i="1"/>
  <c r="C33" i="1"/>
  <c r="D33" i="1"/>
  <c r="E33" i="1"/>
  <c r="J33" i="1"/>
  <c r="C34" i="1"/>
  <c r="D34" i="1"/>
  <c r="E34" i="1"/>
  <c r="J34" i="1"/>
  <c r="C35" i="1"/>
  <c r="D35" i="1"/>
  <c r="E35" i="1"/>
  <c r="J35" i="1"/>
  <c r="C36" i="1"/>
  <c r="D36" i="1"/>
  <c r="E36" i="1"/>
  <c r="J36" i="1"/>
  <c r="C37" i="1"/>
  <c r="D37" i="1"/>
  <c r="E37" i="1"/>
  <c r="J37" i="1"/>
  <c r="C38" i="1"/>
  <c r="D38" i="1"/>
  <c r="E38" i="1"/>
  <c r="J38" i="1"/>
  <c r="C39" i="1"/>
  <c r="D39" i="1"/>
  <c r="E39" i="1"/>
  <c r="J39" i="1"/>
  <c r="C40" i="1"/>
  <c r="D40" i="1"/>
  <c r="E40" i="1"/>
  <c r="J40" i="1"/>
  <c r="C41" i="1"/>
  <c r="D41" i="1"/>
  <c r="E41" i="1"/>
  <c r="J41" i="1"/>
  <c r="C42" i="1"/>
  <c r="D42" i="1"/>
  <c r="E42" i="1"/>
  <c r="J42" i="1"/>
  <c r="C43" i="1"/>
  <c r="D43" i="1"/>
  <c r="E43" i="1"/>
  <c r="J43" i="1"/>
  <c r="C44" i="1"/>
  <c r="D44" i="1"/>
  <c r="E44" i="1"/>
  <c r="J44" i="1"/>
  <c r="C45" i="1"/>
  <c r="D45" i="1"/>
  <c r="E45" i="1"/>
  <c r="J45" i="1"/>
  <c r="C46" i="1"/>
  <c r="D46" i="1"/>
  <c r="E46" i="1"/>
  <c r="J46" i="1"/>
  <c r="C47" i="1"/>
  <c r="D47" i="1"/>
  <c r="E47" i="1"/>
  <c r="J47" i="1"/>
  <c r="C48" i="1"/>
  <c r="D48" i="1"/>
  <c r="E48" i="1"/>
  <c r="J48" i="1"/>
  <c r="C49" i="1"/>
  <c r="D49" i="1"/>
  <c r="E49" i="1"/>
  <c r="J49" i="1"/>
  <c r="C50" i="1"/>
  <c r="D50" i="1"/>
  <c r="E50" i="1"/>
  <c r="J50" i="1"/>
  <c r="C51" i="1"/>
  <c r="D51" i="1"/>
  <c r="E51" i="1"/>
  <c r="J51" i="1"/>
  <c r="C52" i="1"/>
  <c r="D52" i="1"/>
  <c r="E52" i="1"/>
  <c r="J52" i="1"/>
  <c r="C53" i="1"/>
  <c r="D53" i="1"/>
  <c r="E53" i="1"/>
  <c r="J53" i="1"/>
  <c r="C54" i="1"/>
  <c r="D54" i="1"/>
  <c r="E54" i="1"/>
  <c r="J54" i="1"/>
  <c r="C55" i="1"/>
  <c r="D55" i="1"/>
  <c r="E55" i="1"/>
  <c r="J55" i="1"/>
  <c r="C56" i="1"/>
  <c r="D56" i="1"/>
  <c r="E56" i="1"/>
  <c r="J56" i="1"/>
  <c r="C57" i="1"/>
  <c r="D57" i="1"/>
  <c r="E57" i="1"/>
  <c r="J57" i="1"/>
  <c r="C58" i="1"/>
  <c r="D58" i="1"/>
  <c r="E58" i="1"/>
  <c r="J58" i="1"/>
  <c r="C59" i="1"/>
  <c r="D59" i="1"/>
  <c r="E59" i="1"/>
  <c r="J59" i="1"/>
  <c r="C60" i="1"/>
  <c r="D60" i="1"/>
  <c r="E60" i="1"/>
  <c r="J60" i="1"/>
  <c r="C61" i="1"/>
  <c r="D61" i="1"/>
  <c r="E61" i="1"/>
  <c r="J61" i="1"/>
  <c r="C62" i="1"/>
  <c r="D62" i="1"/>
  <c r="E62" i="1"/>
  <c r="J62" i="1"/>
  <c r="C63" i="1"/>
  <c r="D63" i="1"/>
  <c r="E63" i="1"/>
  <c r="J63" i="1"/>
  <c r="C64" i="1"/>
  <c r="D64" i="1"/>
  <c r="E64" i="1"/>
  <c r="J64" i="1"/>
  <c r="C65" i="1"/>
  <c r="D65" i="1"/>
  <c r="E65" i="1"/>
  <c r="J65" i="1"/>
  <c r="C66" i="1"/>
  <c r="D66" i="1"/>
  <c r="E66" i="1"/>
  <c r="J66" i="1"/>
  <c r="C67" i="1"/>
  <c r="D67" i="1"/>
  <c r="E67" i="1"/>
  <c r="J67" i="1"/>
  <c r="C68" i="1"/>
  <c r="D68" i="1"/>
  <c r="E68" i="1"/>
  <c r="J68" i="1"/>
  <c r="C69" i="1"/>
  <c r="D69" i="1"/>
  <c r="E69" i="1"/>
  <c r="J69" i="1"/>
  <c r="C70" i="1"/>
  <c r="D70" i="1"/>
  <c r="E70" i="1"/>
  <c r="J70" i="1"/>
  <c r="C71" i="1"/>
  <c r="D71" i="1"/>
  <c r="E71" i="1"/>
  <c r="J71" i="1"/>
  <c r="C72" i="1"/>
  <c r="D72" i="1"/>
  <c r="E72" i="1"/>
  <c r="J72" i="1"/>
  <c r="C73" i="1"/>
  <c r="D73" i="1"/>
  <c r="E73" i="1"/>
  <c r="J73" i="1"/>
  <c r="C74" i="1"/>
  <c r="D74" i="1"/>
  <c r="E74" i="1"/>
  <c r="J74" i="1"/>
  <c r="C75" i="1"/>
  <c r="D75" i="1"/>
  <c r="E75" i="1"/>
  <c r="J75" i="1"/>
  <c r="C76" i="1"/>
  <c r="D76" i="1"/>
  <c r="E76" i="1"/>
  <c r="J76" i="1"/>
  <c r="C77" i="1"/>
  <c r="D77" i="1"/>
  <c r="E77" i="1"/>
  <c r="J77" i="1"/>
  <c r="C78" i="1"/>
  <c r="D78" i="1"/>
  <c r="E78" i="1"/>
  <c r="J78" i="1"/>
  <c r="C79" i="1"/>
  <c r="D79" i="1"/>
  <c r="E79" i="1"/>
  <c r="J79" i="1"/>
  <c r="C80" i="1"/>
  <c r="D80" i="1"/>
  <c r="E80" i="1"/>
  <c r="J80" i="1"/>
  <c r="C81" i="1"/>
  <c r="D81" i="1"/>
  <c r="E81" i="1"/>
  <c r="J81" i="1"/>
  <c r="C82" i="1"/>
  <c r="D82" i="1"/>
  <c r="E82" i="1"/>
  <c r="J82" i="1"/>
  <c r="C83" i="1"/>
  <c r="D83" i="1"/>
  <c r="E83" i="1"/>
  <c r="J83" i="1"/>
  <c r="C84" i="1"/>
  <c r="D84" i="1"/>
  <c r="E84" i="1"/>
  <c r="J84" i="1"/>
  <c r="C85" i="1"/>
  <c r="D85" i="1"/>
  <c r="E85" i="1"/>
  <c r="J85" i="1"/>
  <c r="C86" i="1"/>
  <c r="D86" i="1"/>
  <c r="E86" i="1"/>
  <c r="J86" i="1"/>
  <c r="C87" i="1"/>
  <c r="D87" i="1"/>
  <c r="E87" i="1"/>
  <c r="J87" i="1"/>
  <c r="C88" i="1"/>
  <c r="D88" i="1"/>
  <c r="E88" i="1"/>
  <c r="J88" i="1"/>
  <c r="C89" i="1"/>
  <c r="D89" i="1"/>
  <c r="E89" i="1"/>
  <c r="J89" i="1"/>
  <c r="C90" i="1"/>
  <c r="D90" i="1"/>
  <c r="E90" i="1"/>
  <c r="J90" i="1"/>
  <c r="C91" i="1"/>
  <c r="D91" i="1"/>
  <c r="E91" i="1"/>
  <c r="J91" i="1"/>
  <c r="C92" i="1"/>
  <c r="D92" i="1"/>
  <c r="E92" i="1"/>
  <c r="J92" i="1"/>
  <c r="C93" i="1"/>
  <c r="D93" i="1"/>
  <c r="E93" i="1"/>
  <c r="J93" i="1"/>
  <c r="C94" i="1"/>
  <c r="D94" i="1"/>
  <c r="E94" i="1"/>
  <c r="J94" i="1"/>
  <c r="C95" i="1"/>
  <c r="D95" i="1"/>
  <c r="E95" i="1"/>
  <c r="J95" i="1"/>
  <c r="C96" i="1"/>
  <c r="D96" i="1"/>
  <c r="E96" i="1"/>
  <c r="J96" i="1"/>
  <c r="C97" i="1"/>
  <c r="D97" i="1"/>
  <c r="E97" i="1"/>
  <c r="J97" i="1"/>
  <c r="C98" i="1"/>
  <c r="D98" i="1"/>
  <c r="E98" i="1"/>
  <c r="J98" i="1"/>
  <c r="C99" i="1"/>
  <c r="D99" i="1"/>
  <c r="E99" i="1"/>
  <c r="J99" i="1"/>
  <c r="C100" i="1"/>
  <c r="D100" i="1"/>
  <c r="E100" i="1"/>
  <c r="J100" i="1"/>
  <c r="C101" i="1"/>
  <c r="D101" i="1"/>
  <c r="E101" i="1"/>
  <c r="J101" i="1"/>
  <c r="C102" i="1"/>
  <c r="D102" i="1"/>
  <c r="E102" i="1"/>
  <c r="J102" i="1"/>
  <c r="C103" i="1"/>
  <c r="D103" i="1"/>
  <c r="E103" i="1"/>
  <c r="J103" i="1"/>
  <c r="C104" i="1"/>
  <c r="D104" i="1"/>
  <c r="E104" i="1"/>
  <c r="J104" i="1"/>
  <c r="C105" i="1"/>
  <c r="D105" i="1"/>
  <c r="E105" i="1"/>
  <c r="J105" i="1"/>
  <c r="C106" i="1"/>
  <c r="D106" i="1"/>
  <c r="E106" i="1"/>
  <c r="J106" i="1"/>
  <c r="C107" i="1"/>
  <c r="D107" i="1"/>
  <c r="E107" i="1"/>
  <c r="J107" i="1"/>
  <c r="C108" i="1"/>
  <c r="D108" i="1"/>
  <c r="E108" i="1"/>
  <c r="J108" i="1"/>
  <c r="C109" i="1"/>
  <c r="D109" i="1"/>
  <c r="E109" i="1"/>
  <c r="J109" i="1"/>
  <c r="C110" i="1"/>
  <c r="D110" i="1"/>
  <c r="E110" i="1"/>
  <c r="J110" i="1"/>
  <c r="C111" i="1"/>
  <c r="D111" i="1"/>
  <c r="E111" i="1"/>
  <c r="J111" i="1"/>
  <c r="C112" i="1"/>
  <c r="D112" i="1"/>
  <c r="E112" i="1"/>
  <c r="J112" i="1"/>
  <c r="I1306" i="1"/>
  <c r="I1237" i="1"/>
  <c r="I1236" i="1"/>
  <c r="I1177" i="1"/>
  <c r="I1175" i="1"/>
  <c r="I1135" i="1"/>
  <c r="I818" i="1"/>
  <c r="I817" i="1"/>
  <c r="I800" i="1"/>
  <c r="I729" i="1"/>
  <c r="I683" i="1"/>
  <c r="I682" i="1"/>
  <c r="I652" i="1"/>
  <c r="I649" i="1"/>
  <c r="I603" i="1"/>
  <c r="D2439" i="1"/>
  <c r="D2441" i="1"/>
  <c r="D2440" i="1"/>
  <c r="D2438" i="1"/>
  <c r="D2442" i="1"/>
  <c r="D2443" i="1"/>
  <c r="D2444" i="1"/>
  <c r="D2445" i="1"/>
  <c r="D2446" i="1"/>
  <c r="D2447" i="1"/>
  <c r="D2448" i="1"/>
  <c r="D2453" i="1"/>
  <c r="D2451" i="1"/>
  <c r="D2452" i="1"/>
  <c r="D2449" i="1"/>
  <c r="D2450" i="1"/>
  <c r="K54" i="12"/>
  <c r="G52" i="12"/>
  <c r="L48" i="12"/>
  <c r="G46" i="12"/>
  <c r="L45" i="12"/>
  <c r="L44" i="12"/>
  <c r="G43" i="12"/>
  <c r="L43" i="12" s="1"/>
  <c r="G42" i="12"/>
  <c r="L40" i="12"/>
  <c r="L39" i="12"/>
  <c r="L37" i="12"/>
  <c r="L36" i="12"/>
  <c r="L35" i="12"/>
  <c r="G34" i="12"/>
  <c r="G31" i="12"/>
  <c r="F24" i="12"/>
  <c r="F23" i="12"/>
  <c r="F22" i="12"/>
  <c r="F18" i="12"/>
  <c r="F16" i="12"/>
  <c r="F15" i="12"/>
  <c r="F13" i="12"/>
  <c r="F11" i="12"/>
  <c r="F10" i="12"/>
  <c r="E2439" i="1"/>
  <c r="C2439" i="1"/>
  <c r="C2446" i="1"/>
  <c r="E2446" i="1"/>
  <c r="C2445" i="1"/>
  <c r="E2445" i="1"/>
  <c r="C2447" i="1"/>
  <c r="E2447" i="1"/>
  <c r="C2448" i="1"/>
  <c r="E2448" i="1"/>
  <c r="C2453" i="1"/>
  <c r="E2453" i="1"/>
  <c r="C2451" i="1"/>
  <c r="E2451" i="1"/>
  <c r="C2452" i="1"/>
  <c r="E2452" i="1"/>
  <c r="C2449" i="1"/>
  <c r="E2449" i="1"/>
  <c r="C2450" i="1"/>
  <c r="E2450" i="1"/>
  <c r="E2428" i="1"/>
  <c r="E2429" i="1"/>
  <c r="E2427" i="1"/>
  <c r="E2430" i="1"/>
  <c r="E2431" i="1"/>
  <c r="E2432" i="1"/>
  <c r="E2434" i="1"/>
  <c r="E2433" i="1"/>
  <c r="E2435" i="1"/>
  <c r="E2436" i="1"/>
  <c r="E2437" i="1"/>
  <c r="E2441" i="1"/>
  <c r="E2440" i="1"/>
  <c r="E2438" i="1"/>
  <c r="E2442" i="1"/>
  <c r="E2443" i="1"/>
  <c r="E2444" i="1"/>
  <c r="C2428" i="1"/>
  <c r="C2429" i="1"/>
  <c r="C2427" i="1"/>
  <c r="C2430" i="1"/>
  <c r="C2431" i="1"/>
  <c r="C2432" i="1"/>
  <c r="C2434" i="1"/>
  <c r="C2433" i="1"/>
  <c r="C2435" i="1"/>
  <c r="C2436" i="1"/>
  <c r="C2437" i="1"/>
  <c r="C2441" i="1"/>
  <c r="C2440" i="1"/>
  <c r="C2438" i="1"/>
  <c r="C2442" i="1"/>
  <c r="C2443" i="1"/>
  <c r="C2444" i="1"/>
  <c r="D2428" i="1"/>
  <c r="D2429" i="1"/>
  <c r="D2427" i="1"/>
  <c r="D2430" i="1"/>
  <c r="D2431" i="1"/>
  <c r="D2432" i="1"/>
  <c r="D2434" i="1"/>
  <c r="D2433" i="1"/>
  <c r="D2435" i="1"/>
  <c r="D2436" i="1"/>
  <c r="D2437" i="1"/>
  <c r="C2410" i="1"/>
  <c r="D2410" i="1"/>
  <c r="E2410" i="1"/>
  <c r="C2409" i="1"/>
  <c r="D2409" i="1"/>
  <c r="E2409" i="1"/>
  <c r="C2411" i="1"/>
  <c r="D2411" i="1"/>
  <c r="E2411" i="1"/>
  <c r="C2414" i="1"/>
  <c r="D2414" i="1"/>
  <c r="E2414" i="1"/>
  <c r="C2415" i="1"/>
  <c r="D2415" i="1"/>
  <c r="E2415" i="1"/>
  <c r="C2412" i="1"/>
  <c r="D2412" i="1"/>
  <c r="E2412" i="1"/>
  <c r="C2413" i="1"/>
  <c r="D2413" i="1"/>
  <c r="E2413" i="1"/>
  <c r="C2416" i="1"/>
  <c r="D2416" i="1"/>
  <c r="E2416" i="1"/>
  <c r="C2417" i="1"/>
  <c r="D2417" i="1"/>
  <c r="E2417" i="1"/>
  <c r="C2418" i="1"/>
  <c r="D2418" i="1"/>
  <c r="E2418" i="1"/>
  <c r="C2419" i="1"/>
  <c r="D2419" i="1"/>
  <c r="E2419" i="1"/>
  <c r="C2420" i="1"/>
  <c r="D2420" i="1"/>
  <c r="E2420" i="1"/>
  <c r="C2421" i="1"/>
  <c r="D2421" i="1"/>
  <c r="E2421" i="1"/>
  <c r="C2422" i="1"/>
  <c r="D2422" i="1"/>
  <c r="E2422" i="1"/>
  <c r="C2423" i="1"/>
  <c r="D2423" i="1"/>
  <c r="E2423" i="1"/>
  <c r="C2424" i="1"/>
  <c r="D2424" i="1"/>
  <c r="E2424" i="1"/>
  <c r="C2425" i="1"/>
  <c r="D2425" i="1"/>
  <c r="E2425" i="1"/>
  <c r="C2426" i="1"/>
  <c r="D2426" i="1"/>
  <c r="E2426" i="1"/>
  <c r="J113" i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  <c r="J301" i="1" s="1"/>
  <c r="J302" i="1" s="1"/>
  <c r="J303" i="1" s="1"/>
  <c r="J304" i="1" s="1"/>
  <c r="J305" i="1" s="1"/>
  <c r="J306" i="1" s="1"/>
  <c r="J307" i="1" s="1"/>
  <c r="J308" i="1" s="1"/>
  <c r="J309" i="1" s="1"/>
  <c r="J310" i="1" s="1"/>
  <c r="J311" i="1" s="1"/>
  <c r="J312" i="1" s="1"/>
  <c r="J313" i="1" s="1"/>
  <c r="J314" i="1" s="1"/>
  <c r="J315" i="1" s="1"/>
  <c r="J316" i="1" s="1"/>
  <c r="J317" i="1" s="1"/>
  <c r="J318" i="1" s="1"/>
  <c r="J319" i="1" s="1"/>
  <c r="J320" i="1" s="1"/>
  <c r="J321" i="1" s="1"/>
  <c r="J322" i="1" s="1"/>
  <c r="J323" i="1" s="1"/>
  <c r="J324" i="1" s="1"/>
  <c r="J325" i="1" s="1"/>
  <c r="J326" i="1" s="1"/>
  <c r="J327" i="1" s="1"/>
  <c r="J328" i="1" s="1"/>
  <c r="J329" i="1" s="1"/>
  <c r="J330" i="1" s="1"/>
  <c r="J331" i="1" s="1"/>
  <c r="J332" i="1" s="1"/>
  <c r="J333" i="1" s="1"/>
  <c r="J334" i="1" s="1"/>
  <c r="J335" i="1" s="1"/>
  <c r="J336" i="1" s="1"/>
  <c r="J337" i="1" s="1"/>
  <c r="J338" i="1" s="1"/>
  <c r="J339" i="1" s="1"/>
  <c r="J340" i="1" s="1"/>
  <c r="J341" i="1" s="1"/>
  <c r="J342" i="1" s="1"/>
  <c r="J343" i="1" s="1"/>
  <c r="J344" i="1" s="1"/>
  <c r="J345" i="1" s="1"/>
  <c r="J346" i="1" s="1"/>
  <c r="J347" i="1" s="1"/>
  <c r="J348" i="1" s="1"/>
  <c r="J349" i="1" s="1"/>
  <c r="J350" i="1" s="1"/>
  <c r="J351" i="1" s="1"/>
  <c r="J352" i="1" s="1"/>
  <c r="J353" i="1" s="1"/>
  <c r="J354" i="1" s="1"/>
  <c r="J355" i="1" s="1"/>
  <c r="J356" i="1" s="1"/>
  <c r="J357" i="1" s="1"/>
  <c r="J358" i="1" s="1"/>
  <c r="J359" i="1" s="1"/>
  <c r="J360" i="1" s="1"/>
  <c r="J361" i="1" s="1"/>
  <c r="J362" i="1" s="1"/>
  <c r="J363" i="1" s="1"/>
  <c r="J364" i="1" s="1"/>
  <c r="J365" i="1" s="1"/>
  <c r="J366" i="1" s="1"/>
  <c r="J367" i="1" s="1"/>
  <c r="J368" i="1" s="1"/>
  <c r="J369" i="1" s="1"/>
  <c r="J370" i="1" s="1"/>
  <c r="J371" i="1" s="1"/>
  <c r="J372" i="1" s="1"/>
  <c r="J373" i="1" s="1"/>
  <c r="J374" i="1" s="1"/>
  <c r="J375" i="1" s="1"/>
  <c r="J376" i="1" s="1"/>
  <c r="J377" i="1" s="1"/>
  <c r="J378" i="1" s="1"/>
  <c r="J379" i="1" s="1"/>
  <c r="J380" i="1" s="1"/>
  <c r="J381" i="1" s="1"/>
  <c r="J382" i="1" s="1"/>
  <c r="J383" i="1" s="1"/>
  <c r="J384" i="1" s="1"/>
  <c r="J385" i="1" s="1"/>
  <c r="J386" i="1" s="1"/>
  <c r="J387" i="1" s="1"/>
  <c r="J388" i="1" s="1"/>
  <c r="J389" i="1" s="1"/>
  <c r="J390" i="1" s="1"/>
  <c r="J391" i="1" s="1"/>
  <c r="J392" i="1" s="1"/>
  <c r="J393" i="1" s="1"/>
  <c r="J394" i="1" s="1"/>
  <c r="J395" i="1" s="1"/>
  <c r="J396" i="1" s="1"/>
  <c r="J397" i="1" s="1"/>
  <c r="J398" i="1" s="1"/>
  <c r="J399" i="1" s="1"/>
  <c r="J400" i="1" s="1"/>
  <c r="J401" i="1" s="1"/>
  <c r="J402" i="1" s="1"/>
  <c r="J403" i="1" s="1"/>
  <c r="J404" i="1" s="1"/>
  <c r="J405" i="1" s="1"/>
  <c r="J406" i="1" s="1"/>
  <c r="J407" i="1" s="1"/>
  <c r="J408" i="1" s="1"/>
  <c r="J409" i="1" s="1"/>
  <c r="J410" i="1" s="1"/>
  <c r="J411" i="1" s="1"/>
  <c r="J412" i="1" s="1"/>
  <c r="J413" i="1" s="1"/>
  <c r="J414" i="1" s="1"/>
  <c r="J415" i="1" s="1"/>
  <c r="J416" i="1" s="1"/>
  <c r="J417" i="1" s="1"/>
  <c r="J418" i="1" s="1"/>
  <c r="J419" i="1" s="1"/>
  <c r="J420" i="1" s="1"/>
  <c r="J421" i="1" s="1"/>
  <c r="J422" i="1" s="1"/>
  <c r="J423" i="1" s="1"/>
  <c r="J424" i="1" s="1"/>
  <c r="J425" i="1" s="1"/>
  <c r="J426" i="1" s="1"/>
  <c r="J427" i="1" s="1"/>
  <c r="J428" i="1" s="1"/>
  <c r="J429" i="1" s="1"/>
  <c r="J430" i="1" s="1"/>
  <c r="J431" i="1" s="1"/>
  <c r="J432" i="1" s="1"/>
  <c r="J433" i="1" s="1"/>
  <c r="J434" i="1" s="1"/>
  <c r="J435" i="1" s="1"/>
  <c r="J436" i="1" s="1"/>
  <c r="J437" i="1" s="1"/>
  <c r="J438" i="1" s="1"/>
  <c r="J439" i="1" s="1"/>
  <c r="J440" i="1" s="1"/>
  <c r="J441" i="1" s="1"/>
  <c r="J442" i="1" s="1"/>
  <c r="J443" i="1" s="1"/>
  <c r="J444" i="1" s="1"/>
  <c r="J445" i="1" s="1"/>
  <c r="J446" i="1" s="1"/>
  <c r="J447" i="1" s="1"/>
  <c r="J448" i="1" s="1"/>
  <c r="J449" i="1" s="1"/>
  <c r="J450" i="1" s="1"/>
  <c r="J451" i="1" s="1"/>
  <c r="J452" i="1" s="1"/>
  <c r="J453" i="1" s="1"/>
  <c r="J454" i="1" s="1"/>
  <c r="J455" i="1" s="1"/>
  <c r="J456" i="1" s="1"/>
  <c r="J457" i="1" s="1"/>
  <c r="J458" i="1" s="1"/>
  <c r="J459" i="1" s="1"/>
  <c r="J460" i="1" s="1"/>
  <c r="J461" i="1" s="1"/>
  <c r="J462" i="1" s="1"/>
  <c r="J463" i="1" s="1"/>
  <c r="J464" i="1" s="1"/>
  <c r="J465" i="1" s="1"/>
  <c r="J466" i="1" s="1"/>
  <c r="J467" i="1" s="1"/>
  <c r="J468" i="1" s="1"/>
  <c r="J469" i="1" s="1"/>
  <c r="J470" i="1" s="1"/>
  <c r="J471" i="1" s="1"/>
  <c r="J472" i="1" s="1"/>
  <c r="J473" i="1" s="1"/>
  <c r="J474" i="1" s="1"/>
  <c r="J475" i="1" s="1"/>
  <c r="J476" i="1" s="1"/>
  <c r="J477" i="1" s="1"/>
  <c r="J478" i="1" s="1"/>
  <c r="J479" i="1" s="1"/>
  <c r="J480" i="1" s="1"/>
  <c r="J481" i="1" s="1"/>
  <c r="J482" i="1" s="1"/>
  <c r="J483" i="1" s="1"/>
  <c r="J484" i="1" s="1"/>
  <c r="J485" i="1" s="1"/>
  <c r="J486" i="1" s="1"/>
  <c r="J487" i="1" s="1"/>
  <c r="J488" i="1" s="1"/>
  <c r="J489" i="1" s="1"/>
  <c r="J490" i="1" s="1"/>
  <c r="J491" i="1" s="1"/>
  <c r="J492" i="1" s="1"/>
  <c r="J493" i="1" s="1"/>
  <c r="J494" i="1" s="1"/>
  <c r="J495" i="1" s="1"/>
  <c r="J496" i="1" s="1"/>
  <c r="J497" i="1" s="1"/>
  <c r="J498" i="1" s="1"/>
  <c r="J499" i="1" s="1"/>
  <c r="J500" i="1" s="1"/>
  <c r="J501" i="1" s="1"/>
  <c r="J502" i="1" s="1"/>
  <c r="J503" i="1" s="1"/>
  <c r="J504" i="1" s="1"/>
  <c r="J505" i="1" s="1"/>
  <c r="J506" i="1" s="1"/>
  <c r="J507" i="1" s="1"/>
  <c r="J508" i="1" s="1"/>
  <c r="J509" i="1" s="1"/>
  <c r="J510" i="1" s="1"/>
  <c r="J511" i="1" s="1"/>
  <c r="J512" i="1" s="1"/>
  <c r="J513" i="1" s="1"/>
  <c r="J514" i="1" s="1"/>
  <c r="J515" i="1" s="1"/>
  <c r="J516" i="1" s="1"/>
  <c r="J517" i="1" s="1"/>
  <c r="J518" i="1" s="1"/>
  <c r="J519" i="1" s="1"/>
  <c r="J520" i="1" s="1"/>
  <c r="J521" i="1" s="1"/>
  <c r="J522" i="1" s="1"/>
  <c r="J523" i="1" s="1"/>
  <c r="J524" i="1" s="1"/>
  <c r="J525" i="1" s="1"/>
  <c r="J526" i="1" s="1"/>
  <c r="J527" i="1" s="1"/>
  <c r="J528" i="1" s="1"/>
  <c r="J529" i="1" s="1"/>
  <c r="J530" i="1" s="1"/>
  <c r="J531" i="1" s="1"/>
  <c r="J532" i="1" s="1"/>
  <c r="J533" i="1" s="1"/>
  <c r="J534" i="1" s="1"/>
  <c r="J535" i="1" s="1"/>
  <c r="J536" i="1" s="1"/>
  <c r="J537" i="1" s="1"/>
  <c r="J538" i="1" s="1"/>
  <c r="J539" i="1" s="1"/>
  <c r="J540" i="1" s="1"/>
  <c r="J541" i="1" s="1"/>
  <c r="J542" i="1" s="1"/>
  <c r="J543" i="1" s="1"/>
  <c r="J544" i="1" s="1"/>
  <c r="J545" i="1" s="1"/>
  <c r="J546" i="1" s="1"/>
  <c r="J547" i="1" s="1"/>
  <c r="J548" i="1" s="1"/>
  <c r="J549" i="1" s="1"/>
  <c r="J550" i="1" s="1"/>
  <c r="J551" i="1" s="1"/>
  <c r="J552" i="1" s="1"/>
  <c r="J553" i="1" s="1"/>
  <c r="J554" i="1" s="1"/>
  <c r="J555" i="1" s="1"/>
  <c r="J556" i="1" s="1"/>
  <c r="J557" i="1" s="1"/>
  <c r="J558" i="1" s="1"/>
  <c r="J559" i="1" s="1"/>
  <c r="J560" i="1" s="1"/>
  <c r="J561" i="1" s="1"/>
  <c r="J562" i="1" s="1"/>
  <c r="J563" i="1" s="1"/>
  <c r="J564" i="1" s="1"/>
  <c r="J565" i="1" s="1"/>
  <c r="J566" i="1" s="1"/>
  <c r="J567" i="1" s="1"/>
  <c r="J568" i="1" s="1"/>
  <c r="J569" i="1" s="1"/>
  <c r="J570" i="1" s="1"/>
  <c r="J571" i="1" s="1"/>
  <c r="J572" i="1" s="1"/>
  <c r="J573" i="1" s="1"/>
  <c r="J574" i="1" s="1"/>
  <c r="J575" i="1" s="1"/>
  <c r="J576" i="1" s="1"/>
  <c r="J577" i="1" s="1"/>
  <c r="J578" i="1" s="1"/>
  <c r="J579" i="1" s="1"/>
  <c r="J580" i="1" s="1"/>
  <c r="J581" i="1" s="1"/>
  <c r="J582" i="1" s="1"/>
  <c r="J583" i="1" s="1"/>
  <c r="J584" i="1" s="1"/>
  <c r="J585" i="1" s="1"/>
  <c r="J586" i="1" s="1"/>
  <c r="J587" i="1" s="1"/>
  <c r="J588" i="1" s="1"/>
  <c r="J589" i="1" s="1"/>
  <c r="J590" i="1" s="1"/>
  <c r="J591" i="1" s="1"/>
  <c r="J592" i="1" s="1"/>
  <c r="J593" i="1" s="1"/>
  <c r="J594" i="1" s="1"/>
  <c r="J595" i="1" s="1"/>
  <c r="J596" i="1" s="1"/>
  <c r="J597" i="1" s="1"/>
  <c r="J598" i="1" s="1"/>
  <c r="J599" i="1" s="1"/>
  <c r="J600" i="1" s="1"/>
  <c r="J601" i="1" s="1"/>
  <c r="J602" i="1" s="1"/>
  <c r="J603" i="1" s="1"/>
  <c r="J604" i="1" s="1"/>
  <c r="J605" i="1" s="1"/>
  <c r="J606" i="1" s="1"/>
  <c r="J607" i="1" s="1"/>
  <c r="J608" i="1" s="1"/>
  <c r="J609" i="1" s="1"/>
  <c r="J610" i="1" s="1"/>
  <c r="J611" i="1" s="1"/>
  <c r="J612" i="1" s="1"/>
  <c r="J613" i="1" s="1"/>
  <c r="J614" i="1" s="1"/>
  <c r="J615" i="1" s="1"/>
  <c r="J616" i="1" s="1"/>
  <c r="J617" i="1" s="1"/>
  <c r="J618" i="1" s="1"/>
  <c r="J619" i="1" s="1"/>
  <c r="J620" i="1" s="1"/>
  <c r="J621" i="1" s="1"/>
  <c r="J622" i="1" s="1"/>
  <c r="J623" i="1" s="1"/>
  <c r="J624" i="1" s="1"/>
  <c r="J625" i="1" s="1"/>
  <c r="J626" i="1" s="1"/>
  <c r="J627" i="1" s="1"/>
  <c r="J628" i="1" s="1"/>
  <c r="J629" i="1" s="1"/>
  <c r="J630" i="1" s="1"/>
  <c r="J631" i="1" s="1"/>
  <c r="J632" i="1" s="1"/>
  <c r="J633" i="1" s="1"/>
  <c r="J634" i="1" s="1"/>
  <c r="J635" i="1" s="1"/>
  <c r="J636" i="1" s="1"/>
  <c r="J637" i="1" s="1"/>
  <c r="J638" i="1" s="1"/>
  <c r="J639" i="1" s="1"/>
  <c r="J640" i="1" s="1"/>
  <c r="J641" i="1" s="1"/>
  <c r="J642" i="1" s="1"/>
  <c r="J643" i="1" s="1"/>
  <c r="J644" i="1" s="1"/>
  <c r="J645" i="1" s="1"/>
  <c r="J646" i="1" s="1"/>
  <c r="J647" i="1" s="1"/>
  <c r="J648" i="1" s="1"/>
  <c r="J649" i="1" s="1"/>
  <c r="J650" i="1" s="1"/>
  <c r="J651" i="1" s="1"/>
  <c r="J652" i="1" s="1"/>
  <c r="J653" i="1" s="1"/>
  <c r="J654" i="1" s="1"/>
  <c r="J655" i="1" s="1"/>
  <c r="J656" i="1" s="1"/>
  <c r="J657" i="1" s="1"/>
  <c r="J658" i="1" s="1"/>
  <c r="J659" i="1" s="1"/>
  <c r="J660" i="1" s="1"/>
  <c r="J661" i="1" s="1"/>
  <c r="J662" i="1" s="1"/>
  <c r="J663" i="1" s="1"/>
  <c r="J664" i="1" s="1"/>
  <c r="J665" i="1" s="1"/>
  <c r="J666" i="1" s="1"/>
  <c r="J667" i="1" s="1"/>
  <c r="J668" i="1" s="1"/>
  <c r="J669" i="1" s="1"/>
  <c r="J670" i="1" s="1"/>
  <c r="J671" i="1" s="1"/>
  <c r="J672" i="1" s="1"/>
  <c r="J673" i="1" s="1"/>
  <c r="J674" i="1" s="1"/>
  <c r="J675" i="1" s="1"/>
  <c r="J676" i="1" s="1"/>
  <c r="J677" i="1" s="1"/>
  <c r="J678" i="1" s="1"/>
  <c r="J679" i="1" s="1"/>
  <c r="J680" i="1" s="1"/>
  <c r="J681" i="1" s="1"/>
  <c r="J682" i="1" s="1"/>
  <c r="J683" i="1" s="1"/>
  <c r="J684" i="1" s="1"/>
  <c r="J685" i="1" s="1"/>
  <c r="J686" i="1" s="1"/>
  <c r="J687" i="1" s="1"/>
  <c r="J688" i="1" s="1"/>
  <c r="J689" i="1" s="1"/>
  <c r="J690" i="1" s="1"/>
  <c r="J691" i="1" s="1"/>
  <c r="J692" i="1" s="1"/>
  <c r="J693" i="1" s="1"/>
  <c r="J694" i="1" s="1"/>
  <c r="J695" i="1" s="1"/>
  <c r="J696" i="1" s="1"/>
  <c r="J697" i="1" s="1"/>
  <c r="J698" i="1" s="1"/>
  <c r="J699" i="1" s="1"/>
  <c r="J700" i="1" s="1"/>
  <c r="J701" i="1" s="1"/>
  <c r="J702" i="1" s="1"/>
  <c r="J703" i="1" s="1"/>
  <c r="J704" i="1" s="1"/>
  <c r="J705" i="1" s="1"/>
  <c r="J706" i="1" s="1"/>
  <c r="J707" i="1" s="1"/>
  <c r="J708" i="1" s="1"/>
  <c r="J709" i="1" s="1"/>
  <c r="J710" i="1" s="1"/>
  <c r="J711" i="1" s="1"/>
  <c r="J712" i="1" s="1"/>
  <c r="J713" i="1" s="1"/>
  <c r="J714" i="1" s="1"/>
  <c r="J715" i="1" s="1"/>
  <c r="J716" i="1" s="1"/>
  <c r="J717" i="1" s="1"/>
  <c r="J718" i="1" s="1"/>
  <c r="J719" i="1" s="1"/>
  <c r="J720" i="1" s="1"/>
  <c r="J721" i="1" s="1"/>
  <c r="J722" i="1" s="1"/>
  <c r="J723" i="1" s="1"/>
  <c r="J724" i="1" s="1"/>
  <c r="J725" i="1" s="1"/>
  <c r="J726" i="1" s="1"/>
  <c r="J727" i="1" s="1"/>
  <c r="J728" i="1" s="1"/>
  <c r="J729" i="1" s="1"/>
  <c r="J730" i="1" s="1"/>
  <c r="J731" i="1" s="1"/>
  <c r="J732" i="1" s="1"/>
  <c r="J733" i="1" s="1"/>
  <c r="J734" i="1" s="1"/>
  <c r="J735" i="1" s="1"/>
  <c r="J736" i="1" s="1"/>
  <c r="J737" i="1" s="1"/>
  <c r="J738" i="1" s="1"/>
  <c r="J739" i="1" s="1"/>
  <c r="J740" i="1" s="1"/>
  <c r="J741" i="1" s="1"/>
  <c r="J742" i="1" s="1"/>
  <c r="J743" i="1" s="1"/>
  <c r="J744" i="1" s="1"/>
  <c r="J745" i="1" s="1"/>
  <c r="J746" i="1" s="1"/>
  <c r="J747" i="1" s="1"/>
  <c r="J748" i="1" s="1"/>
  <c r="J749" i="1" s="1"/>
  <c r="J750" i="1" s="1"/>
  <c r="J751" i="1" s="1"/>
  <c r="J752" i="1" s="1"/>
  <c r="J753" i="1" s="1"/>
  <c r="J754" i="1" s="1"/>
  <c r="J755" i="1" s="1"/>
  <c r="J756" i="1" s="1"/>
  <c r="J757" i="1" s="1"/>
  <c r="J758" i="1" s="1"/>
  <c r="J759" i="1" s="1"/>
  <c r="J760" i="1" s="1"/>
  <c r="J761" i="1" s="1"/>
  <c r="J762" i="1" s="1"/>
  <c r="J763" i="1" s="1"/>
  <c r="J764" i="1" s="1"/>
  <c r="J765" i="1" s="1"/>
  <c r="J766" i="1" s="1"/>
  <c r="J767" i="1" s="1"/>
  <c r="J768" i="1" s="1"/>
  <c r="J769" i="1" s="1"/>
  <c r="J770" i="1" s="1"/>
  <c r="J771" i="1" s="1"/>
  <c r="J772" i="1" s="1"/>
  <c r="J773" i="1" s="1"/>
  <c r="J774" i="1" s="1"/>
  <c r="J775" i="1" s="1"/>
  <c r="J776" i="1" s="1"/>
  <c r="J777" i="1" s="1"/>
  <c r="J778" i="1" s="1"/>
  <c r="J779" i="1" s="1"/>
  <c r="J780" i="1" s="1"/>
  <c r="J781" i="1" s="1"/>
  <c r="J782" i="1" s="1"/>
  <c r="J783" i="1" s="1"/>
  <c r="J784" i="1" s="1"/>
  <c r="J785" i="1" s="1"/>
  <c r="J786" i="1" s="1"/>
  <c r="J787" i="1" s="1"/>
  <c r="J788" i="1" s="1"/>
  <c r="J789" i="1" s="1"/>
  <c r="J790" i="1" s="1"/>
  <c r="J791" i="1" s="1"/>
  <c r="J792" i="1" s="1"/>
  <c r="J793" i="1" s="1"/>
  <c r="J794" i="1" s="1"/>
  <c r="J795" i="1" s="1"/>
  <c r="J796" i="1" s="1"/>
  <c r="J797" i="1" s="1"/>
  <c r="J798" i="1" s="1"/>
  <c r="J799" i="1" s="1"/>
  <c r="J800" i="1" s="1"/>
  <c r="J801" i="1" s="1"/>
  <c r="J802" i="1" s="1"/>
  <c r="J803" i="1" s="1"/>
  <c r="J804" i="1" s="1"/>
  <c r="J805" i="1" s="1"/>
  <c r="J806" i="1" s="1"/>
  <c r="J807" i="1" s="1"/>
  <c r="J808" i="1" s="1"/>
  <c r="J809" i="1" s="1"/>
  <c r="J810" i="1" s="1"/>
  <c r="J811" i="1" s="1"/>
  <c r="J812" i="1" s="1"/>
  <c r="J813" i="1" s="1"/>
  <c r="J814" i="1" s="1"/>
  <c r="J815" i="1" s="1"/>
  <c r="J816" i="1" s="1"/>
  <c r="J817" i="1" s="1"/>
  <c r="J818" i="1" s="1"/>
  <c r="J819" i="1" s="1"/>
  <c r="J820" i="1" s="1"/>
  <c r="J821" i="1" s="1"/>
  <c r="J822" i="1" s="1"/>
  <c r="J823" i="1" s="1"/>
  <c r="J824" i="1" s="1"/>
  <c r="J825" i="1" s="1"/>
  <c r="J826" i="1" s="1"/>
  <c r="J827" i="1" s="1"/>
  <c r="J828" i="1" s="1"/>
  <c r="J829" i="1" s="1"/>
  <c r="J830" i="1" s="1"/>
  <c r="J831" i="1" s="1"/>
  <c r="J832" i="1" s="1"/>
  <c r="J833" i="1" s="1"/>
  <c r="J834" i="1" s="1"/>
  <c r="J835" i="1" s="1"/>
  <c r="J836" i="1" s="1"/>
  <c r="J837" i="1" s="1"/>
  <c r="J838" i="1" s="1"/>
  <c r="J839" i="1" s="1"/>
  <c r="J840" i="1" s="1"/>
  <c r="J841" i="1" s="1"/>
  <c r="J842" i="1" s="1"/>
  <c r="J843" i="1" s="1"/>
  <c r="J844" i="1" s="1"/>
  <c r="J845" i="1" s="1"/>
  <c r="J846" i="1" s="1"/>
  <c r="J847" i="1" s="1"/>
  <c r="J848" i="1" s="1"/>
  <c r="J849" i="1" s="1"/>
  <c r="J850" i="1" s="1"/>
  <c r="J851" i="1" s="1"/>
  <c r="J852" i="1" s="1"/>
  <c r="J853" i="1" s="1"/>
  <c r="J854" i="1" s="1"/>
  <c r="J855" i="1" s="1"/>
  <c r="J856" i="1" s="1"/>
  <c r="J857" i="1" s="1"/>
  <c r="J858" i="1" s="1"/>
  <c r="J859" i="1" s="1"/>
  <c r="J860" i="1" s="1"/>
  <c r="J861" i="1" s="1"/>
  <c r="J862" i="1" s="1"/>
  <c r="J863" i="1" s="1"/>
  <c r="J864" i="1" s="1"/>
  <c r="J865" i="1" s="1"/>
  <c r="J866" i="1" s="1"/>
  <c r="J867" i="1" s="1"/>
  <c r="J868" i="1" s="1"/>
  <c r="J869" i="1" s="1"/>
  <c r="J870" i="1" s="1"/>
  <c r="J871" i="1" s="1"/>
  <c r="J872" i="1" s="1"/>
  <c r="J873" i="1" s="1"/>
  <c r="J874" i="1" s="1"/>
  <c r="J875" i="1" s="1"/>
  <c r="J876" i="1" s="1"/>
  <c r="J877" i="1" s="1"/>
  <c r="J878" i="1" s="1"/>
  <c r="J879" i="1" s="1"/>
  <c r="J880" i="1" s="1"/>
  <c r="J881" i="1" s="1"/>
  <c r="J882" i="1" s="1"/>
  <c r="J883" i="1" s="1"/>
  <c r="J884" i="1" s="1"/>
  <c r="J885" i="1" s="1"/>
  <c r="J886" i="1" s="1"/>
  <c r="J887" i="1" s="1"/>
  <c r="J888" i="1" s="1"/>
  <c r="J889" i="1" s="1"/>
  <c r="J890" i="1" s="1"/>
  <c r="J891" i="1" s="1"/>
  <c r="J892" i="1" s="1"/>
  <c r="J893" i="1" s="1"/>
  <c r="J894" i="1" s="1"/>
  <c r="J895" i="1" s="1"/>
  <c r="J896" i="1" s="1"/>
  <c r="J897" i="1" s="1"/>
  <c r="J898" i="1" s="1"/>
  <c r="J899" i="1" s="1"/>
  <c r="J900" i="1" s="1"/>
  <c r="J901" i="1" s="1"/>
  <c r="J902" i="1" s="1"/>
  <c r="J903" i="1" s="1"/>
  <c r="J904" i="1" s="1"/>
  <c r="J905" i="1" s="1"/>
  <c r="J906" i="1" s="1"/>
  <c r="J907" i="1" s="1"/>
  <c r="J908" i="1" s="1"/>
  <c r="J909" i="1" s="1"/>
  <c r="J910" i="1" s="1"/>
  <c r="J911" i="1" s="1"/>
  <c r="J912" i="1" s="1"/>
  <c r="J913" i="1" s="1"/>
  <c r="J914" i="1" s="1"/>
  <c r="J915" i="1" s="1"/>
  <c r="J916" i="1" s="1"/>
  <c r="J917" i="1" s="1"/>
  <c r="J918" i="1" s="1"/>
  <c r="J919" i="1" s="1"/>
  <c r="J920" i="1" s="1"/>
  <c r="J921" i="1" s="1"/>
  <c r="J922" i="1" s="1"/>
  <c r="J923" i="1" s="1"/>
  <c r="J924" i="1" s="1"/>
  <c r="J925" i="1" s="1"/>
  <c r="J926" i="1" s="1"/>
  <c r="J927" i="1" s="1"/>
  <c r="J928" i="1" s="1"/>
  <c r="J929" i="1" s="1"/>
  <c r="J930" i="1" s="1"/>
  <c r="J931" i="1" s="1"/>
  <c r="J932" i="1" s="1"/>
  <c r="J933" i="1" s="1"/>
  <c r="J934" i="1" s="1"/>
  <c r="J935" i="1" s="1"/>
  <c r="J936" i="1" s="1"/>
  <c r="J937" i="1" s="1"/>
  <c r="J938" i="1" s="1"/>
  <c r="J939" i="1" s="1"/>
  <c r="J940" i="1" s="1"/>
  <c r="J941" i="1" s="1"/>
  <c r="J942" i="1" s="1"/>
  <c r="J943" i="1" s="1"/>
  <c r="J944" i="1" s="1"/>
  <c r="J945" i="1" s="1"/>
  <c r="J946" i="1" s="1"/>
  <c r="J947" i="1" s="1"/>
  <c r="J948" i="1" s="1"/>
  <c r="J949" i="1" s="1"/>
  <c r="J950" i="1" s="1"/>
  <c r="J951" i="1" s="1"/>
  <c r="J952" i="1" s="1"/>
  <c r="J953" i="1" s="1"/>
  <c r="J954" i="1" s="1"/>
  <c r="J955" i="1" s="1"/>
  <c r="J956" i="1" s="1"/>
  <c r="J957" i="1" s="1"/>
  <c r="J958" i="1" s="1"/>
  <c r="J959" i="1" s="1"/>
  <c r="J960" i="1" s="1"/>
  <c r="J961" i="1" s="1"/>
  <c r="J962" i="1" s="1"/>
  <c r="J963" i="1" s="1"/>
  <c r="J964" i="1" s="1"/>
  <c r="J965" i="1" s="1"/>
  <c r="J966" i="1" s="1"/>
  <c r="J967" i="1" s="1"/>
  <c r="J968" i="1" s="1"/>
  <c r="J969" i="1" s="1"/>
  <c r="J970" i="1" s="1"/>
  <c r="J971" i="1" s="1"/>
  <c r="J972" i="1" s="1"/>
  <c r="J973" i="1" s="1"/>
  <c r="J974" i="1" s="1"/>
  <c r="J975" i="1" s="1"/>
  <c r="J976" i="1" s="1"/>
  <c r="J977" i="1" s="1"/>
  <c r="J978" i="1" s="1"/>
  <c r="J979" i="1" s="1"/>
  <c r="J980" i="1" s="1"/>
  <c r="J981" i="1" s="1"/>
  <c r="J982" i="1" s="1"/>
  <c r="J983" i="1" s="1"/>
  <c r="J984" i="1" s="1"/>
  <c r="J985" i="1" s="1"/>
  <c r="J986" i="1" s="1"/>
  <c r="J987" i="1" s="1"/>
  <c r="J988" i="1" s="1"/>
  <c r="J989" i="1" s="1"/>
  <c r="J990" i="1" s="1"/>
  <c r="J991" i="1" s="1"/>
  <c r="J992" i="1" s="1"/>
  <c r="J993" i="1" s="1"/>
  <c r="J994" i="1" s="1"/>
  <c r="J995" i="1" s="1"/>
  <c r="J996" i="1" s="1"/>
  <c r="J997" i="1" s="1"/>
  <c r="J998" i="1" s="1"/>
  <c r="J999" i="1" s="1"/>
  <c r="J1000" i="1" s="1"/>
  <c r="J1001" i="1" s="1"/>
  <c r="J1002" i="1" s="1"/>
  <c r="J1003" i="1" s="1"/>
  <c r="J1004" i="1" s="1"/>
  <c r="J1005" i="1" s="1"/>
  <c r="J1006" i="1" s="1"/>
  <c r="J1007" i="1" s="1"/>
  <c r="J1008" i="1" s="1"/>
  <c r="J1009" i="1" s="1"/>
  <c r="J1010" i="1" s="1"/>
  <c r="J1011" i="1" s="1"/>
  <c r="J1012" i="1" s="1"/>
  <c r="J1013" i="1" s="1"/>
  <c r="J1014" i="1" s="1"/>
  <c r="J1015" i="1" s="1"/>
  <c r="J1016" i="1" s="1"/>
  <c r="J1017" i="1" s="1"/>
  <c r="J1018" i="1" s="1"/>
  <c r="J1019" i="1" s="1"/>
  <c r="J1020" i="1" s="1"/>
  <c r="J1021" i="1" s="1"/>
  <c r="J1022" i="1" s="1"/>
  <c r="J1023" i="1" s="1"/>
  <c r="J1024" i="1" s="1"/>
  <c r="J1025" i="1" s="1"/>
  <c r="J1026" i="1" s="1"/>
  <c r="J1027" i="1" s="1"/>
  <c r="J1028" i="1" s="1"/>
  <c r="J1029" i="1" s="1"/>
  <c r="J1030" i="1" s="1"/>
  <c r="J1031" i="1" s="1"/>
  <c r="J1032" i="1" s="1"/>
  <c r="J1033" i="1" s="1"/>
  <c r="J1034" i="1" s="1"/>
  <c r="J1035" i="1" s="1"/>
  <c r="J1036" i="1" s="1"/>
  <c r="J1037" i="1" s="1"/>
  <c r="J1038" i="1" s="1"/>
  <c r="J1039" i="1" s="1"/>
  <c r="J1040" i="1" s="1"/>
  <c r="J1041" i="1" s="1"/>
  <c r="J1042" i="1" s="1"/>
  <c r="J1043" i="1" s="1"/>
  <c r="J1044" i="1" s="1"/>
  <c r="J1045" i="1" s="1"/>
  <c r="J1046" i="1" s="1"/>
  <c r="J1047" i="1" s="1"/>
  <c r="J1048" i="1" s="1"/>
  <c r="J1049" i="1" s="1"/>
  <c r="J1050" i="1" s="1"/>
  <c r="J1051" i="1" s="1"/>
  <c r="J1052" i="1" s="1"/>
  <c r="J1053" i="1" s="1"/>
  <c r="J1054" i="1" s="1"/>
  <c r="J1055" i="1" s="1"/>
  <c r="J1056" i="1" s="1"/>
  <c r="J1057" i="1" s="1"/>
  <c r="J1058" i="1" s="1"/>
  <c r="J1059" i="1" s="1"/>
  <c r="J1060" i="1" s="1"/>
  <c r="J1061" i="1" s="1"/>
  <c r="J1062" i="1" s="1"/>
  <c r="J1063" i="1" s="1"/>
  <c r="J1064" i="1" s="1"/>
  <c r="J1065" i="1" s="1"/>
  <c r="J1066" i="1" s="1"/>
  <c r="J1067" i="1" s="1"/>
  <c r="J1068" i="1" s="1"/>
  <c r="J1069" i="1" s="1"/>
  <c r="J1070" i="1" s="1"/>
  <c r="J1071" i="1" s="1"/>
  <c r="J1072" i="1" s="1"/>
  <c r="J1073" i="1" s="1"/>
  <c r="J1074" i="1" s="1"/>
  <c r="J1075" i="1" s="1"/>
  <c r="J1076" i="1" s="1"/>
  <c r="J1077" i="1" s="1"/>
  <c r="J1078" i="1" s="1"/>
  <c r="J1079" i="1" s="1"/>
  <c r="J1080" i="1" s="1"/>
  <c r="J1081" i="1" s="1"/>
  <c r="J1082" i="1" s="1"/>
  <c r="J1083" i="1" s="1"/>
  <c r="J1084" i="1" s="1"/>
  <c r="J1085" i="1" s="1"/>
  <c r="J1086" i="1" s="1"/>
  <c r="J1087" i="1" s="1"/>
  <c r="J1088" i="1" s="1"/>
  <c r="J1089" i="1" s="1"/>
  <c r="J1090" i="1" s="1"/>
  <c r="J1091" i="1" s="1"/>
  <c r="J1092" i="1" s="1"/>
  <c r="J1093" i="1" s="1"/>
  <c r="J1094" i="1" s="1"/>
  <c r="J1095" i="1" s="1"/>
  <c r="J1096" i="1" s="1"/>
  <c r="J1097" i="1" s="1"/>
  <c r="J1098" i="1" s="1"/>
  <c r="J1099" i="1" s="1"/>
  <c r="J1100" i="1" s="1"/>
  <c r="J1101" i="1" s="1"/>
  <c r="J1102" i="1" s="1"/>
  <c r="J1103" i="1" s="1"/>
  <c r="J1104" i="1" s="1"/>
  <c r="J1105" i="1" s="1"/>
  <c r="J1106" i="1" s="1"/>
  <c r="J1107" i="1" s="1"/>
  <c r="J1108" i="1" s="1"/>
  <c r="J1109" i="1" s="1"/>
  <c r="J1110" i="1" s="1"/>
  <c r="J1111" i="1" s="1"/>
  <c r="J1112" i="1" s="1"/>
  <c r="J1113" i="1" s="1"/>
  <c r="J1114" i="1" s="1"/>
  <c r="J1115" i="1" s="1"/>
  <c r="J1116" i="1" s="1"/>
  <c r="J1117" i="1" s="1"/>
  <c r="J1118" i="1" s="1"/>
  <c r="J1119" i="1" s="1"/>
  <c r="J1120" i="1" s="1"/>
  <c r="J1121" i="1" s="1"/>
  <c r="J1122" i="1" s="1"/>
  <c r="J1123" i="1" s="1"/>
  <c r="J1124" i="1" s="1"/>
  <c r="J1125" i="1" s="1"/>
  <c r="J1126" i="1" s="1"/>
  <c r="J1127" i="1" s="1"/>
  <c r="J1128" i="1" s="1"/>
  <c r="J1129" i="1" s="1"/>
  <c r="J1130" i="1" s="1"/>
  <c r="J1131" i="1" s="1"/>
  <c r="J1132" i="1" s="1"/>
  <c r="J1133" i="1" s="1"/>
  <c r="J1134" i="1" s="1"/>
  <c r="J1135" i="1" s="1"/>
  <c r="J1136" i="1" s="1"/>
  <c r="J1137" i="1" s="1"/>
  <c r="J1138" i="1" s="1"/>
  <c r="J1139" i="1" s="1"/>
  <c r="J1140" i="1" s="1"/>
  <c r="J1141" i="1" s="1"/>
  <c r="J1142" i="1" s="1"/>
  <c r="J1143" i="1" s="1"/>
  <c r="J1144" i="1" s="1"/>
  <c r="J1145" i="1" s="1"/>
  <c r="J1146" i="1" s="1"/>
  <c r="J1147" i="1" s="1"/>
  <c r="J1148" i="1" s="1"/>
  <c r="J1149" i="1" s="1"/>
  <c r="J1150" i="1" s="1"/>
  <c r="J1151" i="1" s="1"/>
  <c r="J1152" i="1" s="1"/>
  <c r="J1153" i="1" s="1"/>
  <c r="J1154" i="1" s="1"/>
  <c r="J1155" i="1" s="1"/>
  <c r="J1156" i="1" s="1"/>
  <c r="J1157" i="1" s="1"/>
  <c r="J1158" i="1" s="1"/>
  <c r="J1159" i="1" s="1"/>
  <c r="J1160" i="1" s="1"/>
  <c r="J1161" i="1" s="1"/>
  <c r="J1162" i="1" s="1"/>
  <c r="J1163" i="1" s="1"/>
  <c r="J1164" i="1" s="1"/>
  <c r="J1165" i="1" s="1"/>
  <c r="J1166" i="1" s="1"/>
  <c r="J1167" i="1" s="1"/>
  <c r="J1168" i="1" s="1"/>
  <c r="J1169" i="1" s="1"/>
  <c r="J1170" i="1" s="1"/>
  <c r="J1171" i="1" s="1"/>
  <c r="J1172" i="1" s="1"/>
  <c r="J1173" i="1" s="1"/>
  <c r="J1174" i="1" s="1"/>
  <c r="J1175" i="1" s="1"/>
  <c r="J1176" i="1" s="1"/>
  <c r="J1177" i="1" s="1"/>
  <c r="J1178" i="1" s="1"/>
  <c r="J1179" i="1" s="1"/>
  <c r="J1180" i="1" s="1"/>
  <c r="J1181" i="1" s="1"/>
  <c r="J1182" i="1" s="1"/>
  <c r="J1183" i="1" s="1"/>
  <c r="J1184" i="1" s="1"/>
  <c r="J1185" i="1" s="1"/>
  <c r="J1186" i="1" s="1"/>
  <c r="J1187" i="1" s="1"/>
  <c r="J1188" i="1" s="1"/>
  <c r="J1189" i="1" s="1"/>
  <c r="J1190" i="1" s="1"/>
  <c r="J1191" i="1" s="1"/>
  <c r="J1192" i="1" s="1"/>
  <c r="J1193" i="1" s="1"/>
  <c r="J1194" i="1" s="1"/>
  <c r="J1195" i="1" s="1"/>
  <c r="J1196" i="1" s="1"/>
  <c r="J1197" i="1" s="1"/>
  <c r="J1198" i="1" s="1"/>
  <c r="J1199" i="1" s="1"/>
  <c r="J1200" i="1" s="1"/>
  <c r="J1201" i="1" s="1"/>
  <c r="J1202" i="1" s="1"/>
  <c r="J1203" i="1" s="1"/>
  <c r="J1204" i="1" s="1"/>
  <c r="J1205" i="1" s="1"/>
  <c r="J1206" i="1" s="1"/>
  <c r="J1207" i="1" s="1"/>
  <c r="J1208" i="1" s="1"/>
  <c r="J1209" i="1" s="1"/>
  <c r="J1210" i="1" s="1"/>
  <c r="J1211" i="1" s="1"/>
  <c r="J1212" i="1" s="1"/>
  <c r="J1213" i="1" s="1"/>
  <c r="J1214" i="1" s="1"/>
  <c r="J1215" i="1" s="1"/>
  <c r="J1216" i="1" s="1"/>
  <c r="J1217" i="1" s="1"/>
  <c r="J1218" i="1" s="1"/>
  <c r="J1219" i="1" s="1"/>
  <c r="J1220" i="1" s="1"/>
  <c r="J1221" i="1" s="1"/>
  <c r="J1222" i="1" s="1"/>
  <c r="J1223" i="1" s="1"/>
  <c r="J1224" i="1" s="1"/>
  <c r="J1225" i="1" s="1"/>
  <c r="J1226" i="1" s="1"/>
  <c r="J1227" i="1" s="1"/>
  <c r="J1228" i="1" s="1"/>
  <c r="J1229" i="1" s="1"/>
  <c r="J1230" i="1" s="1"/>
  <c r="J1231" i="1" s="1"/>
  <c r="J1232" i="1" s="1"/>
  <c r="J1233" i="1" s="1"/>
  <c r="J1234" i="1" s="1"/>
  <c r="J1235" i="1" s="1"/>
  <c r="J1236" i="1" s="1"/>
  <c r="J1237" i="1" s="1"/>
  <c r="J1238" i="1" s="1"/>
  <c r="J1239" i="1" s="1"/>
  <c r="J1240" i="1" s="1"/>
  <c r="J1241" i="1" s="1"/>
  <c r="J1242" i="1" s="1"/>
  <c r="J1243" i="1" s="1"/>
  <c r="J1244" i="1" s="1"/>
  <c r="J1245" i="1" s="1"/>
  <c r="J1246" i="1" s="1"/>
  <c r="J1247" i="1" s="1"/>
  <c r="J1248" i="1" s="1"/>
  <c r="J1249" i="1" s="1"/>
  <c r="J1250" i="1" s="1"/>
  <c r="J1251" i="1" s="1"/>
  <c r="J1252" i="1" s="1"/>
  <c r="J1253" i="1" s="1"/>
  <c r="J1254" i="1" s="1"/>
  <c r="J1255" i="1" s="1"/>
  <c r="J1256" i="1" s="1"/>
  <c r="J1257" i="1" s="1"/>
  <c r="J1258" i="1" s="1"/>
  <c r="J1259" i="1" s="1"/>
  <c r="J1260" i="1" s="1"/>
  <c r="J1261" i="1" s="1"/>
  <c r="J1262" i="1" s="1"/>
  <c r="J1263" i="1" s="1"/>
  <c r="J1264" i="1" s="1"/>
  <c r="J1265" i="1" s="1"/>
  <c r="J1266" i="1" s="1"/>
  <c r="J1267" i="1" s="1"/>
  <c r="J1268" i="1" s="1"/>
  <c r="J1269" i="1" s="1"/>
  <c r="J1270" i="1" s="1"/>
  <c r="J1271" i="1" s="1"/>
  <c r="J1272" i="1" s="1"/>
  <c r="J1273" i="1" s="1"/>
  <c r="J1274" i="1" s="1"/>
  <c r="J1275" i="1" s="1"/>
  <c r="J1276" i="1" s="1"/>
  <c r="J1277" i="1" s="1"/>
  <c r="J1278" i="1" s="1"/>
  <c r="J1279" i="1" s="1"/>
  <c r="J1280" i="1" s="1"/>
  <c r="J1281" i="1" s="1"/>
  <c r="J1282" i="1" s="1"/>
  <c r="J1283" i="1" s="1"/>
  <c r="J1284" i="1" s="1"/>
  <c r="J1285" i="1" s="1"/>
  <c r="J1286" i="1" s="1"/>
  <c r="J1287" i="1" s="1"/>
  <c r="J1288" i="1" s="1"/>
  <c r="J1289" i="1" s="1"/>
  <c r="J1290" i="1" s="1"/>
  <c r="J1291" i="1" s="1"/>
  <c r="J1292" i="1" s="1"/>
  <c r="J1293" i="1" s="1"/>
  <c r="J1294" i="1" s="1"/>
  <c r="J1295" i="1" s="1"/>
  <c r="J1296" i="1" s="1"/>
  <c r="J1297" i="1" s="1"/>
  <c r="J1298" i="1" s="1"/>
  <c r="J1299" i="1" s="1"/>
  <c r="J1300" i="1" s="1"/>
  <c r="J1301" i="1" s="1"/>
  <c r="J1302" i="1" s="1"/>
  <c r="J1303" i="1" s="1"/>
  <c r="J1304" i="1" s="1"/>
  <c r="J1305" i="1" s="1"/>
  <c r="J1306" i="1" s="1"/>
  <c r="J1307" i="1" s="1"/>
  <c r="J1308" i="1" s="1"/>
  <c r="J1309" i="1" s="1"/>
  <c r="J1310" i="1" s="1"/>
  <c r="J1311" i="1" s="1"/>
  <c r="J1312" i="1" s="1"/>
  <c r="J1313" i="1" s="1"/>
  <c r="J1314" i="1" s="1"/>
  <c r="J1315" i="1" s="1"/>
  <c r="J1316" i="1" s="1"/>
  <c r="J1317" i="1" s="1"/>
  <c r="J1318" i="1" s="1"/>
  <c r="J1319" i="1" s="1"/>
  <c r="J1320" i="1" s="1"/>
  <c r="J1321" i="1" s="1"/>
  <c r="J1322" i="1" s="1"/>
  <c r="J1323" i="1" s="1"/>
  <c r="J1324" i="1" s="1"/>
  <c r="J1325" i="1" s="1"/>
  <c r="J1326" i="1" s="1"/>
  <c r="J1327" i="1" s="1"/>
  <c r="J1328" i="1" s="1"/>
  <c r="J1329" i="1" s="1"/>
  <c r="J1330" i="1" s="1"/>
  <c r="J1331" i="1" s="1"/>
  <c r="J1332" i="1" s="1"/>
  <c r="J1333" i="1" s="1"/>
  <c r="J1334" i="1" s="1"/>
  <c r="J1335" i="1" s="1"/>
  <c r="J1336" i="1" s="1"/>
  <c r="J1337" i="1" s="1"/>
  <c r="J1338" i="1" s="1"/>
  <c r="J1339" i="1" s="1"/>
  <c r="J1340" i="1" s="1"/>
  <c r="J1341" i="1" s="1"/>
  <c r="J1342" i="1" s="1"/>
  <c r="J1343" i="1" s="1"/>
  <c r="J1344" i="1" s="1"/>
  <c r="J1345" i="1" s="1"/>
  <c r="J1346" i="1" s="1"/>
  <c r="J1347" i="1" s="1"/>
  <c r="J1348" i="1" s="1"/>
  <c r="J1349" i="1" s="1"/>
  <c r="J1350" i="1" s="1"/>
  <c r="J1351" i="1" s="1"/>
  <c r="J1352" i="1" s="1"/>
  <c r="J1353" i="1" s="1"/>
  <c r="J1354" i="1" s="1"/>
  <c r="J1355" i="1" s="1"/>
  <c r="J1356" i="1" s="1"/>
  <c r="J1357" i="1" s="1"/>
  <c r="J1358" i="1" s="1"/>
  <c r="J1359" i="1" s="1"/>
  <c r="J1360" i="1" s="1"/>
  <c r="J1361" i="1" s="1"/>
  <c r="J1362" i="1" s="1"/>
  <c r="J1363" i="1" s="1"/>
  <c r="J1364" i="1" s="1"/>
  <c r="J1365" i="1" s="1"/>
  <c r="J1366" i="1" s="1"/>
  <c r="J1367" i="1" s="1"/>
  <c r="J1368" i="1" s="1"/>
  <c r="J1369" i="1" s="1"/>
  <c r="J1370" i="1" s="1"/>
  <c r="J1371" i="1" s="1"/>
  <c r="J1372" i="1" s="1"/>
  <c r="J1373" i="1" s="1"/>
  <c r="J1374" i="1" s="1"/>
  <c r="J1375" i="1" s="1"/>
  <c r="J1376" i="1" s="1"/>
  <c r="J1377" i="1" s="1"/>
  <c r="J1378" i="1" s="1"/>
  <c r="J1379" i="1" s="1"/>
  <c r="J1380" i="1" s="1"/>
  <c r="J1381" i="1" s="1"/>
  <c r="J1382" i="1" s="1"/>
  <c r="J1383" i="1" s="1"/>
  <c r="J1384" i="1" s="1"/>
  <c r="J1385" i="1" s="1"/>
  <c r="J1386" i="1" s="1"/>
  <c r="J1387" i="1" s="1"/>
  <c r="J1388" i="1" s="1"/>
  <c r="J1389" i="1" s="1"/>
  <c r="J1390" i="1" s="1"/>
  <c r="J1391" i="1" s="1"/>
  <c r="J1392" i="1" s="1"/>
  <c r="J1393" i="1" s="1"/>
  <c r="J1394" i="1" s="1"/>
  <c r="J1395" i="1" s="1"/>
  <c r="J1396" i="1" s="1"/>
  <c r="J1397" i="1" s="1"/>
  <c r="J1398" i="1" s="1"/>
  <c r="J1399" i="1" s="1"/>
  <c r="J1400" i="1" s="1"/>
  <c r="J1401" i="1" s="1"/>
  <c r="J1402" i="1" s="1"/>
  <c r="J1403" i="1" s="1"/>
  <c r="J1404" i="1" s="1"/>
  <c r="J1405" i="1" s="1"/>
  <c r="J1406" i="1" s="1"/>
  <c r="J1407" i="1" s="1"/>
  <c r="J1408" i="1" s="1"/>
  <c r="J1409" i="1" s="1"/>
  <c r="J1410" i="1" s="1"/>
  <c r="J1411" i="1" s="1"/>
  <c r="J1412" i="1" s="1"/>
  <c r="J1413" i="1" s="1"/>
  <c r="J1414" i="1" s="1"/>
  <c r="J1415" i="1" s="1"/>
  <c r="J1416" i="1" s="1"/>
  <c r="J1417" i="1" s="1"/>
  <c r="J1418" i="1" s="1"/>
  <c r="J1419" i="1" s="1"/>
  <c r="J1420" i="1" s="1"/>
  <c r="J1421" i="1" s="1"/>
  <c r="J1422" i="1" s="1"/>
  <c r="J1423" i="1" s="1"/>
  <c r="J1424" i="1" s="1"/>
  <c r="J1425" i="1" s="1"/>
  <c r="J1426" i="1" s="1"/>
  <c r="J1427" i="1" s="1"/>
  <c r="J1428" i="1" s="1"/>
  <c r="J1429" i="1" s="1"/>
  <c r="J1430" i="1" s="1"/>
  <c r="J1431" i="1" s="1"/>
  <c r="J1432" i="1" s="1"/>
  <c r="J1433" i="1" s="1"/>
  <c r="J1434" i="1" s="1"/>
  <c r="J1435" i="1" s="1"/>
  <c r="J1436" i="1" s="1"/>
  <c r="J1437" i="1" s="1"/>
  <c r="J1438" i="1" s="1"/>
  <c r="J1439" i="1" s="1"/>
  <c r="J1440" i="1" s="1"/>
  <c r="J1441" i="1" s="1"/>
  <c r="J1442" i="1" s="1"/>
  <c r="J1443" i="1" s="1"/>
  <c r="J1444" i="1" s="1"/>
  <c r="J1445" i="1" s="1"/>
  <c r="J1446" i="1" s="1"/>
  <c r="J1447" i="1" s="1"/>
  <c r="J1448" i="1" s="1"/>
  <c r="J1449" i="1" s="1"/>
  <c r="J1450" i="1" s="1"/>
  <c r="J1451" i="1" s="1"/>
  <c r="J1452" i="1" s="1"/>
  <c r="J1453" i="1" s="1"/>
  <c r="J1454" i="1" s="1"/>
  <c r="J1455" i="1" s="1"/>
  <c r="J1456" i="1" s="1"/>
  <c r="J1457" i="1" s="1"/>
  <c r="J1458" i="1" s="1"/>
  <c r="J1459" i="1" s="1"/>
  <c r="J1460" i="1" s="1"/>
  <c r="J1461" i="1" s="1"/>
  <c r="J1462" i="1" s="1"/>
  <c r="J1463" i="1" s="1"/>
  <c r="J1464" i="1" s="1"/>
  <c r="J1465" i="1" s="1"/>
  <c r="J1466" i="1" s="1"/>
  <c r="J1467" i="1" s="1"/>
  <c r="J1468" i="1" s="1"/>
  <c r="J1469" i="1" s="1"/>
  <c r="J1470" i="1" s="1"/>
  <c r="J1471" i="1" s="1"/>
  <c r="J1472" i="1" s="1"/>
  <c r="J1473" i="1" s="1"/>
  <c r="J1474" i="1" s="1"/>
  <c r="J1475" i="1" s="1"/>
  <c r="J1476" i="1" s="1"/>
  <c r="J1477" i="1" s="1"/>
  <c r="J1478" i="1" s="1"/>
  <c r="J1479" i="1" s="1"/>
  <c r="J1480" i="1" s="1"/>
  <c r="J1481" i="1" s="1"/>
  <c r="J1482" i="1" s="1"/>
  <c r="J1483" i="1" s="1"/>
  <c r="J1484" i="1" s="1"/>
  <c r="J1485" i="1" s="1"/>
  <c r="J1486" i="1" s="1"/>
  <c r="J1487" i="1" s="1"/>
  <c r="J1488" i="1" s="1"/>
  <c r="J1489" i="1" s="1"/>
  <c r="J1490" i="1" s="1"/>
  <c r="J1491" i="1" s="1"/>
  <c r="J1492" i="1" s="1"/>
  <c r="J1493" i="1" s="1"/>
  <c r="J1494" i="1" s="1"/>
  <c r="J1495" i="1" s="1"/>
  <c r="J1496" i="1" s="1"/>
  <c r="J1497" i="1" s="1"/>
  <c r="J1498" i="1" s="1"/>
  <c r="J1499" i="1" s="1"/>
  <c r="J1500" i="1" s="1"/>
  <c r="J1501" i="1" s="1"/>
  <c r="J1502" i="1" s="1"/>
  <c r="J1503" i="1" s="1"/>
  <c r="J1504" i="1" s="1"/>
  <c r="J1505" i="1" s="1"/>
  <c r="J1506" i="1" s="1"/>
  <c r="J1507" i="1" s="1"/>
  <c r="J1508" i="1" s="1"/>
  <c r="J1509" i="1" s="1"/>
  <c r="J1510" i="1" s="1"/>
  <c r="J1511" i="1" s="1"/>
  <c r="J1512" i="1" s="1"/>
  <c r="J1513" i="1" s="1"/>
  <c r="J1514" i="1" s="1"/>
  <c r="J1515" i="1" s="1"/>
  <c r="J1516" i="1" s="1"/>
  <c r="J1517" i="1" s="1"/>
  <c r="J1518" i="1" s="1"/>
  <c r="J1519" i="1" s="1"/>
  <c r="J1520" i="1" s="1"/>
  <c r="J1521" i="1" s="1"/>
  <c r="J1522" i="1" s="1"/>
  <c r="J1523" i="1" s="1"/>
  <c r="J1524" i="1" s="1"/>
  <c r="J1525" i="1" s="1"/>
  <c r="J1526" i="1" s="1"/>
  <c r="J1527" i="1" s="1"/>
  <c r="J1528" i="1" s="1"/>
  <c r="J1529" i="1" s="1"/>
  <c r="J1530" i="1" s="1"/>
  <c r="J1531" i="1" s="1"/>
  <c r="J1532" i="1" s="1"/>
  <c r="J1533" i="1" s="1"/>
  <c r="J1534" i="1" s="1"/>
  <c r="J1535" i="1" s="1"/>
  <c r="J1536" i="1" s="1"/>
  <c r="J1537" i="1" s="1"/>
  <c r="J1538" i="1" s="1"/>
  <c r="J1539" i="1" s="1"/>
  <c r="J1540" i="1" s="1"/>
  <c r="J1541" i="1" s="1"/>
  <c r="J1542" i="1" s="1"/>
  <c r="J1543" i="1" s="1"/>
  <c r="J1544" i="1" s="1"/>
  <c r="J1545" i="1" s="1"/>
  <c r="J1546" i="1" s="1"/>
  <c r="J1547" i="1" s="1"/>
  <c r="J1548" i="1" s="1"/>
  <c r="J1549" i="1" s="1"/>
  <c r="J1550" i="1" s="1"/>
  <c r="J1551" i="1" s="1"/>
  <c r="J1552" i="1" s="1"/>
  <c r="J1553" i="1" s="1"/>
  <c r="J1554" i="1" s="1"/>
  <c r="J1555" i="1" s="1"/>
  <c r="J1556" i="1" s="1"/>
  <c r="J1557" i="1" s="1"/>
  <c r="J1558" i="1" s="1"/>
  <c r="J1559" i="1" s="1"/>
  <c r="J1560" i="1" s="1"/>
  <c r="J1561" i="1" s="1"/>
  <c r="J1562" i="1" s="1"/>
  <c r="J1563" i="1" s="1"/>
  <c r="J1564" i="1" s="1"/>
  <c r="J1565" i="1" s="1"/>
  <c r="J1566" i="1" s="1"/>
  <c r="J1567" i="1" s="1"/>
  <c r="J1568" i="1" s="1"/>
  <c r="J1569" i="1" s="1"/>
  <c r="J1570" i="1" s="1"/>
  <c r="J1571" i="1" s="1"/>
  <c r="J1572" i="1" s="1"/>
  <c r="J1573" i="1" s="1"/>
  <c r="J1574" i="1" s="1"/>
  <c r="J1575" i="1" s="1"/>
  <c r="J1576" i="1" s="1"/>
  <c r="J1577" i="1" s="1"/>
  <c r="J1578" i="1" s="1"/>
  <c r="J1579" i="1" s="1"/>
  <c r="J1580" i="1" s="1"/>
  <c r="J1581" i="1" s="1"/>
  <c r="J1582" i="1" s="1"/>
  <c r="J1583" i="1" s="1"/>
  <c r="J1584" i="1" s="1"/>
  <c r="J1585" i="1" s="1"/>
  <c r="J1586" i="1" s="1"/>
  <c r="J1587" i="1" s="1"/>
  <c r="J1588" i="1" s="1"/>
  <c r="J1589" i="1" s="1"/>
  <c r="J1590" i="1" s="1"/>
  <c r="J1591" i="1" s="1"/>
  <c r="J1592" i="1" s="1"/>
  <c r="J1593" i="1" s="1"/>
  <c r="J1594" i="1" s="1"/>
  <c r="J1595" i="1" s="1"/>
  <c r="J1596" i="1" s="1"/>
  <c r="J1597" i="1" s="1"/>
  <c r="J1598" i="1" s="1"/>
  <c r="J1599" i="1" s="1"/>
  <c r="J1600" i="1" s="1"/>
  <c r="J1601" i="1" s="1"/>
  <c r="J1602" i="1" s="1"/>
  <c r="J1603" i="1" s="1"/>
  <c r="J1604" i="1" s="1"/>
  <c r="J1605" i="1" s="1"/>
  <c r="J1606" i="1" s="1"/>
  <c r="J1607" i="1" s="1"/>
  <c r="J1608" i="1" s="1"/>
  <c r="J1609" i="1" s="1"/>
  <c r="J1610" i="1" s="1"/>
  <c r="J1611" i="1" s="1"/>
  <c r="J1612" i="1" s="1"/>
  <c r="J1613" i="1" s="1"/>
  <c r="J1614" i="1" s="1"/>
  <c r="J1615" i="1" s="1"/>
  <c r="J1616" i="1" s="1"/>
  <c r="J1617" i="1" s="1"/>
  <c r="J1618" i="1" s="1"/>
  <c r="J1619" i="1" s="1"/>
  <c r="J1620" i="1" s="1"/>
  <c r="J1621" i="1" s="1"/>
  <c r="J1622" i="1" s="1"/>
  <c r="J1623" i="1" s="1"/>
  <c r="J1624" i="1" s="1"/>
  <c r="J1625" i="1" s="1"/>
  <c r="J1626" i="1" s="1"/>
  <c r="J1627" i="1" s="1"/>
  <c r="J1628" i="1" s="1"/>
  <c r="J1629" i="1" s="1"/>
  <c r="J1630" i="1" s="1"/>
  <c r="J1631" i="1" s="1"/>
  <c r="J1632" i="1" s="1"/>
  <c r="J1633" i="1" s="1"/>
  <c r="J1634" i="1" s="1"/>
  <c r="J1635" i="1" s="1"/>
  <c r="J1636" i="1" s="1"/>
  <c r="J1637" i="1" s="1"/>
  <c r="J1638" i="1" s="1"/>
  <c r="J1639" i="1" s="1"/>
  <c r="J1640" i="1" s="1"/>
  <c r="J1641" i="1" s="1"/>
  <c r="J1642" i="1" s="1"/>
  <c r="J1643" i="1" s="1"/>
  <c r="J1644" i="1" s="1"/>
  <c r="J1645" i="1" s="1"/>
  <c r="J1646" i="1" s="1"/>
  <c r="J1647" i="1" s="1"/>
  <c r="J1648" i="1" s="1"/>
  <c r="J1649" i="1" s="1"/>
  <c r="J1650" i="1" s="1"/>
  <c r="J1651" i="1" s="1"/>
  <c r="J1652" i="1" s="1"/>
  <c r="J1653" i="1" s="1"/>
  <c r="J1654" i="1" s="1"/>
  <c r="J1655" i="1" s="1"/>
  <c r="J1656" i="1" s="1"/>
  <c r="J1657" i="1" s="1"/>
  <c r="J1658" i="1" s="1"/>
  <c r="J1659" i="1" s="1"/>
  <c r="J1660" i="1" s="1"/>
  <c r="J1661" i="1" s="1"/>
  <c r="J1662" i="1" s="1"/>
  <c r="J1663" i="1" s="1"/>
  <c r="J1664" i="1" s="1"/>
  <c r="J1665" i="1" s="1"/>
  <c r="J1666" i="1" s="1"/>
  <c r="J1667" i="1" s="1"/>
  <c r="J1668" i="1" s="1"/>
  <c r="J1669" i="1" s="1"/>
  <c r="J1670" i="1" s="1"/>
  <c r="J1671" i="1" s="1"/>
  <c r="J1672" i="1" s="1"/>
  <c r="J1673" i="1" s="1"/>
  <c r="J1674" i="1" s="1"/>
  <c r="J1675" i="1" s="1"/>
  <c r="J1676" i="1" s="1"/>
  <c r="J1677" i="1" s="1"/>
  <c r="J1678" i="1" s="1"/>
  <c r="J1679" i="1" s="1"/>
  <c r="J1680" i="1" s="1"/>
  <c r="J1681" i="1" s="1"/>
  <c r="J1682" i="1" s="1"/>
  <c r="J1683" i="1" s="1"/>
  <c r="J1684" i="1" s="1"/>
  <c r="J1685" i="1" s="1"/>
  <c r="J1686" i="1" s="1"/>
  <c r="J1687" i="1" s="1"/>
  <c r="J1688" i="1" s="1"/>
  <c r="J1689" i="1" s="1"/>
  <c r="J1690" i="1" s="1"/>
  <c r="J1691" i="1" s="1"/>
  <c r="J1692" i="1" s="1"/>
  <c r="J1693" i="1" s="1"/>
  <c r="J1694" i="1" s="1"/>
  <c r="J1695" i="1" s="1"/>
  <c r="J1696" i="1" s="1"/>
  <c r="J1697" i="1" s="1"/>
  <c r="J1698" i="1" s="1"/>
  <c r="J1699" i="1" s="1"/>
  <c r="J1700" i="1" s="1"/>
  <c r="J1701" i="1" s="1"/>
  <c r="J1702" i="1" s="1"/>
  <c r="J1703" i="1" s="1"/>
  <c r="J1704" i="1" s="1"/>
  <c r="J1705" i="1" s="1"/>
  <c r="J1706" i="1" s="1"/>
  <c r="J1707" i="1" s="1"/>
  <c r="J1708" i="1" s="1"/>
  <c r="J1709" i="1" s="1"/>
  <c r="J1710" i="1" s="1"/>
  <c r="J1711" i="1" s="1"/>
  <c r="J1712" i="1" s="1"/>
  <c r="J1713" i="1" s="1"/>
  <c r="J1714" i="1" s="1"/>
  <c r="J1715" i="1" s="1"/>
  <c r="J1716" i="1" s="1"/>
  <c r="J1717" i="1" s="1"/>
  <c r="J1718" i="1" s="1"/>
  <c r="J1719" i="1" s="1"/>
  <c r="J1720" i="1" s="1"/>
  <c r="J1721" i="1" s="1"/>
  <c r="J1722" i="1" s="1"/>
  <c r="J1723" i="1" s="1"/>
  <c r="J1724" i="1" s="1"/>
  <c r="J1725" i="1" s="1"/>
  <c r="J1726" i="1" s="1"/>
  <c r="J1727" i="1" s="1"/>
  <c r="J1728" i="1" s="1"/>
  <c r="J1729" i="1" s="1"/>
  <c r="J1730" i="1" s="1"/>
  <c r="J1731" i="1" s="1"/>
  <c r="J1732" i="1" s="1"/>
  <c r="J1733" i="1" s="1"/>
  <c r="J1734" i="1" s="1"/>
  <c r="J1735" i="1" s="1"/>
  <c r="J1736" i="1" s="1"/>
  <c r="J1737" i="1" s="1"/>
  <c r="J1738" i="1" s="1"/>
  <c r="J1739" i="1" s="1"/>
  <c r="J1740" i="1" s="1"/>
  <c r="J1741" i="1" s="1"/>
  <c r="J1742" i="1" s="1"/>
  <c r="J1743" i="1" s="1"/>
  <c r="J1744" i="1" s="1"/>
  <c r="J1745" i="1" s="1"/>
  <c r="J1746" i="1" s="1"/>
  <c r="J1747" i="1" s="1"/>
  <c r="J1748" i="1" s="1"/>
  <c r="J1749" i="1" s="1"/>
  <c r="J1750" i="1" s="1"/>
  <c r="J1751" i="1" s="1"/>
  <c r="J1752" i="1" s="1"/>
  <c r="J1753" i="1" s="1"/>
  <c r="J1754" i="1" s="1"/>
  <c r="J1755" i="1" s="1"/>
  <c r="J1756" i="1" s="1"/>
  <c r="J1757" i="1" s="1"/>
  <c r="J1758" i="1" s="1"/>
  <c r="J1759" i="1" s="1"/>
  <c r="J1760" i="1" s="1"/>
  <c r="J1761" i="1" s="1"/>
  <c r="J1762" i="1" s="1"/>
  <c r="J1763" i="1" s="1"/>
  <c r="J1764" i="1" s="1"/>
  <c r="J1765" i="1" s="1"/>
  <c r="J1766" i="1" s="1"/>
  <c r="J1767" i="1" s="1"/>
  <c r="J1768" i="1" s="1"/>
  <c r="J1769" i="1" s="1"/>
  <c r="J1770" i="1" s="1"/>
  <c r="J1771" i="1" s="1"/>
  <c r="J1772" i="1" s="1"/>
  <c r="J1773" i="1" s="1"/>
  <c r="J1774" i="1" s="1"/>
  <c r="J1775" i="1" s="1"/>
  <c r="J1776" i="1" s="1"/>
  <c r="J1777" i="1" s="1"/>
  <c r="J1778" i="1" s="1"/>
  <c r="J1779" i="1" s="1"/>
  <c r="J1780" i="1" s="1"/>
  <c r="J1781" i="1" s="1"/>
  <c r="J1782" i="1" s="1"/>
  <c r="J1783" i="1" s="1"/>
  <c r="J1784" i="1" s="1"/>
  <c r="J1785" i="1" s="1"/>
  <c r="J1786" i="1" s="1"/>
  <c r="J1787" i="1" s="1"/>
  <c r="J1788" i="1" s="1"/>
  <c r="J1789" i="1" s="1"/>
  <c r="J1790" i="1" s="1"/>
  <c r="J1791" i="1" s="1"/>
  <c r="J1792" i="1" s="1"/>
  <c r="J1793" i="1" s="1"/>
  <c r="J1794" i="1" s="1"/>
  <c r="J1795" i="1" s="1"/>
  <c r="J1796" i="1" s="1"/>
  <c r="J1797" i="1" s="1"/>
  <c r="J1798" i="1" s="1"/>
  <c r="J1799" i="1" s="1"/>
  <c r="J1800" i="1" s="1"/>
  <c r="J1801" i="1" s="1"/>
  <c r="J1802" i="1" s="1"/>
  <c r="J1803" i="1" s="1"/>
  <c r="J1804" i="1" s="1"/>
  <c r="J1805" i="1" s="1"/>
  <c r="J1806" i="1" s="1"/>
  <c r="J1807" i="1" s="1"/>
  <c r="J1808" i="1" s="1"/>
  <c r="J1809" i="1" s="1"/>
  <c r="J1810" i="1" s="1"/>
  <c r="J1811" i="1" s="1"/>
  <c r="J1812" i="1" s="1"/>
  <c r="J1813" i="1" s="1"/>
  <c r="J1814" i="1" s="1"/>
  <c r="J1815" i="1" s="1"/>
  <c r="J1816" i="1" s="1"/>
  <c r="J1817" i="1" s="1"/>
  <c r="J1818" i="1" s="1"/>
  <c r="J1819" i="1" s="1"/>
  <c r="J1820" i="1" s="1"/>
  <c r="J1821" i="1" s="1"/>
  <c r="J1822" i="1" s="1"/>
  <c r="J1823" i="1" s="1"/>
  <c r="J1824" i="1" s="1"/>
  <c r="J1825" i="1" s="1"/>
  <c r="J1826" i="1" s="1"/>
  <c r="J1827" i="1" s="1"/>
  <c r="J1828" i="1" s="1"/>
  <c r="J1829" i="1" s="1"/>
  <c r="J1830" i="1" s="1"/>
  <c r="J1831" i="1" s="1"/>
  <c r="J1832" i="1" s="1"/>
  <c r="J1833" i="1" s="1"/>
  <c r="J1834" i="1" s="1"/>
  <c r="J1835" i="1" s="1"/>
  <c r="J1836" i="1" s="1"/>
  <c r="J1837" i="1" s="1"/>
  <c r="J1838" i="1" s="1"/>
  <c r="J1839" i="1" s="1"/>
  <c r="J1840" i="1" s="1"/>
  <c r="J1841" i="1" s="1"/>
  <c r="J1842" i="1" s="1"/>
  <c r="J1843" i="1" s="1"/>
  <c r="J1844" i="1" s="1"/>
  <c r="J1845" i="1" s="1"/>
  <c r="J1846" i="1" s="1"/>
  <c r="J1847" i="1" s="1"/>
  <c r="J1848" i="1" s="1"/>
  <c r="J1849" i="1" s="1"/>
  <c r="J1850" i="1" s="1"/>
  <c r="J1851" i="1" s="1"/>
  <c r="J1852" i="1" s="1"/>
  <c r="J1853" i="1" s="1"/>
  <c r="J1854" i="1" s="1"/>
  <c r="J1855" i="1" s="1"/>
  <c r="J1856" i="1" s="1"/>
  <c r="J1857" i="1" s="1"/>
  <c r="J1858" i="1" s="1"/>
  <c r="J1859" i="1" s="1"/>
  <c r="J1860" i="1" s="1"/>
  <c r="J1861" i="1" s="1"/>
  <c r="J1862" i="1" s="1"/>
  <c r="J1863" i="1" s="1"/>
  <c r="J1864" i="1" s="1"/>
  <c r="J1865" i="1" s="1"/>
  <c r="J1866" i="1" s="1"/>
  <c r="J1867" i="1" s="1"/>
  <c r="J1868" i="1" s="1"/>
  <c r="J1869" i="1" s="1"/>
  <c r="J1870" i="1" s="1"/>
  <c r="J1871" i="1" s="1"/>
  <c r="J1872" i="1" s="1"/>
  <c r="J1873" i="1" s="1"/>
  <c r="J1874" i="1" s="1"/>
  <c r="J1875" i="1" s="1"/>
  <c r="J1876" i="1" s="1"/>
  <c r="J1877" i="1" s="1"/>
  <c r="J1878" i="1" s="1"/>
  <c r="J1879" i="1" s="1"/>
  <c r="J1880" i="1" s="1"/>
  <c r="J1881" i="1" s="1"/>
  <c r="J1882" i="1" s="1"/>
  <c r="J1883" i="1" s="1"/>
  <c r="J1884" i="1" s="1"/>
  <c r="J1885" i="1" s="1"/>
  <c r="J1886" i="1" s="1"/>
  <c r="J1887" i="1" s="1"/>
  <c r="J1888" i="1" s="1"/>
  <c r="J1889" i="1" s="1"/>
  <c r="J1890" i="1" s="1"/>
  <c r="J1891" i="1" s="1"/>
  <c r="J1892" i="1" s="1"/>
  <c r="J1893" i="1" s="1"/>
  <c r="J1894" i="1" s="1"/>
  <c r="J1895" i="1" s="1"/>
  <c r="J1896" i="1" s="1"/>
  <c r="J1897" i="1" s="1"/>
  <c r="J1898" i="1" s="1"/>
  <c r="J1899" i="1" s="1"/>
  <c r="J1900" i="1" s="1"/>
  <c r="J1901" i="1" s="1"/>
  <c r="J1902" i="1" s="1"/>
  <c r="J1903" i="1" s="1"/>
  <c r="J1904" i="1" s="1"/>
  <c r="J1905" i="1" s="1"/>
  <c r="J1906" i="1" s="1"/>
  <c r="J1907" i="1" s="1"/>
  <c r="J1908" i="1" s="1"/>
  <c r="J1909" i="1" s="1"/>
  <c r="J1910" i="1" s="1"/>
  <c r="J1911" i="1" s="1"/>
  <c r="J1912" i="1" s="1"/>
  <c r="J1913" i="1" s="1"/>
  <c r="J1914" i="1" s="1"/>
  <c r="J1915" i="1" s="1"/>
  <c r="J1916" i="1" s="1"/>
  <c r="J1917" i="1" s="1"/>
  <c r="J1918" i="1" s="1"/>
  <c r="J1919" i="1" s="1"/>
  <c r="J1920" i="1" s="1"/>
  <c r="J1921" i="1" s="1"/>
  <c r="J1922" i="1" s="1"/>
  <c r="J1923" i="1" s="1"/>
  <c r="J1924" i="1" s="1"/>
  <c r="J1925" i="1" s="1"/>
  <c r="J1926" i="1" s="1"/>
  <c r="J1927" i="1" s="1"/>
  <c r="J1928" i="1" s="1"/>
  <c r="J1929" i="1" s="1"/>
  <c r="J1930" i="1" s="1"/>
  <c r="J1931" i="1" s="1"/>
  <c r="J1932" i="1" s="1"/>
  <c r="J1933" i="1" s="1"/>
  <c r="J1934" i="1" s="1"/>
  <c r="J1935" i="1" s="1"/>
  <c r="J1936" i="1" s="1"/>
  <c r="J1937" i="1" s="1"/>
  <c r="J1938" i="1" s="1"/>
  <c r="J1939" i="1" s="1"/>
  <c r="J1940" i="1" s="1"/>
  <c r="J1941" i="1" s="1"/>
  <c r="J1942" i="1" s="1"/>
  <c r="J1943" i="1" s="1"/>
  <c r="J1944" i="1" s="1"/>
  <c r="J1945" i="1" s="1"/>
  <c r="J1946" i="1" s="1"/>
  <c r="J1947" i="1" s="1"/>
  <c r="J1948" i="1" s="1"/>
  <c r="J1949" i="1" s="1"/>
  <c r="J1950" i="1" s="1"/>
  <c r="J1951" i="1" s="1"/>
  <c r="J1952" i="1" s="1"/>
  <c r="J1953" i="1" s="1"/>
  <c r="J1954" i="1" s="1"/>
  <c r="J1955" i="1" s="1"/>
  <c r="J1956" i="1" s="1"/>
  <c r="J1957" i="1" s="1"/>
  <c r="J1958" i="1" s="1"/>
  <c r="J1959" i="1" s="1"/>
  <c r="J1960" i="1" s="1"/>
  <c r="J1961" i="1" s="1"/>
  <c r="J1962" i="1" s="1"/>
  <c r="J1963" i="1" s="1"/>
  <c r="J1964" i="1" s="1"/>
  <c r="J1965" i="1" s="1"/>
  <c r="J1966" i="1" s="1"/>
  <c r="J1967" i="1" s="1"/>
  <c r="J1968" i="1" s="1"/>
  <c r="J1969" i="1" s="1"/>
  <c r="J1970" i="1" s="1"/>
  <c r="J1971" i="1" s="1"/>
  <c r="J1972" i="1" s="1"/>
  <c r="J1973" i="1" s="1"/>
  <c r="J1974" i="1" s="1"/>
  <c r="J1975" i="1" s="1"/>
  <c r="J1976" i="1" s="1"/>
  <c r="J1977" i="1" s="1"/>
  <c r="J1978" i="1" s="1"/>
  <c r="J1979" i="1" s="1"/>
  <c r="J1980" i="1" s="1"/>
  <c r="J1981" i="1" s="1"/>
  <c r="J1982" i="1" s="1"/>
  <c r="J1983" i="1" s="1"/>
  <c r="J1984" i="1" s="1"/>
  <c r="J1985" i="1" s="1"/>
  <c r="J1986" i="1" s="1"/>
  <c r="J1987" i="1" s="1"/>
  <c r="J1988" i="1" s="1"/>
  <c r="J1989" i="1" s="1"/>
  <c r="J1990" i="1" s="1"/>
  <c r="J1991" i="1" s="1"/>
  <c r="J1992" i="1" s="1"/>
  <c r="J1993" i="1" s="1"/>
  <c r="J1994" i="1" s="1"/>
  <c r="J1995" i="1" s="1"/>
  <c r="J1996" i="1" s="1"/>
  <c r="J1997" i="1" s="1"/>
  <c r="J1998" i="1" s="1"/>
  <c r="J1999" i="1" s="1"/>
  <c r="J2000" i="1" s="1"/>
  <c r="J2001" i="1" s="1"/>
  <c r="J2002" i="1" s="1"/>
  <c r="J2003" i="1" s="1"/>
  <c r="J2004" i="1" s="1"/>
  <c r="J2005" i="1" s="1"/>
  <c r="J2006" i="1" s="1"/>
  <c r="J2007" i="1" s="1"/>
  <c r="J2008" i="1" s="1"/>
  <c r="J2009" i="1" s="1"/>
  <c r="J2010" i="1" s="1"/>
  <c r="J2011" i="1" s="1"/>
  <c r="J2012" i="1" s="1"/>
  <c r="J2013" i="1" s="1"/>
  <c r="J2014" i="1" s="1"/>
  <c r="J2015" i="1" s="1"/>
  <c r="J2016" i="1" s="1"/>
  <c r="J2017" i="1" s="1"/>
  <c r="J2018" i="1" s="1"/>
  <c r="J2019" i="1" s="1"/>
  <c r="J2020" i="1" s="1"/>
  <c r="J2021" i="1" s="1"/>
  <c r="J2022" i="1" s="1"/>
  <c r="J2023" i="1" s="1"/>
  <c r="J2024" i="1" s="1"/>
  <c r="J2025" i="1" s="1"/>
  <c r="J2026" i="1" s="1"/>
  <c r="J2027" i="1" s="1"/>
  <c r="J2028" i="1" s="1"/>
  <c r="J2029" i="1" s="1"/>
  <c r="J2030" i="1" s="1"/>
  <c r="J2031" i="1" s="1"/>
  <c r="J2032" i="1" s="1"/>
  <c r="J2033" i="1" s="1"/>
  <c r="J2034" i="1" s="1"/>
  <c r="J2035" i="1" s="1"/>
  <c r="J2036" i="1" s="1"/>
  <c r="J2037" i="1" s="1"/>
  <c r="J2038" i="1" s="1"/>
  <c r="J2039" i="1" s="1"/>
  <c r="J2040" i="1" s="1"/>
  <c r="J2041" i="1" s="1"/>
  <c r="J2042" i="1" s="1"/>
  <c r="J2043" i="1" s="1"/>
  <c r="J2044" i="1" s="1"/>
  <c r="J2045" i="1" s="1"/>
  <c r="J2046" i="1" s="1"/>
  <c r="J2047" i="1" s="1"/>
  <c r="J2048" i="1" s="1"/>
  <c r="J2049" i="1" s="1"/>
  <c r="J2050" i="1" s="1"/>
  <c r="J2051" i="1" s="1"/>
  <c r="J2052" i="1" s="1"/>
  <c r="J2053" i="1" s="1"/>
  <c r="J2054" i="1" s="1"/>
  <c r="J2055" i="1" s="1"/>
  <c r="J2056" i="1" s="1"/>
  <c r="J2057" i="1" s="1"/>
  <c r="J2058" i="1" s="1"/>
  <c r="J2059" i="1" s="1"/>
  <c r="J2060" i="1" s="1"/>
  <c r="J2061" i="1" s="1"/>
  <c r="J2062" i="1" s="1"/>
  <c r="J2063" i="1" s="1"/>
  <c r="J2064" i="1" s="1"/>
  <c r="J2065" i="1" s="1"/>
  <c r="J2066" i="1" s="1"/>
  <c r="J2067" i="1" s="1"/>
  <c r="J2068" i="1" s="1"/>
  <c r="J2069" i="1" s="1"/>
  <c r="J2070" i="1" s="1"/>
  <c r="J2071" i="1" s="1"/>
  <c r="J2072" i="1" s="1"/>
  <c r="J2073" i="1" s="1"/>
  <c r="J2074" i="1" s="1"/>
  <c r="J2075" i="1" s="1"/>
  <c r="J2076" i="1" s="1"/>
  <c r="J2077" i="1" s="1"/>
  <c r="J2078" i="1" s="1"/>
  <c r="J2079" i="1" s="1"/>
  <c r="J2080" i="1" s="1"/>
  <c r="J2081" i="1" s="1"/>
  <c r="J2082" i="1" s="1"/>
  <c r="J2083" i="1" s="1"/>
  <c r="J2084" i="1" s="1"/>
  <c r="J2085" i="1" s="1"/>
  <c r="J2086" i="1" s="1"/>
  <c r="J2087" i="1" s="1"/>
  <c r="J2088" i="1" s="1"/>
  <c r="J2089" i="1" s="1"/>
  <c r="J2090" i="1" s="1"/>
  <c r="J2091" i="1" s="1"/>
  <c r="J2092" i="1" s="1"/>
  <c r="J2093" i="1" s="1"/>
  <c r="J2094" i="1" s="1"/>
  <c r="J2095" i="1" s="1"/>
  <c r="J2096" i="1" s="1"/>
  <c r="J2097" i="1" s="1"/>
  <c r="J2098" i="1" s="1"/>
  <c r="J2099" i="1" s="1"/>
  <c r="J2100" i="1" s="1"/>
  <c r="J2101" i="1" s="1"/>
  <c r="J2102" i="1" s="1"/>
  <c r="J2103" i="1" s="1"/>
  <c r="J2104" i="1" s="1"/>
  <c r="J2105" i="1" s="1"/>
  <c r="J2106" i="1" s="1"/>
  <c r="J2107" i="1" s="1"/>
  <c r="J2108" i="1" s="1"/>
  <c r="J2109" i="1" s="1"/>
  <c r="J2110" i="1" s="1"/>
  <c r="J2111" i="1" s="1"/>
  <c r="J2112" i="1" s="1"/>
  <c r="J2113" i="1" s="1"/>
  <c r="J2114" i="1" s="1"/>
  <c r="J2115" i="1" s="1"/>
  <c r="J2116" i="1" s="1"/>
  <c r="J2117" i="1" s="1"/>
  <c r="J2118" i="1" s="1"/>
  <c r="J2119" i="1" s="1"/>
  <c r="J2120" i="1" s="1"/>
  <c r="J2121" i="1" s="1"/>
  <c r="J2122" i="1" s="1"/>
  <c r="J2123" i="1" s="1"/>
  <c r="J2124" i="1" s="1"/>
  <c r="J2125" i="1" s="1"/>
  <c r="J2126" i="1" s="1"/>
  <c r="J2127" i="1" s="1"/>
  <c r="J2128" i="1" s="1"/>
  <c r="J2129" i="1" s="1"/>
  <c r="J2130" i="1" s="1"/>
  <c r="J2131" i="1" s="1"/>
  <c r="J2132" i="1" s="1"/>
  <c r="J2133" i="1" s="1"/>
  <c r="J2134" i="1" s="1"/>
  <c r="J2135" i="1" s="1"/>
  <c r="J2136" i="1" s="1"/>
  <c r="J2137" i="1" s="1"/>
  <c r="J2138" i="1" s="1"/>
  <c r="J2139" i="1" s="1"/>
  <c r="J2140" i="1" s="1"/>
  <c r="J2141" i="1" s="1"/>
  <c r="J2142" i="1" s="1"/>
  <c r="J2143" i="1" s="1"/>
  <c r="J2144" i="1" s="1"/>
  <c r="J2145" i="1" s="1"/>
  <c r="J2146" i="1" s="1"/>
  <c r="J2147" i="1" s="1"/>
  <c r="J2148" i="1" s="1"/>
  <c r="J2149" i="1" s="1"/>
  <c r="J2150" i="1" s="1"/>
  <c r="J2151" i="1" s="1"/>
  <c r="J2152" i="1" s="1"/>
  <c r="J2153" i="1" s="1"/>
  <c r="J2154" i="1" s="1"/>
  <c r="J2155" i="1" s="1"/>
  <c r="J2156" i="1" s="1"/>
  <c r="J2157" i="1" s="1"/>
  <c r="J2158" i="1" s="1"/>
  <c r="J2159" i="1" s="1"/>
  <c r="J2160" i="1" s="1"/>
  <c r="J2161" i="1" s="1"/>
  <c r="J2162" i="1" s="1"/>
  <c r="J2163" i="1" s="1"/>
  <c r="J2164" i="1" s="1"/>
  <c r="J2165" i="1" s="1"/>
  <c r="J2166" i="1" s="1"/>
  <c r="J2167" i="1" s="1"/>
  <c r="J2168" i="1" s="1"/>
  <c r="J2169" i="1" s="1"/>
  <c r="J2170" i="1" s="1"/>
  <c r="J2171" i="1" s="1"/>
  <c r="J2172" i="1" s="1"/>
  <c r="J2173" i="1" s="1"/>
  <c r="J2174" i="1" s="1"/>
  <c r="J2175" i="1" s="1"/>
  <c r="J2176" i="1" s="1"/>
  <c r="J2177" i="1" s="1"/>
  <c r="J2178" i="1" s="1"/>
  <c r="J2179" i="1" s="1"/>
  <c r="J2180" i="1" s="1"/>
  <c r="J2181" i="1" s="1"/>
  <c r="J2182" i="1" s="1"/>
  <c r="J2183" i="1" s="1"/>
  <c r="J2184" i="1" s="1"/>
  <c r="J2185" i="1" s="1"/>
  <c r="J2186" i="1" s="1"/>
  <c r="J2187" i="1" s="1"/>
  <c r="J2188" i="1" s="1"/>
  <c r="J2189" i="1" s="1"/>
  <c r="J2190" i="1" s="1"/>
  <c r="J2191" i="1" s="1"/>
  <c r="J2192" i="1" s="1"/>
  <c r="J2193" i="1" s="1"/>
  <c r="J2194" i="1" s="1"/>
  <c r="J2195" i="1" s="1"/>
  <c r="J2196" i="1" s="1"/>
  <c r="J2197" i="1" s="1"/>
  <c r="J2198" i="1" s="1"/>
  <c r="J2199" i="1" s="1"/>
  <c r="J2200" i="1" s="1"/>
  <c r="J2201" i="1" s="1"/>
  <c r="J2202" i="1" s="1"/>
  <c r="J2203" i="1" s="1"/>
  <c r="J2204" i="1" s="1"/>
  <c r="J2205" i="1" s="1"/>
  <c r="J2206" i="1" s="1"/>
  <c r="J2207" i="1" s="1"/>
  <c r="J2208" i="1" s="1"/>
  <c r="J2209" i="1" s="1"/>
  <c r="J2210" i="1" s="1"/>
  <c r="J2211" i="1" s="1"/>
  <c r="J2212" i="1" s="1"/>
  <c r="J2213" i="1" s="1"/>
  <c r="J2214" i="1" s="1"/>
  <c r="J2215" i="1" s="1"/>
  <c r="J2216" i="1" s="1"/>
  <c r="J2217" i="1" s="1"/>
  <c r="J2218" i="1" s="1"/>
  <c r="J2219" i="1" s="1"/>
  <c r="J2220" i="1" s="1"/>
  <c r="J2221" i="1" s="1"/>
  <c r="J2222" i="1" s="1"/>
  <c r="J2223" i="1" s="1"/>
  <c r="J2224" i="1" s="1"/>
  <c r="J2225" i="1" s="1"/>
  <c r="J2226" i="1" s="1"/>
  <c r="J2227" i="1" s="1"/>
  <c r="J2228" i="1" s="1"/>
  <c r="J2229" i="1" s="1"/>
  <c r="J2230" i="1" s="1"/>
  <c r="J2231" i="1" s="1"/>
  <c r="J2232" i="1" s="1"/>
  <c r="J2233" i="1" s="1"/>
  <c r="J2234" i="1" s="1"/>
  <c r="J2235" i="1" s="1"/>
  <c r="J2236" i="1" s="1"/>
  <c r="J2237" i="1" s="1"/>
  <c r="J2238" i="1" s="1"/>
  <c r="J2239" i="1" s="1"/>
  <c r="J2240" i="1" s="1"/>
  <c r="J2241" i="1" s="1"/>
  <c r="J2242" i="1" s="1"/>
  <c r="J2243" i="1" s="1"/>
  <c r="J2244" i="1" s="1"/>
  <c r="J2245" i="1" s="1"/>
  <c r="J2246" i="1" s="1"/>
  <c r="J2247" i="1" s="1"/>
  <c r="J2248" i="1" s="1"/>
  <c r="J2249" i="1" s="1"/>
  <c r="J2250" i="1" s="1"/>
  <c r="J2251" i="1" s="1"/>
  <c r="J2252" i="1" s="1"/>
  <c r="J2253" i="1" s="1"/>
  <c r="J2254" i="1" s="1"/>
  <c r="J2255" i="1" s="1"/>
  <c r="J2256" i="1" s="1"/>
  <c r="J2257" i="1" s="1"/>
  <c r="J2258" i="1" s="1"/>
  <c r="J2259" i="1" s="1"/>
  <c r="J2260" i="1" s="1"/>
  <c r="J2261" i="1" s="1"/>
  <c r="J2262" i="1" s="1"/>
  <c r="J2263" i="1" s="1"/>
  <c r="J2264" i="1" s="1"/>
  <c r="J2265" i="1" s="1"/>
  <c r="J2266" i="1" s="1"/>
  <c r="J2267" i="1" s="1"/>
  <c r="J2268" i="1" s="1"/>
  <c r="J2269" i="1" s="1"/>
  <c r="J2270" i="1" s="1"/>
  <c r="J2271" i="1" s="1"/>
  <c r="J2272" i="1" s="1"/>
  <c r="J2273" i="1" s="1"/>
  <c r="J2274" i="1" s="1"/>
  <c r="J2275" i="1" s="1"/>
  <c r="J2276" i="1" s="1"/>
  <c r="J2277" i="1" s="1"/>
  <c r="J2278" i="1" s="1"/>
  <c r="J2279" i="1" s="1"/>
  <c r="J2280" i="1" s="1"/>
  <c r="J2281" i="1" s="1"/>
  <c r="J2282" i="1" s="1"/>
  <c r="J2283" i="1" s="1"/>
  <c r="J2284" i="1" s="1"/>
  <c r="J2285" i="1" s="1"/>
  <c r="J2286" i="1" s="1"/>
  <c r="J2287" i="1" s="1"/>
  <c r="J2288" i="1" s="1"/>
  <c r="J2289" i="1" s="1"/>
  <c r="J2290" i="1" s="1"/>
  <c r="J2291" i="1" s="1"/>
  <c r="J2292" i="1" s="1"/>
  <c r="J2293" i="1" s="1"/>
  <c r="J2294" i="1" s="1"/>
  <c r="J2295" i="1" s="1"/>
  <c r="J2296" i="1" s="1"/>
  <c r="J2297" i="1" s="1"/>
  <c r="J2298" i="1" s="1"/>
  <c r="J2299" i="1" s="1"/>
  <c r="J2300" i="1" s="1"/>
  <c r="J2301" i="1" s="1"/>
  <c r="J2302" i="1" s="1"/>
  <c r="J2303" i="1" s="1"/>
  <c r="J2304" i="1" s="1"/>
  <c r="J2305" i="1" s="1"/>
  <c r="J2306" i="1" s="1"/>
  <c r="J2307" i="1" s="1"/>
  <c r="J2308" i="1" s="1"/>
  <c r="J2309" i="1" s="1"/>
  <c r="J2310" i="1" s="1"/>
  <c r="J2311" i="1" s="1"/>
  <c r="J2312" i="1" s="1"/>
  <c r="J2313" i="1" s="1"/>
  <c r="J2314" i="1" s="1"/>
  <c r="J2315" i="1" s="1"/>
  <c r="J2316" i="1" s="1"/>
  <c r="J2317" i="1" s="1"/>
  <c r="J2318" i="1" s="1"/>
  <c r="J2319" i="1" s="1"/>
  <c r="J2320" i="1" s="1"/>
  <c r="J2321" i="1" s="1"/>
  <c r="J2322" i="1" s="1"/>
  <c r="J2323" i="1" s="1"/>
  <c r="J2324" i="1" s="1"/>
  <c r="J2325" i="1" s="1"/>
  <c r="J2326" i="1" s="1"/>
  <c r="J2327" i="1" s="1"/>
  <c r="J2328" i="1" s="1"/>
  <c r="J2329" i="1" s="1"/>
  <c r="J2330" i="1" s="1"/>
  <c r="J2331" i="1" s="1"/>
  <c r="J2332" i="1" s="1"/>
  <c r="J2333" i="1" s="1"/>
  <c r="J2334" i="1" s="1"/>
  <c r="J2335" i="1" s="1"/>
  <c r="J2336" i="1" s="1"/>
  <c r="J2337" i="1" s="1"/>
  <c r="J2338" i="1" s="1"/>
  <c r="J2339" i="1" s="1"/>
  <c r="J2340" i="1" s="1"/>
  <c r="J2341" i="1" s="1"/>
  <c r="J2342" i="1" s="1"/>
  <c r="J2343" i="1" s="1"/>
  <c r="J2344" i="1" s="1"/>
  <c r="J2345" i="1" s="1"/>
  <c r="J2346" i="1" s="1"/>
  <c r="J2347" i="1" s="1"/>
  <c r="J2348" i="1" s="1"/>
  <c r="J2349" i="1" s="1"/>
  <c r="J2350" i="1" s="1"/>
  <c r="J2351" i="1" s="1"/>
  <c r="J2352" i="1" s="1"/>
  <c r="J2353" i="1" s="1"/>
  <c r="J2354" i="1" s="1"/>
  <c r="J2355" i="1" s="1"/>
  <c r="J2356" i="1" s="1"/>
  <c r="J2357" i="1" s="1"/>
  <c r="J2358" i="1" s="1"/>
  <c r="J2359" i="1" s="1"/>
  <c r="J2360" i="1" s="1"/>
  <c r="J2361" i="1" s="1"/>
  <c r="J2362" i="1" s="1"/>
  <c r="J2363" i="1" s="1"/>
  <c r="J2364" i="1" s="1"/>
  <c r="J2365" i="1" s="1"/>
  <c r="J2366" i="1" s="1"/>
  <c r="J2367" i="1" s="1"/>
  <c r="J2368" i="1" s="1"/>
  <c r="J2369" i="1" s="1"/>
  <c r="J2370" i="1" s="1"/>
  <c r="J2371" i="1" s="1"/>
  <c r="J2372" i="1" s="1"/>
  <c r="J2373" i="1" s="1"/>
  <c r="J2374" i="1" s="1"/>
  <c r="J2375" i="1" s="1"/>
  <c r="J2376" i="1" s="1"/>
  <c r="J2377" i="1" s="1"/>
  <c r="J2378" i="1" s="1"/>
  <c r="J2379" i="1" s="1"/>
  <c r="J2380" i="1" s="1"/>
  <c r="J2381" i="1" s="1"/>
  <c r="J2382" i="1" s="1"/>
  <c r="J2383" i="1" s="1"/>
  <c r="J2384" i="1" s="1"/>
  <c r="J2385" i="1" s="1"/>
  <c r="J2386" i="1" s="1"/>
  <c r="J2387" i="1" s="1"/>
  <c r="J2388" i="1" s="1"/>
  <c r="J2389" i="1" s="1"/>
  <c r="J2390" i="1" s="1"/>
  <c r="J2391" i="1" s="1"/>
  <c r="J2392" i="1" s="1"/>
  <c r="J2393" i="1" s="1"/>
  <c r="J2394" i="1" s="1"/>
  <c r="J2395" i="1" s="1"/>
  <c r="J2396" i="1" s="1"/>
  <c r="J2397" i="1" s="1"/>
  <c r="J2398" i="1" s="1"/>
  <c r="J2399" i="1" s="1"/>
  <c r="J2400" i="1" s="1"/>
  <c r="J2401" i="1" s="1"/>
  <c r="J2402" i="1" s="1"/>
  <c r="J2403" i="1" s="1"/>
  <c r="J2404" i="1" s="1"/>
  <c r="J2405" i="1" s="1"/>
  <c r="J2406" i="1" s="1"/>
  <c r="J2407" i="1" s="1"/>
  <c r="J2408" i="1" s="1"/>
  <c r="J2409" i="1" s="1"/>
  <c r="J2410" i="1" s="1"/>
  <c r="J2411" i="1" s="1"/>
  <c r="J2412" i="1" s="1"/>
  <c r="J2413" i="1" s="1"/>
  <c r="J2414" i="1" s="1"/>
  <c r="J2415" i="1" s="1"/>
  <c r="J2416" i="1" s="1"/>
  <c r="J2417" i="1" s="1"/>
  <c r="J2418" i="1" s="1"/>
  <c r="J2419" i="1" s="1"/>
  <c r="J2420" i="1" s="1"/>
  <c r="J2421" i="1" s="1"/>
  <c r="J2422" i="1" s="1"/>
  <c r="J2423" i="1" s="1"/>
  <c r="J2424" i="1" s="1"/>
  <c r="J2425" i="1" s="1"/>
  <c r="J2426" i="1" s="1"/>
  <c r="J2427" i="1" s="1"/>
  <c r="J2428" i="1" s="1"/>
  <c r="J2429" i="1" s="1"/>
  <c r="J2430" i="1" s="1"/>
  <c r="J2431" i="1" s="1"/>
  <c r="J2432" i="1" s="1"/>
  <c r="J2433" i="1" s="1"/>
  <c r="J2434" i="1" s="1"/>
  <c r="J2435" i="1" s="1"/>
  <c r="J2436" i="1" s="1"/>
  <c r="J2437" i="1" s="1"/>
  <c r="J2438" i="1" s="1"/>
  <c r="J2439" i="1" s="1"/>
  <c r="J2440" i="1" s="1"/>
  <c r="J2441" i="1" s="1"/>
  <c r="J2442" i="1" s="1"/>
  <c r="J2443" i="1" s="1"/>
  <c r="J2444" i="1" s="1"/>
  <c r="J2445" i="1" s="1"/>
  <c r="J2446" i="1" s="1"/>
  <c r="J2447" i="1" s="1"/>
  <c r="J2448" i="1" s="1"/>
  <c r="J2449" i="1" s="1"/>
  <c r="J2450" i="1" s="1"/>
  <c r="J2451" i="1" s="1"/>
  <c r="J2452" i="1" s="1"/>
  <c r="J2453" i="1" s="1"/>
  <c r="C113" i="1"/>
  <c r="D113" i="1"/>
  <c r="E113" i="1"/>
  <c r="C114" i="1"/>
  <c r="D114" i="1"/>
  <c r="E114" i="1"/>
  <c r="C115" i="1"/>
  <c r="D115" i="1"/>
  <c r="E115" i="1"/>
  <c r="C116" i="1"/>
  <c r="D116" i="1"/>
  <c r="E116" i="1"/>
  <c r="C117" i="1"/>
  <c r="D117" i="1"/>
  <c r="E117" i="1"/>
  <c r="C118" i="1"/>
  <c r="D118" i="1"/>
  <c r="E118" i="1"/>
  <c r="C119" i="1"/>
  <c r="D119" i="1"/>
  <c r="E119" i="1"/>
  <c r="C120" i="1"/>
  <c r="D120" i="1"/>
  <c r="E120" i="1"/>
  <c r="C121" i="1"/>
  <c r="D121" i="1"/>
  <c r="E121" i="1"/>
  <c r="C122" i="1"/>
  <c r="D122" i="1"/>
  <c r="E122" i="1"/>
  <c r="C123" i="1"/>
  <c r="D123" i="1"/>
  <c r="E123" i="1"/>
  <c r="C124" i="1"/>
  <c r="D124" i="1"/>
  <c r="E124" i="1"/>
  <c r="C125" i="1"/>
  <c r="D125" i="1"/>
  <c r="E125" i="1"/>
  <c r="C126" i="1"/>
  <c r="D126" i="1"/>
  <c r="E126" i="1"/>
  <c r="C127" i="1"/>
  <c r="D127" i="1"/>
  <c r="E127" i="1"/>
  <c r="C128" i="1"/>
  <c r="D128" i="1"/>
  <c r="E128" i="1"/>
  <c r="C129" i="1"/>
  <c r="D129" i="1"/>
  <c r="E129" i="1"/>
  <c r="C130" i="1"/>
  <c r="D130" i="1"/>
  <c r="E130" i="1"/>
  <c r="C131" i="1"/>
  <c r="D131" i="1"/>
  <c r="E131" i="1"/>
  <c r="C132" i="1"/>
  <c r="D132" i="1"/>
  <c r="E132" i="1"/>
  <c r="C133" i="1"/>
  <c r="D133" i="1"/>
  <c r="E133" i="1"/>
  <c r="C134" i="1"/>
  <c r="D134" i="1"/>
  <c r="E134" i="1"/>
  <c r="C135" i="1"/>
  <c r="D135" i="1"/>
  <c r="E135" i="1"/>
  <c r="C136" i="1"/>
  <c r="D136" i="1"/>
  <c r="E136" i="1"/>
  <c r="C137" i="1"/>
  <c r="D137" i="1"/>
  <c r="E137" i="1"/>
  <c r="C138" i="1"/>
  <c r="D138" i="1"/>
  <c r="E138" i="1"/>
  <c r="C139" i="1"/>
  <c r="D139" i="1"/>
  <c r="E139" i="1"/>
  <c r="C140" i="1"/>
  <c r="D140" i="1"/>
  <c r="E140" i="1"/>
  <c r="C141" i="1"/>
  <c r="D141" i="1"/>
  <c r="E141" i="1"/>
  <c r="C142" i="1"/>
  <c r="D142" i="1"/>
  <c r="E142" i="1"/>
  <c r="C143" i="1"/>
  <c r="D143" i="1"/>
  <c r="E143" i="1"/>
  <c r="C144" i="1"/>
  <c r="D144" i="1"/>
  <c r="E144" i="1"/>
  <c r="C145" i="1"/>
  <c r="D145" i="1"/>
  <c r="E145" i="1"/>
  <c r="C146" i="1"/>
  <c r="D146" i="1"/>
  <c r="E146" i="1"/>
  <c r="C147" i="1"/>
  <c r="D147" i="1"/>
  <c r="E147" i="1"/>
  <c r="C148" i="1"/>
  <c r="D148" i="1"/>
  <c r="E148" i="1"/>
  <c r="C149" i="1"/>
  <c r="D149" i="1"/>
  <c r="E149" i="1"/>
  <c r="C150" i="1"/>
  <c r="D150" i="1"/>
  <c r="E150" i="1"/>
  <c r="C151" i="1"/>
  <c r="D151" i="1"/>
  <c r="E151" i="1"/>
  <c r="C152" i="1"/>
  <c r="D152" i="1"/>
  <c r="E152" i="1"/>
  <c r="C153" i="1"/>
  <c r="D153" i="1"/>
  <c r="E153" i="1"/>
  <c r="C154" i="1"/>
  <c r="D154" i="1"/>
  <c r="E154" i="1"/>
  <c r="C155" i="1"/>
  <c r="D155" i="1"/>
  <c r="E155" i="1"/>
  <c r="C156" i="1"/>
  <c r="D156" i="1"/>
  <c r="E156" i="1"/>
  <c r="C157" i="1"/>
  <c r="D157" i="1"/>
  <c r="E157" i="1"/>
  <c r="C158" i="1"/>
  <c r="D158" i="1"/>
  <c r="E158" i="1"/>
  <c r="C159" i="1"/>
  <c r="D159" i="1"/>
  <c r="E159" i="1"/>
  <c r="C160" i="1"/>
  <c r="D160" i="1"/>
  <c r="E160" i="1"/>
  <c r="C161" i="1"/>
  <c r="D161" i="1"/>
  <c r="E161" i="1"/>
  <c r="C162" i="1"/>
  <c r="D162" i="1"/>
  <c r="E162" i="1"/>
  <c r="C163" i="1"/>
  <c r="D163" i="1"/>
  <c r="E163" i="1"/>
  <c r="C164" i="1"/>
  <c r="D164" i="1"/>
  <c r="E164" i="1"/>
  <c r="C165" i="1"/>
  <c r="D165" i="1"/>
  <c r="E165" i="1"/>
  <c r="C166" i="1"/>
  <c r="D166" i="1"/>
  <c r="E166" i="1"/>
  <c r="C167" i="1"/>
  <c r="D167" i="1"/>
  <c r="E167" i="1"/>
  <c r="C168" i="1"/>
  <c r="D168" i="1"/>
  <c r="E168" i="1"/>
  <c r="C169" i="1"/>
  <c r="D169" i="1"/>
  <c r="E169" i="1"/>
  <c r="C170" i="1"/>
  <c r="D170" i="1"/>
  <c r="E170" i="1"/>
  <c r="C171" i="1"/>
  <c r="D171" i="1"/>
  <c r="E171" i="1"/>
  <c r="C172" i="1"/>
  <c r="D172" i="1"/>
  <c r="E172" i="1"/>
  <c r="C173" i="1"/>
  <c r="D173" i="1"/>
  <c r="E173" i="1"/>
  <c r="C174" i="1"/>
  <c r="D174" i="1"/>
  <c r="E174" i="1"/>
  <c r="C175" i="1"/>
  <c r="D175" i="1"/>
  <c r="E175" i="1"/>
  <c r="C176" i="1"/>
  <c r="D176" i="1"/>
  <c r="E176" i="1"/>
  <c r="C177" i="1"/>
  <c r="D177" i="1"/>
  <c r="E177" i="1"/>
  <c r="C178" i="1"/>
  <c r="D178" i="1"/>
  <c r="E178" i="1"/>
  <c r="C179" i="1"/>
  <c r="D179" i="1"/>
  <c r="E179" i="1"/>
  <c r="C180" i="1"/>
  <c r="D180" i="1"/>
  <c r="E180" i="1"/>
  <c r="C181" i="1"/>
  <c r="D181" i="1"/>
  <c r="E181" i="1"/>
  <c r="C182" i="1"/>
  <c r="D182" i="1"/>
  <c r="E182" i="1"/>
  <c r="C183" i="1"/>
  <c r="D183" i="1"/>
  <c r="E183" i="1"/>
  <c r="C184" i="1"/>
  <c r="D184" i="1"/>
  <c r="E184" i="1"/>
  <c r="C185" i="1"/>
  <c r="D185" i="1"/>
  <c r="E185" i="1"/>
  <c r="C186" i="1"/>
  <c r="D186" i="1"/>
  <c r="E186" i="1"/>
  <c r="C187" i="1"/>
  <c r="D187" i="1"/>
  <c r="E187" i="1"/>
  <c r="C188" i="1"/>
  <c r="D188" i="1"/>
  <c r="E188" i="1"/>
  <c r="C189" i="1"/>
  <c r="D189" i="1"/>
  <c r="E189" i="1"/>
  <c r="C190" i="1"/>
  <c r="D190" i="1"/>
  <c r="E190" i="1"/>
  <c r="C191" i="1"/>
  <c r="D191" i="1"/>
  <c r="E191" i="1"/>
  <c r="C192" i="1"/>
  <c r="D192" i="1"/>
  <c r="E192" i="1"/>
  <c r="C193" i="1"/>
  <c r="D193" i="1"/>
  <c r="E193" i="1"/>
  <c r="C194" i="1"/>
  <c r="D194" i="1"/>
  <c r="E194" i="1"/>
  <c r="C195" i="1"/>
  <c r="D195" i="1"/>
  <c r="E195" i="1"/>
  <c r="C196" i="1"/>
  <c r="D196" i="1"/>
  <c r="E196" i="1"/>
  <c r="C197" i="1"/>
  <c r="D197" i="1"/>
  <c r="E197" i="1"/>
  <c r="C198" i="1"/>
  <c r="D198" i="1"/>
  <c r="E198" i="1"/>
  <c r="C199" i="1"/>
  <c r="D199" i="1"/>
  <c r="E199" i="1"/>
  <c r="C200" i="1"/>
  <c r="D200" i="1"/>
  <c r="E200" i="1"/>
  <c r="C201" i="1"/>
  <c r="D201" i="1"/>
  <c r="E201" i="1"/>
  <c r="C202" i="1"/>
  <c r="D202" i="1"/>
  <c r="E202" i="1"/>
  <c r="C203" i="1"/>
  <c r="D203" i="1"/>
  <c r="E203" i="1"/>
  <c r="C204" i="1"/>
  <c r="D204" i="1"/>
  <c r="E204" i="1"/>
  <c r="C205" i="1"/>
  <c r="D205" i="1"/>
  <c r="E205" i="1"/>
  <c r="C206" i="1"/>
  <c r="D206" i="1"/>
  <c r="E206" i="1"/>
  <c r="C207" i="1"/>
  <c r="D207" i="1"/>
  <c r="E207" i="1"/>
  <c r="C208" i="1"/>
  <c r="D208" i="1"/>
  <c r="E208" i="1"/>
  <c r="C209" i="1"/>
  <c r="D209" i="1"/>
  <c r="E209" i="1"/>
  <c r="C210" i="1"/>
  <c r="D210" i="1"/>
  <c r="E210" i="1"/>
  <c r="C211" i="1"/>
  <c r="D211" i="1"/>
  <c r="E211" i="1"/>
  <c r="C212" i="1"/>
  <c r="D212" i="1"/>
  <c r="E212" i="1"/>
  <c r="C213" i="1"/>
  <c r="D213" i="1"/>
  <c r="E213" i="1"/>
  <c r="C214" i="1"/>
  <c r="D214" i="1"/>
  <c r="E214" i="1"/>
  <c r="C215" i="1"/>
  <c r="D215" i="1"/>
  <c r="E215" i="1"/>
  <c r="C216" i="1"/>
  <c r="D216" i="1"/>
  <c r="E216" i="1"/>
  <c r="C217" i="1"/>
  <c r="D217" i="1"/>
  <c r="E217" i="1"/>
  <c r="C218" i="1"/>
  <c r="D218" i="1"/>
  <c r="E218" i="1"/>
  <c r="C219" i="1"/>
  <c r="D219" i="1"/>
  <c r="E219" i="1"/>
  <c r="C220" i="1"/>
  <c r="D220" i="1"/>
  <c r="E220" i="1"/>
  <c r="C221" i="1"/>
  <c r="D221" i="1"/>
  <c r="E221" i="1"/>
  <c r="C222" i="1"/>
  <c r="D222" i="1"/>
  <c r="E222" i="1"/>
  <c r="C223" i="1"/>
  <c r="D223" i="1"/>
  <c r="E223" i="1"/>
  <c r="C224" i="1"/>
  <c r="D224" i="1"/>
  <c r="E224" i="1"/>
  <c r="C225" i="1"/>
  <c r="D225" i="1"/>
  <c r="E225" i="1"/>
  <c r="C226" i="1"/>
  <c r="D226" i="1"/>
  <c r="E226" i="1"/>
  <c r="C227" i="1"/>
  <c r="D227" i="1"/>
  <c r="E227" i="1"/>
  <c r="C228" i="1"/>
  <c r="D228" i="1"/>
  <c r="E228" i="1"/>
  <c r="C229" i="1"/>
  <c r="D229" i="1"/>
  <c r="E229" i="1"/>
  <c r="C230" i="1"/>
  <c r="D230" i="1"/>
  <c r="E230" i="1"/>
  <c r="C231" i="1"/>
  <c r="D231" i="1"/>
  <c r="E231" i="1"/>
  <c r="C232" i="1"/>
  <c r="D232" i="1"/>
  <c r="E232" i="1"/>
  <c r="C233" i="1"/>
  <c r="D233" i="1"/>
  <c r="E233" i="1"/>
  <c r="C234" i="1"/>
  <c r="D234" i="1"/>
  <c r="E234" i="1"/>
  <c r="C235" i="1"/>
  <c r="D235" i="1"/>
  <c r="E235" i="1"/>
  <c r="C236" i="1"/>
  <c r="D236" i="1"/>
  <c r="E236" i="1"/>
  <c r="C237" i="1"/>
  <c r="D237" i="1"/>
  <c r="E237" i="1"/>
  <c r="C238" i="1"/>
  <c r="D238" i="1"/>
  <c r="E238" i="1"/>
  <c r="C239" i="1"/>
  <c r="D239" i="1"/>
  <c r="E239" i="1"/>
  <c r="C240" i="1"/>
  <c r="D240" i="1"/>
  <c r="E240" i="1"/>
  <c r="C241" i="1"/>
  <c r="D241" i="1"/>
  <c r="E241" i="1"/>
  <c r="C242" i="1"/>
  <c r="D242" i="1"/>
  <c r="E242" i="1"/>
  <c r="C243" i="1"/>
  <c r="D243" i="1"/>
  <c r="E243" i="1"/>
  <c r="C244" i="1"/>
  <c r="D244" i="1"/>
  <c r="E244" i="1"/>
  <c r="C245" i="1"/>
  <c r="D245" i="1"/>
  <c r="E245" i="1"/>
  <c r="C246" i="1"/>
  <c r="D246" i="1"/>
  <c r="E246" i="1"/>
  <c r="C247" i="1"/>
  <c r="D247" i="1"/>
  <c r="E247" i="1"/>
  <c r="C248" i="1"/>
  <c r="D248" i="1"/>
  <c r="E248" i="1"/>
  <c r="C249" i="1"/>
  <c r="D249" i="1"/>
  <c r="E249" i="1"/>
  <c r="C250" i="1"/>
  <c r="D250" i="1"/>
  <c r="E250" i="1"/>
  <c r="C251" i="1"/>
  <c r="D251" i="1"/>
  <c r="E251" i="1"/>
  <c r="C252" i="1"/>
  <c r="D252" i="1"/>
  <c r="E252" i="1"/>
  <c r="C253" i="1"/>
  <c r="D253" i="1"/>
  <c r="E253" i="1"/>
  <c r="C254" i="1"/>
  <c r="D254" i="1"/>
  <c r="E254" i="1"/>
  <c r="C255" i="1"/>
  <c r="D255" i="1"/>
  <c r="E255" i="1"/>
  <c r="C256" i="1"/>
  <c r="D256" i="1"/>
  <c r="E256" i="1"/>
  <c r="C257" i="1"/>
  <c r="D257" i="1"/>
  <c r="E257" i="1"/>
  <c r="C258" i="1"/>
  <c r="D258" i="1"/>
  <c r="E258" i="1"/>
  <c r="C259" i="1"/>
  <c r="D259" i="1"/>
  <c r="E259" i="1"/>
  <c r="C260" i="1"/>
  <c r="D260" i="1"/>
  <c r="E260" i="1"/>
  <c r="C261" i="1"/>
  <c r="D261" i="1"/>
  <c r="E261" i="1"/>
  <c r="C262" i="1"/>
  <c r="D262" i="1"/>
  <c r="E262" i="1"/>
  <c r="C263" i="1"/>
  <c r="D263" i="1"/>
  <c r="E263" i="1"/>
  <c r="C264" i="1"/>
  <c r="D264" i="1"/>
  <c r="E264" i="1"/>
  <c r="C265" i="1"/>
  <c r="D265" i="1"/>
  <c r="E265" i="1"/>
  <c r="C266" i="1"/>
  <c r="D266" i="1"/>
  <c r="E266" i="1"/>
  <c r="C267" i="1"/>
  <c r="D267" i="1"/>
  <c r="E267" i="1"/>
  <c r="C268" i="1"/>
  <c r="D268" i="1"/>
  <c r="E268" i="1"/>
  <c r="C269" i="1"/>
  <c r="D269" i="1"/>
  <c r="E269" i="1"/>
  <c r="C270" i="1"/>
  <c r="D270" i="1"/>
  <c r="E270" i="1"/>
  <c r="C271" i="1"/>
  <c r="D271" i="1"/>
  <c r="E271" i="1"/>
  <c r="C272" i="1"/>
  <c r="D272" i="1"/>
  <c r="E272" i="1"/>
  <c r="C273" i="1"/>
  <c r="D273" i="1"/>
  <c r="E273" i="1"/>
  <c r="C274" i="1"/>
  <c r="D274" i="1"/>
  <c r="E274" i="1"/>
  <c r="C275" i="1"/>
  <c r="D275" i="1"/>
  <c r="E275" i="1"/>
  <c r="C276" i="1"/>
  <c r="D276" i="1"/>
  <c r="E276" i="1"/>
  <c r="C277" i="1"/>
  <c r="D277" i="1"/>
  <c r="E277" i="1"/>
  <c r="C278" i="1"/>
  <c r="D278" i="1"/>
  <c r="E278" i="1"/>
  <c r="C279" i="1"/>
  <c r="D279" i="1"/>
  <c r="E279" i="1"/>
  <c r="C280" i="1"/>
  <c r="D280" i="1"/>
  <c r="E280" i="1"/>
  <c r="C281" i="1"/>
  <c r="D281" i="1"/>
  <c r="E281" i="1"/>
  <c r="C282" i="1"/>
  <c r="D282" i="1"/>
  <c r="E282" i="1"/>
  <c r="C283" i="1"/>
  <c r="D283" i="1"/>
  <c r="E283" i="1"/>
  <c r="C284" i="1"/>
  <c r="D284" i="1"/>
  <c r="E284" i="1"/>
  <c r="C285" i="1"/>
  <c r="D285" i="1"/>
  <c r="E285" i="1"/>
  <c r="C286" i="1"/>
  <c r="D286" i="1"/>
  <c r="E286" i="1"/>
  <c r="C287" i="1"/>
  <c r="D287" i="1"/>
  <c r="E287" i="1"/>
  <c r="C288" i="1"/>
  <c r="D288" i="1"/>
  <c r="E288" i="1"/>
  <c r="C289" i="1"/>
  <c r="D289" i="1"/>
  <c r="E289" i="1"/>
  <c r="C290" i="1"/>
  <c r="D290" i="1"/>
  <c r="E290" i="1"/>
  <c r="C291" i="1"/>
  <c r="D291" i="1"/>
  <c r="E291" i="1"/>
  <c r="C292" i="1"/>
  <c r="D292" i="1"/>
  <c r="E292" i="1"/>
  <c r="C293" i="1"/>
  <c r="D293" i="1"/>
  <c r="E293" i="1"/>
  <c r="C294" i="1"/>
  <c r="D294" i="1"/>
  <c r="E294" i="1"/>
  <c r="C295" i="1"/>
  <c r="D295" i="1"/>
  <c r="E295" i="1"/>
  <c r="C296" i="1"/>
  <c r="D296" i="1"/>
  <c r="E296" i="1"/>
  <c r="C297" i="1"/>
  <c r="D297" i="1"/>
  <c r="E297" i="1"/>
  <c r="C298" i="1"/>
  <c r="D298" i="1"/>
  <c r="E298" i="1"/>
  <c r="C299" i="1"/>
  <c r="D299" i="1"/>
  <c r="E299" i="1"/>
  <c r="C300" i="1"/>
  <c r="D300" i="1"/>
  <c r="E300" i="1"/>
  <c r="C301" i="1"/>
  <c r="D301" i="1"/>
  <c r="E301" i="1"/>
  <c r="C302" i="1"/>
  <c r="D302" i="1"/>
  <c r="E302" i="1"/>
  <c r="C303" i="1"/>
  <c r="D303" i="1"/>
  <c r="E303" i="1"/>
  <c r="C304" i="1"/>
  <c r="D304" i="1"/>
  <c r="E304" i="1"/>
  <c r="C305" i="1"/>
  <c r="D305" i="1"/>
  <c r="E305" i="1"/>
  <c r="C306" i="1"/>
  <c r="D306" i="1"/>
  <c r="E306" i="1"/>
  <c r="C307" i="1"/>
  <c r="D307" i="1"/>
  <c r="E307" i="1"/>
  <c r="C308" i="1"/>
  <c r="D308" i="1"/>
  <c r="E308" i="1"/>
  <c r="C309" i="1"/>
  <c r="D309" i="1"/>
  <c r="E309" i="1"/>
  <c r="C310" i="1"/>
  <c r="D310" i="1"/>
  <c r="E310" i="1"/>
  <c r="C311" i="1"/>
  <c r="D311" i="1"/>
  <c r="E311" i="1"/>
  <c r="C312" i="1"/>
  <c r="D312" i="1"/>
  <c r="E312" i="1"/>
  <c r="C313" i="1"/>
  <c r="D313" i="1"/>
  <c r="E313" i="1"/>
  <c r="C314" i="1"/>
  <c r="D314" i="1"/>
  <c r="E314" i="1"/>
  <c r="C315" i="1"/>
  <c r="D315" i="1"/>
  <c r="E315" i="1"/>
  <c r="C316" i="1"/>
  <c r="D316" i="1"/>
  <c r="E316" i="1"/>
  <c r="C317" i="1"/>
  <c r="D317" i="1"/>
  <c r="E317" i="1"/>
  <c r="C318" i="1"/>
  <c r="D318" i="1"/>
  <c r="E318" i="1"/>
  <c r="C319" i="1"/>
  <c r="D319" i="1"/>
  <c r="E319" i="1"/>
  <c r="C320" i="1"/>
  <c r="D320" i="1"/>
  <c r="E320" i="1"/>
  <c r="C321" i="1"/>
  <c r="D321" i="1"/>
  <c r="E321" i="1"/>
  <c r="C322" i="1"/>
  <c r="D322" i="1"/>
  <c r="E322" i="1"/>
  <c r="C323" i="1"/>
  <c r="D323" i="1"/>
  <c r="E323" i="1"/>
  <c r="C324" i="1"/>
  <c r="D324" i="1"/>
  <c r="E324" i="1"/>
  <c r="C325" i="1"/>
  <c r="D325" i="1"/>
  <c r="E325" i="1"/>
  <c r="C326" i="1"/>
  <c r="D326" i="1"/>
  <c r="E326" i="1"/>
  <c r="C327" i="1"/>
  <c r="D327" i="1"/>
  <c r="E327" i="1"/>
  <c r="C328" i="1"/>
  <c r="D328" i="1"/>
  <c r="E328" i="1"/>
  <c r="C329" i="1"/>
  <c r="D329" i="1"/>
  <c r="E329" i="1"/>
  <c r="C330" i="1"/>
  <c r="D330" i="1"/>
  <c r="E330" i="1"/>
  <c r="C331" i="1"/>
  <c r="D331" i="1"/>
  <c r="E331" i="1"/>
  <c r="C332" i="1"/>
  <c r="D332" i="1"/>
  <c r="E332" i="1"/>
  <c r="C333" i="1"/>
  <c r="D333" i="1"/>
  <c r="E333" i="1"/>
  <c r="C334" i="1"/>
  <c r="D334" i="1"/>
  <c r="E334" i="1"/>
  <c r="C335" i="1"/>
  <c r="D335" i="1"/>
  <c r="E335" i="1"/>
  <c r="C336" i="1"/>
  <c r="D336" i="1"/>
  <c r="E336" i="1"/>
  <c r="C337" i="1"/>
  <c r="D337" i="1"/>
  <c r="E337" i="1"/>
  <c r="C338" i="1"/>
  <c r="D338" i="1"/>
  <c r="E338" i="1"/>
  <c r="C339" i="1"/>
  <c r="D339" i="1"/>
  <c r="E339" i="1"/>
  <c r="C340" i="1"/>
  <c r="D340" i="1"/>
  <c r="E340" i="1"/>
  <c r="C341" i="1"/>
  <c r="D341" i="1"/>
  <c r="E341" i="1"/>
  <c r="C342" i="1"/>
  <c r="D342" i="1"/>
  <c r="E342" i="1"/>
  <c r="C343" i="1"/>
  <c r="D343" i="1"/>
  <c r="E343" i="1"/>
  <c r="C344" i="1"/>
  <c r="D344" i="1"/>
  <c r="E344" i="1"/>
  <c r="C345" i="1"/>
  <c r="D345" i="1"/>
  <c r="E345" i="1"/>
  <c r="C346" i="1"/>
  <c r="D346" i="1"/>
  <c r="E346" i="1"/>
  <c r="C347" i="1"/>
  <c r="D347" i="1"/>
  <c r="E347" i="1"/>
  <c r="C348" i="1"/>
  <c r="D348" i="1"/>
  <c r="E348" i="1"/>
  <c r="C349" i="1"/>
  <c r="D349" i="1"/>
  <c r="E349" i="1"/>
  <c r="C350" i="1"/>
  <c r="D350" i="1"/>
  <c r="E350" i="1"/>
  <c r="C351" i="1"/>
  <c r="D351" i="1"/>
  <c r="E351" i="1"/>
  <c r="C352" i="1"/>
  <c r="D352" i="1"/>
  <c r="E352" i="1"/>
  <c r="C353" i="1"/>
  <c r="D353" i="1"/>
  <c r="E353" i="1"/>
  <c r="C354" i="1"/>
  <c r="D354" i="1"/>
  <c r="E354" i="1"/>
  <c r="C355" i="1"/>
  <c r="D355" i="1"/>
  <c r="E355" i="1"/>
  <c r="C356" i="1"/>
  <c r="D356" i="1"/>
  <c r="E356" i="1"/>
  <c r="C357" i="1"/>
  <c r="D357" i="1"/>
  <c r="E357" i="1"/>
  <c r="C358" i="1"/>
  <c r="D358" i="1"/>
  <c r="E358" i="1"/>
  <c r="C359" i="1"/>
  <c r="D359" i="1"/>
  <c r="E359" i="1"/>
  <c r="C360" i="1"/>
  <c r="D360" i="1"/>
  <c r="E360" i="1"/>
  <c r="C361" i="1"/>
  <c r="D361" i="1"/>
  <c r="E361" i="1"/>
  <c r="C362" i="1"/>
  <c r="D362" i="1"/>
  <c r="E362" i="1"/>
  <c r="C363" i="1"/>
  <c r="D363" i="1"/>
  <c r="E363" i="1"/>
  <c r="C364" i="1"/>
  <c r="D364" i="1"/>
  <c r="E364" i="1"/>
  <c r="C365" i="1"/>
  <c r="D365" i="1"/>
  <c r="E365" i="1"/>
  <c r="C366" i="1"/>
  <c r="D366" i="1"/>
  <c r="E366" i="1"/>
  <c r="C367" i="1"/>
  <c r="D367" i="1"/>
  <c r="E367" i="1"/>
  <c r="C368" i="1"/>
  <c r="D368" i="1"/>
  <c r="E368" i="1"/>
  <c r="C369" i="1"/>
  <c r="D369" i="1"/>
  <c r="E369" i="1"/>
  <c r="C370" i="1"/>
  <c r="D370" i="1"/>
  <c r="E370" i="1"/>
  <c r="C371" i="1"/>
  <c r="D371" i="1"/>
  <c r="E371" i="1"/>
  <c r="C372" i="1"/>
  <c r="D372" i="1"/>
  <c r="E372" i="1"/>
  <c r="C373" i="1"/>
  <c r="D373" i="1"/>
  <c r="E373" i="1"/>
  <c r="C374" i="1"/>
  <c r="D374" i="1"/>
  <c r="E374" i="1"/>
  <c r="C375" i="1"/>
  <c r="D375" i="1"/>
  <c r="E375" i="1"/>
  <c r="C376" i="1"/>
  <c r="D376" i="1"/>
  <c r="E376" i="1"/>
  <c r="C377" i="1"/>
  <c r="D377" i="1"/>
  <c r="E377" i="1"/>
  <c r="C378" i="1"/>
  <c r="D378" i="1"/>
  <c r="E378" i="1"/>
  <c r="C379" i="1"/>
  <c r="D379" i="1"/>
  <c r="E379" i="1"/>
  <c r="C380" i="1"/>
  <c r="D380" i="1"/>
  <c r="E380" i="1"/>
  <c r="C381" i="1"/>
  <c r="D381" i="1"/>
  <c r="E381" i="1"/>
  <c r="C382" i="1"/>
  <c r="D382" i="1"/>
  <c r="E382" i="1"/>
  <c r="C383" i="1"/>
  <c r="D383" i="1"/>
  <c r="E383" i="1"/>
  <c r="C384" i="1"/>
  <c r="D384" i="1"/>
  <c r="E384" i="1"/>
  <c r="C385" i="1"/>
  <c r="D385" i="1"/>
  <c r="E385" i="1"/>
  <c r="C386" i="1"/>
  <c r="D386" i="1"/>
  <c r="E386" i="1"/>
  <c r="C387" i="1"/>
  <c r="D387" i="1"/>
  <c r="E387" i="1"/>
  <c r="C388" i="1"/>
  <c r="D388" i="1"/>
  <c r="E388" i="1"/>
  <c r="C389" i="1"/>
  <c r="D389" i="1"/>
  <c r="E389" i="1"/>
  <c r="C390" i="1"/>
  <c r="D390" i="1"/>
  <c r="E390" i="1"/>
  <c r="C391" i="1"/>
  <c r="D391" i="1"/>
  <c r="E391" i="1"/>
  <c r="C392" i="1"/>
  <c r="D392" i="1"/>
  <c r="E392" i="1"/>
  <c r="C393" i="1"/>
  <c r="D393" i="1"/>
  <c r="E393" i="1"/>
  <c r="C394" i="1"/>
  <c r="D394" i="1"/>
  <c r="E394" i="1"/>
  <c r="C395" i="1"/>
  <c r="D395" i="1"/>
  <c r="E395" i="1"/>
  <c r="C396" i="1"/>
  <c r="D396" i="1"/>
  <c r="E396" i="1"/>
  <c r="C397" i="1"/>
  <c r="D397" i="1"/>
  <c r="E397" i="1"/>
  <c r="C398" i="1"/>
  <c r="D398" i="1"/>
  <c r="E398" i="1"/>
  <c r="C399" i="1"/>
  <c r="D399" i="1"/>
  <c r="E399" i="1"/>
  <c r="C400" i="1"/>
  <c r="D400" i="1"/>
  <c r="E400" i="1"/>
  <c r="C401" i="1"/>
  <c r="D401" i="1"/>
  <c r="E401" i="1"/>
  <c r="C402" i="1"/>
  <c r="D402" i="1"/>
  <c r="E402" i="1"/>
  <c r="C403" i="1"/>
  <c r="D403" i="1"/>
  <c r="E403" i="1"/>
  <c r="C404" i="1"/>
  <c r="D404" i="1"/>
  <c r="E404" i="1"/>
  <c r="C405" i="1"/>
  <c r="D405" i="1"/>
  <c r="E405" i="1"/>
  <c r="C406" i="1"/>
  <c r="D406" i="1"/>
  <c r="E406" i="1"/>
  <c r="C407" i="1"/>
  <c r="D407" i="1"/>
  <c r="E407" i="1"/>
  <c r="C408" i="1"/>
  <c r="D408" i="1"/>
  <c r="E408" i="1"/>
  <c r="C409" i="1"/>
  <c r="D409" i="1"/>
  <c r="E409" i="1"/>
  <c r="C410" i="1"/>
  <c r="D410" i="1"/>
  <c r="E410" i="1"/>
  <c r="C411" i="1"/>
  <c r="D411" i="1"/>
  <c r="E411" i="1"/>
  <c r="C412" i="1"/>
  <c r="D412" i="1"/>
  <c r="E412" i="1"/>
  <c r="C413" i="1"/>
  <c r="D413" i="1"/>
  <c r="E413" i="1"/>
  <c r="C414" i="1"/>
  <c r="D414" i="1"/>
  <c r="E414" i="1"/>
  <c r="C415" i="1"/>
  <c r="D415" i="1"/>
  <c r="E415" i="1"/>
  <c r="C416" i="1"/>
  <c r="D416" i="1"/>
  <c r="E416" i="1"/>
  <c r="C417" i="1"/>
  <c r="D417" i="1"/>
  <c r="E417" i="1"/>
  <c r="C418" i="1"/>
  <c r="D418" i="1"/>
  <c r="E418" i="1"/>
  <c r="C419" i="1"/>
  <c r="D419" i="1"/>
  <c r="E419" i="1"/>
  <c r="C420" i="1"/>
  <c r="D420" i="1"/>
  <c r="E420" i="1"/>
  <c r="C421" i="1"/>
  <c r="D421" i="1"/>
  <c r="E421" i="1"/>
  <c r="C422" i="1"/>
  <c r="D422" i="1"/>
  <c r="E422" i="1"/>
  <c r="C423" i="1"/>
  <c r="D423" i="1"/>
  <c r="E423" i="1"/>
  <c r="C424" i="1"/>
  <c r="D424" i="1"/>
  <c r="E424" i="1"/>
  <c r="C425" i="1"/>
  <c r="D425" i="1"/>
  <c r="E425" i="1"/>
  <c r="C426" i="1"/>
  <c r="D426" i="1"/>
  <c r="E426" i="1"/>
  <c r="C427" i="1"/>
  <c r="D427" i="1"/>
  <c r="E427" i="1"/>
  <c r="C428" i="1"/>
  <c r="D428" i="1"/>
  <c r="E428" i="1"/>
  <c r="C429" i="1"/>
  <c r="D429" i="1"/>
  <c r="E429" i="1"/>
  <c r="C430" i="1"/>
  <c r="D430" i="1"/>
  <c r="E430" i="1"/>
  <c r="C431" i="1"/>
  <c r="D431" i="1"/>
  <c r="E431" i="1"/>
  <c r="C432" i="1"/>
  <c r="D432" i="1"/>
  <c r="E432" i="1"/>
  <c r="C433" i="1"/>
  <c r="D433" i="1"/>
  <c r="E433" i="1"/>
  <c r="C434" i="1"/>
  <c r="D434" i="1"/>
  <c r="E434" i="1"/>
  <c r="C435" i="1"/>
  <c r="D435" i="1"/>
  <c r="E435" i="1"/>
  <c r="C436" i="1"/>
  <c r="D436" i="1"/>
  <c r="E436" i="1"/>
  <c r="C437" i="1"/>
  <c r="D437" i="1"/>
  <c r="E437" i="1"/>
  <c r="C438" i="1"/>
  <c r="D438" i="1"/>
  <c r="E438" i="1"/>
  <c r="C439" i="1"/>
  <c r="D439" i="1"/>
  <c r="E439" i="1"/>
  <c r="C440" i="1"/>
  <c r="D440" i="1"/>
  <c r="E440" i="1"/>
  <c r="C441" i="1"/>
  <c r="D441" i="1"/>
  <c r="E441" i="1"/>
  <c r="C442" i="1"/>
  <c r="D442" i="1"/>
  <c r="E442" i="1"/>
  <c r="C443" i="1"/>
  <c r="D443" i="1"/>
  <c r="E443" i="1"/>
  <c r="C444" i="1"/>
  <c r="D444" i="1"/>
  <c r="E444" i="1"/>
  <c r="C445" i="1"/>
  <c r="D445" i="1"/>
  <c r="E445" i="1"/>
  <c r="C446" i="1"/>
  <c r="D446" i="1"/>
  <c r="E446" i="1"/>
  <c r="C447" i="1"/>
  <c r="D447" i="1"/>
  <c r="E447" i="1"/>
  <c r="C448" i="1"/>
  <c r="D448" i="1"/>
  <c r="E448" i="1"/>
  <c r="C449" i="1"/>
  <c r="D449" i="1"/>
  <c r="E449" i="1"/>
  <c r="C450" i="1"/>
  <c r="D450" i="1"/>
  <c r="E450" i="1"/>
  <c r="C451" i="1"/>
  <c r="D451" i="1"/>
  <c r="E451" i="1"/>
  <c r="C452" i="1"/>
  <c r="D452" i="1"/>
  <c r="E452" i="1"/>
  <c r="C453" i="1"/>
  <c r="D453" i="1"/>
  <c r="E453" i="1"/>
  <c r="C454" i="1"/>
  <c r="D454" i="1"/>
  <c r="E454" i="1"/>
  <c r="C455" i="1"/>
  <c r="D455" i="1"/>
  <c r="E455" i="1"/>
  <c r="C456" i="1"/>
  <c r="D456" i="1"/>
  <c r="E456" i="1"/>
  <c r="C457" i="1"/>
  <c r="D457" i="1"/>
  <c r="E457" i="1"/>
  <c r="C458" i="1"/>
  <c r="D458" i="1"/>
  <c r="E458" i="1"/>
  <c r="C459" i="1"/>
  <c r="D459" i="1"/>
  <c r="E459" i="1"/>
  <c r="C460" i="1"/>
  <c r="D460" i="1"/>
  <c r="E460" i="1"/>
  <c r="C461" i="1"/>
  <c r="D461" i="1"/>
  <c r="E461" i="1"/>
  <c r="C462" i="1"/>
  <c r="D462" i="1"/>
  <c r="E462" i="1"/>
  <c r="C463" i="1"/>
  <c r="D463" i="1"/>
  <c r="E463" i="1"/>
  <c r="C464" i="1"/>
  <c r="D464" i="1"/>
  <c r="E464" i="1"/>
  <c r="C465" i="1"/>
  <c r="D465" i="1"/>
  <c r="E465" i="1"/>
  <c r="C466" i="1"/>
  <c r="D466" i="1"/>
  <c r="E466" i="1"/>
  <c r="C467" i="1"/>
  <c r="D467" i="1"/>
  <c r="E467" i="1"/>
  <c r="C468" i="1"/>
  <c r="D468" i="1"/>
  <c r="E468" i="1"/>
  <c r="C469" i="1"/>
  <c r="D469" i="1"/>
  <c r="E469" i="1"/>
  <c r="C470" i="1"/>
  <c r="D470" i="1"/>
  <c r="E470" i="1"/>
  <c r="C471" i="1"/>
  <c r="D471" i="1"/>
  <c r="E471" i="1"/>
  <c r="C472" i="1"/>
  <c r="D472" i="1"/>
  <c r="E472" i="1"/>
  <c r="C473" i="1"/>
  <c r="D473" i="1"/>
  <c r="E473" i="1"/>
  <c r="C474" i="1"/>
  <c r="D474" i="1"/>
  <c r="E474" i="1"/>
  <c r="C475" i="1"/>
  <c r="D475" i="1"/>
  <c r="E475" i="1"/>
  <c r="C476" i="1"/>
  <c r="D476" i="1"/>
  <c r="E476" i="1"/>
  <c r="C477" i="1"/>
  <c r="D477" i="1"/>
  <c r="E477" i="1"/>
  <c r="C478" i="1"/>
  <c r="D478" i="1"/>
  <c r="E478" i="1"/>
  <c r="C479" i="1"/>
  <c r="D479" i="1"/>
  <c r="E479" i="1"/>
  <c r="C480" i="1"/>
  <c r="D480" i="1"/>
  <c r="E480" i="1"/>
  <c r="C481" i="1"/>
  <c r="D481" i="1"/>
  <c r="E481" i="1"/>
  <c r="C482" i="1"/>
  <c r="D482" i="1"/>
  <c r="E482" i="1"/>
  <c r="C483" i="1"/>
  <c r="D483" i="1"/>
  <c r="E483" i="1"/>
  <c r="C484" i="1"/>
  <c r="D484" i="1"/>
  <c r="E484" i="1"/>
  <c r="C485" i="1"/>
  <c r="D485" i="1"/>
  <c r="E485" i="1"/>
  <c r="C486" i="1"/>
  <c r="D486" i="1"/>
  <c r="E486" i="1"/>
  <c r="C487" i="1"/>
  <c r="D487" i="1"/>
  <c r="E487" i="1"/>
  <c r="C488" i="1"/>
  <c r="D488" i="1"/>
  <c r="E488" i="1"/>
  <c r="C489" i="1"/>
  <c r="D489" i="1"/>
  <c r="E489" i="1"/>
  <c r="C490" i="1"/>
  <c r="D490" i="1"/>
  <c r="E490" i="1"/>
  <c r="C491" i="1"/>
  <c r="D491" i="1"/>
  <c r="E491" i="1"/>
  <c r="C492" i="1"/>
  <c r="D492" i="1"/>
  <c r="E492" i="1"/>
  <c r="C493" i="1"/>
  <c r="D493" i="1"/>
  <c r="E493" i="1"/>
  <c r="C494" i="1"/>
  <c r="D494" i="1"/>
  <c r="E494" i="1"/>
  <c r="C495" i="1"/>
  <c r="D495" i="1"/>
  <c r="E495" i="1"/>
  <c r="C496" i="1"/>
  <c r="D496" i="1"/>
  <c r="E496" i="1"/>
  <c r="C497" i="1"/>
  <c r="D497" i="1"/>
  <c r="E497" i="1"/>
  <c r="C498" i="1"/>
  <c r="D498" i="1"/>
  <c r="E498" i="1"/>
  <c r="C499" i="1"/>
  <c r="D499" i="1"/>
  <c r="E499" i="1"/>
  <c r="C500" i="1"/>
  <c r="D500" i="1"/>
  <c r="E500" i="1"/>
  <c r="C501" i="1"/>
  <c r="D501" i="1"/>
  <c r="E501" i="1"/>
  <c r="C502" i="1"/>
  <c r="D502" i="1"/>
  <c r="E502" i="1"/>
  <c r="C503" i="1"/>
  <c r="D503" i="1"/>
  <c r="E503" i="1"/>
  <c r="C504" i="1"/>
  <c r="D504" i="1"/>
  <c r="E504" i="1"/>
  <c r="C505" i="1"/>
  <c r="D505" i="1"/>
  <c r="E505" i="1"/>
  <c r="C506" i="1"/>
  <c r="D506" i="1"/>
  <c r="E506" i="1"/>
  <c r="C507" i="1"/>
  <c r="D507" i="1"/>
  <c r="E507" i="1"/>
  <c r="C508" i="1"/>
  <c r="D508" i="1"/>
  <c r="E508" i="1"/>
  <c r="C509" i="1"/>
  <c r="D509" i="1"/>
  <c r="E509" i="1"/>
  <c r="C510" i="1"/>
  <c r="D510" i="1"/>
  <c r="E510" i="1"/>
  <c r="C511" i="1"/>
  <c r="D511" i="1"/>
  <c r="E511" i="1"/>
  <c r="C512" i="1"/>
  <c r="D512" i="1"/>
  <c r="E512" i="1"/>
  <c r="C513" i="1"/>
  <c r="D513" i="1"/>
  <c r="E513" i="1"/>
  <c r="C514" i="1"/>
  <c r="D514" i="1"/>
  <c r="E514" i="1"/>
  <c r="C515" i="1"/>
  <c r="D515" i="1"/>
  <c r="E515" i="1"/>
  <c r="C516" i="1"/>
  <c r="D516" i="1"/>
  <c r="E516" i="1"/>
  <c r="C517" i="1"/>
  <c r="D517" i="1"/>
  <c r="E517" i="1"/>
  <c r="C518" i="1"/>
  <c r="D518" i="1"/>
  <c r="E518" i="1"/>
  <c r="C519" i="1"/>
  <c r="D519" i="1"/>
  <c r="E519" i="1"/>
  <c r="C520" i="1"/>
  <c r="D520" i="1"/>
  <c r="E520" i="1"/>
  <c r="C521" i="1"/>
  <c r="D521" i="1"/>
  <c r="E521" i="1"/>
  <c r="C522" i="1"/>
  <c r="D522" i="1"/>
  <c r="E522" i="1"/>
  <c r="C523" i="1"/>
  <c r="D523" i="1"/>
  <c r="E523" i="1"/>
  <c r="C524" i="1"/>
  <c r="D524" i="1"/>
  <c r="E524" i="1"/>
  <c r="C525" i="1"/>
  <c r="D525" i="1"/>
  <c r="E525" i="1"/>
  <c r="C526" i="1"/>
  <c r="D526" i="1"/>
  <c r="E526" i="1"/>
  <c r="C527" i="1"/>
  <c r="D527" i="1"/>
  <c r="E527" i="1"/>
  <c r="C528" i="1"/>
  <c r="D528" i="1"/>
  <c r="E528" i="1"/>
  <c r="C529" i="1"/>
  <c r="D529" i="1"/>
  <c r="E529" i="1"/>
  <c r="C530" i="1"/>
  <c r="D530" i="1"/>
  <c r="E530" i="1"/>
  <c r="C531" i="1"/>
  <c r="D531" i="1"/>
  <c r="E531" i="1"/>
  <c r="C532" i="1"/>
  <c r="D532" i="1"/>
  <c r="E532" i="1"/>
  <c r="C533" i="1"/>
  <c r="D533" i="1"/>
  <c r="E533" i="1"/>
  <c r="C534" i="1"/>
  <c r="D534" i="1"/>
  <c r="E534" i="1"/>
  <c r="C535" i="1"/>
  <c r="D535" i="1"/>
  <c r="E535" i="1"/>
  <c r="C536" i="1"/>
  <c r="D536" i="1"/>
  <c r="E536" i="1"/>
  <c r="C537" i="1"/>
  <c r="D537" i="1"/>
  <c r="E537" i="1"/>
  <c r="C538" i="1"/>
  <c r="D538" i="1"/>
  <c r="E538" i="1"/>
  <c r="C539" i="1"/>
  <c r="D539" i="1"/>
  <c r="E539" i="1"/>
  <c r="C540" i="1"/>
  <c r="D540" i="1"/>
  <c r="E540" i="1"/>
  <c r="C541" i="1"/>
  <c r="D541" i="1"/>
  <c r="E541" i="1"/>
  <c r="C542" i="1"/>
  <c r="D542" i="1"/>
  <c r="E542" i="1"/>
  <c r="C543" i="1"/>
  <c r="D543" i="1"/>
  <c r="E543" i="1"/>
  <c r="C544" i="1"/>
  <c r="D544" i="1"/>
  <c r="E544" i="1"/>
  <c r="C545" i="1"/>
  <c r="D545" i="1"/>
  <c r="E545" i="1"/>
  <c r="C546" i="1"/>
  <c r="D546" i="1"/>
  <c r="E546" i="1"/>
  <c r="C547" i="1"/>
  <c r="D547" i="1"/>
  <c r="E547" i="1"/>
  <c r="C548" i="1"/>
  <c r="D548" i="1"/>
  <c r="E548" i="1"/>
  <c r="C549" i="1"/>
  <c r="D549" i="1"/>
  <c r="E549" i="1"/>
  <c r="C550" i="1"/>
  <c r="D550" i="1"/>
  <c r="E550" i="1"/>
  <c r="C551" i="1"/>
  <c r="D551" i="1"/>
  <c r="E551" i="1"/>
  <c r="C552" i="1"/>
  <c r="D552" i="1"/>
  <c r="E552" i="1"/>
  <c r="C553" i="1"/>
  <c r="D553" i="1"/>
  <c r="E553" i="1"/>
  <c r="C554" i="1"/>
  <c r="D554" i="1"/>
  <c r="E554" i="1"/>
  <c r="C555" i="1"/>
  <c r="D555" i="1"/>
  <c r="E555" i="1"/>
  <c r="C556" i="1"/>
  <c r="D556" i="1"/>
  <c r="E556" i="1"/>
  <c r="C557" i="1"/>
  <c r="D557" i="1"/>
  <c r="E557" i="1"/>
  <c r="C558" i="1"/>
  <c r="D558" i="1"/>
  <c r="E558" i="1"/>
  <c r="C559" i="1"/>
  <c r="D559" i="1"/>
  <c r="E559" i="1"/>
  <c r="C560" i="1"/>
  <c r="D560" i="1"/>
  <c r="E560" i="1"/>
  <c r="C561" i="1"/>
  <c r="D561" i="1"/>
  <c r="E561" i="1"/>
  <c r="C562" i="1"/>
  <c r="D562" i="1"/>
  <c r="E562" i="1"/>
  <c r="C563" i="1"/>
  <c r="D563" i="1"/>
  <c r="E563" i="1"/>
  <c r="C564" i="1"/>
  <c r="D564" i="1"/>
  <c r="E564" i="1"/>
  <c r="C565" i="1"/>
  <c r="D565" i="1"/>
  <c r="E565" i="1"/>
  <c r="C566" i="1"/>
  <c r="D566" i="1"/>
  <c r="E566" i="1"/>
  <c r="C567" i="1"/>
  <c r="D567" i="1"/>
  <c r="E567" i="1"/>
  <c r="C568" i="1"/>
  <c r="D568" i="1"/>
  <c r="E568" i="1"/>
  <c r="C569" i="1"/>
  <c r="D569" i="1"/>
  <c r="E569" i="1"/>
  <c r="C570" i="1"/>
  <c r="D570" i="1"/>
  <c r="E570" i="1"/>
  <c r="C571" i="1"/>
  <c r="D571" i="1"/>
  <c r="E571" i="1"/>
  <c r="C572" i="1"/>
  <c r="D572" i="1"/>
  <c r="E572" i="1"/>
  <c r="C573" i="1"/>
  <c r="D573" i="1"/>
  <c r="E573" i="1"/>
  <c r="C574" i="1"/>
  <c r="D574" i="1"/>
  <c r="E574" i="1"/>
  <c r="C575" i="1"/>
  <c r="D575" i="1"/>
  <c r="E575" i="1"/>
  <c r="C576" i="1"/>
  <c r="D576" i="1"/>
  <c r="E576" i="1"/>
  <c r="C577" i="1"/>
  <c r="D577" i="1"/>
  <c r="E577" i="1"/>
  <c r="C578" i="1"/>
  <c r="D578" i="1"/>
  <c r="E578" i="1"/>
  <c r="C579" i="1"/>
  <c r="D579" i="1"/>
  <c r="E579" i="1"/>
  <c r="C580" i="1"/>
  <c r="D580" i="1"/>
  <c r="E580" i="1"/>
  <c r="C581" i="1"/>
  <c r="D581" i="1"/>
  <c r="E581" i="1"/>
  <c r="C582" i="1"/>
  <c r="D582" i="1"/>
  <c r="E582" i="1"/>
  <c r="C583" i="1"/>
  <c r="D583" i="1"/>
  <c r="E583" i="1"/>
  <c r="C584" i="1"/>
  <c r="D584" i="1"/>
  <c r="E584" i="1"/>
  <c r="C585" i="1"/>
  <c r="D585" i="1"/>
  <c r="E585" i="1"/>
  <c r="C586" i="1"/>
  <c r="D586" i="1"/>
  <c r="E586" i="1"/>
  <c r="C587" i="1"/>
  <c r="D587" i="1"/>
  <c r="E587" i="1"/>
  <c r="C588" i="1"/>
  <c r="D588" i="1"/>
  <c r="E588" i="1"/>
  <c r="C589" i="1"/>
  <c r="D589" i="1"/>
  <c r="E589" i="1"/>
  <c r="C590" i="1"/>
  <c r="D590" i="1"/>
  <c r="E590" i="1"/>
  <c r="C591" i="1"/>
  <c r="D591" i="1"/>
  <c r="E591" i="1"/>
  <c r="C592" i="1"/>
  <c r="D592" i="1"/>
  <c r="E592" i="1"/>
  <c r="C593" i="1"/>
  <c r="D593" i="1"/>
  <c r="E593" i="1"/>
  <c r="C594" i="1"/>
  <c r="D594" i="1"/>
  <c r="E594" i="1"/>
  <c r="C595" i="1"/>
  <c r="D595" i="1"/>
  <c r="E595" i="1"/>
  <c r="C596" i="1"/>
  <c r="D596" i="1"/>
  <c r="E596" i="1"/>
  <c r="C597" i="1"/>
  <c r="D597" i="1"/>
  <c r="E597" i="1"/>
  <c r="C598" i="1"/>
  <c r="D598" i="1"/>
  <c r="E598" i="1"/>
  <c r="C599" i="1"/>
  <c r="D599" i="1"/>
  <c r="E599" i="1"/>
  <c r="C600" i="1"/>
  <c r="D600" i="1"/>
  <c r="E600" i="1"/>
  <c r="C601" i="1"/>
  <c r="D601" i="1"/>
  <c r="E601" i="1"/>
  <c r="C602" i="1"/>
  <c r="D602" i="1"/>
  <c r="E602" i="1"/>
  <c r="C603" i="1"/>
  <c r="D603" i="1"/>
  <c r="E603" i="1"/>
  <c r="C604" i="1"/>
  <c r="D604" i="1"/>
  <c r="E604" i="1"/>
  <c r="C605" i="1"/>
  <c r="D605" i="1"/>
  <c r="E605" i="1"/>
  <c r="C606" i="1"/>
  <c r="D606" i="1"/>
  <c r="E606" i="1"/>
  <c r="C607" i="1"/>
  <c r="D607" i="1"/>
  <c r="E607" i="1"/>
  <c r="C608" i="1"/>
  <c r="D608" i="1"/>
  <c r="E608" i="1"/>
  <c r="C609" i="1"/>
  <c r="D609" i="1"/>
  <c r="E609" i="1"/>
  <c r="C610" i="1"/>
  <c r="D610" i="1"/>
  <c r="E610" i="1"/>
  <c r="C611" i="1"/>
  <c r="D611" i="1"/>
  <c r="E611" i="1"/>
  <c r="C612" i="1"/>
  <c r="D612" i="1"/>
  <c r="E612" i="1"/>
  <c r="C613" i="1"/>
  <c r="D613" i="1"/>
  <c r="E613" i="1"/>
  <c r="C614" i="1"/>
  <c r="D614" i="1"/>
  <c r="E614" i="1"/>
  <c r="C615" i="1"/>
  <c r="D615" i="1"/>
  <c r="E615" i="1"/>
  <c r="C616" i="1"/>
  <c r="D616" i="1"/>
  <c r="E616" i="1"/>
  <c r="C617" i="1"/>
  <c r="D617" i="1"/>
  <c r="E617" i="1"/>
  <c r="C618" i="1"/>
  <c r="D618" i="1"/>
  <c r="E618" i="1"/>
  <c r="C619" i="1"/>
  <c r="D619" i="1"/>
  <c r="E619" i="1"/>
  <c r="C620" i="1"/>
  <c r="D620" i="1"/>
  <c r="E620" i="1"/>
  <c r="C621" i="1"/>
  <c r="D621" i="1"/>
  <c r="E621" i="1"/>
  <c r="C622" i="1"/>
  <c r="D622" i="1"/>
  <c r="E622" i="1"/>
  <c r="C623" i="1"/>
  <c r="D623" i="1"/>
  <c r="E623" i="1"/>
  <c r="C624" i="1"/>
  <c r="D624" i="1"/>
  <c r="E624" i="1"/>
  <c r="C625" i="1"/>
  <c r="D625" i="1"/>
  <c r="E625" i="1"/>
  <c r="C626" i="1"/>
  <c r="D626" i="1"/>
  <c r="E626" i="1"/>
  <c r="C627" i="1"/>
  <c r="D627" i="1"/>
  <c r="E627" i="1"/>
  <c r="C628" i="1"/>
  <c r="D628" i="1"/>
  <c r="E628" i="1"/>
  <c r="C629" i="1"/>
  <c r="D629" i="1"/>
  <c r="E629" i="1"/>
  <c r="C630" i="1"/>
  <c r="D630" i="1"/>
  <c r="E630" i="1"/>
  <c r="C631" i="1"/>
  <c r="D631" i="1"/>
  <c r="E631" i="1"/>
  <c r="C632" i="1"/>
  <c r="D632" i="1"/>
  <c r="E632" i="1"/>
  <c r="C633" i="1"/>
  <c r="D633" i="1"/>
  <c r="E633" i="1"/>
  <c r="C634" i="1"/>
  <c r="D634" i="1"/>
  <c r="E634" i="1"/>
  <c r="C635" i="1"/>
  <c r="D635" i="1"/>
  <c r="E635" i="1"/>
  <c r="C636" i="1"/>
  <c r="D636" i="1"/>
  <c r="E636" i="1"/>
  <c r="C637" i="1"/>
  <c r="D637" i="1"/>
  <c r="E637" i="1"/>
  <c r="C638" i="1"/>
  <c r="D638" i="1"/>
  <c r="E638" i="1"/>
  <c r="C639" i="1"/>
  <c r="D639" i="1"/>
  <c r="E639" i="1"/>
  <c r="C640" i="1"/>
  <c r="D640" i="1"/>
  <c r="E640" i="1"/>
  <c r="C641" i="1"/>
  <c r="D641" i="1"/>
  <c r="E641" i="1"/>
  <c r="C642" i="1"/>
  <c r="D642" i="1"/>
  <c r="E642" i="1"/>
  <c r="C643" i="1"/>
  <c r="D643" i="1"/>
  <c r="E643" i="1"/>
  <c r="C644" i="1"/>
  <c r="D644" i="1"/>
  <c r="E644" i="1"/>
  <c r="C645" i="1"/>
  <c r="D645" i="1"/>
  <c r="E645" i="1"/>
  <c r="C646" i="1"/>
  <c r="D646" i="1"/>
  <c r="E646" i="1"/>
  <c r="C647" i="1"/>
  <c r="D647" i="1"/>
  <c r="E647" i="1"/>
  <c r="C648" i="1"/>
  <c r="D648" i="1"/>
  <c r="E648" i="1"/>
  <c r="C649" i="1"/>
  <c r="D649" i="1"/>
  <c r="E649" i="1"/>
  <c r="C650" i="1"/>
  <c r="D650" i="1"/>
  <c r="E650" i="1"/>
  <c r="C651" i="1"/>
  <c r="D651" i="1"/>
  <c r="E651" i="1"/>
  <c r="C652" i="1"/>
  <c r="D652" i="1"/>
  <c r="E652" i="1"/>
  <c r="C653" i="1"/>
  <c r="D653" i="1"/>
  <c r="E653" i="1"/>
  <c r="C654" i="1"/>
  <c r="D654" i="1"/>
  <c r="E654" i="1"/>
  <c r="C655" i="1"/>
  <c r="D655" i="1"/>
  <c r="E655" i="1"/>
  <c r="C656" i="1"/>
  <c r="D656" i="1"/>
  <c r="E656" i="1"/>
  <c r="C657" i="1"/>
  <c r="D657" i="1"/>
  <c r="E657" i="1"/>
  <c r="C658" i="1"/>
  <c r="D658" i="1"/>
  <c r="E658" i="1"/>
  <c r="C659" i="1"/>
  <c r="D659" i="1"/>
  <c r="E659" i="1"/>
  <c r="C660" i="1"/>
  <c r="D660" i="1"/>
  <c r="E660" i="1"/>
  <c r="C661" i="1"/>
  <c r="D661" i="1"/>
  <c r="E661" i="1"/>
  <c r="C662" i="1"/>
  <c r="D662" i="1"/>
  <c r="E662" i="1"/>
  <c r="C663" i="1"/>
  <c r="D663" i="1"/>
  <c r="E663" i="1"/>
  <c r="C664" i="1"/>
  <c r="D664" i="1"/>
  <c r="E664" i="1"/>
  <c r="C665" i="1"/>
  <c r="D665" i="1"/>
  <c r="E665" i="1"/>
  <c r="C666" i="1"/>
  <c r="D666" i="1"/>
  <c r="E666" i="1"/>
  <c r="C667" i="1"/>
  <c r="D667" i="1"/>
  <c r="E667" i="1"/>
  <c r="C668" i="1"/>
  <c r="D668" i="1"/>
  <c r="E668" i="1"/>
  <c r="C669" i="1"/>
  <c r="D669" i="1"/>
  <c r="E669" i="1"/>
  <c r="C670" i="1"/>
  <c r="D670" i="1"/>
  <c r="E670" i="1"/>
  <c r="C671" i="1"/>
  <c r="D671" i="1"/>
  <c r="E671" i="1"/>
  <c r="C672" i="1"/>
  <c r="D672" i="1"/>
  <c r="E672" i="1"/>
  <c r="C673" i="1"/>
  <c r="D673" i="1"/>
  <c r="E673" i="1"/>
  <c r="C674" i="1"/>
  <c r="D674" i="1"/>
  <c r="E674" i="1"/>
  <c r="C675" i="1"/>
  <c r="D675" i="1"/>
  <c r="E675" i="1"/>
  <c r="C676" i="1"/>
  <c r="D676" i="1"/>
  <c r="E676" i="1"/>
  <c r="C677" i="1"/>
  <c r="D677" i="1"/>
  <c r="E677" i="1"/>
  <c r="C678" i="1"/>
  <c r="D678" i="1"/>
  <c r="E678" i="1"/>
  <c r="C679" i="1"/>
  <c r="D679" i="1"/>
  <c r="E679" i="1"/>
  <c r="C680" i="1"/>
  <c r="D680" i="1"/>
  <c r="E680" i="1"/>
  <c r="C681" i="1"/>
  <c r="D681" i="1"/>
  <c r="E681" i="1"/>
  <c r="C682" i="1"/>
  <c r="D682" i="1"/>
  <c r="E682" i="1"/>
  <c r="C683" i="1"/>
  <c r="D683" i="1"/>
  <c r="E683" i="1"/>
  <c r="C684" i="1"/>
  <c r="D684" i="1"/>
  <c r="E684" i="1"/>
  <c r="C685" i="1"/>
  <c r="D685" i="1"/>
  <c r="E685" i="1"/>
  <c r="C686" i="1"/>
  <c r="D686" i="1"/>
  <c r="E686" i="1"/>
  <c r="C687" i="1"/>
  <c r="D687" i="1"/>
  <c r="E687" i="1"/>
  <c r="C688" i="1"/>
  <c r="D688" i="1"/>
  <c r="E688" i="1"/>
  <c r="C689" i="1"/>
  <c r="D689" i="1"/>
  <c r="E689" i="1"/>
  <c r="C690" i="1"/>
  <c r="D690" i="1"/>
  <c r="E690" i="1"/>
  <c r="C691" i="1"/>
  <c r="D691" i="1"/>
  <c r="E691" i="1"/>
  <c r="C692" i="1"/>
  <c r="D692" i="1"/>
  <c r="E692" i="1"/>
  <c r="C693" i="1"/>
  <c r="D693" i="1"/>
  <c r="E693" i="1"/>
  <c r="C694" i="1"/>
  <c r="D694" i="1"/>
  <c r="E694" i="1"/>
  <c r="C695" i="1"/>
  <c r="D695" i="1"/>
  <c r="E695" i="1"/>
  <c r="C696" i="1"/>
  <c r="D696" i="1"/>
  <c r="E696" i="1"/>
  <c r="C697" i="1"/>
  <c r="D697" i="1"/>
  <c r="E697" i="1"/>
  <c r="C698" i="1"/>
  <c r="D698" i="1"/>
  <c r="E698" i="1"/>
  <c r="C699" i="1"/>
  <c r="D699" i="1"/>
  <c r="E699" i="1"/>
  <c r="C700" i="1"/>
  <c r="D700" i="1"/>
  <c r="E700" i="1"/>
  <c r="C701" i="1"/>
  <c r="D701" i="1"/>
  <c r="E701" i="1"/>
  <c r="C702" i="1"/>
  <c r="D702" i="1"/>
  <c r="E702" i="1"/>
  <c r="C703" i="1"/>
  <c r="D703" i="1"/>
  <c r="E703" i="1"/>
  <c r="C704" i="1"/>
  <c r="D704" i="1"/>
  <c r="E704" i="1"/>
  <c r="C705" i="1"/>
  <c r="D705" i="1"/>
  <c r="E705" i="1"/>
  <c r="C706" i="1"/>
  <c r="D706" i="1"/>
  <c r="E706" i="1"/>
  <c r="C707" i="1"/>
  <c r="D707" i="1"/>
  <c r="E707" i="1"/>
  <c r="C708" i="1"/>
  <c r="D708" i="1"/>
  <c r="E708" i="1"/>
  <c r="C709" i="1"/>
  <c r="D709" i="1"/>
  <c r="E709" i="1"/>
  <c r="C710" i="1"/>
  <c r="D710" i="1"/>
  <c r="E710" i="1"/>
  <c r="C711" i="1"/>
  <c r="D711" i="1"/>
  <c r="E711" i="1"/>
  <c r="C712" i="1"/>
  <c r="D712" i="1"/>
  <c r="E712" i="1"/>
  <c r="C713" i="1"/>
  <c r="D713" i="1"/>
  <c r="E713" i="1"/>
  <c r="C714" i="1"/>
  <c r="D714" i="1"/>
  <c r="E714" i="1"/>
  <c r="C715" i="1"/>
  <c r="D715" i="1"/>
  <c r="E715" i="1"/>
  <c r="C716" i="1"/>
  <c r="D716" i="1"/>
  <c r="E716" i="1"/>
  <c r="C717" i="1"/>
  <c r="D717" i="1"/>
  <c r="E717" i="1"/>
  <c r="C718" i="1"/>
  <c r="D718" i="1"/>
  <c r="E718" i="1"/>
  <c r="C719" i="1"/>
  <c r="D719" i="1"/>
  <c r="E719" i="1"/>
  <c r="C720" i="1"/>
  <c r="D720" i="1"/>
  <c r="E720" i="1"/>
  <c r="C721" i="1"/>
  <c r="D721" i="1"/>
  <c r="E721" i="1"/>
  <c r="C722" i="1"/>
  <c r="D722" i="1"/>
  <c r="E722" i="1"/>
  <c r="C723" i="1"/>
  <c r="D723" i="1"/>
  <c r="E723" i="1"/>
  <c r="C724" i="1"/>
  <c r="D724" i="1"/>
  <c r="E724" i="1"/>
  <c r="C725" i="1"/>
  <c r="D725" i="1"/>
  <c r="E725" i="1"/>
  <c r="C726" i="1"/>
  <c r="D726" i="1"/>
  <c r="E726" i="1"/>
  <c r="C727" i="1"/>
  <c r="D727" i="1"/>
  <c r="E727" i="1"/>
  <c r="C728" i="1"/>
  <c r="D728" i="1"/>
  <c r="E728" i="1"/>
  <c r="C729" i="1"/>
  <c r="D729" i="1"/>
  <c r="E729" i="1"/>
  <c r="C730" i="1"/>
  <c r="D730" i="1"/>
  <c r="E730" i="1"/>
  <c r="C731" i="1"/>
  <c r="D731" i="1"/>
  <c r="E731" i="1"/>
  <c r="C732" i="1"/>
  <c r="D732" i="1"/>
  <c r="E732" i="1"/>
  <c r="C733" i="1"/>
  <c r="D733" i="1"/>
  <c r="E733" i="1"/>
  <c r="C734" i="1"/>
  <c r="D734" i="1"/>
  <c r="E734" i="1"/>
  <c r="C735" i="1"/>
  <c r="D735" i="1"/>
  <c r="E735" i="1"/>
  <c r="C736" i="1"/>
  <c r="D736" i="1"/>
  <c r="E736" i="1"/>
  <c r="C737" i="1"/>
  <c r="D737" i="1"/>
  <c r="E737" i="1"/>
  <c r="C738" i="1"/>
  <c r="D738" i="1"/>
  <c r="E738" i="1"/>
  <c r="C739" i="1"/>
  <c r="D739" i="1"/>
  <c r="E739" i="1"/>
  <c r="C740" i="1"/>
  <c r="D740" i="1"/>
  <c r="E740" i="1"/>
  <c r="C741" i="1"/>
  <c r="D741" i="1"/>
  <c r="E741" i="1"/>
  <c r="C742" i="1"/>
  <c r="D742" i="1"/>
  <c r="E742" i="1"/>
  <c r="C743" i="1"/>
  <c r="D743" i="1"/>
  <c r="E743" i="1"/>
  <c r="C744" i="1"/>
  <c r="D744" i="1"/>
  <c r="E744" i="1"/>
  <c r="C745" i="1"/>
  <c r="D745" i="1"/>
  <c r="E745" i="1"/>
  <c r="C746" i="1"/>
  <c r="D746" i="1"/>
  <c r="E746" i="1"/>
  <c r="C747" i="1"/>
  <c r="D747" i="1"/>
  <c r="E747" i="1"/>
  <c r="C748" i="1"/>
  <c r="D748" i="1"/>
  <c r="E748" i="1"/>
  <c r="C749" i="1"/>
  <c r="D749" i="1"/>
  <c r="E749" i="1"/>
  <c r="C750" i="1"/>
  <c r="D750" i="1"/>
  <c r="E750" i="1"/>
  <c r="C751" i="1"/>
  <c r="D751" i="1"/>
  <c r="E751" i="1"/>
  <c r="C752" i="1"/>
  <c r="D752" i="1"/>
  <c r="E752" i="1"/>
  <c r="C753" i="1"/>
  <c r="D753" i="1"/>
  <c r="E753" i="1"/>
  <c r="C754" i="1"/>
  <c r="D754" i="1"/>
  <c r="E754" i="1"/>
  <c r="C755" i="1"/>
  <c r="D755" i="1"/>
  <c r="E755" i="1"/>
  <c r="C756" i="1"/>
  <c r="D756" i="1"/>
  <c r="E756" i="1"/>
  <c r="C757" i="1"/>
  <c r="D757" i="1"/>
  <c r="E757" i="1"/>
  <c r="C758" i="1"/>
  <c r="D758" i="1"/>
  <c r="E758" i="1"/>
  <c r="C759" i="1"/>
  <c r="D759" i="1"/>
  <c r="E759" i="1"/>
  <c r="C760" i="1"/>
  <c r="D760" i="1"/>
  <c r="E760" i="1"/>
  <c r="C761" i="1"/>
  <c r="D761" i="1"/>
  <c r="E761" i="1"/>
  <c r="C762" i="1"/>
  <c r="D762" i="1"/>
  <c r="E762" i="1"/>
  <c r="C763" i="1"/>
  <c r="D763" i="1"/>
  <c r="E763" i="1"/>
  <c r="C764" i="1"/>
  <c r="D764" i="1"/>
  <c r="E764" i="1"/>
  <c r="C765" i="1"/>
  <c r="D765" i="1"/>
  <c r="E765" i="1"/>
  <c r="C766" i="1"/>
  <c r="D766" i="1"/>
  <c r="E766" i="1"/>
  <c r="C767" i="1"/>
  <c r="D767" i="1"/>
  <c r="E767" i="1"/>
  <c r="C768" i="1"/>
  <c r="D768" i="1"/>
  <c r="E768" i="1"/>
  <c r="C769" i="1"/>
  <c r="D769" i="1"/>
  <c r="E769" i="1"/>
  <c r="C770" i="1"/>
  <c r="D770" i="1"/>
  <c r="E770" i="1"/>
  <c r="C771" i="1"/>
  <c r="D771" i="1"/>
  <c r="E771" i="1"/>
  <c r="C772" i="1"/>
  <c r="D772" i="1"/>
  <c r="E772" i="1"/>
  <c r="C773" i="1"/>
  <c r="D773" i="1"/>
  <c r="E773" i="1"/>
  <c r="C774" i="1"/>
  <c r="D774" i="1"/>
  <c r="E774" i="1"/>
  <c r="C775" i="1"/>
  <c r="D775" i="1"/>
  <c r="E775" i="1"/>
  <c r="C776" i="1"/>
  <c r="D776" i="1"/>
  <c r="E776" i="1"/>
  <c r="C777" i="1"/>
  <c r="D777" i="1"/>
  <c r="E777" i="1"/>
  <c r="C778" i="1"/>
  <c r="D778" i="1"/>
  <c r="E778" i="1"/>
  <c r="C779" i="1"/>
  <c r="D779" i="1"/>
  <c r="E779" i="1"/>
  <c r="C780" i="1"/>
  <c r="D780" i="1"/>
  <c r="E780" i="1"/>
  <c r="C781" i="1"/>
  <c r="D781" i="1"/>
  <c r="E781" i="1"/>
  <c r="C782" i="1"/>
  <c r="D782" i="1"/>
  <c r="E782" i="1"/>
  <c r="C783" i="1"/>
  <c r="D783" i="1"/>
  <c r="E783" i="1"/>
  <c r="C784" i="1"/>
  <c r="D784" i="1"/>
  <c r="E784" i="1"/>
  <c r="C785" i="1"/>
  <c r="D785" i="1"/>
  <c r="E785" i="1"/>
  <c r="C786" i="1"/>
  <c r="D786" i="1"/>
  <c r="E786" i="1"/>
  <c r="C787" i="1"/>
  <c r="D787" i="1"/>
  <c r="E787" i="1"/>
  <c r="C788" i="1"/>
  <c r="D788" i="1"/>
  <c r="E788" i="1"/>
  <c r="C789" i="1"/>
  <c r="D789" i="1"/>
  <c r="E789" i="1"/>
  <c r="C790" i="1"/>
  <c r="D790" i="1"/>
  <c r="E790" i="1"/>
  <c r="C791" i="1"/>
  <c r="D791" i="1"/>
  <c r="E791" i="1"/>
  <c r="C792" i="1"/>
  <c r="D792" i="1"/>
  <c r="E792" i="1"/>
  <c r="C793" i="1"/>
  <c r="D793" i="1"/>
  <c r="E793" i="1"/>
  <c r="C794" i="1"/>
  <c r="D794" i="1"/>
  <c r="E794" i="1"/>
  <c r="C795" i="1"/>
  <c r="D795" i="1"/>
  <c r="E795" i="1"/>
  <c r="C796" i="1"/>
  <c r="D796" i="1"/>
  <c r="E796" i="1"/>
  <c r="C797" i="1"/>
  <c r="D797" i="1"/>
  <c r="E797" i="1"/>
  <c r="C798" i="1"/>
  <c r="D798" i="1"/>
  <c r="E798" i="1"/>
  <c r="C799" i="1"/>
  <c r="D799" i="1"/>
  <c r="E799" i="1"/>
  <c r="C800" i="1"/>
  <c r="D800" i="1"/>
  <c r="E800" i="1"/>
  <c r="C801" i="1"/>
  <c r="D801" i="1"/>
  <c r="E801" i="1"/>
  <c r="C802" i="1"/>
  <c r="D802" i="1"/>
  <c r="E802" i="1"/>
  <c r="C803" i="1"/>
  <c r="D803" i="1"/>
  <c r="E803" i="1"/>
  <c r="C804" i="1"/>
  <c r="D804" i="1"/>
  <c r="E804" i="1"/>
  <c r="C805" i="1"/>
  <c r="D805" i="1"/>
  <c r="E805" i="1"/>
  <c r="C806" i="1"/>
  <c r="D806" i="1"/>
  <c r="E806" i="1"/>
  <c r="C807" i="1"/>
  <c r="D807" i="1"/>
  <c r="E807" i="1"/>
  <c r="C808" i="1"/>
  <c r="D808" i="1"/>
  <c r="E808" i="1"/>
  <c r="C809" i="1"/>
  <c r="D809" i="1"/>
  <c r="E809" i="1"/>
  <c r="C810" i="1"/>
  <c r="D810" i="1"/>
  <c r="E810" i="1"/>
  <c r="C811" i="1"/>
  <c r="D811" i="1"/>
  <c r="E811" i="1"/>
  <c r="C812" i="1"/>
  <c r="D812" i="1"/>
  <c r="E812" i="1"/>
  <c r="C813" i="1"/>
  <c r="D813" i="1"/>
  <c r="E813" i="1"/>
  <c r="C814" i="1"/>
  <c r="D814" i="1"/>
  <c r="E814" i="1"/>
  <c r="C815" i="1"/>
  <c r="D815" i="1"/>
  <c r="E815" i="1"/>
  <c r="C816" i="1"/>
  <c r="D816" i="1"/>
  <c r="E816" i="1"/>
  <c r="C817" i="1"/>
  <c r="D817" i="1"/>
  <c r="E817" i="1"/>
  <c r="C818" i="1"/>
  <c r="D818" i="1"/>
  <c r="E818" i="1"/>
  <c r="C819" i="1"/>
  <c r="D819" i="1"/>
  <c r="E819" i="1"/>
  <c r="C820" i="1"/>
  <c r="D820" i="1"/>
  <c r="E820" i="1"/>
  <c r="C821" i="1"/>
  <c r="D821" i="1"/>
  <c r="E821" i="1"/>
  <c r="C822" i="1"/>
  <c r="D822" i="1"/>
  <c r="E822" i="1"/>
  <c r="C823" i="1"/>
  <c r="D823" i="1"/>
  <c r="E823" i="1"/>
  <c r="C824" i="1"/>
  <c r="D824" i="1"/>
  <c r="E824" i="1"/>
  <c r="C825" i="1"/>
  <c r="D825" i="1"/>
  <c r="E825" i="1"/>
  <c r="C826" i="1"/>
  <c r="D826" i="1"/>
  <c r="E826" i="1"/>
  <c r="C827" i="1"/>
  <c r="D827" i="1"/>
  <c r="E827" i="1"/>
  <c r="C828" i="1"/>
  <c r="D828" i="1"/>
  <c r="E828" i="1"/>
  <c r="C829" i="1"/>
  <c r="D829" i="1"/>
  <c r="E829" i="1"/>
  <c r="C830" i="1"/>
  <c r="D830" i="1"/>
  <c r="E830" i="1"/>
  <c r="C831" i="1"/>
  <c r="D831" i="1"/>
  <c r="E831" i="1"/>
  <c r="C832" i="1"/>
  <c r="D832" i="1"/>
  <c r="E832" i="1"/>
  <c r="C833" i="1"/>
  <c r="D833" i="1"/>
  <c r="E833" i="1"/>
  <c r="C834" i="1"/>
  <c r="D834" i="1"/>
  <c r="E834" i="1"/>
  <c r="C835" i="1"/>
  <c r="D835" i="1"/>
  <c r="E835" i="1"/>
  <c r="C836" i="1"/>
  <c r="D836" i="1"/>
  <c r="E836" i="1"/>
  <c r="C837" i="1"/>
  <c r="D837" i="1"/>
  <c r="E837" i="1"/>
  <c r="C838" i="1"/>
  <c r="D838" i="1"/>
  <c r="E838" i="1"/>
  <c r="C839" i="1"/>
  <c r="D839" i="1"/>
  <c r="E839" i="1"/>
  <c r="C840" i="1"/>
  <c r="D840" i="1"/>
  <c r="E840" i="1"/>
  <c r="C841" i="1"/>
  <c r="D841" i="1"/>
  <c r="E841" i="1"/>
  <c r="C842" i="1"/>
  <c r="D842" i="1"/>
  <c r="E842" i="1"/>
  <c r="C843" i="1"/>
  <c r="D843" i="1"/>
  <c r="E843" i="1"/>
  <c r="C844" i="1"/>
  <c r="D844" i="1"/>
  <c r="E844" i="1"/>
  <c r="C845" i="1"/>
  <c r="D845" i="1"/>
  <c r="E845" i="1"/>
  <c r="C846" i="1"/>
  <c r="D846" i="1"/>
  <c r="E846" i="1"/>
  <c r="C847" i="1"/>
  <c r="D847" i="1"/>
  <c r="E847" i="1"/>
  <c r="C848" i="1"/>
  <c r="D848" i="1"/>
  <c r="E848" i="1"/>
  <c r="C849" i="1"/>
  <c r="D849" i="1"/>
  <c r="E849" i="1"/>
  <c r="C850" i="1"/>
  <c r="D850" i="1"/>
  <c r="E850" i="1"/>
  <c r="C851" i="1"/>
  <c r="D851" i="1"/>
  <c r="E851" i="1"/>
  <c r="C852" i="1"/>
  <c r="D852" i="1"/>
  <c r="E852" i="1"/>
  <c r="C853" i="1"/>
  <c r="D853" i="1"/>
  <c r="E853" i="1"/>
  <c r="C854" i="1"/>
  <c r="D854" i="1"/>
  <c r="E854" i="1"/>
  <c r="C855" i="1"/>
  <c r="D855" i="1"/>
  <c r="E855" i="1"/>
  <c r="C856" i="1"/>
  <c r="D856" i="1"/>
  <c r="E856" i="1"/>
  <c r="C857" i="1"/>
  <c r="D857" i="1"/>
  <c r="E857" i="1"/>
  <c r="C858" i="1"/>
  <c r="D858" i="1"/>
  <c r="E858" i="1"/>
  <c r="C859" i="1"/>
  <c r="D859" i="1"/>
  <c r="E859" i="1"/>
  <c r="C860" i="1"/>
  <c r="D860" i="1"/>
  <c r="E860" i="1"/>
  <c r="C861" i="1"/>
  <c r="D861" i="1"/>
  <c r="E861" i="1"/>
  <c r="C862" i="1"/>
  <c r="D862" i="1"/>
  <c r="E862" i="1"/>
  <c r="C863" i="1"/>
  <c r="D863" i="1"/>
  <c r="E863" i="1"/>
  <c r="C864" i="1"/>
  <c r="D864" i="1"/>
  <c r="E864" i="1"/>
  <c r="C865" i="1"/>
  <c r="D865" i="1"/>
  <c r="E865" i="1"/>
  <c r="C866" i="1"/>
  <c r="D866" i="1"/>
  <c r="E866" i="1"/>
  <c r="C867" i="1"/>
  <c r="D867" i="1"/>
  <c r="E867" i="1"/>
  <c r="C868" i="1"/>
  <c r="D868" i="1"/>
  <c r="E868" i="1"/>
  <c r="C869" i="1"/>
  <c r="D869" i="1"/>
  <c r="E869" i="1"/>
  <c r="C870" i="1"/>
  <c r="D870" i="1"/>
  <c r="E870" i="1"/>
  <c r="C871" i="1"/>
  <c r="D871" i="1"/>
  <c r="E871" i="1"/>
  <c r="C872" i="1"/>
  <c r="D872" i="1"/>
  <c r="E872" i="1"/>
  <c r="C873" i="1"/>
  <c r="D873" i="1"/>
  <c r="E873" i="1"/>
  <c r="C874" i="1"/>
  <c r="D874" i="1"/>
  <c r="E874" i="1"/>
  <c r="C875" i="1"/>
  <c r="D875" i="1"/>
  <c r="E875" i="1"/>
  <c r="C876" i="1"/>
  <c r="D876" i="1"/>
  <c r="E876" i="1"/>
  <c r="C877" i="1"/>
  <c r="D877" i="1"/>
  <c r="E877" i="1"/>
  <c r="C878" i="1"/>
  <c r="D878" i="1"/>
  <c r="E878" i="1"/>
  <c r="C879" i="1"/>
  <c r="D879" i="1"/>
  <c r="E879" i="1"/>
  <c r="C880" i="1"/>
  <c r="D880" i="1"/>
  <c r="E880" i="1"/>
  <c r="C881" i="1"/>
  <c r="D881" i="1"/>
  <c r="E881" i="1"/>
  <c r="C882" i="1"/>
  <c r="D882" i="1"/>
  <c r="E882" i="1"/>
  <c r="C883" i="1"/>
  <c r="D883" i="1"/>
  <c r="E883" i="1"/>
  <c r="C884" i="1"/>
  <c r="D884" i="1"/>
  <c r="E884" i="1"/>
  <c r="C885" i="1"/>
  <c r="D885" i="1"/>
  <c r="E885" i="1"/>
  <c r="C886" i="1"/>
  <c r="D886" i="1"/>
  <c r="E886" i="1"/>
  <c r="C887" i="1"/>
  <c r="D887" i="1"/>
  <c r="E887" i="1"/>
  <c r="C888" i="1"/>
  <c r="D888" i="1"/>
  <c r="E888" i="1"/>
  <c r="C889" i="1"/>
  <c r="D889" i="1"/>
  <c r="E889" i="1"/>
  <c r="C890" i="1"/>
  <c r="D890" i="1"/>
  <c r="E890" i="1"/>
  <c r="C891" i="1"/>
  <c r="D891" i="1"/>
  <c r="E891" i="1"/>
  <c r="C892" i="1"/>
  <c r="D892" i="1"/>
  <c r="E892" i="1"/>
  <c r="C893" i="1"/>
  <c r="D893" i="1"/>
  <c r="E893" i="1"/>
  <c r="C894" i="1"/>
  <c r="D894" i="1"/>
  <c r="E894" i="1"/>
  <c r="C895" i="1"/>
  <c r="D895" i="1"/>
  <c r="E895" i="1"/>
  <c r="C896" i="1"/>
  <c r="D896" i="1"/>
  <c r="E896" i="1"/>
  <c r="C897" i="1"/>
  <c r="D897" i="1"/>
  <c r="E897" i="1"/>
  <c r="C898" i="1"/>
  <c r="D898" i="1"/>
  <c r="E898" i="1"/>
  <c r="C899" i="1"/>
  <c r="D899" i="1"/>
  <c r="E899" i="1"/>
  <c r="C900" i="1"/>
  <c r="D900" i="1"/>
  <c r="E900" i="1"/>
  <c r="C901" i="1"/>
  <c r="D901" i="1"/>
  <c r="E901" i="1"/>
  <c r="C902" i="1"/>
  <c r="D902" i="1"/>
  <c r="E902" i="1"/>
  <c r="C903" i="1"/>
  <c r="D903" i="1"/>
  <c r="E903" i="1"/>
  <c r="C904" i="1"/>
  <c r="D904" i="1"/>
  <c r="E904" i="1"/>
  <c r="C905" i="1"/>
  <c r="D905" i="1"/>
  <c r="E905" i="1"/>
  <c r="C906" i="1"/>
  <c r="D906" i="1"/>
  <c r="E906" i="1"/>
  <c r="C907" i="1"/>
  <c r="D907" i="1"/>
  <c r="E907" i="1"/>
  <c r="C908" i="1"/>
  <c r="D908" i="1"/>
  <c r="E908" i="1"/>
  <c r="C909" i="1"/>
  <c r="D909" i="1"/>
  <c r="E909" i="1"/>
  <c r="C910" i="1"/>
  <c r="D910" i="1"/>
  <c r="E910" i="1"/>
  <c r="C911" i="1"/>
  <c r="D911" i="1"/>
  <c r="E911" i="1"/>
  <c r="C912" i="1"/>
  <c r="D912" i="1"/>
  <c r="E912" i="1"/>
  <c r="C913" i="1"/>
  <c r="D913" i="1"/>
  <c r="E913" i="1"/>
  <c r="C914" i="1"/>
  <c r="D914" i="1"/>
  <c r="E914" i="1"/>
  <c r="C915" i="1"/>
  <c r="D915" i="1"/>
  <c r="E915" i="1"/>
  <c r="C916" i="1"/>
  <c r="D916" i="1"/>
  <c r="E916" i="1"/>
  <c r="C917" i="1"/>
  <c r="D917" i="1"/>
  <c r="E917" i="1"/>
  <c r="C918" i="1"/>
  <c r="D918" i="1"/>
  <c r="E918" i="1"/>
  <c r="C919" i="1"/>
  <c r="D919" i="1"/>
  <c r="E919" i="1"/>
  <c r="C920" i="1"/>
  <c r="D920" i="1"/>
  <c r="E920" i="1"/>
  <c r="C921" i="1"/>
  <c r="D921" i="1"/>
  <c r="E921" i="1"/>
  <c r="C922" i="1"/>
  <c r="D922" i="1"/>
  <c r="E922" i="1"/>
  <c r="C923" i="1"/>
  <c r="D923" i="1"/>
  <c r="E923" i="1"/>
  <c r="C924" i="1"/>
  <c r="D924" i="1"/>
  <c r="E924" i="1"/>
  <c r="C925" i="1"/>
  <c r="D925" i="1"/>
  <c r="E925" i="1"/>
  <c r="C926" i="1"/>
  <c r="D926" i="1"/>
  <c r="E926" i="1"/>
  <c r="C927" i="1"/>
  <c r="D927" i="1"/>
  <c r="E927" i="1"/>
  <c r="C928" i="1"/>
  <c r="D928" i="1"/>
  <c r="E928" i="1"/>
  <c r="C929" i="1"/>
  <c r="D929" i="1"/>
  <c r="E929" i="1"/>
  <c r="C930" i="1"/>
  <c r="D930" i="1"/>
  <c r="E930" i="1"/>
  <c r="C931" i="1"/>
  <c r="D931" i="1"/>
  <c r="E931" i="1"/>
  <c r="C932" i="1"/>
  <c r="D932" i="1"/>
  <c r="E932" i="1"/>
  <c r="C933" i="1"/>
  <c r="D933" i="1"/>
  <c r="E933" i="1"/>
  <c r="C934" i="1"/>
  <c r="D934" i="1"/>
  <c r="E934" i="1"/>
  <c r="C935" i="1"/>
  <c r="D935" i="1"/>
  <c r="E935" i="1"/>
  <c r="C936" i="1"/>
  <c r="D936" i="1"/>
  <c r="E936" i="1"/>
  <c r="C937" i="1"/>
  <c r="D937" i="1"/>
  <c r="E937" i="1"/>
  <c r="C938" i="1"/>
  <c r="D938" i="1"/>
  <c r="E938" i="1"/>
  <c r="C939" i="1"/>
  <c r="D939" i="1"/>
  <c r="E939" i="1"/>
  <c r="C940" i="1"/>
  <c r="D940" i="1"/>
  <c r="E940" i="1"/>
  <c r="C941" i="1"/>
  <c r="D941" i="1"/>
  <c r="E941" i="1"/>
  <c r="C942" i="1"/>
  <c r="D942" i="1"/>
  <c r="E942" i="1"/>
  <c r="C943" i="1"/>
  <c r="D943" i="1"/>
  <c r="E943" i="1"/>
  <c r="C944" i="1"/>
  <c r="D944" i="1"/>
  <c r="E944" i="1"/>
  <c r="C945" i="1"/>
  <c r="D945" i="1"/>
  <c r="E945" i="1"/>
  <c r="C946" i="1"/>
  <c r="D946" i="1"/>
  <c r="E946" i="1"/>
  <c r="C947" i="1"/>
  <c r="D947" i="1"/>
  <c r="E947" i="1"/>
  <c r="C948" i="1"/>
  <c r="D948" i="1"/>
  <c r="E948" i="1"/>
  <c r="C949" i="1"/>
  <c r="D949" i="1"/>
  <c r="E949" i="1"/>
  <c r="C950" i="1"/>
  <c r="D950" i="1"/>
  <c r="E950" i="1"/>
  <c r="C951" i="1"/>
  <c r="D951" i="1"/>
  <c r="E951" i="1"/>
  <c r="C952" i="1"/>
  <c r="D952" i="1"/>
  <c r="E952" i="1"/>
  <c r="C953" i="1"/>
  <c r="D953" i="1"/>
  <c r="E953" i="1"/>
  <c r="C954" i="1"/>
  <c r="D954" i="1"/>
  <c r="E954" i="1"/>
  <c r="C955" i="1"/>
  <c r="D955" i="1"/>
  <c r="E955" i="1"/>
  <c r="C956" i="1"/>
  <c r="D956" i="1"/>
  <c r="E956" i="1"/>
  <c r="C957" i="1"/>
  <c r="D957" i="1"/>
  <c r="E957" i="1"/>
  <c r="C958" i="1"/>
  <c r="D958" i="1"/>
  <c r="E958" i="1"/>
  <c r="C959" i="1"/>
  <c r="D959" i="1"/>
  <c r="E959" i="1"/>
  <c r="C960" i="1"/>
  <c r="D960" i="1"/>
  <c r="E960" i="1"/>
  <c r="C961" i="1"/>
  <c r="D961" i="1"/>
  <c r="E961" i="1"/>
  <c r="C962" i="1"/>
  <c r="D962" i="1"/>
  <c r="E962" i="1"/>
  <c r="C963" i="1"/>
  <c r="D963" i="1"/>
  <c r="E963" i="1"/>
  <c r="C964" i="1"/>
  <c r="D964" i="1"/>
  <c r="E964" i="1"/>
  <c r="C965" i="1"/>
  <c r="D965" i="1"/>
  <c r="E965" i="1"/>
  <c r="C966" i="1"/>
  <c r="D966" i="1"/>
  <c r="E966" i="1"/>
  <c r="C967" i="1"/>
  <c r="D967" i="1"/>
  <c r="E967" i="1"/>
  <c r="C968" i="1"/>
  <c r="D968" i="1"/>
  <c r="E968" i="1"/>
  <c r="C969" i="1"/>
  <c r="D969" i="1"/>
  <c r="E969" i="1"/>
  <c r="C970" i="1"/>
  <c r="D970" i="1"/>
  <c r="E970" i="1"/>
  <c r="C971" i="1"/>
  <c r="D971" i="1"/>
  <c r="E971" i="1"/>
  <c r="C972" i="1"/>
  <c r="D972" i="1"/>
  <c r="E972" i="1"/>
  <c r="C973" i="1"/>
  <c r="D973" i="1"/>
  <c r="E973" i="1"/>
  <c r="C974" i="1"/>
  <c r="D974" i="1"/>
  <c r="E974" i="1"/>
  <c r="C975" i="1"/>
  <c r="D975" i="1"/>
  <c r="E975" i="1"/>
  <c r="C976" i="1"/>
  <c r="D976" i="1"/>
  <c r="E976" i="1"/>
  <c r="C977" i="1"/>
  <c r="D977" i="1"/>
  <c r="E977" i="1"/>
  <c r="C978" i="1"/>
  <c r="D978" i="1"/>
  <c r="E978" i="1"/>
  <c r="C979" i="1"/>
  <c r="D979" i="1"/>
  <c r="E979" i="1"/>
  <c r="C980" i="1"/>
  <c r="D980" i="1"/>
  <c r="E980" i="1"/>
  <c r="C981" i="1"/>
  <c r="D981" i="1"/>
  <c r="E981" i="1"/>
  <c r="C982" i="1"/>
  <c r="D982" i="1"/>
  <c r="E982" i="1"/>
  <c r="C983" i="1"/>
  <c r="D983" i="1"/>
  <c r="E983" i="1"/>
  <c r="C984" i="1"/>
  <c r="D984" i="1"/>
  <c r="E984" i="1"/>
  <c r="C985" i="1"/>
  <c r="D985" i="1"/>
  <c r="E985" i="1"/>
  <c r="C986" i="1"/>
  <c r="D986" i="1"/>
  <c r="E986" i="1"/>
  <c r="C987" i="1"/>
  <c r="D987" i="1"/>
  <c r="E987" i="1"/>
  <c r="C988" i="1"/>
  <c r="D988" i="1"/>
  <c r="E988" i="1"/>
  <c r="C989" i="1"/>
  <c r="D989" i="1"/>
  <c r="E989" i="1"/>
  <c r="C990" i="1"/>
  <c r="D990" i="1"/>
  <c r="E990" i="1"/>
  <c r="C991" i="1"/>
  <c r="D991" i="1"/>
  <c r="E991" i="1"/>
  <c r="C992" i="1"/>
  <c r="D992" i="1"/>
  <c r="E992" i="1"/>
  <c r="C993" i="1"/>
  <c r="D993" i="1"/>
  <c r="E993" i="1"/>
  <c r="C994" i="1"/>
  <c r="D994" i="1"/>
  <c r="E994" i="1"/>
  <c r="C995" i="1"/>
  <c r="D995" i="1"/>
  <c r="E995" i="1"/>
  <c r="C996" i="1"/>
  <c r="D996" i="1"/>
  <c r="E996" i="1"/>
  <c r="C997" i="1"/>
  <c r="D997" i="1"/>
  <c r="E997" i="1"/>
  <c r="C998" i="1"/>
  <c r="D998" i="1"/>
  <c r="E998" i="1"/>
  <c r="C999" i="1"/>
  <c r="D999" i="1"/>
  <c r="E999" i="1"/>
  <c r="C1000" i="1"/>
  <c r="D1000" i="1"/>
  <c r="E1000" i="1"/>
  <c r="C1001" i="1"/>
  <c r="D1001" i="1"/>
  <c r="E1001" i="1"/>
  <c r="C1002" i="1"/>
  <c r="D1002" i="1"/>
  <c r="E1002" i="1"/>
  <c r="C1003" i="1"/>
  <c r="D1003" i="1"/>
  <c r="E1003" i="1"/>
  <c r="C1004" i="1"/>
  <c r="D1004" i="1"/>
  <c r="E1004" i="1"/>
  <c r="C1005" i="1"/>
  <c r="D1005" i="1"/>
  <c r="E1005" i="1"/>
  <c r="C1006" i="1"/>
  <c r="D1006" i="1"/>
  <c r="E1006" i="1"/>
  <c r="C1007" i="1"/>
  <c r="D1007" i="1"/>
  <c r="E1007" i="1"/>
  <c r="C1008" i="1"/>
  <c r="D1008" i="1"/>
  <c r="E1008" i="1"/>
  <c r="C1009" i="1"/>
  <c r="D1009" i="1"/>
  <c r="E1009" i="1"/>
  <c r="C1010" i="1"/>
  <c r="D1010" i="1"/>
  <c r="E1010" i="1"/>
  <c r="C1011" i="1"/>
  <c r="D1011" i="1"/>
  <c r="E1011" i="1"/>
  <c r="C1012" i="1"/>
  <c r="D1012" i="1"/>
  <c r="E1012" i="1"/>
  <c r="C1013" i="1"/>
  <c r="D1013" i="1"/>
  <c r="E1013" i="1"/>
  <c r="C1014" i="1"/>
  <c r="D1014" i="1"/>
  <c r="E1014" i="1"/>
  <c r="C1015" i="1"/>
  <c r="D1015" i="1"/>
  <c r="E1015" i="1"/>
  <c r="C1016" i="1"/>
  <c r="D1016" i="1"/>
  <c r="E1016" i="1"/>
  <c r="C1017" i="1"/>
  <c r="D1017" i="1"/>
  <c r="E1017" i="1"/>
  <c r="C1018" i="1"/>
  <c r="D1018" i="1"/>
  <c r="E1018" i="1"/>
  <c r="C1019" i="1"/>
  <c r="D1019" i="1"/>
  <c r="E1019" i="1"/>
  <c r="C1020" i="1"/>
  <c r="D1020" i="1"/>
  <c r="E1020" i="1"/>
  <c r="C1021" i="1"/>
  <c r="D1021" i="1"/>
  <c r="E1021" i="1"/>
  <c r="C1022" i="1"/>
  <c r="D1022" i="1"/>
  <c r="E1022" i="1"/>
  <c r="C1023" i="1"/>
  <c r="D1023" i="1"/>
  <c r="E1023" i="1"/>
  <c r="C1024" i="1"/>
  <c r="D1024" i="1"/>
  <c r="E1024" i="1"/>
  <c r="C1025" i="1"/>
  <c r="D1025" i="1"/>
  <c r="E1025" i="1"/>
  <c r="C1026" i="1"/>
  <c r="D1026" i="1"/>
  <c r="E1026" i="1"/>
  <c r="C1027" i="1"/>
  <c r="D1027" i="1"/>
  <c r="E1027" i="1"/>
  <c r="C1028" i="1"/>
  <c r="D1028" i="1"/>
  <c r="E1028" i="1"/>
  <c r="C1029" i="1"/>
  <c r="D1029" i="1"/>
  <c r="E1029" i="1"/>
  <c r="C1030" i="1"/>
  <c r="D1030" i="1"/>
  <c r="E1030" i="1"/>
  <c r="C1031" i="1"/>
  <c r="D1031" i="1"/>
  <c r="E1031" i="1"/>
  <c r="C1032" i="1"/>
  <c r="D1032" i="1"/>
  <c r="E1032" i="1"/>
  <c r="C1033" i="1"/>
  <c r="D1033" i="1"/>
  <c r="E1033" i="1"/>
  <c r="C1034" i="1"/>
  <c r="D1034" i="1"/>
  <c r="E1034" i="1"/>
  <c r="C1035" i="1"/>
  <c r="D1035" i="1"/>
  <c r="E1035" i="1"/>
  <c r="C1036" i="1"/>
  <c r="D1036" i="1"/>
  <c r="E1036" i="1"/>
  <c r="C1037" i="1"/>
  <c r="D1037" i="1"/>
  <c r="E1037" i="1"/>
  <c r="C1038" i="1"/>
  <c r="D1038" i="1"/>
  <c r="E1038" i="1"/>
  <c r="C1039" i="1"/>
  <c r="D1039" i="1"/>
  <c r="E1039" i="1"/>
  <c r="C1040" i="1"/>
  <c r="D1040" i="1"/>
  <c r="E1040" i="1"/>
  <c r="C1041" i="1"/>
  <c r="D1041" i="1"/>
  <c r="E1041" i="1"/>
  <c r="C1042" i="1"/>
  <c r="D1042" i="1"/>
  <c r="E1042" i="1"/>
  <c r="C1043" i="1"/>
  <c r="D1043" i="1"/>
  <c r="E1043" i="1"/>
  <c r="C1044" i="1"/>
  <c r="D1044" i="1"/>
  <c r="E1044" i="1"/>
  <c r="C1045" i="1"/>
  <c r="D1045" i="1"/>
  <c r="E1045" i="1"/>
  <c r="C1046" i="1"/>
  <c r="D1046" i="1"/>
  <c r="E1046" i="1"/>
  <c r="C1047" i="1"/>
  <c r="D1047" i="1"/>
  <c r="E1047" i="1"/>
  <c r="C1048" i="1"/>
  <c r="D1048" i="1"/>
  <c r="E1048" i="1"/>
  <c r="C1049" i="1"/>
  <c r="D1049" i="1"/>
  <c r="E1049" i="1"/>
  <c r="C1050" i="1"/>
  <c r="D1050" i="1"/>
  <c r="E1050" i="1"/>
  <c r="C1051" i="1"/>
  <c r="D1051" i="1"/>
  <c r="E1051" i="1"/>
  <c r="C1052" i="1"/>
  <c r="D1052" i="1"/>
  <c r="E1052" i="1"/>
  <c r="C1053" i="1"/>
  <c r="D1053" i="1"/>
  <c r="E1053" i="1"/>
  <c r="C1054" i="1"/>
  <c r="D1054" i="1"/>
  <c r="E1054" i="1"/>
  <c r="C1055" i="1"/>
  <c r="D1055" i="1"/>
  <c r="E1055" i="1"/>
  <c r="C1056" i="1"/>
  <c r="D1056" i="1"/>
  <c r="E1056" i="1"/>
  <c r="C1057" i="1"/>
  <c r="D1057" i="1"/>
  <c r="E1057" i="1"/>
  <c r="C1058" i="1"/>
  <c r="D1058" i="1"/>
  <c r="E1058" i="1"/>
  <c r="C1059" i="1"/>
  <c r="D1059" i="1"/>
  <c r="E1059" i="1"/>
  <c r="C1060" i="1"/>
  <c r="D1060" i="1"/>
  <c r="E1060" i="1"/>
  <c r="C1061" i="1"/>
  <c r="D1061" i="1"/>
  <c r="E1061" i="1"/>
  <c r="C1062" i="1"/>
  <c r="D1062" i="1"/>
  <c r="E1062" i="1"/>
  <c r="C1063" i="1"/>
  <c r="D1063" i="1"/>
  <c r="E1063" i="1"/>
  <c r="C1064" i="1"/>
  <c r="D1064" i="1"/>
  <c r="E1064" i="1"/>
  <c r="C1065" i="1"/>
  <c r="D1065" i="1"/>
  <c r="E1065" i="1"/>
  <c r="C1066" i="1"/>
  <c r="D1066" i="1"/>
  <c r="E1066" i="1"/>
  <c r="C1067" i="1"/>
  <c r="D1067" i="1"/>
  <c r="E1067" i="1"/>
  <c r="C1068" i="1"/>
  <c r="D1068" i="1"/>
  <c r="E1068" i="1"/>
  <c r="C1069" i="1"/>
  <c r="D1069" i="1"/>
  <c r="E1069" i="1"/>
  <c r="C1070" i="1"/>
  <c r="D1070" i="1"/>
  <c r="E1070" i="1"/>
  <c r="C1071" i="1"/>
  <c r="D1071" i="1"/>
  <c r="E1071" i="1"/>
  <c r="C1072" i="1"/>
  <c r="D1072" i="1"/>
  <c r="E1072" i="1"/>
  <c r="C1073" i="1"/>
  <c r="D1073" i="1"/>
  <c r="E1073" i="1"/>
  <c r="C1074" i="1"/>
  <c r="D1074" i="1"/>
  <c r="E1074" i="1"/>
  <c r="C1075" i="1"/>
  <c r="D1075" i="1"/>
  <c r="E1075" i="1"/>
  <c r="C1076" i="1"/>
  <c r="D1076" i="1"/>
  <c r="E1076" i="1"/>
  <c r="C1077" i="1"/>
  <c r="D1077" i="1"/>
  <c r="E1077" i="1"/>
  <c r="C1078" i="1"/>
  <c r="D1078" i="1"/>
  <c r="E1078" i="1"/>
  <c r="C1079" i="1"/>
  <c r="D1079" i="1"/>
  <c r="E1079" i="1"/>
  <c r="C1080" i="1"/>
  <c r="D1080" i="1"/>
  <c r="E1080" i="1"/>
  <c r="C1081" i="1"/>
  <c r="D1081" i="1"/>
  <c r="E1081" i="1"/>
  <c r="C1082" i="1"/>
  <c r="D1082" i="1"/>
  <c r="E1082" i="1"/>
  <c r="C1083" i="1"/>
  <c r="D1083" i="1"/>
  <c r="E1083" i="1"/>
  <c r="C1084" i="1"/>
  <c r="D1084" i="1"/>
  <c r="E1084" i="1"/>
  <c r="C1085" i="1"/>
  <c r="D1085" i="1"/>
  <c r="E1085" i="1"/>
  <c r="C1086" i="1"/>
  <c r="D1086" i="1"/>
  <c r="E1086" i="1"/>
  <c r="C1087" i="1"/>
  <c r="D1087" i="1"/>
  <c r="E1087" i="1"/>
  <c r="C1088" i="1"/>
  <c r="D1088" i="1"/>
  <c r="E1088" i="1"/>
  <c r="C1089" i="1"/>
  <c r="D1089" i="1"/>
  <c r="E1089" i="1"/>
  <c r="C1090" i="1"/>
  <c r="D1090" i="1"/>
  <c r="E1090" i="1"/>
  <c r="C1091" i="1"/>
  <c r="D1091" i="1"/>
  <c r="E1091" i="1"/>
  <c r="C1092" i="1"/>
  <c r="D1092" i="1"/>
  <c r="E1092" i="1"/>
  <c r="C1093" i="1"/>
  <c r="D1093" i="1"/>
  <c r="E1093" i="1"/>
  <c r="C1094" i="1"/>
  <c r="D1094" i="1"/>
  <c r="E1094" i="1"/>
  <c r="C1095" i="1"/>
  <c r="D1095" i="1"/>
  <c r="E1095" i="1"/>
  <c r="C1096" i="1"/>
  <c r="D1096" i="1"/>
  <c r="E1096" i="1"/>
  <c r="C1097" i="1"/>
  <c r="D1097" i="1"/>
  <c r="E1097" i="1"/>
  <c r="C1098" i="1"/>
  <c r="D1098" i="1"/>
  <c r="E1098" i="1"/>
  <c r="C1099" i="1"/>
  <c r="D1099" i="1"/>
  <c r="E1099" i="1"/>
  <c r="C1100" i="1"/>
  <c r="D1100" i="1"/>
  <c r="E1100" i="1"/>
  <c r="C1101" i="1"/>
  <c r="D1101" i="1"/>
  <c r="E1101" i="1"/>
  <c r="C1102" i="1"/>
  <c r="D1102" i="1"/>
  <c r="E1102" i="1"/>
  <c r="C1103" i="1"/>
  <c r="D1103" i="1"/>
  <c r="E1103" i="1"/>
  <c r="C1104" i="1"/>
  <c r="D1104" i="1"/>
  <c r="E1104" i="1"/>
  <c r="C1105" i="1"/>
  <c r="D1105" i="1"/>
  <c r="E1105" i="1"/>
  <c r="C1106" i="1"/>
  <c r="D1106" i="1"/>
  <c r="E1106" i="1"/>
  <c r="C1107" i="1"/>
  <c r="D1107" i="1"/>
  <c r="E1107" i="1"/>
  <c r="C1108" i="1"/>
  <c r="D1108" i="1"/>
  <c r="E1108" i="1"/>
  <c r="C1109" i="1"/>
  <c r="D1109" i="1"/>
  <c r="E1109" i="1"/>
  <c r="C1110" i="1"/>
  <c r="D1110" i="1"/>
  <c r="E1110" i="1"/>
  <c r="C1111" i="1"/>
  <c r="D1111" i="1"/>
  <c r="E1111" i="1"/>
  <c r="C1112" i="1"/>
  <c r="D1112" i="1"/>
  <c r="E1112" i="1"/>
  <c r="C1113" i="1"/>
  <c r="D1113" i="1"/>
  <c r="E1113" i="1"/>
  <c r="C1114" i="1"/>
  <c r="D1114" i="1"/>
  <c r="E1114" i="1"/>
  <c r="C1115" i="1"/>
  <c r="D1115" i="1"/>
  <c r="E1115" i="1"/>
  <c r="C1116" i="1"/>
  <c r="D1116" i="1"/>
  <c r="E1116" i="1"/>
  <c r="C1117" i="1"/>
  <c r="D1117" i="1"/>
  <c r="E1117" i="1"/>
  <c r="C1118" i="1"/>
  <c r="D1118" i="1"/>
  <c r="E1118" i="1"/>
  <c r="C1119" i="1"/>
  <c r="D1119" i="1"/>
  <c r="E1119" i="1"/>
  <c r="C1120" i="1"/>
  <c r="D1120" i="1"/>
  <c r="E1120" i="1"/>
  <c r="C1121" i="1"/>
  <c r="D1121" i="1"/>
  <c r="E1121" i="1"/>
  <c r="C1122" i="1"/>
  <c r="D1122" i="1"/>
  <c r="E1122" i="1"/>
  <c r="C1123" i="1"/>
  <c r="D1123" i="1"/>
  <c r="E1123" i="1"/>
  <c r="C1124" i="1"/>
  <c r="D1124" i="1"/>
  <c r="E1124" i="1"/>
  <c r="C1125" i="1"/>
  <c r="D1125" i="1"/>
  <c r="E1125" i="1"/>
  <c r="C1126" i="1"/>
  <c r="D1126" i="1"/>
  <c r="E1126" i="1"/>
  <c r="C1127" i="1"/>
  <c r="D1127" i="1"/>
  <c r="E1127" i="1"/>
  <c r="C1128" i="1"/>
  <c r="D1128" i="1"/>
  <c r="E1128" i="1"/>
  <c r="C1129" i="1"/>
  <c r="D1129" i="1"/>
  <c r="E1129" i="1"/>
  <c r="C1130" i="1"/>
  <c r="D1130" i="1"/>
  <c r="E1130" i="1"/>
  <c r="C1131" i="1"/>
  <c r="D1131" i="1"/>
  <c r="E1131" i="1"/>
  <c r="C1132" i="1"/>
  <c r="D1132" i="1"/>
  <c r="E1132" i="1"/>
  <c r="C1133" i="1"/>
  <c r="D1133" i="1"/>
  <c r="E1133" i="1"/>
  <c r="C1134" i="1"/>
  <c r="D1134" i="1"/>
  <c r="E1134" i="1"/>
  <c r="C1135" i="1"/>
  <c r="D1135" i="1"/>
  <c r="E1135" i="1"/>
  <c r="C1136" i="1"/>
  <c r="D1136" i="1"/>
  <c r="E1136" i="1"/>
  <c r="C1137" i="1"/>
  <c r="D1137" i="1"/>
  <c r="E1137" i="1"/>
  <c r="C1138" i="1"/>
  <c r="D1138" i="1"/>
  <c r="E1138" i="1"/>
  <c r="C1139" i="1"/>
  <c r="D1139" i="1"/>
  <c r="E1139" i="1"/>
  <c r="C1140" i="1"/>
  <c r="D1140" i="1"/>
  <c r="E1140" i="1"/>
  <c r="C1141" i="1"/>
  <c r="D1141" i="1"/>
  <c r="E1141" i="1"/>
  <c r="C1142" i="1"/>
  <c r="D1142" i="1"/>
  <c r="E1142" i="1"/>
  <c r="C1143" i="1"/>
  <c r="D1143" i="1"/>
  <c r="E1143" i="1"/>
  <c r="C1144" i="1"/>
  <c r="D1144" i="1"/>
  <c r="E1144" i="1"/>
  <c r="C1145" i="1"/>
  <c r="D1145" i="1"/>
  <c r="E1145" i="1"/>
  <c r="C1146" i="1"/>
  <c r="D1146" i="1"/>
  <c r="E1146" i="1"/>
  <c r="C1147" i="1"/>
  <c r="D1147" i="1"/>
  <c r="E1147" i="1"/>
  <c r="C1148" i="1"/>
  <c r="D1148" i="1"/>
  <c r="E1148" i="1"/>
  <c r="C1149" i="1"/>
  <c r="D1149" i="1"/>
  <c r="E1149" i="1"/>
  <c r="C1150" i="1"/>
  <c r="D1150" i="1"/>
  <c r="E1150" i="1"/>
  <c r="C1151" i="1"/>
  <c r="D1151" i="1"/>
  <c r="E1151" i="1"/>
  <c r="C1152" i="1"/>
  <c r="D1152" i="1"/>
  <c r="E1152" i="1"/>
  <c r="C1153" i="1"/>
  <c r="D1153" i="1"/>
  <c r="E1153" i="1"/>
  <c r="C1154" i="1"/>
  <c r="D1154" i="1"/>
  <c r="E1154" i="1"/>
  <c r="C1155" i="1"/>
  <c r="D1155" i="1"/>
  <c r="E1155" i="1"/>
  <c r="C1156" i="1"/>
  <c r="D1156" i="1"/>
  <c r="E1156" i="1"/>
  <c r="C1157" i="1"/>
  <c r="D1157" i="1"/>
  <c r="E1157" i="1"/>
  <c r="C1158" i="1"/>
  <c r="D1158" i="1"/>
  <c r="E1158" i="1"/>
  <c r="C1159" i="1"/>
  <c r="D1159" i="1"/>
  <c r="E1159" i="1"/>
  <c r="C1160" i="1"/>
  <c r="D1160" i="1"/>
  <c r="E1160" i="1"/>
  <c r="C1161" i="1"/>
  <c r="D1161" i="1"/>
  <c r="E1161" i="1"/>
  <c r="C1162" i="1"/>
  <c r="D1162" i="1"/>
  <c r="E1162" i="1"/>
  <c r="C1163" i="1"/>
  <c r="D1163" i="1"/>
  <c r="E1163" i="1"/>
  <c r="C1164" i="1"/>
  <c r="D1164" i="1"/>
  <c r="E1164" i="1"/>
  <c r="C1165" i="1"/>
  <c r="D1165" i="1"/>
  <c r="E1165" i="1"/>
  <c r="C1166" i="1"/>
  <c r="D1166" i="1"/>
  <c r="E1166" i="1"/>
  <c r="C1167" i="1"/>
  <c r="D1167" i="1"/>
  <c r="E1167" i="1"/>
  <c r="C1168" i="1"/>
  <c r="D1168" i="1"/>
  <c r="E1168" i="1"/>
  <c r="C1169" i="1"/>
  <c r="D1169" i="1"/>
  <c r="E1169" i="1"/>
  <c r="C1170" i="1"/>
  <c r="D1170" i="1"/>
  <c r="E1170" i="1"/>
  <c r="C1171" i="1"/>
  <c r="D1171" i="1"/>
  <c r="E1171" i="1"/>
  <c r="C1172" i="1"/>
  <c r="D1172" i="1"/>
  <c r="E1172" i="1"/>
  <c r="C1173" i="1"/>
  <c r="D1173" i="1"/>
  <c r="E1173" i="1"/>
  <c r="C1174" i="1"/>
  <c r="D1174" i="1"/>
  <c r="E1174" i="1"/>
  <c r="C1175" i="1"/>
  <c r="D1175" i="1"/>
  <c r="E1175" i="1"/>
  <c r="C1176" i="1"/>
  <c r="D1176" i="1"/>
  <c r="E1176" i="1"/>
  <c r="C1177" i="1"/>
  <c r="D1177" i="1"/>
  <c r="E1177" i="1"/>
  <c r="C1178" i="1"/>
  <c r="D1178" i="1"/>
  <c r="E1178" i="1"/>
  <c r="C1179" i="1"/>
  <c r="D1179" i="1"/>
  <c r="E1179" i="1"/>
  <c r="C1180" i="1"/>
  <c r="D1180" i="1"/>
  <c r="E1180" i="1"/>
  <c r="C1181" i="1"/>
  <c r="D1181" i="1"/>
  <c r="E1181" i="1"/>
  <c r="C1182" i="1"/>
  <c r="D1182" i="1"/>
  <c r="E1182" i="1"/>
  <c r="C1183" i="1"/>
  <c r="D1183" i="1"/>
  <c r="E1183" i="1"/>
  <c r="C1184" i="1"/>
  <c r="D1184" i="1"/>
  <c r="E1184" i="1"/>
  <c r="C1185" i="1"/>
  <c r="D1185" i="1"/>
  <c r="E1185" i="1"/>
  <c r="C1186" i="1"/>
  <c r="D1186" i="1"/>
  <c r="E1186" i="1"/>
  <c r="C1187" i="1"/>
  <c r="D1187" i="1"/>
  <c r="E1187" i="1"/>
  <c r="C1188" i="1"/>
  <c r="D1188" i="1"/>
  <c r="E1188" i="1"/>
  <c r="C1189" i="1"/>
  <c r="D1189" i="1"/>
  <c r="E1189" i="1"/>
  <c r="C1190" i="1"/>
  <c r="D1190" i="1"/>
  <c r="E1190" i="1"/>
  <c r="C1191" i="1"/>
  <c r="D1191" i="1"/>
  <c r="E1191" i="1"/>
  <c r="C1192" i="1"/>
  <c r="D1192" i="1"/>
  <c r="E1192" i="1"/>
  <c r="C1193" i="1"/>
  <c r="D1193" i="1"/>
  <c r="E1193" i="1"/>
  <c r="C1194" i="1"/>
  <c r="D1194" i="1"/>
  <c r="E1194" i="1"/>
  <c r="C1195" i="1"/>
  <c r="D1195" i="1"/>
  <c r="E1195" i="1"/>
  <c r="C1196" i="1"/>
  <c r="D1196" i="1"/>
  <c r="E1196" i="1"/>
  <c r="C1197" i="1"/>
  <c r="D1197" i="1"/>
  <c r="E1197" i="1"/>
  <c r="C1198" i="1"/>
  <c r="D1198" i="1"/>
  <c r="E1198" i="1"/>
  <c r="C1199" i="1"/>
  <c r="D1199" i="1"/>
  <c r="E1199" i="1"/>
  <c r="C1200" i="1"/>
  <c r="D1200" i="1"/>
  <c r="E1200" i="1"/>
  <c r="C1201" i="1"/>
  <c r="D1201" i="1"/>
  <c r="E1201" i="1"/>
  <c r="C1202" i="1"/>
  <c r="D1202" i="1"/>
  <c r="E1202" i="1"/>
  <c r="C1203" i="1"/>
  <c r="D1203" i="1"/>
  <c r="E1203" i="1"/>
  <c r="C1204" i="1"/>
  <c r="D1204" i="1"/>
  <c r="E1204" i="1"/>
  <c r="C1205" i="1"/>
  <c r="D1205" i="1"/>
  <c r="E1205" i="1"/>
  <c r="C1206" i="1"/>
  <c r="D1206" i="1"/>
  <c r="E1206" i="1"/>
  <c r="C1207" i="1"/>
  <c r="D1207" i="1"/>
  <c r="E1207" i="1"/>
  <c r="C1208" i="1"/>
  <c r="D1208" i="1"/>
  <c r="E1208" i="1"/>
  <c r="C1209" i="1"/>
  <c r="D1209" i="1"/>
  <c r="E1209" i="1"/>
  <c r="C1210" i="1"/>
  <c r="D1210" i="1"/>
  <c r="E1210" i="1"/>
  <c r="C1211" i="1"/>
  <c r="D1211" i="1"/>
  <c r="E1211" i="1"/>
  <c r="C1212" i="1"/>
  <c r="D1212" i="1"/>
  <c r="E1212" i="1"/>
  <c r="C1213" i="1"/>
  <c r="D1213" i="1"/>
  <c r="E1213" i="1"/>
  <c r="C1214" i="1"/>
  <c r="D1214" i="1"/>
  <c r="E1214" i="1"/>
  <c r="C1215" i="1"/>
  <c r="D1215" i="1"/>
  <c r="E1215" i="1"/>
  <c r="C1216" i="1"/>
  <c r="D1216" i="1"/>
  <c r="E1216" i="1"/>
  <c r="C1217" i="1"/>
  <c r="D1217" i="1"/>
  <c r="E1217" i="1"/>
  <c r="C1218" i="1"/>
  <c r="D1218" i="1"/>
  <c r="E1218" i="1"/>
  <c r="C1219" i="1"/>
  <c r="D1219" i="1"/>
  <c r="E1219" i="1"/>
  <c r="C1220" i="1"/>
  <c r="D1220" i="1"/>
  <c r="E1220" i="1"/>
  <c r="C1221" i="1"/>
  <c r="D1221" i="1"/>
  <c r="E1221" i="1"/>
  <c r="C1222" i="1"/>
  <c r="D1222" i="1"/>
  <c r="E1222" i="1"/>
  <c r="C1223" i="1"/>
  <c r="D1223" i="1"/>
  <c r="E1223" i="1"/>
  <c r="C1224" i="1"/>
  <c r="D1224" i="1"/>
  <c r="E1224" i="1"/>
  <c r="C1225" i="1"/>
  <c r="D1225" i="1"/>
  <c r="E1225" i="1"/>
  <c r="C1226" i="1"/>
  <c r="D1226" i="1"/>
  <c r="E1226" i="1"/>
  <c r="C1227" i="1"/>
  <c r="D1227" i="1"/>
  <c r="E1227" i="1"/>
  <c r="C1228" i="1"/>
  <c r="D1228" i="1"/>
  <c r="E1228" i="1"/>
  <c r="C1229" i="1"/>
  <c r="D1229" i="1"/>
  <c r="E1229" i="1"/>
  <c r="C1230" i="1"/>
  <c r="D1230" i="1"/>
  <c r="E1230" i="1"/>
  <c r="C1231" i="1"/>
  <c r="D1231" i="1"/>
  <c r="E1231" i="1"/>
  <c r="C1232" i="1"/>
  <c r="D1232" i="1"/>
  <c r="E1232" i="1"/>
  <c r="C1233" i="1"/>
  <c r="D1233" i="1"/>
  <c r="E1233" i="1"/>
  <c r="C1234" i="1"/>
  <c r="D1234" i="1"/>
  <c r="E1234" i="1"/>
  <c r="C1235" i="1"/>
  <c r="D1235" i="1"/>
  <c r="E1235" i="1"/>
  <c r="C1236" i="1"/>
  <c r="D1236" i="1"/>
  <c r="E1236" i="1"/>
  <c r="C1237" i="1"/>
  <c r="D1237" i="1"/>
  <c r="E1237" i="1"/>
  <c r="C1238" i="1"/>
  <c r="D1238" i="1"/>
  <c r="E1238" i="1"/>
  <c r="C1239" i="1"/>
  <c r="D1239" i="1"/>
  <c r="E1239" i="1"/>
  <c r="C1240" i="1"/>
  <c r="D1240" i="1"/>
  <c r="E1240" i="1"/>
  <c r="C1241" i="1"/>
  <c r="D1241" i="1"/>
  <c r="E1241" i="1"/>
  <c r="C1242" i="1"/>
  <c r="D1242" i="1"/>
  <c r="E1242" i="1"/>
  <c r="C1243" i="1"/>
  <c r="D1243" i="1"/>
  <c r="E1243" i="1"/>
  <c r="C1244" i="1"/>
  <c r="D1244" i="1"/>
  <c r="E1244" i="1"/>
  <c r="C1245" i="1"/>
  <c r="D1245" i="1"/>
  <c r="E1245" i="1"/>
  <c r="C1246" i="1"/>
  <c r="D1246" i="1"/>
  <c r="E1246" i="1"/>
  <c r="C1247" i="1"/>
  <c r="D1247" i="1"/>
  <c r="E1247" i="1"/>
  <c r="C1248" i="1"/>
  <c r="D1248" i="1"/>
  <c r="E1248" i="1"/>
  <c r="C1249" i="1"/>
  <c r="D1249" i="1"/>
  <c r="E1249" i="1"/>
  <c r="C1250" i="1"/>
  <c r="D1250" i="1"/>
  <c r="E1250" i="1"/>
  <c r="C1251" i="1"/>
  <c r="D1251" i="1"/>
  <c r="E1251" i="1"/>
  <c r="C1252" i="1"/>
  <c r="D1252" i="1"/>
  <c r="E1252" i="1"/>
  <c r="C1253" i="1"/>
  <c r="D1253" i="1"/>
  <c r="E1253" i="1"/>
  <c r="C1254" i="1"/>
  <c r="D1254" i="1"/>
  <c r="E1254" i="1"/>
  <c r="C1255" i="1"/>
  <c r="D1255" i="1"/>
  <c r="E1255" i="1"/>
  <c r="C1256" i="1"/>
  <c r="D1256" i="1"/>
  <c r="E1256" i="1"/>
  <c r="C1257" i="1"/>
  <c r="D1257" i="1"/>
  <c r="E1257" i="1"/>
  <c r="C1258" i="1"/>
  <c r="D1258" i="1"/>
  <c r="E1258" i="1"/>
  <c r="C1259" i="1"/>
  <c r="D1259" i="1"/>
  <c r="E1259" i="1"/>
  <c r="C1260" i="1"/>
  <c r="D1260" i="1"/>
  <c r="E1260" i="1"/>
  <c r="C1261" i="1"/>
  <c r="D1261" i="1"/>
  <c r="E1261" i="1"/>
  <c r="C1262" i="1"/>
  <c r="D1262" i="1"/>
  <c r="E1262" i="1"/>
  <c r="C1263" i="1"/>
  <c r="D1263" i="1"/>
  <c r="E1263" i="1"/>
  <c r="C1264" i="1"/>
  <c r="D1264" i="1"/>
  <c r="E1264" i="1"/>
  <c r="C1265" i="1"/>
  <c r="D1265" i="1"/>
  <c r="E1265" i="1"/>
  <c r="C1266" i="1"/>
  <c r="D1266" i="1"/>
  <c r="E1266" i="1"/>
  <c r="C1267" i="1"/>
  <c r="D1267" i="1"/>
  <c r="E1267" i="1"/>
  <c r="C1268" i="1"/>
  <c r="D1268" i="1"/>
  <c r="E1268" i="1"/>
  <c r="C1269" i="1"/>
  <c r="D1269" i="1"/>
  <c r="E1269" i="1"/>
  <c r="C1270" i="1"/>
  <c r="D1270" i="1"/>
  <c r="E1270" i="1"/>
  <c r="C1271" i="1"/>
  <c r="D1271" i="1"/>
  <c r="E1271" i="1"/>
  <c r="C1272" i="1"/>
  <c r="D1272" i="1"/>
  <c r="E1272" i="1"/>
  <c r="C1273" i="1"/>
  <c r="D1273" i="1"/>
  <c r="E1273" i="1"/>
  <c r="C1274" i="1"/>
  <c r="D1274" i="1"/>
  <c r="E1274" i="1"/>
  <c r="C1275" i="1"/>
  <c r="D1275" i="1"/>
  <c r="E1275" i="1"/>
  <c r="C1276" i="1"/>
  <c r="D1276" i="1"/>
  <c r="E1276" i="1"/>
  <c r="C1277" i="1"/>
  <c r="D1277" i="1"/>
  <c r="E1277" i="1"/>
  <c r="C1278" i="1"/>
  <c r="D1278" i="1"/>
  <c r="E1278" i="1"/>
  <c r="C1279" i="1"/>
  <c r="D1279" i="1"/>
  <c r="E1279" i="1"/>
  <c r="C1280" i="1"/>
  <c r="D1280" i="1"/>
  <c r="E1280" i="1"/>
  <c r="C1281" i="1"/>
  <c r="D1281" i="1"/>
  <c r="E1281" i="1"/>
  <c r="C1282" i="1"/>
  <c r="D1282" i="1"/>
  <c r="E1282" i="1"/>
  <c r="C1283" i="1"/>
  <c r="D1283" i="1"/>
  <c r="E1283" i="1"/>
  <c r="C1284" i="1"/>
  <c r="D1284" i="1"/>
  <c r="E1284" i="1"/>
  <c r="C1285" i="1"/>
  <c r="D1285" i="1"/>
  <c r="E1285" i="1"/>
  <c r="C1286" i="1"/>
  <c r="D1286" i="1"/>
  <c r="E1286" i="1"/>
  <c r="C1287" i="1"/>
  <c r="D1287" i="1"/>
  <c r="E1287" i="1"/>
  <c r="C1288" i="1"/>
  <c r="D1288" i="1"/>
  <c r="E1288" i="1"/>
  <c r="C1289" i="1"/>
  <c r="D1289" i="1"/>
  <c r="E1289" i="1"/>
  <c r="C1290" i="1"/>
  <c r="D1290" i="1"/>
  <c r="E1290" i="1"/>
  <c r="C1291" i="1"/>
  <c r="D1291" i="1"/>
  <c r="E1291" i="1"/>
  <c r="C1292" i="1"/>
  <c r="D1292" i="1"/>
  <c r="E1292" i="1"/>
  <c r="C1293" i="1"/>
  <c r="D1293" i="1"/>
  <c r="E1293" i="1"/>
  <c r="C1294" i="1"/>
  <c r="D1294" i="1"/>
  <c r="E1294" i="1"/>
  <c r="C1295" i="1"/>
  <c r="D1295" i="1"/>
  <c r="E1295" i="1"/>
  <c r="C1296" i="1"/>
  <c r="D1296" i="1"/>
  <c r="E1296" i="1"/>
  <c r="C1297" i="1"/>
  <c r="D1297" i="1"/>
  <c r="E1297" i="1"/>
  <c r="C1298" i="1"/>
  <c r="D1298" i="1"/>
  <c r="E1298" i="1"/>
  <c r="C1299" i="1"/>
  <c r="D1299" i="1"/>
  <c r="E1299" i="1"/>
  <c r="C1300" i="1"/>
  <c r="D1300" i="1"/>
  <c r="E1300" i="1"/>
  <c r="C1301" i="1"/>
  <c r="D1301" i="1"/>
  <c r="E1301" i="1"/>
  <c r="C1302" i="1"/>
  <c r="D1302" i="1"/>
  <c r="E1302" i="1"/>
  <c r="C1303" i="1"/>
  <c r="D1303" i="1"/>
  <c r="E1303" i="1"/>
  <c r="C1304" i="1"/>
  <c r="D1304" i="1"/>
  <c r="E1304" i="1"/>
  <c r="C1305" i="1"/>
  <c r="D1305" i="1"/>
  <c r="E1305" i="1"/>
  <c r="C1306" i="1"/>
  <c r="D1306" i="1"/>
  <c r="E1306" i="1"/>
  <c r="C1307" i="1"/>
  <c r="D1307" i="1"/>
  <c r="E1307" i="1"/>
  <c r="C1308" i="1"/>
  <c r="D1308" i="1"/>
  <c r="E1308" i="1"/>
  <c r="C1309" i="1"/>
  <c r="D1309" i="1"/>
  <c r="E1309" i="1"/>
  <c r="C1310" i="1"/>
  <c r="D1310" i="1"/>
  <c r="E1310" i="1"/>
  <c r="C1311" i="1"/>
  <c r="D1311" i="1"/>
  <c r="E1311" i="1"/>
  <c r="C1312" i="1"/>
  <c r="D1312" i="1"/>
  <c r="E1312" i="1"/>
  <c r="C1313" i="1"/>
  <c r="D1313" i="1"/>
  <c r="E1313" i="1"/>
  <c r="C1314" i="1"/>
  <c r="D1314" i="1"/>
  <c r="E1314" i="1"/>
  <c r="C1315" i="1"/>
  <c r="D1315" i="1"/>
  <c r="E1315" i="1"/>
  <c r="C1316" i="1"/>
  <c r="D1316" i="1"/>
  <c r="E1316" i="1"/>
  <c r="C1317" i="1"/>
  <c r="D1317" i="1"/>
  <c r="E1317" i="1"/>
  <c r="C1318" i="1"/>
  <c r="D1318" i="1"/>
  <c r="E1318" i="1"/>
  <c r="C1319" i="1"/>
  <c r="D1319" i="1"/>
  <c r="E1319" i="1"/>
  <c r="C1320" i="1"/>
  <c r="D1320" i="1"/>
  <c r="E1320" i="1"/>
  <c r="C1321" i="1"/>
  <c r="D1321" i="1"/>
  <c r="E1321" i="1"/>
  <c r="C1322" i="1"/>
  <c r="D1322" i="1"/>
  <c r="E1322" i="1"/>
  <c r="C1323" i="1"/>
  <c r="D1323" i="1"/>
  <c r="E1323" i="1"/>
  <c r="C1324" i="1"/>
  <c r="D1324" i="1"/>
  <c r="E1324" i="1"/>
  <c r="C1325" i="1"/>
  <c r="D1325" i="1"/>
  <c r="E1325" i="1"/>
  <c r="C1326" i="1"/>
  <c r="D1326" i="1"/>
  <c r="E1326" i="1"/>
  <c r="C1327" i="1"/>
  <c r="D1327" i="1"/>
  <c r="E1327" i="1"/>
  <c r="C1328" i="1"/>
  <c r="D1328" i="1"/>
  <c r="E1328" i="1"/>
  <c r="C1329" i="1"/>
  <c r="D1329" i="1"/>
  <c r="E1329" i="1"/>
  <c r="C1330" i="1"/>
  <c r="D1330" i="1"/>
  <c r="E1330" i="1"/>
  <c r="C1331" i="1"/>
  <c r="D1331" i="1"/>
  <c r="E1331" i="1"/>
  <c r="C1332" i="1"/>
  <c r="D1332" i="1"/>
  <c r="E1332" i="1"/>
  <c r="C1333" i="1"/>
  <c r="D1333" i="1"/>
  <c r="E1333" i="1"/>
  <c r="C1334" i="1"/>
  <c r="D1334" i="1"/>
  <c r="E1334" i="1"/>
  <c r="C1335" i="1"/>
  <c r="D1335" i="1"/>
  <c r="E1335" i="1"/>
  <c r="C1336" i="1"/>
  <c r="D1336" i="1"/>
  <c r="E1336" i="1"/>
  <c r="C1337" i="1"/>
  <c r="D1337" i="1"/>
  <c r="E1337" i="1"/>
  <c r="C1338" i="1"/>
  <c r="D1338" i="1"/>
  <c r="E1338" i="1"/>
  <c r="C1339" i="1"/>
  <c r="D1339" i="1"/>
  <c r="E1339" i="1"/>
  <c r="C1340" i="1"/>
  <c r="D1340" i="1"/>
  <c r="E1340" i="1"/>
  <c r="C1341" i="1"/>
  <c r="D1341" i="1"/>
  <c r="E1341" i="1"/>
  <c r="C1342" i="1"/>
  <c r="D1342" i="1"/>
  <c r="E1342" i="1"/>
  <c r="C1343" i="1"/>
  <c r="D1343" i="1"/>
  <c r="E1343" i="1"/>
  <c r="C1344" i="1"/>
  <c r="D1344" i="1"/>
  <c r="E1344" i="1"/>
  <c r="C1345" i="1"/>
  <c r="D1345" i="1"/>
  <c r="E1345" i="1"/>
  <c r="C1346" i="1"/>
  <c r="D1346" i="1"/>
  <c r="E1346" i="1"/>
  <c r="C1347" i="1"/>
  <c r="D1347" i="1"/>
  <c r="E1347" i="1"/>
  <c r="C1348" i="1"/>
  <c r="D1348" i="1"/>
  <c r="E1348" i="1"/>
  <c r="C1349" i="1"/>
  <c r="D1349" i="1"/>
  <c r="E1349" i="1"/>
  <c r="C1350" i="1"/>
  <c r="D1350" i="1"/>
  <c r="E1350" i="1"/>
  <c r="C1351" i="1"/>
  <c r="D1351" i="1"/>
  <c r="E1351" i="1"/>
  <c r="C1352" i="1"/>
  <c r="D1352" i="1"/>
  <c r="E1352" i="1"/>
  <c r="C1353" i="1"/>
  <c r="D1353" i="1"/>
  <c r="E1353" i="1"/>
  <c r="C1354" i="1"/>
  <c r="D1354" i="1"/>
  <c r="E1354" i="1"/>
  <c r="C1355" i="1"/>
  <c r="D1355" i="1"/>
  <c r="E1355" i="1"/>
  <c r="C1356" i="1"/>
  <c r="D1356" i="1"/>
  <c r="E1356" i="1"/>
  <c r="C1357" i="1"/>
  <c r="D1357" i="1"/>
  <c r="E1357" i="1"/>
  <c r="C1358" i="1"/>
  <c r="D1358" i="1"/>
  <c r="E1358" i="1"/>
  <c r="C1359" i="1"/>
  <c r="D1359" i="1"/>
  <c r="E1359" i="1"/>
  <c r="C1360" i="1"/>
  <c r="D1360" i="1"/>
  <c r="E1360" i="1"/>
  <c r="C1361" i="1"/>
  <c r="D1361" i="1"/>
  <c r="E1361" i="1"/>
  <c r="C1362" i="1"/>
  <c r="D1362" i="1"/>
  <c r="E1362" i="1"/>
  <c r="C1363" i="1"/>
  <c r="D1363" i="1"/>
  <c r="E1363" i="1"/>
  <c r="C1364" i="1"/>
  <c r="D1364" i="1"/>
  <c r="E1364" i="1"/>
  <c r="C1365" i="1"/>
  <c r="D1365" i="1"/>
  <c r="E1365" i="1"/>
  <c r="C1366" i="1"/>
  <c r="D1366" i="1"/>
  <c r="E1366" i="1"/>
  <c r="C1367" i="1"/>
  <c r="D1367" i="1"/>
  <c r="E1367" i="1"/>
  <c r="C1368" i="1"/>
  <c r="D1368" i="1"/>
  <c r="E1368" i="1"/>
  <c r="C1369" i="1"/>
  <c r="D1369" i="1"/>
  <c r="E1369" i="1"/>
  <c r="C1370" i="1"/>
  <c r="D1370" i="1"/>
  <c r="E1370" i="1"/>
  <c r="C1371" i="1"/>
  <c r="D1371" i="1"/>
  <c r="E1371" i="1"/>
  <c r="C1372" i="1"/>
  <c r="D1372" i="1"/>
  <c r="E1372" i="1"/>
  <c r="C1373" i="1"/>
  <c r="D1373" i="1"/>
  <c r="E1373" i="1"/>
  <c r="C1374" i="1"/>
  <c r="D1374" i="1"/>
  <c r="E1374" i="1"/>
  <c r="C1375" i="1"/>
  <c r="D1375" i="1"/>
  <c r="E1375" i="1"/>
  <c r="C1376" i="1"/>
  <c r="D1376" i="1"/>
  <c r="E1376" i="1"/>
  <c r="C1377" i="1"/>
  <c r="D1377" i="1"/>
  <c r="E1377" i="1"/>
  <c r="C1378" i="1"/>
  <c r="D1378" i="1"/>
  <c r="E1378" i="1"/>
  <c r="C1379" i="1"/>
  <c r="D1379" i="1"/>
  <c r="E1379" i="1"/>
  <c r="C1380" i="1"/>
  <c r="D1380" i="1"/>
  <c r="E1380" i="1"/>
  <c r="C1381" i="1"/>
  <c r="D1381" i="1"/>
  <c r="E1381" i="1"/>
  <c r="C1382" i="1"/>
  <c r="D1382" i="1"/>
  <c r="E1382" i="1"/>
  <c r="C1383" i="1"/>
  <c r="D1383" i="1"/>
  <c r="E1383" i="1"/>
  <c r="C1384" i="1"/>
  <c r="D1384" i="1"/>
  <c r="E1384" i="1"/>
  <c r="C1385" i="1"/>
  <c r="D1385" i="1"/>
  <c r="E1385" i="1"/>
  <c r="C1386" i="1"/>
  <c r="D1386" i="1"/>
  <c r="E1386" i="1"/>
  <c r="C1387" i="1"/>
  <c r="D1387" i="1"/>
  <c r="E1387" i="1"/>
  <c r="C1388" i="1"/>
  <c r="D1388" i="1"/>
  <c r="E1388" i="1"/>
  <c r="C1389" i="1"/>
  <c r="D1389" i="1"/>
  <c r="E1389" i="1"/>
  <c r="C1390" i="1"/>
  <c r="D1390" i="1"/>
  <c r="E1390" i="1"/>
  <c r="C1391" i="1"/>
  <c r="D1391" i="1"/>
  <c r="E1391" i="1"/>
  <c r="C1392" i="1"/>
  <c r="D1392" i="1"/>
  <c r="E1392" i="1"/>
  <c r="C1393" i="1"/>
  <c r="D1393" i="1"/>
  <c r="E1393" i="1"/>
  <c r="C1394" i="1"/>
  <c r="D1394" i="1"/>
  <c r="E1394" i="1"/>
  <c r="C1395" i="1"/>
  <c r="D1395" i="1"/>
  <c r="E1395" i="1"/>
  <c r="C1396" i="1"/>
  <c r="D1396" i="1"/>
  <c r="E1396" i="1"/>
  <c r="C1397" i="1"/>
  <c r="D1397" i="1"/>
  <c r="E1397" i="1"/>
  <c r="C1398" i="1"/>
  <c r="D1398" i="1"/>
  <c r="E1398" i="1"/>
  <c r="C1399" i="1"/>
  <c r="D1399" i="1"/>
  <c r="E1399" i="1"/>
  <c r="C1400" i="1"/>
  <c r="D1400" i="1"/>
  <c r="E1400" i="1"/>
  <c r="C1401" i="1"/>
  <c r="D1401" i="1"/>
  <c r="E1401" i="1"/>
  <c r="C1402" i="1"/>
  <c r="D1402" i="1"/>
  <c r="E1402" i="1"/>
  <c r="C1403" i="1"/>
  <c r="D1403" i="1"/>
  <c r="E1403" i="1"/>
  <c r="C1404" i="1"/>
  <c r="D1404" i="1"/>
  <c r="E1404" i="1"/>
  <c r="C1405" i="1"/>
  <c r="D1405" i="1"/>
  <c r="E1405" i="1"/>
  <c r="C1406" i="1"/>
  <c r="D1406" i="1"/>
  <c r="E1406" i="1"/>
  <c r="C1407" i="1"/>
  <c r="D1407" i="1"/>
  <c r="E1407" i="1"/>
  <c r="C1408" i="1"/>
  <c r="D1408" i="1"/>
  <c r="E1408" i="1"/>
  <c r="C1409" i="1"/>
  <c r="D1409" i="1"/>
  <c r="E1409" i="1"/>
  <c r="C1410" i="1"/>
  <c r="D1410" i="1"/>
  <c r="E1410" i="1"/>
  <c r="C1411" i="1"/>
  <c r="D1411" i="1"/>
  <c r="E1411" i="1"/>
  <c r="C1412" i="1"/>
  <c r="D1412" i="1"/>
  <c r="E1412" i="1"/>
  <c r="C1413" i="1"/>
  <c r="D1413" i="1"/>
  <c r="E1413" i="1"/>
  <c r="C1414" i="1"/>
  <c r="D1414" i="1"/>
  <c r="E1414" i="1"/>
  <c r="C1415" i="1"/>
  <c r="D1415" i="1"/>
  <c r="E1415" i="1"/>
  <c r="C1416" i="1"/>
  <c r="D1416" i="1"/>
  <c r="E1416" i="1"/>
  <c r="C1417" i="1"/>
  <c r="D1417" i="1"/>
  <c r="E1417" i="1"/>
  <c r="C1418" i="1"/>
  <c r="D1418" i="1"/>
  <c r="E1418" i="1"/>
  <c r="C1419" i="1"/>
  <c r="D1419" i="1"/>
  <c r="E1419" i="1"/>
  <c r="C1420" i="1"/>
  <c r="D1420" i="1"/>
  <c r="E1420" i="1"/>
  <c r="C1421" i="1"/>
  <c r="D1421" i="1"/>
  <c r="E1421" i="1"/>
  <c r="C1422" i="1"/>
  <c r="D1422" i="1"/>
  <c r="E1422" i="1"/>
  <c r="C1423" i="1"/>
  <c r="D1423" i="1"/>
  <c r="E1423" i="1"/>
  <c r="C1424" i="1"/>
  <c r="D1424" i="1"/>
  <c r="E1424" i="1"/>
  <c r="C1425" i="1"/>
  <c r="D1425" i="1"/>
  <c r="E1425" i="1"/>
  <c r="C1426" i="1"/>
  <c r="D1426" i="1"/>
  <c r="E1426" i="1"/>
  <c r="C1427" i="1"/>
  <c r="D1427" i="1"/>
  <c r="E1427" i="1"/>
  <c r="C1428" i="1"/>
  <c r="D1428" i="1"/>
  <c r="E1428" i="1"/>
  <c r="C1429" i="1"/>
  <c r="D1429" i="1"/>
  <c r="E1429" i="1"/>
  <c r="C1430" i="1"/>
  <c r="D1430" i="1"/>
  <c r="E1430" i="1"/>
  <c r="C1431" i="1"/>
  <c r="D1431" i="1"/>
  <c r="E1431" i="1"/>
  <c r="C1432" i="1"/>
  <c r="D1432" i="1"/>
  <c r="E1432" i="1"/>
  <c r="C1433" i="1"/>
  <c r="D1433" i="1"/>
  <c r="E1433" i="1"/>
  <c r="C1434" i="1"/>
  <c r="D1434" i="1"/>
  <c r="E1434" i="1"/>
  <c r="C1435" i="1"/>
  <c r="D1435" i="1"/>
  <c r="E1435" i="1"/>
  <c r="C1436" i="1"/>
  <c r="D1436" i="1"/>
  <c r="E1436" i="1"/>
  <c r="C1437" i="1"/>
  <c r="D1437" i="1"/>
  <c r="E1437" i="1"/>
  <c r="C1438" i="1"/>
  <c r="D1438" i="1"/>
  <c r="E1438" i="1"/>
  <c r="C1439" i="1"/>
  <c r="D1439" i="1"/>
  <c r="E1439" i="1"/>
  <c r="C1440" i="1"/>
  <c r="D1440" i="1"/>
  <c r="E1440" i="1"/>
  <c r="C1441" i="1"/>
  <c r="D1441" i="1"/>
  <c r="E1441" i="1"/>
  <c r="C1442" i="1"/>
  <c r="D1442" i="1"/>
  <c r="E1442" i="1"/>
  <c r="C1443" i="1"/>
  <c r="D1443" i="1"/>
  <c r="E1443" i="1"/>
  <c r="C1444" i="1"/>
  <c r="D1444" i="1"/>
  <c r="E1444" i="1"/>
  <c r="C1445" i="1"/>
  <c r="D1445" i="1"/>
  <c r="E1445" i="1"/>
  <c r="C1446" i="1"/>
  <c r="D1446" i="1"/>
  <c r="E1446" i="1"/>
  <c r="C1447" i="1"/>
  <c r="D1447" i="1"/>
  <c r="E1447" i="1"/>
  <c r="C1448" i="1"/>
  <c r="D1448" i="1"/>
  <c r="E1448" i="1"/>
  <c r="C1449" i="1"/>
  <c r="D1449" i="1"/>
  <c r="E1449" i="1"/>
  <c r="C1450" i="1"/>
  <c r="D1450" i="1"/>
  <c r="E1450" i="1"/>
  <c r="C1451" i="1"/>
  <c r="D1451" i="1"/>
  <c r="E1451" i="1"/>
  <c r="C1452" i="1"/>
  <c r="D1452" i="1"/>
  <c r="E1452" i="1"/>
  <c r="C1453" i="1"/>
  <c r="D1453" i="1"/>
  <c r="E1453" i="1"/>
  <c r="C1454" i="1"/>
  <c r="D1454" i="1"/>
  <c r="E1454" i="1"/>
  <c r="C1455" i="1"/>
  <c r="D1455" i="1"/>
  <c r="E1455" i="1"/>
  <c r="C1456" i="1"/>
  <c r="D1456" i="1"/>
  <c r="E1456" i="1"/>
  <c r="C1457" i="1"/>
  <c r="D1457" i="1"/>
  <c r="E1457" i="1"/>
  <c r="C1458" i="1"/>
  <c r="D1458" i="1"/>
  <c r="E1458" i="1"/>
  <c r="C1459" i="1"/>
  <c r="D1459" i="1"/>
  <c r="E1459" i="1"/>
  <c r="C1460" i="1"/>
  <c r="D1460" i="1"/>
  <c r="E1460" i="1"/>
  <c r="C1461" i="1"/>
  <c r="D1461" i="1"/>
  <c r="E1461" i="1"/>
  <c r="C1462" i="1"/>
  <c r="D1462" i="1"/>
  <c r="E1462" i="1"/>
  <c r="C1463" i="1"/>
  <c r="D1463" i="1"/>
  <c r="E1463" i="1"/>
  <c r="C1464" i="1"/>
  <c r="D1464" i="1"/>
  <c r="E1464" i="1"/>
  <c r="C1465" i="1"/>
  <c r="D1465" i="1"/>
  <c r="E1465" i="1"/>
  <c r="C1466" i="1"/>
  <c r="D1466" i="1"/>
  <c r="E1466" i="1"/>
  <c r="C1467" i="1"/>
  <c r="D1467" i="1"/>
  <c r="E1467" i="1"/>
  <c r="C1468" i="1"/>
  <c r="D1468" i="1"/>
  <c r="E1468" i="1"/>
  <c r="C1469" i="1"/>
  <c r="D1469" i="1"/>
  <c r="E1469" i="1"/>
  <c r="C1470" i="1"/>
  <c r="D1470" i="1"/>
  <c r="E1470" i="1"/>
  <c r="C1471" i="1"/>
  <c r="D1471" i="1"/>
  <c r="E1471" i="1"/>
  <c r="C1472" i="1"/>
  <c r="D1472" i="1"/>
  <c r="E1472" i="1"/>
  <c r="C1473" i="1"/>
  <c r="D1473" i="1"/>
  <c r="E1473" i="1"/>
  <c r="C1474" i="1"/>
  <c r="D1474" i="1"/>
  <c r="E1474" i="1"/>
  <c r="C1475" i="1"/>
  <c r="D1475" i="1"/>
  <c r="E1475" i="1"/>
  <c r="C1476" i="1"/>
  <c r="D1476" i="1"/>
  <c r="E1476" i="1"/>
  <c r="C1477" i="1"/>
  <c r="D1477" i="1"/>
  <c r="E1477" i="1"/>
  <c r="C1478" i="1"/>
  <c r="D1478" i="1"/>
  <c r="E1478" i="1"/>
  <c r="C1479" i="1"/>
  <c r="D1479" i="1"/>
  <c r="E1479" i="1"/>
  <c r="C1480" i="1"/>
  <c r="D1480" i="1"/>
  <c r="E1480" i="1"/>
  <c r="C1481" i="1"/>
  <c r="D1481" i="1"/>
  <c r="E1481" i="1"/>
  <c r="C1482" i="1"/>
  <c r="D1482" i="1"/>
  <c r="E1482" i="1"/>
  <c r="C1483" i="1"/>
  <c r="D1483" i="1"/>
  <c r="E1483" i="1"/>
  <c r="C1484" i="1"/>
  <c r="D1484" i="1"/>
  <c r="E1484" i="1"/>
  <c r="C1485" i="1"/>
  <c r="D1485" i="1"/>
  <c r="E1485" i="1"/>
  <c r="C1486" i="1"/>
  <c r="D1486" i="1"/>
  <c r="E1486" i="1"/>
  <c r="C1487" i="1"/>
  <c r="D1487" i="1"/>
  <c r="E1487" i="1"/>
  <c r="C1488" i="1"/>
  <c r="D1488" i="1"/>
  <c r="E1488" i="1"/>
  <c r="C1489" i="1"/>
  <c r="D1489" i="1"/>
  <c r="E1489" i="1"/>
  <c r="C1490" i="1"/>
  <c r="D1490" i="1"/>
  <c r="E1490" i="1"/>
  <c r="C1491" i="1"/>
  <c r="D1491" i="1"/>
  <c r="E1491" i="1"/>
  <c r="C1492" i="1"/>
  <c r="D1492" i="1"/>
  <c r="E1492" i="1"/>
  <c r="C1493" i="1"/>
  <c r="D1493" i="1"/>
  <c r="E1493" i="1"/>
  <c r="C1494" i="1"/>
  <c r="D1494" i="1"/>
  <c r="E1494" i="1"/>
  <c r="C1495" i="1"/>
  <c r="D1495" i="1"/>
  <c r="E1495" i="1"/>
  <c r="C1496" i="1"/>
  <c r="D1496" i="1"/>
  <c r="E1496" i="1"/>
  <c r="C1497" i="1"/>
  <c r="D1497" i="1"/>
  <c r="E1497" i="1"/>
  <c r="C1498" i="1"/>
  <c r="D1498" i="1"/>
  <c r="E1498" i="1"/>
  <c r="C1499" i="1"/>
  <c r="D1499" i="1"/>
  <c r="E1499" i="1"/>
  <c r="C1500" i="1"/>
  <c r="D1500" i="1"/>
  <c r="E1500" i="1"/>
  <c r="C1501" i="1"/>
  <c r="D1501" i="1"/>
  <c r="E1501" i="1"/>
  <c r="C1502" i="1"/>
  <c r="D1502" i="1"/>
  <c r="E1502" i="1"/>
  <c r="C1503" i="1"/>
  <c r="D1503" i="1"/>
  <c r="E1503" i="1"/>
  <c r="C1504" i="1"/>
  <c r="D1504" i="1"/>
  <c r="E1504" i="1"/>
  <c r="C1505" i="1"/>
  <c r="D1505" i="1"/>
  <c r="E1505" i="1"/>
  <c r="C1506" i="1"/>
  <c r="D1506" i="1"/>
  <c r="E1506" i="1"/>
  <c r="C1507" i="1"/>
  <c r="D1507" i="1"/>
  <c r="E1507" i="1"/>
  <c r="C1508" i="1"/>
  <c r="D1508" i="1"/>
  <c r="E1508" i="1"/>
  <c r="C1509" i="1"/>
  <c r="D1509" i="1"/>
  <c r="E1509" i="1"/>
  <c r="C1510" i="1"/>
  <c r="D1510" i="1"/>
  <c r="E1510" i="1"/>
  <c r="C1511" i="1"/>
  <c r="D1511" i="1"/>
  <c r="E1511" i="1"/>
  <c r="C1512" i="1"/>
  <c r="D1512" i="1"/>
  <c r="E1512" i="1"/>
  <c r="C1513" i="1"/>
  <c r="D1513" i="1"/>
  <c r="E1513" i="1"/>
  <c r="C1514" i="1"/>
  <c r="D1514" i="1"/>
  <c r="E1514" i="1"/>
  <c r="C1515" i="1"/>
  <c r="D1515" i="1"/>
  <c r="E1515" i="1"/>
  <c r="C1516" i="1"/>
  <c r="D1516" i="1"/>
  <c r="E1516" i="1"/>
  <c r="C1517" i="1"/>
  <c r="D1517" i="1"/>
  <c r="E1517" i="1"/>
  <c r="C1518" i="1"/>
  <c r="D1518" i="1"/>
  <c r="E1518" i="1"/>
  <c r="C1519" i="1"/>
  <c r="D1519" i="1"/>
  <c r="E1519" i="1"/>
  <c r="C1520" i="1"/>
  <c r="D1520" i="1"/>
  <c r="E1520" i="1"/>
  <c r="C1521" i="1"/>
  <c r="D1521" i="1"/>
  <c r="E1521" i="1"/>
  <c r="C1522" i="1"/>
  <c r="D1522" i="1"/>
  <c r="E1522" i="1"/>
  <c r="C1523" i="1"/>
  <c r="D1523" i="1"/>
  <c r="E1523" i="1"/>
  <c r="C1524" i="1"/>
  <c r="D1524" i="1"/>
  <c r="E1524" i="1"/>
  <c r="C1525" i="1"/>
  <c r="D1525" i="1"/>
  <c r="E1525" i="1"/>
  <c r="C1526" i="1"/>
  <c r="D1526" i="1"/>
  <c r="E1526" i="1"/>
  <c r="C1527" i="1"/>
  <c r="D1527" i="1"/>
  <c r="E1527" i="1"/>
  <c r="C1528" i="1"/>
  <c r="D1528" i="1"/>
  <c r="E1528" i="1"/>
  <c r="C1529" i="1"/>
  <c r="D1529" i="1"/>
  <c r="E1529" i="1"/>
  <c r="C1530" i="1"/>
  <c r="D1530" i="1"/>
  <c r="E1530" i="1"/>
  <c r="C1531" i="1"/>
  <c r="D1531" i="1"/>
  <c r="E1531" i="1"/>
  <c r="C1532" i="1"/>
  <c r="D1532" i="1"/>
  <c r="E1532" i="1"/>
  <c r="C1533" i="1"/>
  <c r="D1533" i="1"/>
  <c r="E1533" i="1"/>
  <c r="C1534" i="1"/>
  <c r="D1534" i="1"/>
  <c r="E1534" i="1"/>
  <c r="C1535" i="1"/>
  <c r="D1535" i="1"/>
  <c r="E1535" i="1"/>
  <c r="C1536" i="1"/>
  <c r="D1536" i="1"/>
  <c r="E1536" i="1"/>
  <c r="C1537" i="1"/>
  <c r="D1537" i="1"/>
  <c r="E1537" i="1"/>
  <c r="C1538" i="1"/>
  <c r="D1538" i="1"/>
  <c r="E1538" i="1"/>
  <c r="C1539" i="1"/>
  <c r="D1539" i="1"/>
  <c r="E1539" i="1"/>
  <c r="C1540" i="1"/>
  <c r="D1540" i="1"/>
  <c r="E1540" i="1"/>
  <c r="C1541" i="1"/>
  <c r="D1541" i="1"/>
  <c r="E1541" i="1"/>
  <c r="C1542" i="1"/>
  <c r="D1542" i="1"/>
  <c r="E1542" i="1"/>
  <c r="C1543" i="1"/>
  <c r="D1543" i="1"/>
  <c r="E1543" i="1"/>
  <c r="C1544" i="1"/>
  <c r="D1544" i="1"/>
  <c r="E1544" i="1"/>
  <c r="C1545" i="1"/>
  <c r="D1545" i="1"/>
  <c r="E1545" i="1"/>
  <c r="C1546" i="1"/>
  <c r="D1546" i="1"/>
  <c r="E1546" i="1"/>
  <c r="C1547" i="1"/>
  <c r="D1547" i="1"/>
  <c r="E1547" i="1"/>
  <c r="C1548" i="1"/>
  <c r="D1548" i="1"/>
  <c r="E1548" i="1"/>
  <c r="C1549" i="1"/>
  <c r="D1549" i="1"/>
  <c r="E1549" i="1"/>
  <c r="C1550" i="1"/>
  <c r="D1550" i="1"/>
  <c r="E1550" i="1"/>
  <c r="C1551" i="1"/>
  <c r="D1551" i="1"/>
  <c r="E1551" i="1"/>
  <c r="C1552" i="1"/>
  <c r="D1552" i="1"/>
  <c r="E1552" i="1"/>
  <c r="C1553" i="1"/>
  <c r="D1553" i="1"/>
  <c r="E1553" i="1"/>
  <c r="C1554" i="1"/>
  <c r="D1554" i="1"/>
  <c r="E1554" i="1"/>
  <c r="C1555" i="1"/>
  <c r="D1555" i="1"/>
  <c r="E1555" i="1"/>
  <c r="C1556" i="1"/>
  <c r="D1556" i="1"/>
  <c r="E1556" i="1"/>
  <c r="C1557" i="1"/>
  <c r="D1557" i="1"/>
  <c r="E1557" i="1"/>
  <c r="C1558" i="1"/>
  <c r="D1558" i="1"/>
  <c r="E1558" i="1"/>
  <c r="C1559" i="1"/>
  <c r="D1559" i="1"/>
  <c r="E1559" i="1"/>
  <c r="C1560" i="1"/>
  <c r="D1560" i="1"/>
  <c r="E1560" i="1"/>
  <c r="C1561" i="1"/>
  <c r="D1561" i="1"/>
  <c r="E1561" i="1"/>
  <c r="C1562" i="1"/>
  <c r="D1562" i="1"/>
  <c r="E1562" i="1"/>
  <c r="C1563" i="1"/>
  <c r="D1563" i="1"/>
  <c r="E1563" i="1"/>
  <c r="C1564" i="1"/>
  <c r="D1564" i="1"/>
  <c r="E1564" i="1"/>
  <c r="C1565" i="1"/>
  <c r="D1565" i="1"/>
  <c r="E1565" i="1"/>
  <c r="C1566" i="1"/>
  <c r="D1566" i="1"/>
  <c r="E1566" i="1"/>
  <c r="C1567" i="1"/>
  <c r="D1567" i="1"/>
  <c r="E1567" i="1"/>
  <c r="C1568" i="1"/>
  <c r="D1568" i="1"/>
  <c r="E1568" i="1"/>
  <c r="C1569" i="1"/>
  <c r="D1569" i="1"/>
  <c r="E1569" i="1"/>
  <c r="C1570" i="1"/>
  <c r="D1570" i="1"/>
  <c r="E1570" i="1"/>
  <c r="C1571" i="1"/>
  <c r="D1571" i="1"/>
  <c r="E1571" i="1"/>
  <c r="C1572" i="1"/>
  <c r="D1572" i="1"/>
  <c r="E1572" i="1"/>
  <c r="C1573" i="1"/>
  <c r="D1573" i="1"/>
  <c r="E1573" i="1"/>
  <c r="C1574" i="1"/>
  <c r="D1574" i="1"/>
  <c r="E1574" i="1"/>
  <c r="C1575" i="1"/>
  <c r="D1575" i="1"/>
  <c r="E1575" i="1"/>
  <c r="C1576" i="1"/>
  <c r="D1576" i="1"/>
  <c r="E1576" i="1"/>
  <c r="C1577" i="1"/>
  <c r="D1577" i="1"/>
  <c r="E1577" i="1"/>
  <c r="C1578" i="1"/>
  <c r="D1578" i="1"/>
  <c r="E1578" i="1"/>
  <c r="C1579" i="1"/>
  <c r="D1579" i="1"/>
  <c r="E1579" i="1"/>
  <c r="C1580" i="1"/>
  <c r="D1580" i="1"/>
  <c r="E1580" i="1"/>
  <c r="C1581" i="1"/>
  <c r="D1581" i="1"/>
  <c r="E1581" i="1"/>
  <c r="C1582" i="1"/>
  <c r="D1582" i="1"/>
  <c r="E1582" i="1"/>
  <c r="C1583" i="1"/>
  <c r="D1583" i="1"/>
  <c r="E1583" i="1"/>
  <c r="C1584" i="1"/>
  <c r="D1584" i="1"/>
  <c r="E1584" i="1"/>
  <c r="C1585" i="1"/>
  <c r="D1585" i="1"/>
  <c r="E1585" i="1"/>
  <c r="C1586" i="1"/>
  <c r="D1586" i="1"/>
  <c r="E1586" i="1"/>
  <c r="C1587" i="1"/>
  <c r="D1587" i="1"/>
  <c r="E1587" i="1"/>
  <c r="C1588" i="1"/>
  <c r="D1588" i="1"/>
  <c r="E1588" i="1"/>
  <c r="C1589" i="1"/>
  <c r="D1589" i="1"/>
  <c r="E1589" i="1"/>
  <c r="C1590" i="1"/>
  <c r="D1590" i="1"/>
  <c r="E1590" i="1"/>
  <c r="C1591" i="1"/>
  <c r="D1591" i="1"/>
  <c r="E1591" i="1"/>
  <c r="C1592" i="1"/>
  <c r="D1592" i="1"/>
  <c r="E1592" i="1"/>
  <c r="C1593" i="1"/>
  <c r="D1593" i="1"/>
  <c r="E1593" i="1"/>
  <c r="C1594" i="1"/>
  <c r="D1594" i="1"/>
  <c r="E1594" i="1"/>
  <c r="C1595" i="1"/>
  <c r="D1595" i="1"/>
  <c r="E1595" i="1"/>
  <c r="C1596" i="1"/>
  <c r="D1596" i="1"/>
  <c r="E1596" i="1"/>
  <c r="C1597" i="1"/>
  <c r="D1597" i="1"/>
  <c r="E1597" i="1"/>
  <c r="C1598" i="1"/>
  <c r="D1598" i="1"/>
  <c r="E1598" i="1"/>
  <c r="C1599" i="1"/>
  <c r="D1599" i="1"/>
  <c r="E1599" i="1"/>
  <c r="C1600" i="1"/>
  <c r="D1600" i="1"/>
  <c r="E1600" i="1"/>
  <c r="C1601" i="1"/>
  <c r="D1601" i="1"/>
  <c r="E1601" i="1"/>
  <c r="C1602" i="1"/>
  <c r="D1602" i="1"/>
  <c r="E1602" i="1"/>
  <c r="C1603" i="1"/>
  <c r="D1603" i="1"/>
  <c r="E1603" i="1"/>
  <c r="C1604" i="1"/>
  <c r="D1604" i="1"/>
  <c r="E1604" i="1"/>
  <c r="C1605" i="1"/>
  <c r="D1605" i="1"/>
  <c r="E1605" i="1"/>
  <c r="C1606" i="1"/>
  <c r="D1606" i="1"/>
  <c r="E1606" i="1"/>
  <c r="C1607" i="1"/>
  <c r="D1607" i="1"/>
  <c r="E1607" i="1"/>
  <c r="C1608" i="1"/>
  <c r="D1608" i="1"/>
  <c r="E1608" i="1"/>
  <c r="C1609" i="1"/>
  <c r="D1609" i="1"/>
  <c r="E1609" i="1"/>
  <c r="C1610" i="1"/>
  <c r="D1610" i="1"/>
  <c r="E1610" i="1"/>
  <c r="C1611" i="1"/>
  <c r="D1611" i="1"/>
  <c r="E1611" i="1"/>
  <c r="C1612" i="1"/>
  <c r="D1612" i="1"/>
  <c r="E1612" i="1"/>
  <c r="C1613" i="1"/>
  <c r="D1613" i="1"/>
  <c r="E1613" i="1"/>
  <c r="C1614" i="1"/>
  <c r="D1614" i="1"/>
  <c r="E1614" i="1"/>
  <c r="C1615" i="1"/>
  <c r="D1615" i="1"/>
  <c r="E1615" i="1"/>
  <c r="C1616" i="1"/>
  <c r="D1616" i="1"/>
  <c r="E1616" i="1"/>
  <c r="C1617" i="1"/>
  <c r="D1617" i="1"/>
  <c r="E1617" i="1"/>
  <c r="C1618" i="1"/>
  <c r="D1618" i="1"/>
  <c r="E1618" i="1"/>
  <c r="C1619" i="1"/>
  <c r="D1619" i="1"/>
  <c r="E1619" i="1"/>
  <c r="C1620" i="1"/>
  <c r="D1620" i="1"/>
  <c r="E1620" i="1"/>
  <c r="C1621" i="1"/>
  <c r="D1621" i="1"/>
  <c r="E1621" i="1"/>
  <c r="C1622" i="1"/>
  <c r="D1622" i="1"/>
  <c r="E1622" i="1"/>
  <c r="C1623" i="1"/>
  <c r="D1623" i="1"/>
  <c r="E1623" i="1"/>
  <c r="C1624" i="1"/>
  <c r="D1624" i="1"/>
  <c r="E1624" i="1"/>
  <c r="C1625" i="1"/>
  <c r="D1625" i="1"/>
  <c r="E1625" i="1"/>
  <c r="C1626" i="1"/>
  <c r="D1626" i="1"/>
  <c r="E1626" i="1"/>
  <c r="C1627" i="1"/>
  <c r="D1627" i="1"/>
  <c r="E1627" i="1"/>
  <c r="C1628" i="1"/>
  <c r="D1628" i="1"/>
  <c r="E1628" i="1"/>
  <c r="C1629" i="1"/>
  <c r="D1629" i="1"/>
  <c r="E1629" i="1"/>
  <c r="C1630" i="1"/>
  <c r="D1630" i="1"/>
  <c r="E1630" i="1"/>
  <c r="C1631" i="1"/>
  <c r="D1631" i="1"/>
  <c r="E1631" i="1"/>
  <c r="C1632" i="1"/>
  <c r="D1632" i="1"/>
  <c r="E1632" i="1"/>
  <c r="C1633" i="1"/>
  <c r="D1633" i="1"/>
  <c r="E1633" i="1"/>
  <c r="C1634" i="1"/>
  <c r="D1634" i="1"/>
  <c r="E1634" i="1"/>
  <c r="C1635" i="1"/>
  <c r="D1635" i="1"/>
  <c r="E1635" i="1"/>
  <c r="C1636" i="1"/>
  <c r="D1636" i="1"/>
  <c r="E1636" i="1"/>
  <c r="C1637" i="1"/>
  <c r="D1637" i="1"/>
  <c r="E1637" i="1"/>
  <c r="C1638" i="1"/>
  <c r="D1638" i="1"/>
  <c r="E1638" i="1"/>
  <c r="C1639" i="1"/>
  <c r="D1639" i="1"/>
  <c r="E1639" i="1"/>
  <c r="C1640" i="1"/>
  <c r="D1640" i="1"/>
  <c r="E1640" i="1"/>
  <c r="C1641" i="1"/>
  <c r="D1641" i="1"/>
  <c r="E1641" i="1"/>
  <c r="C1642" i="1"/>
  <c r="D1642" i="1"/>
  <c r="E1642" i="1"/>
  <c r="C1643" i="1"/>
  <c r="D1643" i="1"/>
  <c r="E1643" i="1"/>
  <c r="C1644" i="1"/>
  <c r="D1644" i="1"/>
  <c r="E1644" i="1"/>
  <c r="C1645" i="1"/>
  <c r="D1645" i="1"/>
  <c r="E1645" i="1"/>
  <c r="C1646" i="1"/>
  <c r="D1646" i="1"/>
  <c r="E1646" i="1"/>
  <c r="C1647" i="1"/>
  <c r="D1647" i="1"/>
  <c r="E1647" i="1"/>
  <c r="C1648" i="1"/>
  <c r="D1648" i="1"/>
  <c r="E1648" i="1"/>
  <c r="C1649" i="1"/>
  <c r="D1649" i="1"/>
  <c r="E1649" i="1"/>
  <c r="C1650" i="1"/>
  <c r="D1650" i="1"/>
  <c r="E1650" i="1"/>
  <c r="C1651" i="1"/>
  <c r="D1651" i="1"/>
  <c r="E1651" i="1"/>
  <c r="C1652" i="1"/>
  <c r="D1652" i="1"/>
  <c r="E1652" i="1"/>
  <c r="C1653" i="1"/>
  <c r="D1653" i="1"/>
  <c r="E1653" i="1"/>
  <c r="C1654" i="1"/>
  <c r="D1654" i="1"/>
  <c r="E1654" i="1"/>
  <c r="C1655" i="1"/>
  <c r="D1655" i="1"/>
  <c r="E1655" i="1"/>
  <c r="C1656" i="1"/>
  <c r="D1656" i="1"/>
  <c r="E1656" i="1"/>
  <c r="C1657" i="1"/>
  <c r="D1657" i="1"/>
  <c r="E1657" i="1"/>
  <c r="C1658" i="1"/>
  <c r="D1658" i="1"/>
  <c r="E1658" i="1"/>
  <c r="C1659" i="1"/>
  <c r="D1659" i="1"/>
  <c r="E1659" i="1"/>
  <c r="C1660" i="1"/>
  <c r="D1660" i="1"/>
  <c r="E1660" i="1"/>
  <c r="C1661" i="1"/>
  <c r="D1661" i="1"/>
  <c r="E1661" i="1"/>
  <c r="C1662" i="1"/>
  <c r="D1662" i="1"/>
  <c r="E1662" i="1"/>
  <c r="C1663" i="1"/>
  <c r="D1663" i="1"/>
  <c r="E1663" i="1"/>
  <c r="C1664" i="1"/>
  <c r="D1664" i="1"/>
  <c r="E1664" i="1"/>
  <c r="C1665" i="1"/>
  <c r="D1665" i="1"/>
  <c r="E1665" i="1"/>
  <c r="C1666" i="1"/>
  <c r="D1666" i="1"/>
  <c r="E1666" i="1"/>
  <c r="C1667" i="1"/>
  <c r="D1667" i="1"/>
  <c r="E1667" i="1"/>
  <c r="C1668" i="1"/>
  <c r="D1668" i="1"/>
  <c r="E1668" i="1"/>
  <c r="C1669" i="1"/>
  <c r="D1669" i="1"/>
  <c r="E1669" i="1"/>
  <c r="C1670" i="1"/>
  <c r="D1670" i="1"/>
  <c r="E1670" i="1"/>
  <c r="C1671" i="1"/>
  <c r="D1671" i="1"/>
  <c r="E1671" i="1"/>
  <c r="C1672" i="1"/>
  <c r="D1672" i="1"/>
  <c r="E1672" i="1"/>
  <c r="C1673" i="1"/>
  <c r="D1673" i="1"/>
  <c r="E1673" i="1"/>
  <c r="C1674" i="1"/>
  <c r="D1674" i="1"/>
  <c r="E1674" i="1"/>
  <c r="C1675" i="1"/>
  <c r="D1675" i="1"/>
  <c r="E1675" i="1"/>
  <c r="C1676" i="1"/>
  <c r="D1676" i="1"/>
  <c r="E1676" i="1"/>
  <c r="C1677" i="1"/>
  <c r="D1677" i="1"/>
  <c r="E1677" i="1"/>
  <c r="C1678" i="1"/>
  <c r="D1678" i="1"/>
  <c r="E1678" i="1"/>
  <c r="C1679" i="1"/>
  <c r="D1679" i="1"/>
  <c r="E1679" i="1"/>
  <c r="C1680" i="1"/>
  <c r="D1680" i="1"/>
  <c r="E1680" i="1"/>
  <c r="C1681" i="1"/>
  <c r="D1681" i="1"/>
  <c r="E1681" i="1"/>
  <c r="C1682" i="1"/>
  <c r="D1682" i="1"/>
  <c r="E1682" i="1"/>
  <c r="C1683" i="1"/>
  <c r="D1683" i="1"/>
  <c r="E1683" i="1"/>
  <c r="C1684" i="1"/>
  <c r="D1684" i="1"/>
  <c r="E1684" i="1"/>
  <c r="C1685" i="1"/>
  <c r="D1685" i="1"/>
  <c r="E1685" i="1"/>
  <c r="C1686" i="1"/>
  <c r="D1686" i="1"/>
  <c r="E1686" i="1"/>
  <c r="C1687" i="1"/>
  <c r="D1687" i="1"/>
  <c r="E1687" i="1"/>
  <c r="C1688" i="1"/>
  <c r="D1688" i="1"/>
  <c r="E1688" i="1"/>
  <c r="C1689" i="1"/>
  <c r="D1689" i="1"/>
  <c r="E1689" i="1"/>
  <c r="C1690" i="1"/>
  <c r="D1690" i="1"/>
  <c r="E1690" i="1"/>
  <c r="C1691" i="1"/>
  <c r="D1691" i="1"/>
  <c r="E1691" i="1"/>
  <c r="C1692" i="1"/>
  <c r="D1692" i="1"/>
  <c r="E1692" i="1"/>
  <c r="C1693" i="1"/>
  <c r="D1693" i="1"/>
  <c r="E1693" i="1"/>
  <c r="C1694" i="1"/>
  <c r="D1694" i="1"/>
  <c r="E1694" i="1"/>
  <c r="C1695" i="1"/>
  <c r="D1695" i="1"/>
  <c r="E1695" i="1"/>
  <c r="C1696" i="1"/>
  <c r="D1696" i="1"/>
  <c r="E1696" i="1"/>
  <c r="C1697" i="1"/>
  <c r="D1697" i="1"/>
  <c r="E1697" i="1"/>
  <c r="C1698" i="1"/>
  <c r="D1698" i="1"/>
  <c r="E1698" i="1"/>
  <c r="C1699" i="1"/>
  <c r="D1699" i="1"/>
  <c r="E1699" i="1"/>
  <c r="C1700" i="1"/>
  <c r="D1700" i="1"/>
  <c r="E1700" i="1"/>
  <c r="C1701" i="1"/>
  <c r="D1701" i="1"/>
  <c r="E1701" i="1"/>
  <c r="C1702" i="1"/>
  <c r="D1702" i="1"/>
  <c r="E1702" i="1"/>
  <c r="C1703" i="1"/>
  <c r="D1703" i="1"/>
  <c r="E1703" i="1"/>
  <c r="C1704" i="1"/>
  <c r="D1704" i="1"/>
  <c r="E1704" i="1"/>
  <c r="C1705" i="1"/>
  <c r="D1705" i="1"/>
  <c r="E1705" i="1"/>
  <c r="C1706" i="1"/>
  <c r="D1706" i="1"/>
  <c r="E1706" i="1"/>
  <c r="C1707" i="1"/>
  <c r="D1707" i="1"/>
  <c r="E1707" i="1"/>
  <c r="C1708" i="1"/>
  <c r="D1708" i="1"/>
  <c r="E1708" i="1"/>
  <c r="C1709" i="1"/>
  <c r="D1709" i="1"/>
  <c r="E1709" i="1"/>
  <c r="C1710" i="1"/>
  <c r="D1710" i="1"/>
  <c r="E1710" i="1"/>
  <c r="C1711" i="1"/>
  <c r="D1711" i="1"/>
  <c r="E1711" i="1"/>
  <c r="C1712" i="1"/>
  <c r="D1712" i="1"/>
  <c r="E1712" i="1"/>
  <c r="C1713" i="1"/>
  <c r="D1713" i="1"/>
  <c r="E1713" i="1"/>
  <c r="C1714" i="1"/>
  <c r="D1714" i="1"/>
  <c r="E1714" i="1"/>
  <c r="C1715" i="1"/>
  <c r="D1715" i="1"/>
  <c r="E1715" i="1"/>
  <c r="C1716" i="1"/>
  <c r="D1716" i="1"/>
  <c r="E1716" i="1"/>
  <c r="C1717" i="1"/>
  <c r="D1717" i="1"/>
  <c r="E1717" i="1"/>
  <c r="C1718" i="1"/>
  <c r="D1718" i="1"/>
  <c r="E1718" i="1"/>
  <c r="C1719" i="1"/>
  <c r="D1719" i="1"/>
  <c r="E1719" i="1"/>
  <c r="C1720" i="1"/>
  <c r="D1720" i="1"/>
  <c r="E1720" i="1"/>
  <c r="C1721" i="1"/>
  <c r="D1721" i="1"/>
  <c r="E1721" i="1"/>
  <c r="C1722" i="1"/>
  <c r="D1722" i="1"/>
  <c r="E1722" i="1"/>
  <c r="C1723" i="1"/>
  <c r="D1723" i="1"/>
  <c r="E1723" i="1"/>
  <c r="C1724" i="1"/>
  <c r="D1724" i="1"/>
  <c r="E1724" i="1"/>
  <c r="C1725" i="1"/>
  <c r="D1725" i="1"/>
  <c r="E1725" i="1"/>
  <c r="C1726" i="1"/>
  <c r="D1726" i="1"/>
  <c r="E1726" i="1"/>
  <c r="C1727" i="1"/>
  <c r="D1727" i="1"/>
  <c r="E1727" i="1"/>
  <c r="C1728" i="1"/>
  <c r="D1728" i="1"/>
  <c r="E1728" i="1"/>
  <c r="C1729" i="1"/>
  <c r="D1729" i="1"/>
  <c r="E1729" i="1"/>
  <c r="C1730" i="1"/>
  <c r="D1730" i="1"/>
  <c r="E1730" i="1"/>
  <c r="C1731" i="1"/>
  <c r="D1731" i="1"/>
  <c r="E1731" i="1"/>
  <c r="C1732" i="1"/>
  <c r="D1732" i="1"/>
  <c r="E1732" i="1"/>
  <c r="C1733" i="1"/>
  <c r="D1733" i="1"/>
  <c r="E1733" i="1"/>
  <c r="C1734" i="1"/>
  <c r="D1734" i="1"/>
  <c r="E1734" i="1"/>
  <c r="C1735" i="1"/>
  <c r="D1735" i="1"/>
  <c r="E1735" i="1"/>
  <c r="C1736" i="1"/>
  <c r="D1736" i="1"/>
  <c r="E1736" i="1"/>
  <c r="C1737" i="1"/>
  <c r="D1737" i="1"/>
  <c r="E1737" i="1"/>
  <c r="C1738" i="1"/>
  <c r="D1738" i="1"/>
  <c r="E1738" i="1"/>
  <c r="C1739" i="1"/>
  <c r="D1739" i="1"/>
  <c r="E1739" i="1"/>
  <c r="C1740" i="1"/>
  <c r="D1740" i="1"/>
  <c r="E1740" i="1"/>
  <c r="C1741" i="1"/>
  <c r="D1741" i="1"/>
  <c r="E1741" i="1"/>
  <c r="C1742" i="1"/>
  <c r="D1742" i="1"/>
  <c r="E1742" i="1"/>
  <c r="C1743" i="1"/>
  <c r="D1743" i="1"/>
  <c r="E1743" i="1"/>
  <c r="C1744" i="1"/>
  <c r="D1744" i="1"/>
  <c r="E1744" i="1"/>
  <c r="C1745" i="1"/>
  <c r="D1745" i="1"/>
  <c r="E1745" i="1"/>
  <c r="C1746" i="1"/>
  <c r="D1746" i="1"/>
  <c r="E1746" i="1"/>
  <c r="C1747" i="1"/>
  <c r="D1747" i="1"/>
  <c r="E1747" i="1"/>
  <c r="C1748" i="1"/>
  <c r="D1748" i="1"/>
  <c r="E1748" i="1"/>
  <c r="C1749" i="1"/>
  <c r="D1749" i="1"/>
  <c r="E1749" i="1"/>
  <c r="C1750" i="1"/>
  <c r="D1750" i="1"/>
  <c r="E1750" i="1"/>
  <c r="C1751" i="1"/>
  <c r="D1751" i="1"/>
  <c r="E1751" i="1"/>
  <c r="C1752" i="1"/>
  <c r="D1752" i="1"/>
  <c r="E1752" i="1"/>
  <c r="C1753" i="1"/>
  <c r="D1753" i="1"/>
  <c r="E1753" i="1"/>
  <c r="C1754" i="1"/>
  <c r="D1754" i="1"/>
  <c r="E1754" i="1"/>
  <c r="C1755" i="1"/>
  <c r="D1755" i="1"/>
  <c r="E1755" i="1"/>
  <c r="C1756" i="1"/>
  <c r="D1756" i="1"/>
  <c r="E1756" i="1"/>
  <c r="C1757" i="1"/>
  <c r="D1757" i="1"/>
  <c r="E1757" i="1"/>
  <c r="C1758" i="1"/>
  <c r="D1758" i="1"/>
  <c r="E1758" i="1"/>
  <c r="C1759" i="1"/>
  <c r="D1759" i="1"/>
  <c r="E1759" i="1"/>
  <c r="C1760" i="1"/>
  <c r="D1760" i="1"/>
  <c r="E1760" i="1"/>
  <c r="C1761" i="1"/>
  <c r="D1761" i="1"/>
  <c r="E1761" i="1"/>
  <c r="C1762" i="1"/>
  <c r="D1762" i="1"/>
  <c r="E1762" i="1"/>
  <c r="C1763" i="1"/>
  <c r="D1763" i="1"/>
  <c r="E1763" i="1"/>
  <c r="C1764" i="1"/>
  <c r="D1764" i="1"/>
  <c r="E1764" i="1"/>
  <c r="C1765" i="1"/>
  <c r="D1765" i="1"/>
  <c r="E1765" i="1"/>
  <c r="C1766" i="1"/>
  <c r="D1766" i="1"/>
  <c r="E1766" i="1"/>
  <c r="C1767" i="1"/>
  <c r="D1767" i="1"/>
  <c r="E1767" i="1"/>
  <c r="C1768" i="1"/>
  <c r="D1768" i="1"/>
  <c r="E1768" i="1"/>
  <c r="C1769" i="1"/>
  <c r="D1769" i="1"/>
  <c r="E1769" i="1"/>
  <c r="C1770" i="1"/>
  <c r="D1770" i="1"/>
  <c r="E1770" i="1"/>
  <c r="C1771" i="1"/>
  <c r="D1771" i="1"/>
  <c r="E1771" i="1"/>
  <c r="C1772" i="1"/>
  <c r="D1772" i="1"/>
  <c r="E1772" i="1"/>
  <c r="C1773" i="1"/>
  <c r="D1773" i="1"/>
  <c r="E1773" i="1"/>
  <c r="C1774" i="1"/>
  <c r="D1774" i="1"/>
  <c r="E1774" i="1"/>
  <c r="C1775" i="1"/>
  <c r="D1775" i="1"/>
  <c r="E1775" i="1"/>
  <c r="C1776" i="1"/>
  <c r="D1776" i="1"/>
  <c r="E1776" i="1"/>
  <c r="C1777" i="1"/>
  <c r="D1777" i="1"/>
  <c r="E1777" i="1"/>
  <c r="C1778" i="1"/>
  <c r="D1778" i="1"/>
  <c r="E1778" i="1"/>
  <c r="C1779" i="1"/>
  <c r="D1779" i="1"/>
  <c r="E1779" i="1"/>
  <c r="C1780" i="1"/>
  <c r="D1780" i="1"/>
  <c r="E1780" i="1"/>
  <c r="C1781" i="1"/>
  <c r="D1781" i="1"/>
  <c r="E1781" i="1"/>
  <c r="C1782" i="1"/>
  <c r="D1782" i="1"/>
  <c r="E1782" i="1"/>
  <c r="C1783" i="1"/>
  <c r="D1783" i="1"/>
  <c r="E1783" i="1"/>
  <c r="C1784" i="1"/>
  <c r="D1784" i="1"/>
  <c r="E1784" i="1"/>
  <c r="C1785" i="1"/>
  <c r="D1785" i="1"/>
  <c r="E1785" i="1"/>
  <c r="C1786" i="1"/>
  <c r="D1786" i="1"/>
  <c r="E1786" i="1"/>
  <c r="C1787" i="1"/>
  <c r="D1787" i="1"/>
  <c r="E1787" i="1"/>
  <c r="C1788" i="1"/>
  <c r="D1788" i="1"/>
  <c r="E1788" i="1"/>
  <c r="C1789" i="1"/>
  <c r="D1789" i="1"/>
  <c r="E1789" i="1"/>
  <c r="C1790" i="1"/>
  <c r="D1790" i="1"/>
  <c r="E1790" i="1"/>
  <c r="C1791" i="1"/>
  <c r="D1791" i="1"/>
  <c r="E1791" i="1"/>
  <c r="C1792" i="1"/>
  <c r="D1792" i="1"/>
  <c r="E1792" i="1"/>
  <c r="C1793" i="1"/>
  <c r="D1793" i="1"/>
  <c r="E1793" i="1"/>
  <c r="C1794" i="1"/>
  <c r="D1794" i="1"/>
  <c r="E1794" i="1"/>
  <c r="C1795" i="1"/>
  <c r="D1795" i="1"/>
  <c r="E1795" i="1"/>
  <c r="C1796" i="1"/>
  <c r="D1796" i="1"/>
  <c r="E1796" i="1"/>
  <c r="C1797" i="1"/>
  <c r="D1797" i="1"/>
  <c r="E1797" i="1"/>
  <c r="C1798" i="1"/>
  <c r="D1798" i="1"/>
  <c r="E1798" i="1"/>
  <c r="C1799" i="1"/>
  <c r="D1799" i="1"/>
  <c r="E1799" i="1"/>
  <c r="C1800" i="1"/>
  <c r="D1800" i="1"/>
  <c r="E1800" i="1"/>
  <c r="C1801" i="1"/>
  <c r="D1801" i="1"/>
  <c r="E1801" i="1"/>
  <c r="C1802" i="1"/>
  <c r="D1802" i="1"/>
  <c r="E1802" i="1"/>
  <c r="C1803" i="1"/>
  <c r="D1803" i="1"/>
  <c r="E1803" i="1"/>
  <c r="C1804" i="1"/>
  <c r="D1804" i="1"/>
  <c r="E1804" i="1"/>
  <c r="C1805" i="1"/>
  <c r="D1805" i="1"/>
  <c r="E1805" i="1"/>
  <c r="C1806" i="1"/>
  <c r="D1806" i="1"/>
  <c r="E1806" i="1"/>
  <c r="C1807" i="1"/>
  <c r="D1807" i="1"/>
  <c r="E1807" i="1"/>
  <c r="C1808" i="1"/>
  <c r="D1808" i="1"/>
  <c r="E1808" i="1"/>
  <c r="C1809" i="1"/>
  <c r="D1809" i="1"/>
  <c r="E1809" i="1"/>
  <c r="C1810" i="1"/>
  <c r="D1810" i="1"/>
  <c r="E1810" i="1"/>
  <c r="C1811" i="1"/>
  <c r="D1811" i="1"/>
  <c r="E1811" i="1"/>
  <c r="C1812" i="1"/>
  <c r="D1812" i="1"/>
  <c r="E1812" i="1"/>
  <c r="C1813" i="1"/>
  <c r="D1813" i="1"/>
  <c r="E1813" i="1"/>
  <c r="C1814" i="1"/>
  <c r="D1814" i="1"/>
  <c r="E1814" i="1"/>
  <c r="C1815" i="1"/>
  <c r="D1815" i="1"/>
  <c r="E1815" i="1"/>
  <c r="C1816" i="1"/>
  <c r="D1816" i="1"/>
  <c r="E1816" i="1"/>
  <c r="C1817" i="1"/>
  <c r="D1817" i="1"/>
  <c r="E1817" i="1"/>
  <c r="C1818" i="1"/>
  <c r="D1818" i="1"/>
  <c r="E1818" i="1"/>
  <c r="C1819" i="1"/>
  <c r="D1819" i="1"/>
  <c r="E1819" i="1"/>
  <c r="C1820" i="1"/>
  <c r="D1820" i="1"/>
  <c r="E1820" i="1"/>
  <c r="C1821" i="1"/>
  <c r="D1821" i="1"/>
  <c r="E1821" i="1"/>
  <c r="C1822" i="1"/>
  <c r="D1822" i="1"/>
  <c r="E1822" i="1"/>
  <c r="C1823" i="1"/>
  <c r="D1823" i="1"/>
  <c r="E1823" i="1"/>
  <c r="C1824" i="1"/>
  <c r="D1824" i="1"/>
  <c r="E1824" i="1"/>
  <c r="C1825" i="1"/>
  <c r="D1825" i="1"/>
  <c r="E1825" i="1"/>
  <c r="C1826" i="1"/>
  <c r="D1826" i="1"/>
  <c r="E1826" i="1"/>
  <c r="C1827" i="1"/>
  <c r="D1827" i="1"/>
  <c r="E1827" i="1"/>
  <c r="C1828" i="1"/>
  <c r="D1828" i="1"/>
  <c r="E1828" i="1"/>
  <c r="C1829" i="1"/>
  <c r="D1829" i="1"/>
  <c r="E1829" i="1"/>
  <c r="C1830" i="1"/>
  <c r="D1830" i="1"/>
  <c r="E1830" i="1"/>
  <c r="C1831" i="1"/>
  <c r="D1831" i="1"/>
  <c r="E1831" i="1"/>
  <c r="C1832" i="1"/>
  <c r="D1832" i="1"/>
  <c r="E1832" i="1"/>
  <c r="C1833" i="1"/>
  <c r="D1833" i="1"/>
  <c r="E1833" i="1"/>
  <c r="C1834" i="1"/>
  <c r="D1834" i="1"/>
  <c r="E1834" i="1"/>
  <c r="C1835" i="1"/>
  <c r="D1835" i="1"/>
  <c r="E1835" i="1"/>
  <c r="C1836" i="1"/>
  <c r="D1836" i="1"/>
  <c r="E1836" i="1"/>
  <c r="C1837" i="1"/>
  <c r="D1837" i="1"/>
  <c r="E1837" i="1"/>
  <c r="C1838" i="1"/>
  <c r="D1838" i="1"/>
  <c r="E1838" i="1"/>
  <c r="C1839" i="1"/>
  <c r="D1839" i="1"/>
  <c r="E1839" i="1"/>
  <c r="C1840" i="1"/>
  <c r="D1840" i="1"/>
  <c r="E1840" i="1"/>
  <c r="C1841" i="1"/>
  <c r="D1841" i="1"/>
  <c r="E1841" i="1"/>
  <c r="C1842" i="1"/>
  <c r="D1842" i="1"/>
  <c r="E1842" i="1"/>
  <c r="C1843" i="1"/>
  <c r="D1843" i="1"/>
  <c r="E1843" i="1"/>
  <c r="C1844" i="1"/>
  <c r="D1844" i="1"/>
  <c r="E1844" i="1"/>
  <c r="C1845" i="1"/>
  <c r="D1845" i="1"/>
  <c r="E1845" i="1"/>
  <c r="C1846" i="1"/>
  <c r="D1846" i="1"/>
  <c r="E1846" i="1"/>
  <c r="C1847" i="1"/>
  <c r="D1847" i="1"/>
  <c r="E1847" i="1"/>
  <c r="C1848" i="1"/>
  <c r="D1848" i="1"/>
  <c r="E1848" i="1"/>
  <c r="C1849" i="1"/>
  <c r="D1849" i="1"/>
  <c r="E1849" i="1"/>
  <c r="C1850" i="1"/>
  <c r="D1850" i="1"/>
  <c r="E1850" i="1"/>
  <c r="C1851" i="1"/>
  <c r="D1851" i="1"/>
  <c r="E1851" i="1"/>
  <c r="C1852" i="1"/>
  <c r="D1852" i="1"/>
  <c r="E1852" i="1"/>
  <c r="C1853" i="1"/>
  <c r="D1853" i="1"/>
  <c r="E1853" i="1"/>
  <c r="C1854" i="1"/>
  <c r="D1854" i="1"/>
  <c r="E1854" i="1"/>
  <c r="C1855" i="1"/>
  <c r="D1855" i="1"/>
  <c r="E1855" i="1"/>
  <c r="C1856" i="1"/>
  <c r="D1856" i="1"/>
  <c r="E1856" i="1"/>
  <c r="C1857" i="1"/>
  <c r="D1857" i="1"/>
  <c r="E1857" i="1"/>
  <c r="C1858" i="1"/>
  <c r="D1858" i="1"/>
  <c r="E1858" i="1"/>
  <c r="C1859" i="1"/>
  <c r="D1859" i="1"/>
  <c r="E1859" i="1"/>
  <c r="C1860" i="1"/>
  <c r="D1860" i="1"/>
  <c r="E1860" i="1"/>
  <c r="C1861" i="1"/>
  <c r="D1861" i="1"/>
  <c r="E1861" i="1"/>
  <c r="C1862" i="1"/>
  <c r="D1862" i="1"/>
  <c r="E1862" i="1"/>
  <c r="C1863" i="1"/>
  <c r="D1863" i="1"/>
  <c r="E1863" i="1"/>
  <c r="C1864" i="1"/>
  <c r="D1864" i="1"/>
  <c r="E1864" i="1"/>
  <c r="C1865" i="1"/>
  <c r="D1865" i="1"/>
  <c r="E1865" i="1"/>
  <c r="C1866" i="1"/>
  <c r="D1866" i="1"/>
  <c r="E1866" i="1"/>
  <c r="C1867" i="1"/>
  <c r="D1867" i="1"/>
  <c r="E1867" i="1"/>
  <c r="C1868" i="1"/>
  <c r="D1868" i="1"/>
  <c r="E1868" i="1"/>
  <c r="C1869" i="1"/>
  <c r="D1869" i="1"/>
  <c r="E1869" i="1"/>
  <c r="C1870" i="1"/>
  <c r="D1870" i="1"/>
  <c r="E1870" i="1"/>
  <c r="C1871" i="1"/>
  <c r="D1871" i="1"/>
  <c r="E1871" i="1"/>
  <c r="C1872" i="1"/>
  <c r="D1872" i="1"/>
  <c r="E1872" i="1"/>
  <c r="C1873" i="1"/>
  <c r="D1873" i="1"/>
  <c r="E1873" i="1"/>
  <c r="C1874" i="1"/>
  <c r="D1874" i="1"/>
  <c r="E1874" i="1"/>
  <c r="C1875" i="1"/>
  <c r="D1875" i="1"/>
  <c r="E1875" i="1"/>
  <c r="C1876" i="1"/>
  <c r="D1876" i="1"/>
  <c r="E1876" i="1"/>
  <c r="C1877" i="1"/>
  <c r="D1877" i="1"/>
  <c r="E1877" i="1"/>
  <c r="C1878" i="1"/>
  <c r="D1878" i="1"/>
  <c r="E1878" i="1"/>
  <c r="C1879" i="1"/>
  <c r="D1879" i="1"/>
  <c r="E1879" i="1"/>
  <c r="C1880" i="1"/>
  <c r="D1880" i="1"/>
  <c r="E1880" i="1"/>
  <c r="C1881" i="1"/>
  <c r="D1881" i="1"/>
  <c r="E1881" i="1"/>
  <c r="C1882" i="1"/>
  <c r="D1882" i="1"/>
  <c r="E1882" i="1"/>
  <c r="C1883" i="1"/>
  <c r="D1883" i="1"/>
  <c r="E1883" i="1"/>
  <c r="C1884" i="1"/>
  <c r="D1884" i="1"/>
  <c r="E1884" i="1"/>
  <c r="C1885" i="1"/>
  <c r="D1885" i="1"/>
  <c r="E1885" i="1"/>
  <c r="C1886" i="1"/>
  <c r="D1886" i="1"/>
  <c r="E1886" i="1"/>
  <c r="C1887" i="1"/>
  <c r="D1887" i="1"/>
  <c r="E1887" i="1"/>
  <c r="C1888" i="1"/>
  <c r="D1888" i="1"/>
  <c r="E1888" i="1"/>
  <c r="C1889" i="1"/>
  <c r="D1889" i="1"/>
  <c r="E1889" i="1"/>
  <c r="C1890" i="1"/>
  <c r="D1890" i="1"/>
  <c r="E1890" i="1"/>
  <c r="C1891" i="1"/>
  <c r="D1891" i="1"/>
  <c r="E1891" i="1"/>
  <c r="C1892" i="1"/>
  <c r="D1892" i="1"/>
  <c r="E1892" i="1"/>
  <c r="C1893" i="1"/>
  <c r="D1893" i="1"/>
  <c r="E1893" i="1"/>
  <c r="C1894" i="1"/>
  <c r="D1894" i="1"/>
  <c r="E1894" i="1"/>
  <c r="C1895" i="1"/>
  <c r="D1895" i="1"/>
  <c r="E1895" i="1"/>
  <c r="C1896" i="1"/>
  <c r="D1896" i="1"/>
  <c r="E1896" i="1"/>
  <c r="C1897" i="1"/>
  <c r="D1897" i="1"/>
  <c r="E1897" i="1"/>
  <c r="C1898" i="1"/>
  <c r="D1898" i="1"/>
  <c r="E1898" i="1"/>
  <c r="C1899" i="1"/>
  <c r="D1899" i="1"/>
  <c r="E1899" i="1"/>
  <c r="C1900" i="1"/>
  <c r="D1900" i="1"/>
  <c r="E1900" i="1"/>
  <c r="C1901" i="1"/>
  <c r="D1901" i="1"/>
  <c r="E1901" i="1"/>
  <c r="C1902" i="1"/>
  <c r="D1902" i="1"/>
  <c r="E1902" i="1"/>
  <c r="C1903" i="1"/>
  <c r="D1903" i="1"/>
  <c r="E1903" i="1"/>
  <c r="C1904" i="1"/>
  <c r="D1904" i="1"/>
  <c r="E1904" i="1"/>
  <c r="C1905" i="1"/>
  <c r="D1905" i="1"/>
  <c r="E1905" i="1"/>
  <c r="C1906" i="1"/>
  <c r="D1906" i="1"/>
  <c r="E1906" i="1"/>
  <c r="C1907" i="1"/>
  <c r="D1907" i="1"/>
  <c r="E1907" i="1"/>
  <c r="C1908" i="1"/>
  <c r="D1908" i="1"/>
  <c r="E1908" i="1"/>
  <c r="C1909" i="1"/>
  <c r="D1909" i="1"/>
  <c r="E1909" i="1"/>
  <c r="C1910" i="1"/>
  <c r="D1910" i="1"/>
  <c r="E1910" i="1"/>
  <c r="C1911" i="1"/>
  <c r="D1911" i="1"/>
  <c r="E1911" i="1"/>
  <c r="C1912" i="1"/>
  <c r="D1912" i="1"/>
  <c r="E1912" i="1"/>
  <c r="C1913" i="1"/>
  <c r="D1913" i="1"/>
  <c r="E1913" i="1"/>
  <c r="C1914" i="1"/>
  <c r="D1914" i="1"/>
  <c r="E1914" i="1"/>
  <c r="C1915" i="1"/>
  <c r="D1915" i="1"/>
  <c r="E1915" i="1"/>
  <c r="C1916" i="1"/>
  <c r="D1916" i="1"/>
  <c r="E1916" i="1"/>
  <c r="C1917" i="1"/>
  <c r="D1917" i="1"/>
  <c r="E1917" i="1"/>
  <c r="C1918" i="1"/>
  <c r="D1918" i="1"/>
  <c r="E1918" i="1"/>
  <c r="C1919" i="1"/>
  <c r="D1919" i="1"/>
  <c r="E1919" i="1"/>
  <c r="C1920" i="1"/>
  <c r="D1920" i="1"/>
  <c r="E1920" i="1"/>
  <c r="C1921" i="1"/>
  <c r="D1921" i="1"/>
  <c r="E1921" i="1"/>
  <c r="C1922" i="1"/>
  <c r="D1922" i="1"/>
  <c r="E1922" i="1"/>
  <c r="C1923" i="1"/>
  <c r="D1923" i="1"/>
  <c r="E1923" i="1"/>
  <c r="C1924" i="1"/>
  <c r="D1924" i="1"/>
  <c r="E1924" i="1"/>
  <c r="C1925" i="1"/>
  <c r="D1925" i="1"/>
  <c r="E1925" i="1"/>
  <c r="C1926" i="1"/>
  <c r="D1926" i="1"/>
  <c r="E1926" i="1"/>
  <c r="C1927" i="1"/>
  <c r="D1927" i="1"/>
  <c r="E1927" i="1"/>
  <c r="C1928" i="1"/>
  <c r="D1928" i="1"/>
  <c r="E1928" i="1"/>
  <c r="C1929" i="1"/>
  <c r="D1929" i="1"/>
  <c r="E1929" i="1"/>
  <c r="C1930" i="1"/>
  <c r="D1930" i="1"/>
  <c r="E1930" i="1"/>
  <c r="C1931" i="1"/>
  <c r="D1931" i="1"/>
  <c r="E1931" i="1"/>
  <c r="C1932" i="1"/>
  <c r="D1932" i="1"/>
  <c r="E1932" i="1"/>
  <c r="C1933" i="1"/>
  <c r="D1933" i="1"/>
  <c r="E1933" i="1"/>
  <c r="C1935" i="1"/>
  <c r="D1935" i="1"/>
  <c r="E1935" i="1"/>
  <c r="C1936" i="1"/>
  <c r="D1936" i="1"/>
  <c r="E1936" i="1"/>
  <c r="C1937" i="1"/>
  <c r="D1937" i="1"/>
  <c r="E1937" i="1"/>
  <c r="C1938" i="1"/>
  <c r="D1938" i="1"/>
  <c r="E1938" i="1"/>
  <c r="C1939" i="1"/>
  <c r="D1939" i="1"/>
  <c r="E1939" i="1"/>
  <c r="C1940" i="1"/>
  <c r="D1940" i="1"/>
  <c r="E1940" i="1"/>
  <c r="C1941" i="1"/>
  <c r="D1941" i="1"/>
  <c r="E1941" i="1"/>
  <c r="C1942" i="1"/>
  <c r="D1942" i="1"/>
  <c r="E1942" i="1"/>
  <c r="C1943" i="1"/>
  <c r="D1943" i="1"/>
  <c r="E1943" i="1"/>
  <c r="C1944" i="1"/>
  <c r="D1944" i="1"/>
  <c r="E1944" i="1"/>
  <c r="C1945" i="1"/>
  <c r="D1945" i="1"/>
  <c r="E1945" i="1"/>
  <c r="C1946" i="1"/>
  <c r="D1946" i="1"/>
  <c r="E1946" i="1"/>
  <c r="C1947" i="1"/>
  <c r="D1947" i="1"/>
  <c r="E1947" i="1"/>
  <c r="C1948" i="1"/>
  <c r="D1948" i="1"/>
  <c r="E1948" i="1"/>
  <c r="C1949" i="1"/>
  <c r="D1949" i="1"/>
  <c r="E1949" i="1"/>
  <c r="C1950" i="1"/>
  <c r="D1950" i="1"/>
  <c r="E1950" i="1"/>
  <c r="C1951" i="1"/>
  <c r="D1951" i="1"/>
  <c r="E1951" i="1"/>
  <c r="C1952" i="1"/>
  <c r="D1952" i="1"/>
  <c r="E1952" i="1"/>
  <c r="C1953" i="1"/>
  <c r="D1953" i="1"/>
  <c r="E1953" i="1"/>
  <c r="C1954" i="1"/>
  <c r="D1954" i="1"/>
  <c r="E1954" i="1"/>
  <c r="C1955" i="1"/>
  <c r="D1955" i="1"/>
  <c r="E1955" i="1"/>
  <c r="C1956" i="1"/>
  <c r="D1956" i="1"/>
  <c r="E1956" i="1"/>
  <c r="C1957" i="1"/>
  <c r="D1957" i="1"/>
  <c r="E1957" i="1"/>
  <c r="C1958" i="1"/>
  <c r="D1958" i="1"/>
  <c r="E1958" i="1"/>
  <c r="C1959" i="1"/>
  <c r="D1959" i="1"/>
  <c r="E1959" i="1"/>
  <c r="C1960" i="1"/>
  <c r="D1960" i="1"/>
  <c r="E1960" i="1"/>
  <c r="C1961" i="1"/>
  <c r="D1961" i="1"/>
  <c r="E1961" i="1"/>
  <c r="C1962" i="1"/>
  <c r="D1962" i="1"/>
  <c r="E1962" i="1"/>
  <c r="C1963" i="1"/>
  <c r="D1963" i="1"/>
  <c r="E1963" i="1"/>
  <c r="C1964" i="1"/>
  <c r="D1964" i="1"/>
  <c r="E1964" i="1"/>
  <c r="C1965" i="1"/>
  <c r="D1965" i="1"/>
  <c r="E1965" i="1"/>
  <c r="C1966" i="1"/>
  <c r="D1966" i="1"/>
  <c r="E1966" i="1"/>
  <c r="C1967" i="1"/>
  <c r="D1967" i="1"/>
  <c r="E1967" i="1"/>
  <c r="C1968" i="1"/>
  <c r="D1968" i="1"/>
  <c r="E1968" i="1"/>
  <c r="C1969" i="1"/>
  <c r="D1969" i="1"/>
  <c r="E1969" i="1"/>
  <c r="C1970" i="1"/>
  <c r="D1970" i="1"/>
  <c r="E1970" i="1"/>
  <c r="C1971" i="1"/>
  <c r="D1971" i="1"/>
  <c r="E1971" i="1"/>
  <c r="C1972" i="1"/>
  <c r="D1972" i="1"/>
  <c r="E1972" i="1"/>
  <c r="C1973" i="1"/>
  <c r="D1973" i="1"/>
  <c r="E1973" i="1"/>
  <c r="C1974" i="1"/>
  <c r="D1974" i="1"/>
  <c r="E1974" i="1"/>
  <c r="C1975" i="1"/>
  <c r="D1975" i="1"/>
  <c r="E1975" i="1"/>
  <c r="C1976" i="1"/>
  <c r="D1976" i="1"/>
  <c r="E1976" i="1"/>
  <c r="C1977" i="1"/>
  <c r="D1977" i="1"/>
  <c r="E1977" i="1"/>
  <c r="C1978" i="1"/>
  <c r="D1978" i="1"/>
  <c r="E1978" i="1"/>
  <c r="C1979" i="1"/>
  <c r="D1979" i="1"/>
  <c r="E1979" i="1"/>
  <c r="C1980" i="1"/>
  <c r="D1980" i="1"/>
  <c r="E1980" i="1"/>
  <c r="C1981" i="1"/>
  <c r="D1981" i="1"/>
  <c r="E1981" i="1"/>
  <c r="C1982" i="1"/>
  <c r="D1982" i="1"/>
  <c r="E1982" i="1"/>
  <c r="C1983" i="1"/>
  <c r="D1983" i="1"/>
  <c r="E1983" i="1"/>
  <c r="C1984" i="1"/>
  <c r="D1984" i="1"/>
  <c r="E1984" i="1"/>
  <c r="C1985" i="1"/>
  <c r="D1985" i="1"/>
  <c r="E1985" i="1"/>
  <c r="C1986" i="1"/>
  <c r="D1986" i="1"/>
  <c r="E1986" i="1"/>
  <c r="C1987" i="1"/>
  <c r="D1987" i="1"/>
  <c r="E1987" i="1"/>
  <c r="C1988" i="1"/>
  <c r="D1988" i="1"/>
  <c r="E1988" i="1"/>
  <c r="C1989" i="1"/>
  <c r="D1989" i="1"/>
  <c r="E1989" i="1"/>
  <c r="C1990" i="1"/>
  <c r="D1990" i="1"/>
  <c r="E1990" i="1"/>
  <c r="C1991" i="1"/>
  <c r="D1991" i="1"/>
  <c r="E1991" i="1"/>
  <c r="C1992" i="1"/>
  <c r="D1992" i="1"/>
  <c r="E1992" i="1"/>
  <c r="C1993" i="1"/>
  <c r="D1993" i="1"/>
  <c r="E1993" i="1"/>
  <c r="C1994" i="1"/>
  <c r="D1994" i="1"/>
  <c r="E1994" i="1"/>
  <c r="C1995" i="1"/>
  <c r="D1995" i="1"/>
  <c r="E1995" i="1"/>
  <c r="C1996" i="1"/>
  <c r="D1996" i="1"/>
  <c r="E1996" i="1"/>
  <c r="C1997" i="1"/>
  <c r="D1997" i="1"/>
  <c r="E1997" i="1"/>
  <c r="C1998" i="1"/>
  <c r="D1998" i="1"/>
  <c r="E1998" i="1"/>
  <c r="C1999" i="1"/>
  <c r="D1999" i="1"/>
  <c r="E1999" i="1"/>
  <c r="C2000" i="1"/>
  <c r="D2000" i="1"/>
  <c r="E2000" i="1"/>
  <c r="C2001" i="1"/>
  <c r="D2001" i="1"/>
  <c r="E2001" i="1"/>
  <c r="C2002" i="1"/>
  <c r="D2002" i="1"/>
  <c r="E2002" i="1"/>
  <c r="C2003" i="1"/>
  <c r="D2003" i="1"/>
  <c r="E2003" i="1"/>
  <c r="C2004" i="1"/>
  <c r="D2004" i="1"/>
  <c r="E2004" i="1"/>
  <c r="C2006" i="1"/>
  <c r="D2006" i="1"/>
  <c r="E2006" i="1"/>
  <c r="C2005" i="1"/>
  <c r="D2005" i="1"/>
  <c r="E2005" i="1"/>
  <c r="C2007" i="1"/>
  <c r="D2007" i="1"/>
  <c r="E2007" i="1"/>
  <c r="C2008" i="1"/>
  <c r="D2008" i="1"/>
  <c r="E2008" i="1"/>
  <c r="C2009" i="1"/>
  <c r="D2009" i="1"/>
  <c r="E2009" i="1"/>
  <c r="C2010" i="1"/>
  <c r="D2010" i="1"/>
  <c r="E2010" i="1"/>
  <c r="C2011" i="1"/>
  <c r="D2011" i="1"/>
  <c r="E2011" i="1"/>
  <c r="C2012" i="1"/>
  <c r="D2012" i="1"/>
  <c r="E2012" i="1"/>
  <c r="C2013" i="1"/>
  <c r="D2013" i="1"/>
  <c r="E2013" i="1"/>
  <c r="C2014" i="1"/>
  <c r="D2014" i="1"/>
  <c r="E2014" i="1"/>
  <c r="C2015" i="1"/>
  <c r="D2015" i="1"/>
  <c r="E2015" i="1"/>
  <c r="C2016" i="1"/>
  <c r="D2016" i="1"/>
  <c r="E2016" i="1"/>
  <c r="C2017" i="1"/>
  <c r="D2017" i="1"/>
  <c r="E2017" i="1"/>
  <c r="C2018" i="1"/>
  <c r="D2018" i="1"/>
  <c r="E2018" i="1"/>
  <c r="C2019" i="1"/>
  <c r="D2019" i="1"/>
  <c r="E2019" i="1"/>
  <c r="C2020" i="1"/>
  <c r="D2020" i="1"/>
  <c r="E2020" i="1"/>
  <c r="C2021" i="1"/>
  <c r="D2021" i="1"/>
  <c r="E2021" i="1"/>
  <c r="C2022" i="1"/>
  <c r="D2022" i="1"/>
  <c r="E2022" i="1"/>
  <c r="C2023" i="1"/>
  <c r="D2023" i="1"/>
  <c r="E2023" i="1"/>
  <c r="C2024" i="1"/>
  <c r="D2024" i="1"/>
  <c r="E2024" i="1"/>
  <c r="C2025" i="1"/>
  <c r="D2025" i="1"/>
  <c r="E2025" i="1"/>
  <c r="C2026" i="1"/>
  <c r="D2026" i="1"/>
  <c r="E2026" i="1"/>
  <c r="C2027" i="1"/>
  <c r="D2027" i="1"/>
  <c r="E2027" i="1"/>
  <c r="C2028" i="1"/>
  <c r="D2028" i="1"/>
  <c r="E2028" i="1"/>
  <c r="C2029" i="1"/>
  <c r="D2029" i="1"/>
  <c r="E2029" i="1"/>
  <c r="C2030" i="1"/>
  <c r="D2030" i="1"/>
  <c r="E2030" i="1"/>
  <c r="C2031" i="1"/>
  <c r="D2031" i="1"/>
  <c r="E2031" i="1"/>
  <c r="C2032" i="1"/>
  <c r="D2032" i="1"/>
  <c r="E2032" i="1"/>
  <c r="C2033" i="1"/>
  <c r="D2033" i="1"/>
  <c r="E2033" i="1"/>
  <c r="C2034" i="1"/>
  <c r="D2034" i="1"/>
  <c r="E2034" i="1"/>
  <c r="C2035" i="1"/>
  <c r="D2035" i="1"/>
  <c r="E2035" i="1"/>
  <c r="C2036" i="1"/>
  <c r="D2036" i="1"/>
  <c r="E2036" i="1"/>
  <c r="C2037" i="1"/>
  <c r="D2037" i="1"/>
  <c r="E2037" i="1"/>
  <c r="C2038" i="1"/>
  <c r="D2038" i="1"/>
  <c r="E2038" i="1"/>
  <c r="C2039" i="1"/>
  <c r="D2039" i="1"/>
  <c r="E2039" i="1"/>
  <c r="C2040" i="1"/>
  <c r="D2040" i="1"/>
  <c r="E2040" i="1"/>
  <c r="C2041" i="1"/>
  <c r="D2041" i="1"/>
  <c r="E2041" i="1"/>
  <c r="C2042" i="1"/>
  <c r="D2042" i="1"/>
  <c r="E2042" i="1"/>
  <c r="C2043" i="1"/>
  <c r="D2043" i="1"/>
  <c r="E2043" i="1"/>
  <c r="C2044" i="1"/>
  <c r="D2044" i="1"/>
  <c r="E2044" i="1"/>
  <c r="C2045" i="1"/>
  <c r="D2045" i="1"/>
  <c r="E2045" i="1"/>
  <c r="C2046" i="1"/>
  <c r="D2046" i="1"/>
  <c r="E2046" i="1"/>
  <c r="C2047" i="1"/>
  <c r="D2047" i="1"/>
  <c r="E2047" i="1"/>
  <c r="C2048" i="1"/>
  <c r="D2048" i="1"/>
  <c r="E2048" i="1"/>
  <c r="C2049" i="1"/>
  <c r="D2049" i="1"/>
  <c r="E2049" i="1"/>
  <c r="C2050" i="1"/>
  <c r="D2050" i="1"/>
  <c r="E2050" i="1"/>
  <c r="C2051" i="1"/>
  <c r="D2051" i="1"/>
  <c r="E2051" i="1"/>
  <c r="C2052" i="1"/>
  <c r="D2052" i="1"/>
  <c r="E2052" i="1"/>
  <c r="C2053" i="1"/>
  <c r="D2053" i="1"/>
  <c r="E2053" i="1"/>
  <c r="C2054" i="1"/>
  <c r="D2054" i="1"/>
  <c r="E2054" i="1"/>
  <c r="C2055" i="1"/>
  <c r="D2055" i="1"/>
  <c r="E2055" i="1"/>
  <c r="C2056" i="1"/>
  <c r="D2056" i="1"/>
  <c r="E2056" i="1"/>
  <c r="C2057" i="1"/>
  <c r="D2057" i="1"/>
  <c r="E2057" i="1"/>
  <c r="C2058" i="1"/>
  <c r="D2058" i="1"/>
  <c r="E2058" i="1"/>
  <c r="C2059" i="1"/>
  <c r="D2059" i="1"/>
  <c r="E2059" i="1"/>
  <c r="C2060" i="1"/>
  <c r="D2060" i="1"/>
  <c r="E2060" i="1"/>
  <c r="C2061" i="1"/>
  <c r="D2061" i="1"/>
  <c r="E2061" i="1"/>
  <c r="C2062" i="1"/>
  <c r="D2062" i="1"/>
  <c r="E2062" i="1"/>
  <c r="C2063" i="1"/>
  <c r="D2063" i="1"/>
  <c r="E2063" i="1"/>
  <c r="C2064" i="1"/>
  <c r="D2064" i="1"/>
  <c r="E2064" i="1"/>
  <c r="C2065" i="1"/>
  <c r="D2065" i="1"/>
  <c r="E2065" i="1"/>
  <c r="C2066" i="1"/>
  <c r="D2066" i="1"/>
  <c r="E2066" i="1"/>
  <c r="C2067" i="1"/>
  <c r="D2067" i="1"/>
  <c r="E2067" i="1"/>
  <c r="C2068" i="1"/>
  <c r="D2068" i="1"/>
  <c r="E2068" i="1"/>
  <c r="C2069" i="1"/>
  <c r="D2069" i="1"/>
  <c r="E2069" i="1"/>
  <c r="C2070" i="1"/>
  <c r="D2070" i="1"/>
  <c r="E2070" i="1"/>
  <c r="C2071" i="1"/>
  <c r="D2071" i="1"/>
  <c r="E2071" i="1"/>
  <c r="C2072" i="1"/>
  <c r="D2072" i="1"/>
  <c r="E2072" i="1"/>
  <c r="C2073" i="1"/>
  <c r="D2073" i="1"/>
  <c r="E2073" i="1"/>
  <c r="C2077" i="1"/>
  <c r="D2077" i="1"/>
  <c r="E2077" i="1"/>
  <c r="C2074" i="1"/>
  <c r="D2074" i="1"/>
  <c r="E2074" i="1"/>
  <c r="C2075" i="1"/>
  <c r="D2075" i="1"/>
  <c r="E2075" i="1"/>
  <c r="C2076" i="1"/>
  <c r="D2076" i="1"/>
  <c r="E2076" i="1"/>
  <c r="C2078" i="1"/>
  <c r="D2078" i="1"/>
  <c r="E2078" i="1"/>
  <c r="C2079" i="1"/>
  <c r="D2079" i="1"/>
  <c r="E2079" i="1"/>
  <c r="C2080" i="1"/>
  <c r="D2080" i="1"/>
  <c r="E2080" i="1"/>
  <c r="C2081" i="1"/>
  <c r="D2081" i="1"/>
  <c r="E2081" i="1"/>
  <c r="C2082" i="1"/>
  <c r="D2082" i="1"/>
  <c r="E2082" i="1"/>
  <c r="C2083" i="1"/>
  <c r="D2083" i="1"/>
  <c r="E2083" i="1"/>
  <c r="C2084" i="1"/>
  <c r="D2084" i="1"/>
  <c r="E2084" i="1"/>
  <c r="C2086" i="1"/>
  <c r="D2086" i="1"/>
  <c r="E2086" i="1"/>
  <c r="C2087" i="1"/>
  <c r="D2087" i="1"/>
  <c r="E2087" i="1"/>
  <c r="C2089" i="1"/>
  <c r="D2089" i="1"/>
  <c r="E2089" i="1"/>
  <c r="C2090" i="1"/>
  <c r="D2090" i="1"/>
  <c r="E2090" i="1"/>
  <c r="C2085" i="1"/>
  <c r="D2085" i="1"/>
  <c r="E2085" i="1"/>
  <c r="C2088" i="1"/>
  <c r="D2088" i="1"/>
  <c r="E2088" i="1"/>
  <c r="C2092" i="1"/>
  <c r="D2092" i="1"/>
  <c r="E2092" i="1"/>
  <c r="C2093" i="1"/>
  <c r="D2093" i="1"/>
  <c r="E2093" i="1"/>
  <c r="C2091" i="1"/>
  <c r="D2091" i="1"/>
  <c r="E2091" i="1"/>
  <c r="C2094" i="1"/>
  <c r="D2094" i="1"/>
  <c r="E2094" i="1"/>
  <c r="C2097" i="1"/>
  <c r="D2097" i="1"/>
  <c r="E2097" i="1"/>
  <c r="C2100" i="1"/>
  <c r="D2100" i="1"/>
  <c r="E2100" i="1"/>
  <c r="C2095" i="1"/>
  <c r="D2095" i="1"/>
  <c r="E2095" i="1"/>
  <c r="C2096" i="1"/>
  <c r="D2096" i="1"/>
  <c r="E2096" i="1"/>
  <c r="C2101" i="1"/>
  <c r="D2101" i="1"/>
  <c r="E2101" i="1"/>
  <c r="C2098" i="1"/>
  <c r="D2098" i="1"/>
  <c r="E2098" i="1"/>
  <c r="C2099" i="1"/>
  <c r="D2099" i="1"/>
  <c r="E2099" i="1"/>
  <c r="C2104" i="1"/>
  <c r="D2104" i="1"/>
  <c r="E2104" i="1"/>
  <c r="C2102" i="1"/>
  <c r="D2102" i="1"/>
  <c r="E2102" i="1"/>
  <c r="C2103" i="1"/>
  <c r="D2103" i="1"/>
  <c r="E2103" i="1"/>
  <c r="C2105" i="1"/>
  <c r="D2105" i="1"/>
  <c r="E2105" i="1"/>
  <c r="C2106" i="1"/>
  <c r="D2106" i="1"/>
  <c r="E2106" i="1"/>
  <c r="C2107" i="1"/>
  <c r="D2107" i="1"/>
  <c r="E2107" i="1"/>
  <c r="C2108" i="1"/>
  <c r="D2108" i="1"/>
  <c r="E2108" i="1"/>
  <c r="C2109" i="1"/>
  <c r="D2109" i="1"/>
  <c r="E2109" i="1"/>
  <c r="C2110" i="1"/>
  <c r="D2110" i="1"/>
  <c r="E2110" i="1"/>
  <c r="C2111" i="1"/>
  <c r="D2111" i="1"/>
  <c r="E2111" i="1"/>
  <c r="C2112" i="1"/>
  <c r="D2112" i="1"/>
  <c r="E2112" i="1"/>
  <c r="C2114" i="1"/>
  <c r="D2114" i="1"/>
  <c r="E2114" i="1"/>
  <c r="C2115" i="1"/>
  <c r="D2115" i="1"/>
  <c r="E2115" i="1"/>
  <c r="C2113" i="1"/>
  <c r="D2113" i="1"/>
  <c r="E2113" i="1"/>
  <c r="C2116" i="1"/>
  <c r="D2116" i="1"/>
  <c r="E2116" i="1"/>
  <c r="C2117" i="1"/>
  <c r="D2117" i="1"/>
  <c r="E2117" i="1"/>
  <c r="C2118" i="1"/>
  <c r="D2118" i="1"/>
  <c r="E2118" i="1"/>
  <c r="C2120" i="1"/>
  <c r="D2120" i="1"/>
  <c r="E2120" i="1"/>
  <c r="C2119" i="1"/>
  <c r="D2119" i="1"/>
  <c r="E2119" i="1"/>
  <c r="C2124" i="1"/>
  <c r="D2124" i="1"/>
  <c r="E2124" i="1"/>
  <c r="C2125" i="1"/>
  <c r="D2125" i="1"/>
  <c r="E2125" i="1"/>
  <c r="C2126" i="1"/>
  <c r="D2126" i="1"/>
  <c r="E2126" i="1"/>
  <c r="C2121" i="1"/>
  <c r="D2121" i="1"/>
  <c r="E2121" i="1"/>
  <c r="C2122" i="1"/>
  <c r="D2122" i="1"/>
  <c r="E2122" i="1"/>
  <c r="C2123" i="1"/>
  <c r="D2123" i="1"/>
  <c r="E2123" i="1"/>
  <c r="C2127" i="1"/>
  <c r="D2127" i="1"/>
  <c r="E2127" i="1"/>
  <c r="C2128" i="1"/>
  <c r="D2128" i="1"/>
  <c r="E2128" i="1"/>
  <c r="C2129" i="1"/>
  <c r="D2129" i="1"/>
  <c r="E2129" i="1"/>
  <c r="C2131" i="1"/>
  <c r="D2131" i="1"/>
  <c r="E2131" i="1"/>
  <c r="C2133" i="1"/>
  <c r="D2133" i="1"/>
  <c r="E2133" i="1"/>
  <c r="C2132" i="1"/>
  <c r="D2132" i="1"/>
  <c r="E2132" i="1"/>
  <c r="C2130" i="1"/>
  <c r="D2130" i="1"/>
  <c r="E2130" i="1"/>
  <c r="C2134" i="1"/>
  <c r="D2134" i="1"/>
  <c r="E2134" i="1"/>
  <c r="C2135" i="1"/>
  <c r="D2135" i="1"/>
  <c r="E2135" i="1"/>
  <c r="C2136" i="1"/>
  <c r="D2136" i="1"/>
  <c r="E2136" i="1"/>
  <c r="C2137" i="1"/>
  <c r="D2137" i="1"/>
  <c r="E2137" i="1"/>
  <c r="C2138" i="1"/>
  <c r="D2138" i="1"/>
  <c r="E2138" i="1"/>
  <c r="C2139" i="1"/>
  <c r="D2139" i="1"/>
  <c r="E2139" i="1"/>
  <c r="C2140" i="1"/>
  <c r="D2140" i="1"/>
  <c r="E2140" i="1"/>
  <c r="C2141" i="1"/>
  <c r="D2141" i="1"/>
  <c r="E2141" i="1"/>
  <c r="C2142" i="1"/>
  <c r="D2142" i="1"/>
  <c r="E2142" i="1"/>
  <c r="C2143" i="1"/>
  <c r="D2143" i="1"/>
  <c r="E2143" i="1"/>
  <c r="C2144" i="1"/>
  <c r="D2144" i="1"/>
  <c r="E2144" i="1"/>
  <c r="C2145" i="1"/>
  <c r="D2145" i="1"/>
  <c r="E2145" i="1"/>
  <c r="C2146" i="1"/>
  <c r="D2146" i="1"/>
  <c r="E2146" i="1"/>
  <c r="C2147" i="1"/>
  <c r="D2147" i="1"/>
  <c r="E2147" i="1"/>
  <c r="C2150" i="1"/>
  <c r="D2150" i="1"/>
  <c r="E2150" i="1"/>
  <c r="C2151" i="1"/>
  <c r="D2151" i="1"/>
  <c r="E2151" i="1"/>
  <c r="C2152" i="1"/>
  <c r="D2152" i="1"/>
  <c r="E2152" i="1"/>
  <c r="C2148" i="1"/>
  <c r="D2148" i="1"/>
  <c r="E2148" i="1"/>
  <c r="C2149" i="1"/>
  <c r="D2149" i="1"/>
  <c r="E2149" i="1"/>
  <c r="C2153" i="1"/>
  <c r="D2153" i="1"/>
  <c r="E2153" i="1"/>
  <c r="C2154" i="1"/>
  <c r="D2154" i="1"/>
  <c r="E2154" i="1"/>
  <c r="C2155" i="1"/>
  <c r="D2155" i="1"/>
  <c r="E2155" i="1"/>
  <c r="C2156" i="1"/>
  <c r="D2156" i="1"/>
  <c r="E2156" i="1"/>
  <c r="C2157" i="1"/>
  <c r="D2157" i="1"/>
  <c r="E2157" i="1"/>
  <c r="C2158" i="1"/>
  <c r="D2158" i="1"/>
  <c r="E2158" i="1"/>
  <c r="C2159" i="1"/>
  <c r="D2159" i="1"/>
  <c r="E2159" i="1"/>
  <c r="C2160" i="1"/>
  <c r="D2160" i="1"/>
  <c r="E2160" i="1"/>
  <c r="C2162" i="1"/>
  <c r="D2162" i="1"/>
  <c r="E2162" i="1"/>
  <c r="C2161" i="1"/>
  <c r="D2161" i="1"/>
  <c r="E2161" i="1"/>
  <c r="C2163" i="1"/>
  <c r="D2163" i="1"/>
  <c r="E2163" i="1"/>
  <c r="C2164" i="1"/>
  <c r="D2164" i="1"/>
  <c r="E2164" i="1"/>
  <c r="C2165" i="1"/>
  <c r="D2165" i="1"/>
  <c r="E2165" i="1"/>
  <c r="C2166" i="1"/>
  <c r="D2166" i="1"/>
  <c r="E2166" i="1"/>
  <c r="C2167" i="1"/>
  <c r="D2167" i="1"/>
  <c r="E2167" i="1"/>
  <c r="C2168" i="1"/>
  <c r="D2168" i="1"/>
  <c r="E2168" i="1"/>
  <c r="C2169" i="1"/>
  <c r="D2169" i="1"/>
  <c r="E2169" i="1"/>
  <c r="C2173" i="1"/>
  <c r="D2173" i="1"/>
  <c r="E2173" i="1"/>
  <c r="C2171" i="1"/>
  <c r="D2171" i="1"/>
  <c r="E2171" i="1"/>
  <c r="C2172" i="1"/>
  <c r="D2172" i="1"/>
  <c r="E2172" i="1"/>
  <c r="C2170" i="1"/>
  <c r="D2170" i="1"/>
  <c r="E2170" i="1"/>
  <c r="C2174" i="1"/>
  <c r="D2174" i="1"/>
  <c r="E2174" i="1"/>
  <c r="C2175" i="1"/>
  <c r="D2175" i="1"/>
  <c r="E2175" i="1"/>
  <c r="C2176" i="1"/>
  <c r="D2176" i="1"/>
  <c r="E2176" i="1"/>
  <c r="C2178" i="1"/>
  <c r="D2178" i="1"/>
  <c r="E2178" i="1"/>
  <c r="C2179" i="1"/>
  <c r="D2179" i="1"/>
  <c r="E2179" i="1"/>
  <c r="C2180" i="1"/>
  <c r="D2180" i="1"/>
  <c r="E2180" i="1"/>
  <c r="C2177" i="1"/>
  <c r="D2177" i="1"/>
  <c r="E2177" i="1"/>
  <c r="C2181" i="1"/>
  <c r="D2181" i="1"/>
  <c r="E2181" i="1"/>
  <c r="C2182" i="1"/>
  <c r="D2182" i="1"/>
  <c r="E2182" i="1"/>
  <c r="C2183" i="1"/>
  <c r="D2183" i="1"/>
  <c r="E2183" i="1"/>
  <c r="C2184" i="1"/>
  <c r="D2184" i="1"/>
  <c r="E2184" i="1"/>
  <c r="C2187" i="1"/>
  <c r="D2187" i="1"/>
  <c r="E2187" i="1"/>
  <c r="C2186" i="1"/>
  <c r="D2186" i="1"/>
  <c r="E2186" i="1"/>
  <c r="C2185" i="1"/>
  <c r="D2185" i="1"/>
  <c r="E2185" i="1"/>
  <c r="C2188" i="1"/>
  <c r="D2188" i="1"/>
  <c r="E2188" i="1"/>
  <c r="C2189" i="1"/>
  <c r="D2189" i="1"/>
  <c r="E2189" i="1"/>
  <c r="C2190" i="1"/>
  <c r="D2190" i="1"/>
  <c r="E2190" i="1"/>
  <c r="C2191" i="1"/>
  <c r="D2191" i="1"/>
  <c r="E2191" i="1"/>
  <c r="C2192" i="1"/>
  <c r="D2192" i="1"/>
  <c r="E2192" i="1"/>
  <c r="C2193" i="1"/>
  <c r="D2193" i="1"/>
  <c r="E2193" i="1"/>
  <c r="C2194" i="1"/>
  <c r="D2194" i="1"/>
  <c r="E2194" i="1"/>
  <c r="C2195" i="1"/>
  <c r="D2195" i="1"/>
  <c r="E2195" i="1"/>
  <c r="C2196" i="1"/>
  <c r="D2196" i="1"/>
  <c r="E2196" i="1"/>
  <c r="C2197" i="1"/>
  <c r="D2197" i="1"/>
  <c r="E2197" i="1"/>
  <c r="C2198" i="1"/>
  <c r="D2198" i="1"/>
  <c r="E2198" i="1"/>
  <c r="C2199" i="1"/>
  <c r="D2199" i="1"/>
  <c r="E2199" i="1"/>
  <c r="C2200" i="1"/>
  <c r="D2200" i="1"/>
  <c r="E2200" i="1"/>
  <c r="C2201" i="1"/>
  <c r="D2201" i="1"/>
  <c r="E2201" i="1"/>
  <c r="C2202" i="1"/>
  <c r="D2202" i="1"/>
  <c r="E2202" i="1"/>
  <c r="C2203" i="1"/>
  <c r="D2203" i="1"/>
  <c r="E2203" i="1"/>
  <c r="C2204" i="1"/>
  <c r="D2204" i="1"/>
  <c r="E2204" i="1"/>
  <c r="C2205" i="1"/>
  <c r="D2205" i="1"/>
  <c r="E2205" i="1"/>
  <c r="C2206" i="1"/>
  <c r="D2206" i="1"/>
  <c r="E2206" i="1"/>
  <c r="C2207" i="1"/>
  <c r="D2207" i="1"/>
  <c r="E2207" i="1"/>
  <c r="C2208" i="1"/>
  <c r="D2208" i="1"/>
  <c r="E2208" i="1"/>
  <c r="C2209" i="1"/>
  <c r="D2209" i="1"/>
  <c r="E2209" i="1"/>
  <c r="C2210" i="1"/>
  <c r="D2210" i="1"/>
  <c r="E2210" i="1"/>
  <c r="C2211" i="1"/>
  <c r="D2211" i="1"/>
  <c r="E2211" i="1"/>
  <c r="C2212" i="1"/>
  <c r="D2212" i="1"/>
  <c r="E2212" i="1"/>
  <c r="C2213" i="1"/>
  <c r="D2213" i="1"/>
  <c r="E2213" i="1"/>
  <c r="C2214" i="1"/>
  <c r="D2214" i="1"/>
  <c r="E2214" i="1"/>
  <c r="C2217" i="1"/>
  <c r="D2217" i="1"/>
  <c r="E2217" i="1"/>
  <c r="C2218" i="1"/>
  <c r="D2218" i="1"/>
  <c r="E2218" i="1"/>
  <c r="C2219" i="1"/>
  <c r="D2219" i="1"/>
  <c r="E2219" i="1"/>
  <c r="C2215" i="1"/>
  <c r="D2215" i="1"/>
  <c r="E2215" i="1"/>
  <c r="C2216" i="1"/>
  <c r="D2216" i="1"/>
  <c r="E2216" i="1"/>
  <c r="C2220" i="1"/>
  <c r="D2220" i="1"/>
  <c r="E2220" i="1"/>
  <c r="C2222" i="1"/>
  <c r="D2222" i="1"/>
  <c r="E2222" i="1"/>
  <c r="C2223" i="1"/>
  <c r="D2223" i="1"/>
  <c r="E2223" i="1"/>
  <c r="C2221" i="1"/>
  <c r="D2221" i="1"/>
  <c r="E2221" i="1"/>
  <c r="C2225" i="1"/>
  <c r="D2225" i="1"/>
  <c r="E2225" i="1"/>
  <c r="C2224" i="1"/>
  <c r="D2224" i="1"/>
  <c r="E2224" i="1"/>
  <c r="C2226" i="1"/>
  <c r="D2226" i="1"/>
  <c r="E2226" i="1"/>
  <c r="C2227" i="1"/>
  <c r="D2227" i="1"/>
  <c r="E2227" i="1"/>
  <c r="C2228" i="1"/>
  <c r="D2228" i="1"/>
  <c r="E2228" i="1"/>
  <c r="C2229" i="1"/>
  <c r="D2229" i="1"/>
  <c r="E2229" i="1"/>
  <c r="C2230" i="1"/>
  <c r="D2230" i="1"/>
  <c r="E2230" i="1"/>
  <c r="C2231" i="1"/>
  <c r="D2231" i="1"/>
  <c r="E2231" i="1"/>
  <c r="C2232" i="1"/>
  <c r="D2232" i="1"/>
  <c r="E2232" i="1"/>
  <c r="C2233" i="1"/>
  <c r="D2233" i="1"/>
  <c r="E2233" i="1"/>
  <c r="C2234" i="1"/>
  <c r="D2234" i="1"/>
  <c r="E2234" i="1"/>
  <c r="C2235" i="1"/>
  <c r="D2235" i="1"/>
  <c r="E2235" i="1"/>
  <c r="C2236" i="1"/>
  <c r="D2236" i="1"/>
  <c r="E2236" i="1"/>
  <c r="C2237" i="1"/>
  <c r="D2237" i="1"/>
  <c r="E2237" i="1"/>
  <c r="C2238" i="1"/>
  <c r="D2238" i="1"/>
  <c r="E2238" i="1"/>
  <c r="C2239" i="1"/>
  <c r="D2239" i="1"/>
  <c r="E2239" i="1"/>
  <c r="C2240" i="1"/>
  <c r="D2240" i="1"/>
  <c r="E2240" i="1"/>
  <c r="C2241" i="1"/>
  <c r="D2241" i="1"/>
  <c r="E2241" i="1"/>
  <c r="C2242" i="1"/>
  <c r="D2242" i="1"/>
  <c r="E2242" i="1"/>
  <c r="C2243" i="1"/>
  <c r="D2243" i="1"/>
  <c r="E2243" i="1"/>
  <c r="C2244" i="1"/>
  <c r="D2244" i="1"/>
  <c r="E2244" i="1"/>
  <c r="C2245" i="1"/>
  <c r="D2245" i="1"/>
  <c r="E2245" i="1"/>
  <c r="C2248" i="1"/>
  <c r="D2248" i="1"/>
  <c r="E2248" i="1"/>
  <c r="C2249" i="1"/>
  <c r="D2249" i="1"/>
  <c r="E2249" i="1"/>
  <c r="C2252" i="1"/>
  <c r="D2252" i="1"/>
  <c r="E2252" i="1"/>
  <c r="C2246" i="1"/>
  <c r="D2246" i="1"/>
  <c r="E2246" i="1"/>
  <c r="C2247" i="1"/>
  <c r="D2247" i="1"/>
  <c r="E2247" i="1"/>
  <c r="C2250" i="1"/>
  <c r="D2250" i="1"/>
  <c r="E2250" i="1"/>
  <c r="C2251" i="1"/>
  <c r="D2251" i="1"/>
  <c r="E2251" i="1"/>
  <c r="C2253" i="1"/>
  <c r="D2253" i="1"/>
  <c r="E2253" i="1"/>
  <c r="C2254" i="1"/>
  <c r="D2254" i="1"/>
  <c r="E2254" i="1"/>
  <c r="C2255" i="1"/>
  <c r="D2255" i="1"/>
  <c r="E2255" i="1"/>
  <c r="C2256" i="1"/>
  <c r="D2256" i="1"/>
  <c r="E2256" i="1"/>
  <c r="C2257" i="1"/>
  <c r="D2257" i="1"/>
  <c r="E2257" i="1"/>
  <c r="C2258" i="1"/>
  <c r="D2258" i="1"/>
  <c r="E2258" i="1"/>
  <c r="C2259" i="1"/>
  <c r="D2259" i="1"/>
  <c r="E2259" i="1"/>
  <c r="C2260" i="1"/>
  <c r="D2260" i="1"/>
  <c r="E2260" i="1"/>
  <c r="C2261" i="1"/>
  <c r="D2261" i="1"/>
  <c r="E2261" i="1"/>
  <c r="C2262" i="1"/>
  <c r="D2262" i="1"/>
  <c r="E2262" i="1"/>
  <c r="C2263" i="1"/>
  <c r="D2263" i="1"/>
  <c r="E2263" i="1"/>
  <c r="C2264" i="1"/>
  <c r="D2264" i="1"/>
  <c r="E2264" i="1"/>
  <c r="C2265" i="1"/>
  <c r="D2265" i="1"/>
  <c r="E2265" i="1"/>
  <c r="C2266" i="1"/>
  <c r="D2266" i="1"/>
  <c r="E2266" i="1"/>
  <c r="C2267" i="1"/>
  <c r="D2267" i="1"/>
  <c r="E2267" i="1"/>
  <c r="C2268" i="1"/>
  <c r="D2268" i="1"/>
  <c r="E2268" i="1"/>
  <c r="C2269" i="1"/>
  <c r="D2269" i="1"/>
  <c r="E2269" i="1"/>
  <c r="C2270" i="1"/>
  <c r="D2270" i="1"/>
  <c r="E2270" i="1"/>
  <c r="C2271" i="1"/>
  <c r="D2271" i="1"/>
  <c r="E2271" i="1"/>
  <c r="C2273" i="1"/>
  <c r="D2273" i="1"/>
  <c r="E2273" i="1"/>
  <c r="C2272" i="1"/>
  <c r="D2272" i="1"/>
  <c r="E2272" i="1"/>
  <c r="C2274" i="1"/>
  <c r="D2274" i="1"/>
  <c r="E2274" i="1"/>
  <c r="C2275" i="1"/>
  <c r="D2275" i="1"/>
  <c r="E2275" i="1"/>
  <c r="C2276" i="1"/>
  <c r="D2276" i="1"/>
  <c r="E2276" i="1"/>
  <c r="C2277" i="1"/>
  <c r="D2277" i="1"/>
  <c r="E2277" i="1"/>
  <c r="C2278" i="1"/>
  <c r="D2278" i="1"/>
  <c r="E2278" i="1"/>
  <c r="C2279" i="1"/>
  <c r="D2279" i="1"/>
  <c r="E2279" i="1"/>
  <c r="C2284" i="1"/>
  <c r="D2284" i="1"/>
  <c r="E2284" i="1"/>
  <c r="C2283" i="1"/>
  <c r="D2283" i="1"/>
  <c r="E2283" i="1"/>
  <c r="C2280" i="1"/>
  <c r="D2280" i="1"/>
  <c r="E2280" i="1"/>
  <c r="C2281" i="1"/>
  <c r="D2281" i="1"/>
  <c r="E2281" i="1"/>
  <c r="C2282" i="1"/>
  <c r="D2282" i="1"/>
  <c r="E2282" i="1"/>
  <c r="C2285" i="1"/>
  <c r="D2285" i="1"/>
  <c r="E2285" i="1"/>
  <c r="C2286" i="1"/>
  <c r="D2286" i="1"/>
  <c r="E2286" i="1"/>
  <c r="C2287" i="1"/>
  <c r="D2287" i="1"/>
  <c r="E2287" i="1"/>
  <c r="C2288" i="1"/>
  <c r="D2288" i="1"/>
  <c r="E2288" i="1"/>
  <c r="C2289" i="1"/>
  <c r="D2289" i="1"/>
  <c r="E2289" i="1"/>
  <c r="C2290" i="1"/>
  <c r="D2290" i="1"/>
  <c r="E2290" i="1"/>
  <c r="C2291" i="1"/>
  <c r="D2291" i="1"/>
  <c r="E2291" i="1"/>
  <c r="C2292" i="1"/>
  <c r="D2292" i="1"/>
  <c r="E2292" i="1"/>
  <c r="C2295" i="1"/>
  <c r="D2295" i="1"/>
  <c r="E2295" i="1"/>
  <c r="C2294" i="1"/>
  <c r="D2294" i="1"/>
  <c r="E2294" i="1"/>
  <c r="C2293" i="1"/>
  <c r="D2293" i="1"/>
  <c r="E2293" i="1"/>
  <c r="C2296" i="1"/>
  <c r="D2296" i="1"/>
  <c r="E2296" i="1"/>
  <c r="C2297" i="1"/>
  <c r="D2297" i="1"/>
  <c r="E2297" i="1"/>
  <c r="C2299" i="1"/>
  <c r="D2299" i="1"/>
  <c r="E2299" i="1"/>
  <c r="C2300" i="1"/>
  <c r="D2300" i="1"/>
  <c r="E2300" i="1"/>
  <c r="C2298" i="1"/>
  <c r="D2298" i="1"/>
  <c r="E2298" i="1"/>
  <c r="C2301" i="1"/>
  <c r="D2301" i="1"/>
  <c r="E2301" i="1"/>
  <c r="C2303" i="1"/>
  <c r="D2303" i="1"/>
  <c r="E2303" i="1"/>
  <c r="C2304" i="1"/>
  <c r="D2304" i="1"/>
  <c r="E2304" i="1"/>
  <c r="C2305" i="1"/>
  <c r="D2305" i="1"/>
  <c r="E2305" i="1"/>
  <c r="C2302" i="1"/>
  <c r="D2302" i="1"/>
  <c r="E2302" i="1"/>
  <c r="C2307" i="1"/>
  <c r="D2307" i="1"/>
  <c r="E2307" i="1"/>
  <c r="C2306" i="1"/>
  <c r="D2306" i="1"/>
  <c r="E2306" i="1"/>
  <c r="C2308" i="1"/>
  <c r="D2308" i="1"/>
  <c r="E2308" i="1"/>
  <c r="C2309" i="1"/>
  <c r="D2309" i="1"/>
  <c r="E2309" i="1"/>
  <c r="C2310" i="1"/>
  <c r="D2310" i="1"/>
  <c r="E2310" i="1"/>
  <c r="C2311" i="1"/>
  <c r="D2311" i="1"/>
  <c r="E2311" i="1"/>
  <c r="C2312" i="1"/>
  <c r="D2312" i="1"/>
  <c r="E2312" i="1"/>
  <c r="C2313" i="1"/>
  <c r="D2313" i="1"/>
  <c r="E2313" i="1"/>
  <c r="C2314" i="1"/>
  <c r="D2314" i="1"/>
  <c r="E2314" i="1"/>
  <c r="C2315" i="1"/>
  <c r="D2315" i="1"/>
  <c r="E2315" i="1"/>
  <c r="C2316" i="1"/>
  <c r="D2316" i="1"/>
  <c r="E2316" i="1"/>
  <c r="C2317" i="1"/>
  <c r="D2317" i="1"/>
  <c r="E2317" i="1"/>
  <c r="C2318" i="1"/>
  <c r="D2318" i="1"/>
  <c r="E2318" i="1"/>
  <c r="C2319" i="1"/>
  <c r="D2319" i="1"/>
  <c r="E2319" i="1"/>
  <c r="C2320" i="1"/>
  <c r="D2320" i="1"/>
  <c r="E2320" i="1"/>
  <c r="C2321" i="1"/>
  <c r="D2321" i="1"/>
  <c r="E2321" i="1"/>
  <c r="C2322" i="1"/>
  <c r="D2322" i="1"/>
  <c r="E2322" i="1"/>
  <c r="C2323" i="1"/>
  <c r="D2323" i="1"/>
  <c r="E2323" i="1"/>
  <c r="C2324" i="1"/>
  <c r="D2324" i="1"/>
  <c r="E2324" i="1"/>
  <c r="C2326" i="1"/>
  <c r="D2326" i="1"/>
  <c r="E2326" i="1"/>
  <c r="C2325" i="1"/>
  <c r="D2325" i="1"/>
  <c r="E2325" i="1"/>
  <c r="C2327" i="1"/>
  <c r="D2327" i="1"/>
  <c r="E2327" i="1"/>
  <c r="C2330" i="1"/>
  <c r="D2330" i="1"/>
  <c r="E2330" i="1"/>
  <c r="C2328" i="1"/>
  <c r="D2328" i="1"/>
  <c r="E2328" i="1"/>
  <c r="C2329" i="1"/>
  <c r="D2329" i="1"/>
  <c r="E2329" i="1"/>
  <c r="C2331" i="1"/>
  <c r="D2331" i="1"/>
  <c r="E2331" i="1"/>
  <c r="C2332" i="1"/>
  <c r="D2332" i="1"/>
  <c r="E2332" i="1"/>
  <c r="C2333" i="1"/>
  <c r="D2333" i="1"/>
  <c r="E2333" i="1"/>
  <c r="C2334" i="1"/>
  <c r="D2334" i="1"/>
  <c r="E2334" i="1"/>
  <c r="C2335" i="1"/>
  <c r="D2335" i="1"/>
  <c r="E2335" i="1"/>
  <c r="C2336" i="1"/>
  <c r="D2336" i="1"/>
  <c r="E2336" i="1"/>
  <c r="C2337" i="1"/>
  <c r="D2337" i="1"/>
  <c r="E2337" i="1"/>
  <c r="C2338" i="1"/>
  <c r="D2338" i="1"/>
  <c r="E2338" i="1"/>
  <c r="C2339" i="1"/>
  <c r="D2339" i="1"/>
  <c r="E2339" i="1"/>
  <c r="C2340" i="1"/>
  <c r="D2340" i="1"/>
  <c r="E2340" i="1"/>
  <c r="C2341" i="1"/>
  <c r="D2341" i="1"/>
  <c r="E2341" i="1"/>
  <c r="C2342" i="1"/>
  <c r="D2342" i="1"/>
  <c r="E2342" i="1"/>
  <c r="C2343" i="1"/>
  <c r="D2343" i="1"/>
  <c r="E2343" i="1"/>
  <c r="C2344" i="1"/>
  <c r="D2344" i="1"/>
  <c r="E2344" i="1"/>
  <c r="C2345" i="1"/>
  <c r="D2345" i="1"/>
  <c r="E2345" i="1"/>
  <c r="C2346" i="1"/>
  <c r="D2346" i="1"/>
  <c r="E2346" i="1"/>
  <c r="C2347" i="1"/>
  <c r="D2347" i="1"/>
  <c r="E2347" i="1"/>
  <c r="C2348" i="1"/>
  <c r="D2348" i="1"/>
  <c r="E2348" i="1"/>
  <c r="C2349" i="1"/>
  <c r="D2349" i="1"/>
  <c r="E2349" i="1"/>
  <c r="C2350" i="1"/>
  <c r="D2350" i="1"/>
  <c r="E2350" i="1"/>
  <c r="C2351" i="1"/>
  <c r="D2351" i="1"/>
  <c r="E2351" i="1"/>
  <c r="C2352" i="1"/>
  <c r="D2352" i="1"/>
  <c r="E2352" i="1"/>
  <c r="C2353" i="1"/>
  <c r="D2353" i="1"/>
  <c r="E2353" i="1"/>
  <c r="C2354" i="1"/>
  <c r="D2354" i="1"/>
  <c r="E2354" i="1"/>
  <c r="C2355" i="1"/>
  <c r="D2355" i="1"/>
  <c r="E2355" i="1"/>
  <c r="C2356" i="1"/>
  <c r="D2356" i="1"/>
  <c r="E2356" i="1"/>
  <c r="C2357" i="1"/>
  <c r="D2357" i="1"/>
  <c r="E2357" i="1"/>
  <c r="C2359" i="1"/>
  <c r="D2359" i="1"/>
  <c r="E2359" i="1"/>
  <c r="C2358" i="1"/>
  <c r="D2358" i="1"/>
  <c r="E2358" i="1"/>
  <c r="C2364" i="1"/>
  <c r="D2364" i="1"/>
  <c r="E2364" i="1"/>
  <c r="C2362" i="1"/>
  <c r="D2362" i="1"/>
  <c r="E2362" i="1"/>
  <c r="C2368" i="1"/>
  <c r="D2368" i="1"/>
  <c r="E2368" i="1"/>
  <c r="C2363" i="1"/>
  <c r="D2363" i="1"/>
  <c r="E2363" i="1"/>
  <c r="C2366" i="1"/>
  <c r="D2366" i="1"/>
  <c r="E2366" i="1"/>
  <c r="C2367" i="1"/>
  <c r="D2367" i="1"/>
  <c r="E2367" i="1"/>
  <c r="C2365" i="1"/>
  <c r="D2365" i="1"/>
  <c r="E2365" i="1"/>
  <c r="C2360" i="1"/>
  <c r="D2360" i="1"/>
  <c r="E2360" i="1"/>
  <c r="C2361" i="1"/>
  <c r="D2361" i="1"/>
  <c r="E2361" i="1"/>
  <c r="C2371" i="1"/>
  <c r="D2371" i="1"/>
  <c r="E2371" i="1"/>
  <c r="C2369" i="1"/>
  <c r="D2369" i="1"/>
  <c r="E2369" i="1"/>
  <c r="C2373" i="1"/>
  <c r="D2373" i="1"/>
  <c r="E2373" i="1"/>
  <c r="C2372" i="1"/>
  <c r="D2372" i="1"/>
  <c r="E2372" i="1"/>
  <c r="C2370" i="1"/>
  <c r="D2370" i="1"/>
  <c r="E2370" i="1"/>
  <c r="C2374" i="1"/>
  <c r="D2374" i="1"/>
  <c r="E2374" i="1"/>
  <c r="C2376" i="1"/>
  <c r="D2376" i="1"/>
  <c r="E2376" i="1"/>
  <c r="C2375" i="1"/>
  <c r="D2375" i="1"/>
  <c r="E2375" i="1"/>
  <c r="C2379" i="1"/>
  <c r="D2379" i="1"/>
  <c r="E2379" i="1"/>
  <c r="C2377" i="1"/>
  <c r="D2377" i="1"/>
  <c r="E2377" i="1"/>
  <c r="C2378" i="1"/>
  <c r="D2378" i="1"/>
  <c r="E2378" i="1"/>
  <c r="C2381" i="1"/>
  <c r="D2381" i="1"/>
  <c r="E2381" i="1"/>
  <c r="C2380" i="1"/>
  <c r="D2380" i="1"/>
  <c r="E2380" i="1"/>
  <c r="C2384" i="1"/>
  <c r="D2384" i="1"/>
  <c r="E2384" i="1"/>
  <c r="C2382" i="1"/>
  <c r="D2382" i="1"/>
  <c r="E2382" i="1"/>
  <c r="C2383" i="1"/>
  <c r="D2383" i="1"/>
  <c r="E2383" i="1"/>
  <c r="C2385" i="1"/>
  <c r="D2385" i="1"/>
  <c r="E2385" i="1"/>
  <c r="C2386" i="1"/>
  <c r="D2386" i="1"/>
  <c r="E2386" i="1"/>
  <c r="C2390" i="1"/>
  <c r="D2390" i="1"/>
  <c r="E2390" i="1"/>
  <c r="C2389" i="1"/>
  <c r="D2389" i="1"/>
  <c r="E2389" i="1"/>
  <c r="C2387" i="1"/>
  <c r="D2387" i="1"/>
  <c r="E2387" i="1"/>
  <c r="C2388" i="1"/>
  <c r="D2388" i="1"/>
  <c r="E2388" i="1"/>
  <c r="C2391" i="1"/>
  <c r="D2391" i="1"/>
  <c r="E2391" i="1"/>
  <c r="C2392" i="1"/>
  <c r="D2392" i="1"/>
  <c r="E2392" i="1"/>
  <c r="C2393" i="1"/>
  <c r="D2393" i="1"/>
  <c r="E2393" i="1"/>
  <c r="C2394" i="1"/>
  <c r="D2394" i="1"/>
  <c r="E2394" i="1"/>
  <c r="C2395" i="1"/>
  <c r="D2395" i="1"/>
  <c r="E2395" i="1"/>
  <c r="C2397" i="1"/>
  <c r="D2397" i="1"/>
  <c r="E2397" i="1"/>
  <c r="C2396" i="1"/>
  <c r="D2396" i="1"/>
  <c r="E2396" i="1"/>
  <c r="C2398" i="1"/>
  <c r="D2398" i="1"/>
  <c r="E2398" i="1"/>
  <c r="C2399" i="1"/>
  <c r="D2399" i="1"/>
  <c r="E2399" i="1"/>
  <c r="C2402" i="1"/>
  <c r="D2402" i="1"/>
  <c r="E2402" i="1"/>
  <c r="C2403" i="1"/>
  <c r="D2403" i="1"/>
  <c r="E2403" i="1"/>
  <c r="C2407" i="1"/>
  <c r="D2407" i="1"/>
  <c r="E2407" i="1"/>
  <c r="C2404" i="1"/>
  <c r="D2404" i="1"/>
  <c r="E2404" i="1"/>
  <c r="C2406" i="1"/>
  <c r="D2406" i="1"/>
  <c r="E2406" i="1"/>
  <c r="C2400" i="1"/>
  <c r="D2400" i="1"/>
  <c r="E2400" i="1"/>
  <c r="C2405" i="1"/>
  <c r="D2405" i="1"/>
  <c r="E2405" i="1"/>
  <c r="C2401" i="1"/>
  <c r="D2401" i="1"/>
  <c r="E2401" i="1"/>
  <c r="C2408" i="1"/>
  <c r="D2408" i="1"/>
  <c r="E2408" i="1"/>
  <c r="L46" i="12"/>
  <c r="L52" i="12" l="1"/>
  <c r="L16" i="12"/>
  <c r="L15" i="12"/>
  <c r="L11" i="12"/>
  <c r="L23" i="12"/>
  <c r="L13" i="12"/>
  <c r="L24" i="12"/>
  <c r="L10" i="12"/>
  <c r="L22" i="12"/>
  <c r="L18" i="12"/>
  <c r="G54" i="12"/>
  <c r="L31" i="12"/>
  <c r="L30" i="12"/>
  <c r="J54" i="12" l="1"/>
  <c r="L54" i="12" s="1"/>
  <c r="I54" i="12"/>
  <c r="J56" i="12" l="1"/>
</calcChain>
</file>

<file path=xl/sharedStrings.xml><?xml version="1.0" encoding="utf-8"?>
<sst xmlns="http://schemas.openxmlformats.org/spreadsheetml/2006/main" count="6162" uniqueCount="367">
  <si>
    <t>Mode</t>
  </si>
  <si>
    <t>Date</t>
  </si>
  <si>
    <t>Tiers</t>
  </si>
  <si>
    <t>Catégorie</t>
  </si>
  <si>
    <t>Solde</t>
  </si>
  <si>
    <t>Catégories</t>
  </si>
  <si>
    <t>VT</t>
  </si>
  <si>
    <t>AFE comptable</t>
  </si>
  <si>
    <t>Achat culturel</t>
  </si>
  <si>
    <t>CCA</t>
  </si>
  <si>
    <t>AGRICOLE – ANIMAUX</t>
  </si>
  <si>
    <t>AGRICOLE – LOCATIONS</t>
  </si>
  <si>
    <t>Alliance pour l'élevage</t>
  </si>
  <si>
    <t xml:space="preserve">AGRICOLE – MAINTENANCE OUTILLAGE </t>
  </si>
  <si>
    <t>AGRICOLE – MATERIEL MATERIAUX</t>
  </si>
  <si>
    <t>Amazon</t>
  </si>
  <si>
    <t>AGRICOLE - OUTILLAGE</t>
  </si>
  <si>
    <t>Annulation</t>
  </si>
  <si>
    <t>Assurance</t>
  </si>
  <si>
    <t>Avance Charges/Loyers</t>
  </si>
  <si>
    <t>Anne Deransart</t>
  </si>
  <si>
    <t>Bois</t>
  </si>
  <si>
    <t>BOIS DE CHAUFFAGE -  MAINTENANCE</t>
  </si>
  <si>
    <t>scp Gardenal</t>
  </si>
  <si>
    <t>CCA Achat</t>
  </si>
  <si>
    <t>Aquatiris</t>
  </si>
  <si>
    <t>BOIS DE CHAUFFAGE - ACHAT DE STERES</t>
  </si>
  <si>
    <t>Ariac</t>
  </si>
  <si>
    <t>BOIS DE CHAUFFAGE - CONSOMMABLES</t>
  </si>
  <si>
    <t>Aroma Zone</t>
  </si>
  <si>
    <t>BOIS DE CHAUFFAGE - LOCATION DE MATERIEL</t>
  </si>
  <si>
    <t>Atas</t>
  </si>
  <si>
    <t>BOIS DE CHAUFFAGE - OUTILLAGE</t>
  </si>
  <si>
    <t>Atsia</t>
  </si>
  <si>
    <t>CCA - Toiture mas</t>
  </si>
  <si>
    <t>Aurélie Mercier</t>
  </si>
  <si>
    <t>Autodistribution</t>
  </si>
  <si>
    <t>CCA Amar Remboursement</t>
  </si>
  <si>
    <t>CCA Parts sociales</t>
  </si>
  <si>
    <t>Autodoc</t>
  </si>
  <si>
    <t>CCA Assainissement</t>
  </si>
  <si>
    <t>Autres</t>
  </si>
  <si>
    <t>CCA Chambre Bleue</t>
  </si>
  <si>
    <t>Banque Dupuy Parceval MR POMPES</t>
  </si>
  <si>
    <t>CCA Cuisine de transfo</t>
  </si>
  <si>
    <t>Banque Postale</t>
  </si>
  <si>
    <t>CCA Fenêtres</t>
  </si>
  <si>
    <t>Baurès</t>
  </si>
  <si>
    <t>CCA Ludivine Remboursement</t>
  </si>
  <si>
    <t>Biaugerme</t>
  </si>
  <si>
    <t>CCA Lydie Remboursement</t>
  </si>
  <si>
    <t>Billetterie</t>
  </si>
  <si>
    <t>CCA Magnanerie</t>
  </si>
  <si>
    <t>Biocoop</t>
  </si>
  <si>
    <t>CCA Magnanerie Annexe</t>
  </si>
  <si>
    <t>Bois de France</t>
  </si>
  <si>
    <t>CCA Magnanerie Chauffage central</t>
  </si>
  <si>
    <t>Bonnefoux</t>
  </si>
  <si>
    <t>CCA Magnanerie Machine Laver</t>
  </si>
  <si>
    <t>Brainwash</t>
  </si>
  <si>
    <t>CCA Magnanerie Toiture</t>
  </si>
  <si>
    <t>Brico Dépot</t>
  </si>
  <si>
    <t>CCA Manon Remboursement</t>
  </si>
  <si>
    <t>Brocani Barbara</t>
  </si>
  <si>
    <t>CCA Mezzanine</t>
  </si>
  <si>
    <t>Brouand Florent</t>
  </si>
  <si>
    <t>Campoy Gillles</t>
  </si>
  <si>
    <t>CCA Renaud Remboursement</t>
  </si>
  <si>
    <t>capl Anduze</t>
  </si>
  <si>
    <t>CCA Suite Royale</t>
  </si>
  <si>
    <t>Carrefour</t>
  </si>
  <si>
    <t>Electricité</t>
  </si>
  <si>
    <t>Carter -cash</t>
  </si>
  <si>
    <t>Entretien - Atelier</t>
  </si>
  <si>
    <t>Cartridge World</t>
  </si>
  <si>
    <t>Entretien - Camping Chamane</t>
  </si>
  <si>
    <t>Castorama</t>
  </si>
  <si>
    <t>Entretien - Carburant</t>
  </si>
  <si>
    <t>Catherine Binot</t>
  </si>
  <si>
    <t>Entretien - Centrale solaire</t>
  </si>
  <si>
    <t>Entretien - Combustible</t>
  </si>
  <si>
    <t>Chèque numérique</t>
  </si>
  <si>
    <t>Entretien - Divers</t>
  </si>
  <si>
    <t>Comptoir Agricole Cévenol</t>
  </si>
  <si>
    <t>Entretien - Indemnités kilométriques</t>
  </si>
  <si>
    <t>Impôts &amp; Taxes - Taxes Foncières</t>
  </si>
  <si>
    <t>Claude BTP Location</t>
  </si>
  <si>
    <t>ENTRETIEN - EQUIPEMENTS</t>
  </si>
  <si>
    <t>Comptoir des plantes</t>
  </si>
  <si>
    <t>Entretien - Locations</t>
  </si>
  <si>
    <t>Conduit Cheminé</t>
  </si>
  <si>
    <t>ENTRETIEN - MATERIELS ET MATERIAUX</t>
  </si>
  <si>
    <t>Erreur</t>
  </si>
  <si>
    <t>Comtat &amp; Allardet</t>
  </si>
  <si>
    <t>Entretien - Master</t>
  </si>
  <si>
    <t>pt</t>
  </si>
  <si>
    <t>Frais bancaires</t>
  </si>
  <si>
    <t>Coularou</t>
  </si>
  <si>
    <t>ENTRETIEN - OUTILLAGE</t>
  </si>
  <si>
    <t>Herbin</t>
  </si>
  <si>
    <t>Jardin - Matériel et matériaux</t>
  </si>
  <si>
    <t>Crusco</t>
  </si>
  <si>
    <t>Entretien - Pick Up</t>
  </si>
  <si>
    <t>CTPC</t>
  </si>
  <si>
    <t>ENTRETIEN - REPARATIONS</t>
  </si>
  <si>
    <t>vt</t>
  </si>
  <si>
    <t>De Buyer</t>
  </si>
  <si>
    <t>Denis Bourguignon</t>
  </si>
  <si>
    <t>Expert comptable</t>
  </si>
  <si>
    <t>Didier Bloch</t>
  </si>
  <si>
    <t>Fond de réserves - Adhésions et Dons</t>
  </si>
  <si>
    <t>DILA</t>
  </si>
  <si>
    <t>Fonds de réserve - Création Association</t>
  </si>
  <si>
    <t>Ebay</t>
  </si>
  <si>
    <t>db</t>
  </si>
  <si>
    <t>Echanges solidaires</t>
  </si>
  <si>
    <t>Frais de bureau</t>
  </si>
  <si>
    <t>rc</t>
  </si>
  <si>
    <t>Eco Distribution</t>
  </si>
  <si>
    <t>Frais de formation</t>
  </si>
  <si>
    <t>Ecoterre</t>
  </si>
  <si>
    <t>Frais de médiation</t>
  </si>
  <si>
    <t>Frais de reception - Fête</t>
  </si>
  <si>
    <t>Enercoop</t>
  </si>
  <si>
    <t>Frais de reception - Wwoofers</t>
  </si>
  <si>
    <t>cb</t>
  </si>
  <si>
    <t>Gard Pompes</t>
  </si>
  <si>
    <t>Entre Parcs et Jardins</t>
  </si>
  <si>
    <t>Gaz</t>
  </si>
  <si>
    <t>Entrepôt du bricolage</t>
  </si>
  <si>
    <t>Impôts &amp; Taxes - Loyer</t>
  </si>
  <si>
    <t>EOL_ELEC</t>
  </si>
  <si>
    <t>Impôts &amp; Taxes - CFE</t>
  </si>
  <si>
    <t>Euronégoce</t>
  </si>
  <si>
    <t>Impôts &amp; Taxes - Taxe d'habitation</t>
  </si>
  <si>
    <t>Fabian Ruiz</t>
  </si>
  <si>
    <t>Mr Bricolage</t>
  </si>
  <si>
    <t>Ferrandes Bernard</t>
  </si>
  <si>
    <t>Jardin - Brebis</t>
  </si>
  <si>
    <t>Feux vert</t>
  </si>
  <si>
    <t>Jardin - Clôtures</t>
  </si>
  <si>
    <t>Station SuperU</t>
  </si>
  <si>
    <t>FIC</t>
  </si>
  <si>
    <t>Jardin - Divers</t>
  </si>
  <si>
    <t>Tout pour le Jardin</t>
  </si>
  <si>
    <t>Fogefor</t>
  </si>
  <si>
    <t>Jardin - Graines et plantations</t>
  </si>
  <si>
    <t>Foussier</t>
  </si>
  <si>
    <t>Jardin - Irrigation</t>
  </si>
  <si>
    <t>Framasoft</t>
  </si>
  <si>
    <t>Jardin - Location</t>
  </si>
  <si>
    <t>Free Pro</t>
  </si>
  <si>
    <t>Fruits Oubliés</t>
  </si>
  <si>
    <t>Jardin - Outillage</t>
  </si>
  <si>
    <t>Leroy Merlin</t>
  </si>
  <si>
    <t>Jardin - Poulailler Mobile</t>
  </si>
  <si>
    <t>Gedimat</t>
  </si>
  <si>
    <t>Jardin - Poules</t>
  </si>
  <si>
    <t>Germinance</t>
  </si>
  <si>
    <t>Produits exeptionnels</t>
  </si>
  <si>
    <t>Orange</t>
  </si>
  <si>
    <t>Téléphone Internet</t>
  </si>
  <si>
    <t>Gilles Dugas</t>
  </si>
  <si>
    <t>Gilles Hayots</t>
  </si>
  <si>
    <t>SACEM</t>
  </si>
  <si>
    <t>Portelier Frères</t>
  </si>
  <si>
    <t>Graine de reinettes</t>
  </si>
  <si>
    <t>Groupama</t>
  </si>
  <si>
    <t>Frais de représentation</t>
  </si>
  <si>
    <t>Guillaume Jobin</t>
  </si>
  <si>
    <t>Hellasso</t>
  </si>
  <si>
    <t>SuperU</t>
  </si>
  <si>
    <t>Hydro Gard</t>
  </si>
  <si>
    <t>Hyperelec</t>
  </si>
  <si>
    <t>Infogreffe</t>
  </si>
  <si>
    <t>Intratec</t>
  </si>
  <si>
    <t>Jacky Chapel</t>
  </si>
  <si>
    <t>Jardinerie St Hippo</t>
  </si>
  <si>
    <t>La Fourmi</t>
  </si>
  <si>
    <t>La Poste</t>
  </si>
  <si>
    <t>Lavande</t>
  </si>
  <si>
    <t>LaVieEstGreen</t>
  </si>
  <si>
    <t>cbi</t>
  </si>
  <si>
    <t>Ldlc</t>
  </si>
  <si>
    <t>LeBonCoin</t>
  </si>
  <si>
    <t>Lidl</t>
  </si>
  <si>
    <t>Maison Empereur</t>
  </si>
  <si>
    <t>ManoMano</t>
  </si>
  <si>
    <t>Martial Cavalier</t>
  </si>
  <si>
    <t>Matériaux Modernes</t>
  </si>
  <si>
    <t>Memsoft</t>
  </si>
  <si>
    <t>Ménard</t>
  </si>
  <si>
    <t>Menuiserie Tabet</t>
  </si>
  <si>
    <t>Metro</t>
  </si>
  <si>
    <t>Miroiterie Coulon</t>
  </si>
  <si>
    <t>Mondial Relay</t>
  </si>
  <si>
    <t>Motoculture Pialot</t>
  </si>
  <si>
    <t>Nicole Bourguignon</t>
  </si>
  <si>
    <t>Nogaret</t>
  </si>
  <si>
    <t>Orsy</t>
  </si>
  <si>
    <t>Ooprint</t>
  </si>
  <si>
    <t>Oscaro</t>
  </si>
  <si>
    <t>Outiz</t>
  </si>
  <si>
    <t>OVH</t>
  </si>
  <si>
    <t>Oxygène</t>
  </si>
  <si>
    <t>cd</t>
  </si>
  <si>
    <t>Parapharmacie</t>
  </si>
  <si>
    <t>Pépinière Grange</t>
  </si>
  <si>
    <t>Pépinières Cazergues</t>
  </si>
  <si>
    <t>Pépinières Feuillade St Ambroix</t>
  </si>
  <si>
    <t>Pialot Motoculteur</t>
  </si>
  <si>
    <t>Pièces Express</t>
  </si>
  <si>
    <t>Plants Monoblet</t>
  </si>
  <si>
    <t>Terramaïre</t>
  </si>
  <si>
    <t>Ramdam Bio</t>
  </si>
  <si>
    <t>Ressourcerie du Pont</t>
  </si>
  <si>
    <t>Robinetterie Amiel</t>
  </si>
  <si>
    <t>Rubens</t>
  </si>
  <si>
    <t>Sacem</t>
  </si>
  <si>
    <t>Salery</t>
  </si>
  <si>
    <t>Sarl Rubens</t>
  </si>
  <si>
    <t>SAS Berger Michel</t>
  </si>
  <si>
    <t>Sav03</t>
  </si>
  <si>
    <t>Sielanczyk Mathieu</t>
  </si>
  <si>
    <t>STPC</t>
  </si>
  <si>
    <t>Sud confort</t>
  </si>
  <si>
    <t>Super U</t>
  </si>
  <si>
    <t>Syntoma</t>
  </si>
  <si>
    <t>Terre de Liens</t>
  </si>
  <si>
    <t>Thérond Décoration</t>
  </si>
  <si>
    <t>Thomas Vanek</t>
  </si>
  <si>
    <t>Trésor Public</t>
  </si>
  <si>
    <t>Triangle outillage</t>
  </si>
  <si>
    <t>Tribunal de commerce</t>
  </si>
  <si>
    <t>Un petit coin de paradis</t>
  </si>
  <si>
    <t>Velay Matériaux</t>
  </si>
  <si>
    <t>Vozanimo</t>
  </si>
  <si>
    <t>Webecologie</t>
  </si>
  <si>
    <t>Wwoof France</t>
  </si>
  <si>
    <t>X-Sense</t>
  </si>
  <si>
    <t>Ylea</t>
  </si>
  <si>
    <t>SIE Alès</t>
  </si>
  <si>
    <t>Pastor</t>
  </si>
  <si>
    <t>bt</t>
  </si>
  <si>
    <t>CB</t>
  </si>
  <si>
    <t>Velay matériaux</t>
  </si>
  <si>
    <t>Campoy Gilles</t>
  </si>
  <si>
    <t>carter-cash</t>
  </si>
  <si>
    <t>L'entrepôt du Bricolage</t>
  </si>
  <si>
    <t>chq</t>
  </si>
  <si>
    <t>Entretien - Camping</t>
  </si>
  <si>
    <t>gaz</t>
  </si>
  <si>
    <t>cheque</t>
  </si>
  <si>
    <t>chèque</t>
  </si>
  <si>
    <t xml:space="preserve">BOIS DE CHAUFFAGE - OUTILLAGE </t>
  </si>
  <si>
    <t>ETS Michel</t>
  </si>
  <si>
    <t>Com Com</t>
  </si>
  <si>
    <t>Impôts &amp; Taxes - SPANC</t>
  </si>
  <si>
    <t>Tranova</t>
  </si>
  <si>
    <t>Scatair</t>
  </si>
  <si>
    <t>Nimes Tout Terrain</t>
  </si>
  <si>
    <t>123 Roulement</t>
  </si>
  <si>
    <t>Manomano</t>
  </si>
  <si>
    <t>castorama</t>
  </si>
  <si>
    <t>Retrait</t>
  </si>
  <si>
    <t>Mondial relay</t>
  </si>
  <si>
    <t>VRT</t>
  </si>
  <si>
    <t xml:space="preserve">CHEQUE NÂ° 1442030               </t>
  </si>
  <si>
    <t xml:space="preserve">CHEQUE NÂ° 1442033               </t>
  </si>
  <si>
    <t>2449009</t>
  </si>
  <si>
    <t>2449010</t>
  </si>
  <si>
    <t>1442036</t>
  </si>
  <si>
    <t>Les pas sages</t>
  </si>
  <si>
    <t>les pas sages</t>
  </si>
  <si>
    <t>SFR</t>
  </si>
  <si>
    <t>9254799</t>
  </si>
  <si>
    <t>9254800</t>
  </si>
  <si>
    <t>9254801</t>
  </si>
  <si>
    <t>BUDGET 2022</t>
  </si>
  <si>
    <t>Réel</t>
  </si>
  <si>
    <t>Prévisionnel</t>
  </si>
  <si>
    <t>Prév.</t>
  </si>
  <si>
    <t>% / Prév</t>
  </si>
  <si>
    <t>% Tot</t>
  </si>
  <si>
    <t>Mens.</t>
  </si>
  <si>
    <t>Nb</t>
  </si>
  <si>
    <t>Var/N-1</t>
  </si>
  <si>
    <t>Solde cumulé 31/12/N-1</t>
  </si>
  <si>
    <t>Loyer Amélie</t>
  </si>
  <si>
    <t>Loyer Massa</t>
  </si>
  <si>
    <t>Agricole</t>
  </si>
  <si>
    <t>Assurances</t>
  </si>
  <si>
    <t>Bois de chauffage</t>
  </si>
  <si>
    <t>Entretien Général</t>
  </si>
  <si>
    <t>Expert Comptable</t>
  </si>
  <si>
    <t>Fonds de réserve</t>
  </si>
  <si>
    <t>Formation - Culture</t>
  </si>
  <si>
    <t>Frais bancaire</t>
  </si>
  <si>
    <t>Impôts &amp; Taxes -  Loyers</t>
  </si>
  <si>
    <t>Impôts &amp; Taxes - Spanc</t>
  </si>
  <si>
    <t>Jardin</t>
  </si>
  <si>
    <t>Pro. Impayés</t>
  </si>
  <si>
    <t>Pro. Travaux</t>
  </si>
  <si>
    <t>TOTAL</t>
  </si>
  <si>
    <t>SOLDE N</t>
  </si>
  <si>
    <t>SOLDE CUMULE</t>
  </si>
  <si>
    <t>Agate cavalerie</t>
  </si>
  <si>
    <t>Didier</t>
  </si>
  <si>
    <t>Elisa</t>
  </si>
  <si>
    <t>Augustin</t>
  </si>
  <si>
    <t xml:space="preserve">Loyer Alain </t>
  </si>
  <si>
    <t xml:space="preserve">Alain </t>
  </si>
  <si>
    <t xml:space="preserve">Loyer Amar </t>
  </si>
  <si>
    <t xml:space="preserve">Loyer Agate </t>
  </si>
  <si>
    <t xml:space="preserve">Loyer Anais </t>
  </si>
  <si>
    <t xml:space="preserve">Loyer Anna </t>
  </si>
  <si>
    <t>Loyer Augustin</t>
  </si>
  <si>
    <t xml:space="preserve">Loyer Autre </t>
  </si>
  <si>
    <t xml:space="preserve">Loyer Laurence </t>
  </si>
  <si>
    <t xml:space="preserve">Loyer Ludivine </t>
  </si>
  <si>
    <t xml:space="preserve">Loyer Lydie </t>
  </si>
  <si>
    <t xml:space="preserve">Loyer Manon </t>
  </si>
  <si>
    <t xml:space="preserve">Loyer Paule </t>
  </si>
  <si>
    <t xml:space="preserve">Loyer Rémy </t>
  </si>
  <si>
    <t xml:space="preserve">Loyer Renaud </t>
  </si>
  <si>
    <t xml:space="preserve">Loyer Vincent </t>
  </si>
  <si>
    <t>Agate</t>
  </si>
  <si>
    <t>Alain</t>
  </si>
  <si>
    <t>Chèque Augustin</t>
  </si>
  <si>
    <t>Laurence</t>
  </si>
  <si>
    <t>Ludivine</t>
  </si>
  <si>
    <t>Lydie</t>
  </si>
  <si>
    <t>Paule</t>
  </si>
  <si>
    <t>Renaud</t>
  </si>
  <si>
    <t>Vincent</t>
  </si>
  <si>
    <t>Amar</t>
  </si>
  <si>
    <t>Rémy</t>
  </si>
  <si>
    <t xml:space="preserve">Agate </t>
  </si>
  <si>
    <t xml:space="preserve">Amar </t>
  </si>
  <si>
    <t xml:space="preserve">Amélie </t>
  </si>
  <si>
    <t xml:space="preserve">Anais </t>
  </si>
  <si>
    <t xml:space="preserve">Anna </t>
  </si>
  <si>
    <t xml:space="preserve">Anne </t>
  </si>
  <si>
    <t xml:space="preserve">Denis </t>
  </si>
  <si>
    <t xml:space="preserve">Laurence </t>
  </si>
  <si>
    <t xml:space="preserve">Ludivine </t>
  </si>
  <si>
    <t xml:space="preserve">Lydie </t>
  </si>
  <si>
    <t xml:space="preserve">Manon </t>
  </si>
  <si>
    <t xml:space="preserve">Massa </t>
  </si>
  <si>
    <t xml:space="preserve">Nicole </t>
  </si>
  <si>
    <t xml:space="preserve">Paule </t>
  </si>
  <si>
    <t xml:space="preserve">Rémy </t>
  </si>
  <si>
    <t xml:space="preserve">Renaud </t>
  </si>
  <si>
    <t xml:space="preserve">Vincent </t>
  </si>
  <si>
    <t xml:space="preserve">Ferrandes </t>
  </si>
  <si>
    <t xml:space="preserve">Chèque Augustin </t>
  </si>
  <si>
    <t>Manon</t>
  </si>
  <si>
    <t>Anna</t>
  </si>
  <si>
    <t>Anais</t>
  </si>
  <si>
    <t>Amélie</t>
  </si>
  <si>
    <t>Crédit</t>
  </si>
  <si>
    <t>Débit</t>
  </si>
  <si>
    <t>Entrée</t>
  </si>
  <si>
    <t>Sortie</t>
  </si>
  <si>
    <t>DtJr</t>
  </si>
  <si>
    <t>DtMois</t>
  </si>
  <si>
    <t>DtAn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</si>
</sst>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-* #,##0.00_-;\-* #,##0.00_-;_-* \-??_-;_-@_-"/>
    <numFmt numFmtId="165" formatCode="_-* #,##0_-;\-* #,##0_-;_-* \-_-;_-@_-"/>
    <numFmt numFmtId="166" formatCode="#,##0.00\ &quot;€&quot;"/>
    <numFmt numFmtId="167" formatCode="_-* #,##0\ _€_-;\-* #,##0\ _€_-;_-* \-??\ _€_-;_-@_-"/>
  </numFmts>
  <fonts count="21" x14ac:knownFonts="1">
    <font>
      <sz val="11"/>
      <color indexed="8"/>
      <name val="Calibri"/>
      <family val="2"/>
    </font>
    <font>
      <sz val="11"/>
      <color indexed="16"/>
      <name val="Calibri"/>
      <family val="2"/>
    </font>
    <font>
      <sz val="10"/>
      <name val="Arial"/>
      <family val="2"/>
      <charset val="1"/>
    </font>
    <font>
      <sz val="10"/>
      <name val="Arial"/>
      <family val="2"/>
    </font>
    <font>
      <sz val="10"/>
      <color indexed="8"/>
      <name val="Arial"/>
      <family val="2"/>
      <charset val="1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indexed="16"/>
      <name val="Calibri"/>
      <family val="2"/>
      <charset val="1"/>
    </font>
    <font>
      <sz val="10"/>
      <color indexed="8"/>
      <name val="Times New Roman"/>
      <family val="1"/>
    </font>
    <font>
      <sz val="11"/>
      <color indexed="8"/>
      <name val="Calibri"/>
      <family val="2"/>
    </font>
    <font>
      <b/>
      <sz val="10"/>
      <color indexed="8"/>
      <name val="Times New Roman"/>
      <family val="1"/>
    </font>
    <font>
      <sz val="10"/>
      <color indexed="10"/>
      <name val="Times New Roman"/>
      <family val="1"/>
    </font>
    <font>
      <sz val="10"/>
      <color indexed="53"/>
      <name val="Times New Roman"/>
      <family val="1"/>
    </font>
    <font>
      <sz val="10"/>
      <color indexed="55"/>
      <name val="Times New Roman"/>
      <family val="1"/>
    </font>
    <font>
      <sz val="10"/>
      <name val="Times New Roman"/>
      <family val="1"/>
    </font>
    <font>
      <sz val="10"/>
      <color indexed="25"/>
      <name val="Times New Roman"/>
      <family val="1"/>
    </font>
    <font>
      <sz val="11"/>
      <name val="Calibri"/>
      <family val="2"/>
      <charset val="1"/>
    </font>
    <font>
      <b/>
      <sz val="10"/>
      <name val="Times New Roman"/>
      <family val="1"/>
    </font>
    <font>
      <b/>
      <sz val="10"/>
      <name val="Times New Roman"/>
      <family val="1"/>
      <charset val="1"/>
    </font>
    <font>
      <sz val="10"/>
      <color rgb="FF0070C0"/>
      <name val="Times New Roman"/>
      <family val="1"/>
    </font>
    <font>
      <sz val="10"/>
      <color rgb="FFFF0000"/>
      <name val="Times New Roman"/>
      <family val="1"/>
    </font>
  </fonts>
  <fills count="17">
    <fill>
      <patternFill patternType="none"/>
    </fill>
    <fill>
      <patternFill patternType="gray125"/>
    </fill>
    <fill>
      <patternFill patternType="solid">
        <fgColor indexed="47"/>
        <bgColor indexed="27"/>
      </patternFill>
    </fill>
    <fill>
      <patternFill patternType="solid">
        <fgColor indexed="26"/>
        <bgColor indexed="9"/>
      </patternFill>
    </fill>
    <fill>
      <patternFill patternType="solid">
        <fgColor indexed="42"/>
        <bgColor indexed="27"/>
      </patternFill>
    </fill>
    <fill>
      <patternFill patternType="solid">
        <fgColor indexed="50"/>
        <bgColor indexed="55"/>
      </patternFill>
    </fill>
    <fill>
      <patternFill patternType="solid">
        <fgColor indexed="27"/>
        <bgColor indexed="31"/>
      </patternFill>
    </fill>
    <fill>
      <patternFill patternType="solid">
        <fgColor indexed="10"/>
        <bgColor indexed="53"/>
      </patternFill>
    </fill>
    <fill>
      <patternFill patternType="solid">
        <fgColor indexed="31"/>
        <bgColor indexed="27"/>
      </patternFill>
    </fill>
    <fill>
      <patternFill patternType="solid">
        <fgColor indexed="13"/>
        <bgColor indexed="34"/>
      </patternFill>
    </fill>
    <fill>
      <patternFill patternType="solid">
        <fgColor indexed="53"/>
        <bgColor indexed="10"/>
      </patternFill>
    </fill>
    <fill>
      <patternFill patternType="solid">
        <fgColor indexed="40"/>
        <bgColor indexed="49"/>
      </patternFill>
    </fill>
    <fill>
      <patternFill patternType="solid">
        <fgColor indexed="51"/>
        <bgColor indexed="5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indexed="27"/>
      </patternFill>
    </fill>
    <fill>
      <patternFill patternType="solid">
        <fgColor theme="0" tint="-0.14999847407452621"/>
        <bgColor indexed="31"/>
      </patternFill>
    </fill>
    <fill>
      <patternFill patternType="solid">
        <fgColor theme="0" tint="-0.14999847407452621"/>
        <bgColor indexed="53"/>
      </patternFill>
    </fill>
  </fills>
  <borders count="4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hair">
        <color indexed="8"/>
      </left>
      <right/>
      <top style="hair">
        <color indexed="8"/>
      </top>
      <bottom/>
      <diagonal/>
    </border>
    <border>
      <left/>
      <right/>
      <top style="hair">
        <color indexed="8"/>
      </top>
      <bottom/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/>
      <top/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thin">
        <color indexed="8"/>
      </left>
      <right style="medium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 style="thin">
        <color indexed="8"/>
      </left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thin">
        <color indexed="8"/>
      </left>
      <right/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8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7">
    <xf numFmtId="0" fontId="0" fillId="0" borderId="0"/>
    <xf numFmtId="0" fontId="7" fillId="2" borderId="0"/>
    <xf numFmtId="165" fontId="2" fillId="0" borderId="0"/>
    <xf numFmtId="0" fontId="4" fillId="0" borderId="0"/>
    <xf numFmtId="0" fontId="1" fillId="2" borderId="0"/>
    <xf numFmtId="164" fontId="4" fillId="0" borderId="0"/>
    <xf numFmtId="165" fontId="2" fillId="0" borderId="0"/>
    <xf numFmtId="165" fontId="3" fillId="0" borderId="0"/>
    <xf numFmtId="165" fontId="3" fillId="0" borderId="0"/>
    <xf numFmtId="164" fontId="9" fillId="0" borderId="0" applyFill="0" applyBorder="0" applyAlignment="0" applyProtection="0"/>
    <xf numFmtId="0" fontId="4" fillId="0" borderId="0"/>
    <xf numFmtId="0" fontId="5" fillId="0" borderId="0"/>
    <xf numFmtId="0" fontId="6" fillId="0" borderId="0"/>
    <xf numFmtId="0" fontId="6" fillId="0" borderId="0"/>
    <xf numFmtId="0" fontId="9" fillId="0" borderId="0"/>
    <xf numFmtId="0" fontId="9" fillId="0" borderId="0"/>
    <xf numFmtId="0" fontId="16" fillId="0" borderId="0"/>
    <xf numFmtId="0" fontId="4" fillId="0" borderId="0"/>
    <xf numFmtId="0" fontId="5" fillId="0" borderId="0"/>
    <xf numFmtId="0" fontId="5" fillId="0" borderId="0"/>
    <xf numFmtId="0" fontId="16" fillId="0" borderId="0"/>
    <xf numFmtId="0" fontId="6" fillId="3" borderId="1"/>
    <xf numFmtId="0" fontId="6" fillId="3" borderId="1"/>
    <xf numFmtId="0" fontId="9" fillId="4" borderId="1"/>
    <xf numFmtId="0" fontId="9" fillId="4" borderId="1"/>
    <xf numFmtId="9" fontId="2" fillId="0" borderId="0"/>
    <xf numFmtId="9" fontId="4" fillId="0" borderId="0"/>
  </cellStyleXfs>
  <cellXfs count="229">
    <xf numFmtId="0" fontId="0" fillId="0" borderId="0" xfId="0"/>
    <xf numFmtId="49" fontId="8" fillId="0" borderId="0" xfId="0" applyNumberFormat="1" applyFont="1" applyAlignment="1">
      <alignment horizontal="left" vertical="center"/>
    </xf>
    <xf numFmtId="49" fontId="10" fillId="5" borderId="0" xfId="1" applyNumberFormat="1" applyFont="1" applyFill="1" applyAlignment="1">
      <alignment horizontal="center" vertical="center"/>
    </xf>
    <xf numFmtId="14" fontId="10" fillId="5" borderId="0" xfId="1" applyNumberFormat="1" applyFont="1" applyFill="1" applyAlignment="1">
      <alignment horizontal="left" vertical="center"/>
    </xf>
    <xf numFmtId="0" fontId="10" fillId="5" borderId="0" xfId="1" applyFont="1" applyFill="1" applyAlignment="1">
      <alignment horizontal="left" vertical="center"/>
    </xf>
    <xf numFmtId="0" fontId="10" fillId="5" borderId="0" xfId="1" applyFon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10" fillId="0" borderId="0" xfId="1" applyFont="1" applyFill="1" applyAlignment="1">
      <alignment horizontal="center" vertical="center"/>
    </xf>
    <xf numFmtId="49" fontId="8" fillId="0" borderId="0" xfId="1" applyNumberFormat="1" applyFont="1" applyFill="1" applyAlignment="1">
      <alignment horizontal="left" vertical="center"/>
    </xf>
    <xf numFmtId="14" fontId="8" fillId="0" borderId="0" xfId="1" applyNumberFormat="1" applyFont="1" applyFill="1" applyAlignment="1">
      <alignment horizontal="left" vertical="center"/>
    </xf>
    <xf numFmtId="0" fontId="8" fillId="0" borderId="0" xfId="1" applyFont="1" applyFill="1" applyAlignment="1">
      <alignment vertical="center"/>
    </xf>
    <xf numFmtId="0" fontId="8" fillId="0" borderId="0" xfId="0" applyFont="1" applyAlignment="1">
      <alignment vertical="center"/>
    </xf>
    <xf numFmtId="49" fontId="8" fillId="6" borderId="0" xfId="1" applyNumberFormat="1" applyFont="1" applyFill="1" applyAlignment="1">
      <alignment horizontal="left" vertical="center"/>
    </xf>
    <xf numFmtId="14" fontId="8" fillId="6" borderId="0" xfId="1" applyNumberFormat="1" applyFont="1" applyFill="1" applyAlignment="1">
      <alignment horizontal="left" vertical="center"/>
    </xf>
    <xf numFmtId="0" fontId="8" fillId="6" borderId="0" xfId="1" applyFont="1" applyFill="1" applyAlignment="1">
      <alignment vertical="center"/>
    </xf>
    <xf numFmtId="0" fontId="8" fillId="6" borderId="0" xfId="0" applyFont="1" applyFill="1" applyAlignment="1">
      <alignment vertical="center"/>
    </xf>
    <xf numFmtId="0" fontId="8" fillId="7" borderId="0" xfId="0" applyFont="1" applyFill="1" applyAlignment="1">
      <alignment vertical="center"/>
    </xf>
    <xf numFmtId="49" fontId="8" fillId="6" borderId="0" xfId="0" applyNumberFormat="1" applyFont="1" applyFill="1" applyAlignment="1">
      <alignment horizontal="left" vertical="center"/>
    </xf>
    <xf numFmtId="1" fontId="8" fillId="0" borderId="0" xfId="1" applyNumberFormat="1" applyFont="1" applyFill="1" applyAlignment="1">
      <alignment vertical="center"/>
    </xf>
    <xf numFmtId="14" fontId="8" fillId="6" borderId="0" xfId="0" applyNumberFormat="1" applyFont="1" applyFill="1" applyAlignment="1">
      <alignment horizontal="left" vertical="center"/>
    </xf>
    <xf numFmtId="14" fontId="8" fillId="0" borderId="0" xfId="0" applyNumberFormat="1" applyFont="1" applyAlignment="1">
      <alignment horizontal="left" vertical="center"/>
    </xf>
    <xf numFmtId="49" fontId="8" fillId="8" borderId="0" xfId="1" applyNumberFormat="1" applyFont="1" applyFill="1" applyAlignment="1">
      <alignment horizontal="left" vertical="center"/>
    </xf>
    <xf numFmtId="14" fontId="8" fillId="8" borderId="0" xfId="1" applyNumberFormat="1" applyFont="1" applyFill="1" applyAlignment="1">
      <alignment horizontal="left" vertical="center"/>
    </xf>
    <xf numFmtId="0" fontId="8" fillId="8" borderId="0" xfId="1" applyFont="1" applyFill="1" applyAlignment="1">
      <alignment vertical="center"/>
    </xf>
    <xf numFmtId="0" fontId="8" fillId="8" borderId="0" xfId="0" applyFont="1" applyFill="1" applyAlignment="1">
      <alignment vertical="center"/>
    </xf>
    <xf numFmtId="0" fontId="8" fillId="8" borderId="0" xfId="3" applyFont="1" applyFill="1" applyAlignment="1">
      <alignment vertical="center"/>
    </xf>
    <xf numFmtId="49" fontId="8" fillId="8" borderId="0" xfId="0" applyNumberFormat="1" applyFont="1" applyFill="1" applyAlignment="1">
      <alignment horizontal="left" vertical="center"/>
    </xf>
    <xf numFmtId="14" fontId="8" fillId="8" borderId="0" xfId="0" applyNumberFormat="1" applyFont="1" applyFill="1" applyAlignment="1">
      <alignment horizontal="left" vertical="center"/>
    </xf>
    <xf numFmtId="0" fontId="11" fillId="6" borderId="0" xfId="1" applyFont="1" applyFill="1" applyAlignment="1">
      <alignment vertical="center"/>
    </xf>
    <xf numFmtId="0" fontId="11" fillId="6" borderId="0" xfId="3" applyFont="1" applyFill="1" applyAlignment="1">
      <alignment vertical="center"/>
    </xf>
    <xf numFmtId="0" fontId="8" fillId="9" borderId="0" xfId="1" applyFont="1" applyFill="1" applyAlignment="1">
      <alignment vertical="center"/>
    </xf>
    <xf numFmtId="0" fontId="11" fillId="0" borderId="0" xfId="3" applyFont="1" applyAlignment="1">
      <alignment vertical="center"/>
    </xf>
    <xf numFmtId="0" fontId="11" fillId="6" borderId="0" xfId="0" applyFont="1" applyFill="1" applyAlignment="1">
      <alignment vertical="center"/>
    </xf>
    <xf numFmtId="0" fontId="8" fillId="4" borderId="0" xfId="0" applyFont="1" applyFill="1" applyAlignment="1">
      <alignment vertical="center"/>
    </xf>
    <xf numFmtId="49" fontId="8" fillId="4" borderId="0" xfId="1" applyNumberFormat="1" applyFont="1" applyFill="1" applyAlignment="1">
      <alignment horizontal="left" vertical="center"/>
    </xf>
    <xf numFmtId="14" fontId="8" fillId="4" borderId="0" xfId="3" applyNumberFormat="1" applyFont="1" applyFill="1" applyAlignment="1">
      <alignment horizontal="left" vertical="center"/>
    </xf>
    <xf numFmtId="0" fontId="8" fillId="4" borderId="0" xfId="1" applyFont="1" applyFill="1" applyAlignment="1">
      <alignment vertical="center"/>
    </xf>
    <xf numFmtId="0" fontId="8" fillId="4" borderId="0" xfId="3" applyFont="1" applyFill="1" applyAlignment="1">
      <alignment vertical="center"/>
    </xf>
    <xf numFmtId="49" fontId="8" fillId="0" borderId="0" xfId="1" applyNumberFormat="1" applyFont="1" applyFill="1" applyAlignment="1">
      <alignment horizontal="center" vertical="center"/>
    </xf>
    <xf numFmtId="14" fontId="8" fillId="0" borderId="0" xfId="3" applyNumberFormat="1" applyFont="1" applyAlignment="1">
      <alignment horizontal="left" vertical="center"/>
    </xf>
    <xf numFmtId="0" fontId="8" fillId="0" borderId="0" xfId="3" applyFont="1" applyAlignment="1">
      <alignment vertical="center"/>
    </xf>
    <xf numFmtId="14" fontId="8" fillId="6" borderId="0" xfId="3" applyNumberFormat="1" applyFont="1" applyFill="1" applyAlignment="1">
      <alignment horizontal="left" vertical="center"/>
    </xf>
    <xf numFmtId="0" fontId="8" fillId="6" borderId="0" xfId="3" applyFont="1" applyFill="1" applyAlignment="1">
      <alignment vertical="center"/>
    </xf>
    <xf numFmtId="14" fontId="8" fillId="0" borderId="0" xfId="21" applyNumberFormat="1" applyFont="1" applyFill="1" applyBorder="1" applyAlignment="1">
      <alignment horizontal="left" vertical="center"/>
    </xf>
    <xf numFmtId="49" fontId="13" fillId="0" borderId="0" xfId="1" applyNumberFormat="1" applyFont="1" applyFill="1" applyAlignment="1">
      <alignment horizontal="left" vertical="center"/>
    </xf>
    <xf numFmtId="49" fontId="13" fillId="0" borderId="0" xfId="0" applyNumberFormat="1" applyFont="1" applyAlignment="1">
      <alignment horizontal="left" vertical="center"/>
    </xf>
    <xf numFmtId="0" fontId="15" fillId="6" borderId="0" xfId="1" applyFont="1" applyFill="1" applyAlignment="1">
      <alignment vertical="center"/>
    </xf>
    <xf numFmtId="0" fontId="15" fillId="6" borderId="0" xfId="0" applyFont="1" applyFill="1" applyAlignment="1">
      <alignment vertical="center"/>
    </xf>
    <xf numFmtId="0" fontId="15" fillId="0" borderId="0" xfId="1" applyFont="1" applyFill="1" applyAlignment="1">
      <alignment vertical="center"/>
    </xf>
    <xf numFmtId="0" fontId="15" fillId="0" borderId="0" xfId="0" applyFont="1" applyAlignment="1">
      <alignment vertical="center"/>
    </xf>
    <xf numFmtId="0" fontId="14" fillId="0" borderId="0" xfId="1" applyFont="1" applyFill="1" applyAlignment="1">
      <alignment vertical="center"/>
    </xf>
    <xf numFmtId="0" fontId="14" fillId="0" borderId="0" xfId="0" applyFont="1" applyAlignment="1">
      <alignment vertical="center"/>
    </xf>
    <xf numFmtId="14" fontId="8" fillId="6" borderId="0" xfId="17" applyNumberFormat="1" applyFont="1" applyFill="1" applyAlignment="1">
      <alignment horizontal="left" vertical="center"/>
    </xf>
    <xf numFmtId="0" fontId="8" fillId="6" borderId="0" xfId="17" applyFont="1" applyFill="1" applyAlignment="1">
      <alignment vertical="center"/>
    </xf>
    <xf numFmtId="0" fontId="14" fillId="6" borderId="0" xfId="3" applyFont="1" applyFill="1" applyAlignment="1">
      <alignment vertical="center"/>
    </xf>
    <xf numFmtId="49" fontId="8" fillId="6" borderId="2" xfId="1" applyNumberFormat="1" applyFont="1" applyFill="1" applyBorder="1" applyAlignment="1">
      <alignment horizontal="left" vertical="center"/>
    </xf>
    <xf numFmtId="14" fontId="8" fillId="6" borderId="3" xfId="1" applyNumberFormat="1" applyFont="1" applyFill="1" applyBorder="1" applyAlignment="1">
      <alignment horizontal="left" vertical="center"/>
    </xf>
    <xf numFmtId="0" fontId="8" fillId="6" borderId="3" xfId="3" applyFont="1" applyFill="1" applyBorder="1" applyAlignment="1">
      <alignment vertical="center"/>
    </xf>
    <xf numFmtId="0" fontId="8" fillId="6" borderId="3" xfId="1" applyFont="1" applyFill="1" applyBorder="1" applyAlignment="1">
      <alignment vertical="center"/>
    </xf>
    <xf numFmtId="0" fontId="8" fillId="6" borderId="3" xfId="0" applyFont="1" applyFill="1" applyBorder="1" applyAlignment="1">
      <alignment vertical="center"/>
    </xf>
    <xf numFmtId="49" fontId="8" fillId="6" borderId="4" xfId="1" applyNumberFormat="1" applyFont="1" applyFill="1" applyBorder="1" applyAlignment="1">
      <alignment horizontal="left" vertical="center"/>
    </xf>
    <xf numFmtId="0" fontId="8" fillId="7" borderId="0" xfId="1" applyFont="1" applyFill="1" applyAlignment="1">
      <alignment vertical="center"/>
    </xf>
    <xf numFmtId="49" fontId="8" fillId="6" borderId="5" xfId="1" applyNumberFormat="1" applyFont="1" applyFill="1" applyBorder="1" applyAlignment="1">
      <alignment horizontal="left" vertical="center"/>
    </xf>
    <xf numFmtId="14" fontId="8" fillId="6" borderId="6" xfId="1" applyNumberFormat="1" applyFont="1" applyFill="1" applyBorder="1" applyAlignment="1">
      <alignment horizontal="left" vertical="center"/>
    </xf>
    <xf numFmtId="0" fontId="8" fillId="6" borderId="6" xfId="3" applyFont="1" applyFill="1" applyBorder="1" applyAlignment="1">
      <alignment vertical="center"/>
    </xf>
    <xf numFmtId="0" fontId="8" fillId="6" borderId="6" xfId="1" applyFont="1" applyFill="1" applyBorder="1" applyAlignment="1">
      <alignment vertical="center"/>
    </xf>
    <xf numFmtId="0" fontId="8" fillId="6" borderId="6" xfId="0" applyFont="1" applyFill="1" applyBorder="1" applyAlignment="1">
      <alignment vertical="center"/>
    </xf>
    <xf numFmtId="49" fontId="8" fillId="6" borderId="0" xfId="3" applyNumberFormat="1" applyFont="1" applyFill="1" applyAlignment="1">
      <alignment vertical="center"/>
    </xf>
    <xf numFmtId="49" fontId="8" fillId="0" borderId="0" xfId="3" applyNumberFormat="1" applyFont="1" applyAlignment="1">
      <alignment vertical="center"/>
    </xf>
    <xf numFmtId="49" fontId="8" fillId="0" borderId="0" xfId="0" applyNumberFormat="1" applyFont="1" applyAlignment="1">
      <alignment vertical="center"/>
    </xf>
    <xf numFmtId="49" fontId="8" fillId="4" borderId="0" xfId="0" applyNumberFormat="1" applyFont="1" applyFill="1" applyAlignment="1">
      <alignment horizontal="left" vertical="center"/>
    </xf>
    <xf numFmtId="49" fontId="8" fillId="6" borderId="0" xfId="0" applyNumberFormat="1" applyFont="1" applyFill="1" applyAlignment="1">
      <alignment vertical="center"/>
    </xf>
    <xf numFmtId="14" fontId="8" fillId="4" borderId="0" xfId="0" applyNumberFormat="1" applyFont="1" applyFill="1" applyAlignment="1">
      <alignment horizontal="left" vertical="center"/>
    </xf>
    <xf numFmtId="0" fontId="14" fillId="7" borderId="0" xfId="1" applyFont="1" applyFill="1" applyAlignment="1">
      <alignment vertical="center"/>
    </xf>
    <xf numFmtId="14" fontId="8" fillId="6" borderId="0" xfId="0" applyNumberFormat="1" applyFont="1" applyFill="1" applyAlignment="1">
      <alignment horizontal="left"/>
    </xf>
    <xf numFmtId="14" fontId="8" fillId="0" borderId="0" xfId="0" applyNumberFormat="1" applyFont="1" applyAlignment="1">
      <alignment horizontal="left"/>
    </xf>
    <xf numFmtId="0" fontId="8" fillId="10" borderId="0" xfId="0" applyFont="1" applyFill="1" applyAlignment="1">
      <alignment vertical="center"/>
    </xf>
    <xf numFmtId="49" fontId="8" fillId="13" borderId="0" xfId="0" applyNumberFormat="1" applyFont="1" applyFill="1" applyAlignment="1">
      <alignment horizontal="left" vertical="center"/>
    </xf>
    <xf numFmtId="0" fontId="8" fillId="13" borderId="0" xfId="0" applyFont="1" applyFill="1" applyAlignment="1">
      <alignment vertical="center"/>
    </xf>
    <xf numFmtId="49" fontId="8" fillId="14" borderId="0" xfId="0" applyNumberFormat="1" applyFont="1" applyFill="1" applyAlignment="1">
      <alignment horizontal="left" vertical="center"/>
    </xf>
    <xf numFmtId="14" fontId="8" fillId="14" borderId="0" xfId="0" applyNumberFormat="1" applyFont="1" applyFill="1" applyAlignment="1">
      <alignment horizontal="left"/>
    </xf>
    <xf numFmtId="0" fontId="8" fillId="15" borderId="0" xfId="0" applyFont="1" applyFill="1" applyAlignment="1">
      <alignment vertical="center"/>
    </xf>
    <xf numFmtId="0" fontId="8" fillId="14" borderId="0" xfId="0" applyFont="1" applyFill="1" applyAlignment="1">
      <alignment vertical="center"/>
    </xf>
    <xf numFmtId="0" fontId="19" fillId="13" borderId="0" xfId="0" applyFont="1" applyFill="1" applyAlignment="1">
      <alignment vertical="center"/>
    </xf>
    <xf numFmtId="0" fontId="8" fillId="13" borderId="0" xfId="0" applyFont="1" applyFill="1"/>
    <xf numFmtId="0" fontId="8" fillId="0" borderId="0" xfId="0" applyFont="1"/>
    <xf numFmtId="44" fontId="14" fillId="0" borderId="0" xfId="2" applyNumberFormat="1" applyFont="1" applyAlignment="1">
      <alignment horizontal="center" vertical="center"/>
    </xf>
    <xf numFmtId="44" fontId="14" fillId="0" borderId="0" xfId="5" applyNumberFormat="1" applyFont="1" applyAlignment="1">
      <alignment horizontal="center" vertical="center"/>
    </xf>
    <xf numFmtId="0" fontId="8" fillId="16" borderId="0" xfId="0" applyFont="1" applyFill="1" applyAlignment="1">
      <alignment vertical="center"/>
    </xf>
    <xf numFmtId="166" fontId="10" fillId="5" borderId="0" xfId="2" applyNumberFormat="1" applyFont="1" applyFill="1" applyAlignment="1">
      <alignment horizontal="center" vertical="center"/>
    </xf>
    <xf numFmtId="166" fontId="10" fillId="5" borderId="0" xfId="5" applyNumberFormat="1" applyFont="1" applyFill="1" applyAlignment="1">
      <alignment horizontal="center" vertical="center"/>
    </xf>
    <xf numFmtId="166" fontId="8" fillId="0" borderId="0" xfId="2" applyNumberFormat="1" applyFont="1" applyAlignment="1">
      <alignment horizontal="center" vertical="center"/>
    </xf>
    <xf numFmtId="166" fontId="8" fillId="0" borderId="0" xfId="5" applyNumberFormat="1" applyFont="1" applyAlignment="1">
      <alignment horizontal="center" vertical="center"/>
    </xf>
    <xf numFmtId="166" fontId="8" fillId="6" borderId="0" xfId="2" applyNumberFormat="1" applyFont="1" applyFill="1" applyAlignment="1">
      <alignment horizontal="center" vertical="center"/>
    </xf>
    <xf numFmtId="166" fontId="8" fillId="6" borderId="0" xfId="5" applyNumberFormat="1" applyFont="1" applyFill="1" applyAlignment="1">
      <alignment horizontal="center" vertical="center"/>
    </xf>
    <xf numFmtId="166" fontId="8" fillId="8" borderId="0" xfId="5" applyNumberFormat="1" applyFont="1" applyFill="1" applyAlignment="1">
      <alignment horizontal="center" vertical="center"/>
    </xf>
    <xf numFmtId="166" fontId="8" fillId="4" borderId="0" xfId="5" applyNumberFormat="1" applyFont="1" applyFill="1" applyAlignment="1">
      <alignment horizontal="center" vertical="center"/>
    </xf>
    <xf numFmtId="166" fontId="12" fillId="4" borderId="0" xfId="5" applyNumberFormat="1" applyFont="1" applyFill="1" applyAlignment="1">
      <alignment horizontal="center" vertical="center"/>
    </xf>
    <xf numFmtId="166" fontId="12" fillId="0" borderId="0" xfId="5" applyNumberFormat="1" applyFont="1" applyAlignment="1">
      <alignment horizontal="center" vertical="center"/>
    </xf>
    <xf numFmtId="166" fontId="11" fillId="0" borderId="0" xfId="5" applyNumberFormat="1" applyFont="1" applyAlignment="1">
      <alignment horizontal="center" vertical="center"/>
    </xf>
    <xf numFmtId="166" fontId="11" fillId="6" borderId="0" xfId="5" applyNumberFormat="1" applyFont="1" applyFill="1" applyAlignment="1">
      <alignment horizontal="center" vertical="center"/>
    </xf>
    <xf numFmtId="166" fontId="8" fillId="6" borderId="0" xfId="3" applyNumberFormat="1" applyFont="1" applyFill="1" applyAlignment="1">
      <alignment horizontal="center" vertical="center"/>
    </xf>
    <xf numFmtId="166" fontId="8" fillId="0" borderId="0" xfId="3" applyNumberFormat="1" applyFont="1" applyAlignment="1">
      <alignment horizontal="center" vertical="center"/>
    </xf>
    <xf numFmtId="166" fontId="14" fillId="6" borderId="0" xfId="5" applyNumberFormat="1" applyFont="1" applyFill="1" applyAlignment="1">
      <alignment horizontal="center" vertical="center"/>
    </xf>
    <xf numFmtId="166" fontId="14" fillId="0" borderId="0" xfId="5" applyNumberFormat="1" applyFont="1" applyAlignment="1">
      <alignment horizontal="center" vertical="center"/>
    </xf>
    <xf numFmtId="166" fontId="8" fillId="6" borderId="0" xfId="17" applyNumberFormat="1" applyFont="1" applyFill="1" applyAlignment="1">
      <alignment horizontal="center" vertical="center"/>
    </xf>
    <xf numFmtId="166" fontId="8" fillId="6" borderId="0" xfId="1" applyNumberFormat="1" applyFont="1" applyFill="1" applyAlignment="1">
      <alignment horizontal="center" vertical="center"/>
    </xf>
    <xf numFmtId="166" fontId="14" fillId="6" borderId="3" xfId="5" applyNumberFormat="1" applyFont="1" applyFill="1" applyBorder="1" applyAlignment="1">
      <alignment horizontal="center" vertical="center"/>
    </xf>
    <xf numFmtId="166" fontId="11" fillId="6" borderId="6" xfId="5" applyNumberFormat="1" applyFont="1" applyFill="1" applyBorder="1" applyAlignment="1">
      <alignment horizontal="center" vertical="center"/>
    </xf>
    <xf numFmtId="166" fontId="8" fillId="0" borderId="0" xfId="1" applyNumberFormat="1" applyFont="1" applyFill="1" applyAlignment="1">
      <alignment horizontal="center" vertical="center"/>
    </xf>
    <xf numFmtId="166" fontId="8" fillId="7" borderId="0" xfId="5" applyNumberFormat="1" applyFont="1" applyFill="1" applyAlignment="1">
      <alignment horizontal="center" vertical="center"/>
    </xf>
    <xf numFmtId="166" fontId="14" fillId="6" borderId="0" xfId="2" applyNumberFormat="1" applyFont="1" applyFill="1" applyAlignment="1">
      <alignment horizontal="center" vertical="center"/>
    </xf>
    <xf numFmtId="166" fontId="14" fillId="0" borderId="0" xfId="2" applyNumberFormat="1" applyFont="1" applyAlignment="1">
      <alignment horizontal="center" vertical="center"/>
    </xf>
    <xf numFmtId="166" fontId="14" fillId="4" borderId="0" xfId="2" applyNumberFormat="1" applyFont="1" applyFill="1" applyAlignment="1">
      <alignment horizontal="center" vertical="center"/>
    </xf>
    <xf numFmtId="166" fontId="14" fillId="4" borderId="0" xfId="5" applyNumberFormat="1" applyFont="1" applyFill="1" applyAlignment="1">
      <alignment horizontal="center" vertical="center"/>
    </xf>
    <xf numFmtId="166" fontId="8" fillId="4" borderId="0" xfId="3" applyNumberFormat="1" applyFont="1" applyFill="1" applyAlignment="1">
      <alignment horizontal="center" vertical="center"/>
    </xf>
    <xf numFmtId="166" fontId="8" fillId="6" borderId="0" xfId="0" applyNumberFormat="1" applyFont="1" applyFill="1" applyAlignment="1">
      <alignment horizontal="center" vertical="center"/>
    </xf>
    <xf numFmtId="166" fontId="20" fillId="6" borderId="0" xfId="5" applyNumberFormat="1" applyFont="1" applyFill="1" applyAlignment="1">
      <alignment horizontal="center" vertical="center"/>
    </xf>
    <xf numFmtId="166" fontId="8" fillId="0" borderId="0" xfId="0" applyNumberFormat="1" applyFont="1" applyAlignment="1">
      <alignment horizontal="center" vertical="center"/>
    </xf>
    <xf numFmtId="166" fontId="20" fillId="0" borderId="0" xfId="5" applyNumberFormat="1" applyFont="1" applyAlignment="1">
      <alignment horizontal="center" vertical="center"/>
    </xf>
    <xf numFmtId="166" fontId="8" fillId="14" borderId="0" xfId="0" applyNumberFormat="1" applyFont="1" applyFill="1" applyAlignment="1">
      <alignment horizontal="center" vertical="center"/>
    </xf>
    <xf numFmtId="166" fontId="19" fillId="13" borderId="0" xfId="0" applyNumberFormat="1" applyFont="1" applyFill="1" applyAlignment="1">
      <alignment horizontal="center" vertical="center"/>
    </xf>
    <xf numFmtId="166" fontId="14" fillId="15" borderId="0" xfId="5" applyNumberFormat="1" applyFont="1" applyFill="1" applyAlignment="1">
      <alignment horizontal="center" vertical="center"/>
    </xf>
    <xf numFmtId="166" fontId="8" fillId="13" borderId="0" xfId="0" applyNumberFormat="1" applyFont="1" applyFill="1" applyAlignment="1">
      <alignment horizontal="center" vertical="center"/>
    </xf>
    <xf numFmtId="166" fontId="20" fillId="15" borderId="0" xfId="5" applyNumberFormat="1" applyFont="1" applyFill="1" applyAlignment="1">
      <alignment horizontal="center" vertical="center"/>
    </xf>
    <xf numFmtId="166" fontId="8" fillId="13" borderId="0" xfId="2" applyNumberFormat="1" applyFont="1" applyFill="1" applyAlignment="1">
      <alignment horizontal="center" vertical="center"/>
    </xf>
    <xf numFmtId="166" fontId="20" fillId="0" borderId="0" xfId="2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49" fontId="8" fillId="0" borderId="0" xfId="10" applyNumberFormat="1" applyFont="1" applyAlignment="1">
      <alignment vertical="center"/>
    </xf>
    <xf numFmtId="167" fontId="14" fillId="0" borderId="0" xfId="20" applyNumberFormat="1" applyFont="1"/>
    <xf numFmtId="167" fontId="14" fillId="0" borderId="0" xfId="20" applyNumberFormat="1" applyFont="1" applyAlignment="1">
      <alignment horizontal="center" vertical="center"/>
    </xf>
    <xf numFmtId="167" fontId="14" fillId="0" borderId="0" xfId="2" applyNumberFormat="1" applyFont="1" applyAlignment="1">
      <alignment horizontal="center" vertical="center"/>
    </xf>
    <xf numFmtId="10" fontId="14" fillId="0" borderId="0" xfId="2" applyNumberFormat="1" applyFont="1" applyAlignment="1">
      <alignment horizontal="center" vertical="center"/>
    </xf>
    <xf numFmtId="9" fontId="14" fillId="0" borderId="0" xfId="20" applyNumberFormat="1" applyFont="1" applyAlignment="1">
      <alignment horizontal="center" vertical="center"/>
    </xf>
    <xf numFmtId="9" fontId="14" fillId="0" borderId="0" xfId="2" applyNumberFormat="1" applyFont="1" applyAlignment="1">
      <alignment horizontal="center" vertical="center"/>
    </xf>
    <xf numFmtId="167" fontId="14" fillId="0" borderId="0" xfId="20" applyNumberFormat="1" applyFont="1" applyAlignment="1">
      <alignment horizontal="center"/>
    </xf>
    <xf numFmtId="0" fontId="8" fillId="0" borderId="0" xfId="3" applyFont="1"/>
    <xf numFmtId="167" fontId="17" fillId="0" borderId="0" xfId="3" applyNumberFormat="1" applyFont="1"/>
    <xf numFmtId="167" fontId="14" fillId="11" borderId="7" xfId="2" applyNumberFormat="1" applyFont="1" applyFill="1" applyBorder="1" applyAlignment="1">
      <alignment horizontal="center" vertical="center"/>
    </xf>
    <xf numFmtId="10" fontId="14" fillId="11" borderId="8" xfId="2" applyNumberFormat="1" applyFont="1" applyFill="1" applyBorder="1" applyAlignment="1">
      <alignment horizontal="center" vertical="center"/>
    </xf>
    <xf numFmtId="167" fontId="14" fillId="12" borderId="9" xfId="20" applyNumberFormat="1" applyFont="1" applyFill="1" applyBorder="1" applyAlignment="1">
      <alignment horizontal="center" vertical="center"/>
    </xf>
    <xf numFmtId="167" fontId="14" fillId="12" borderId="10" xfId="20" applyNumberFormat="1" applyFont="1" applyFill="1" applyBorder="1" applyAlignment="1">
      <alignment horizontal="center" vertical="center"/>
    </xf>
    <xf numFmtId="9" fontId="14" fillId="12" borderId="11" xfId="20" applyNumberFormat="1" applyFont="1" applyFill="1" applyBorder="1" applyAlignment="1">
      <alignment horizontal="center" vertical="center"/>
    </xf>
    <xf numFmtId="167" fontId="14" fillId="0" borderId="12" xfId="20" applyNumberFormat="1" applyFont="1" applyBorder="1"/>
    <xf numFmtId="167" fontId="17" fillId="0" borderId="8" xfId="20" applyNumberFormat="1" applyFont="1" applyBorder="1"/>
    <xf numFmtId="167" fontId="14" fillId="0" borderId="13" xfId="20" applyNumberFormat="1" applyFont="1" applyBorder="1"/>
    <xf numFmtId="10" fontId="14" fillId="0" borderId="14" xfId="2" applyNumberFormat="1" applyFont="1" applyBorder="1" applyAlignment="1">
      <alignment horizontal="center" vertical="center"/>
    </xf>
    <xf numFmtId="9" fontId="14" fillId="0" borderId="15" xfId="2" applyNumberFormat="1" applyFont="1" applyBorder="1" applyAlignment="1">
      <alignment horizontal="center" vertical="center"/>
    </xf>
    <xf numFmtId="167" fontId="14" fillId="0" borderId="16" xfId="2" applyNumberFormat="1" applyFont="1" applyBorder="1" applyAlignment="1">
      <alignment horizontal="center" vertical="center"/>
    </xf>
    <xf numFmtId="167" fontId="14" fillId="0" borderId="17" xfId="2" applyNumberFormat="1" applyFont="1" applyBorder="1" applyAlignment="1">
      <alignment horizontal="center" vertical="center"/>
    </xf>
    <xf numFmtId="9" fontId="14" fillId="0" borderId="19" xfId="2" applyNumberFormat="1" applyFont="1" applyBorder="1" applyAlignment="1">
      <alignment horizontal="center" vertical="center"/>
    </xf>
    <xf numFmtId="167" fontId="14" fillId="0" borderId="20" xfId="20" applyNumberFormat="1" applyFont="1" applyBorder="1"/>
    <xf numFmtId="9" fontId="14" fillId="0" borderId="21" xfId="2" applyNumberFormat="1" applyFont="1" applyBorder="1" applyAlignment="1">
      <alignment horizontal="center" vertical="center"/>
    </xf>
    <xf numFmtId="167" fontId="14" fillId="0" borderId="22" xfId="2" applyNumberFormat="1" applyFont="1" applyBorder="1" applyAlignment="1">
      <alignment horizontal="center" vertical="center"/>
    </xf>
    <xf numFmtId="167" fontId="14" fillId="0" borderId="23" xfId="2" applyNumberFormat="1" applyFont="1" applyBorder="1" applyAlignment="1">
      <alignment horizontal="center" vertical="center"/>
    </xf>
    <xf numFmtId="9" fontId="14" fillId="0" borderId="22" xfId="2" applyNumberFormat="1" applyFont="1" applyBorder="1" applyAlignment="1">
      <alignment horizontal="center" vertical="center"/>
    </xf>
    <xf numFmtId="167" fontId="14" fillId="0" borderId="25" xfId="20" applyNumberFormat="1" applyFont="1" applyBorder="1"/>
    <xf numFmtId="10" fontId="14" fillId="0" borderId="26" xfId="2" applyNumberFormat="1" applyFont="1" applyBorder="1" applyAlignment="1">
      <alignment horizontal="center" vertical="center"/>
    </xf>
    <xf numFmtId="9" fontId="14" fillId="0" borderId="27" xfId="2" applyNumberFormat="1" applyFont="1" applyBorder="1" applyAlignment="1">
      <alignment horizontal="center" vertical="center"/>
    </xf>
    <xf numFmtId="167" fontId="14" fillId="0" borderId="28" xfId="2" applyNumberFormat="1" applyFont="1" applyBorder="1" applyAlignment="1">
      <alignment horizontal="center" vertical="center"/>
    </xf>
    <xf numFmtId="167" fontId="14" fillId="0" borderId="29" xfId="2" applyNumberFormat="1" applyFont="1" applyBorder="1" applyAlignment="1">
      <alignment horizontal="center" vertical="center"/>
    </xf>
    <xf numFmtId="9" fontId="14" fillId="0" borderId="31" xfId="2" applyNumberFormat="1" applyFont="1" applyBorder="1" applyAlignment="1">
      <alignment horizontal="center" vertical="center"/>
    </xf>
    <xf numFmtId="9" fontId="11" fillId="0" borderId="0" xfId="2" applyNumberFormat="1" applyFont="1" applyAlignment="1">
      <alignment horizontal="center" vertical="center"/>
    </xf>
    <xf numFmtId="167" fontId="14" fillId="0" borderId="13" xfId="16" applyNumberFormat="1" applyFont="1" applyBorder="1"/>
    <xf numFmtId="167" fontId="14" fillId="0" borderId="20" xfId="16" applyNumberFormat="1" applyFont="1" applyBorder="1"/>
    <xf numFmtId="167" fontId="17" fillId="0" borderId="23" xfId="2" applyNumberFormat="1" applyFont="1" applyBorder="1" applyAlignment="1">
      <alignment horizontal="center" vertical="center"/>
    </xf>
    <xf numFmtId="167" fontId="14" fillId="0" borderId="25" xfId="16" applyNumberFormat="1" applyFont="1" applyBorder="1"/>
    <xf numFmtId="167" fontId="14" fillId="0" borderId="31" xfId="2" applyNumberFormat="1" applyFont="1" applyBorder="1" applyAlignment="1">
      <alignment horizontal="center" vertical="center"/>
    </xf>
    <xf numFmtId="167" fontId="14" fillId="0" borderId="32" xfId="2" applyNumberFormat="1" applyFont="1" applyBorder="1" applyAlignment="1">
      <alignment horizontal="center" vertical="center"/>
    </xf>
    <xf numFmtId="167" fontId="14" fillId="0" borderId="0" xfId="16" applyNumberFormat="1" applyFont="1"/>
    <xf numFmtId="164" fontId="17" fillId="0" borderId="12" xfId="5" applyFont="1" applyBorder="1"/>
    <xf numFmtId="164" fontId="17" fillId="0" borderId="0" xfId="5" applyFont="1" applyAlignment="1">
      <alignment horizontal="center" vertical="center"/>
    </xf>
    <xf numFmtId="164" fontId="17" fillId="0" borderId="8" xfId="5" applyFont="1" applyBorder="1" applyAlignment="1">
      <alignment horizontal="center" vertical="center"/>
    </xf>
    <xf numFmtId="164" fontId="17" fillId="0" borderId="7" xfId="5" applyFont="1" applyBorder="1" applyAlignment="1">
      <alignment horizontal="center" vertical="center"/>
    </xf>
    <xf numFmtId="164" fontId="14" fillId="0" borderId="0" xfId="5" applyFont="1"/>
    <xf numFmtId="9" fontId="8" fillId="0" borderId="12" xfId="26" applyFont="1" applyBorder="1" applyAlignment="1">
      <alignment horizontal="center"/>
    </xf>
    <xf numFmtId="164" fontId="8" fillId="0" borderId="0" xfId="5" applyFont="1"/>
    <xf numFmtId="164" fontId="17" fillId="0" borderId="0" xfId="5" applyFont="1"/>
    <xf numFmtId="164" fontId="14" fillId="0" borderId="0" xfId="5" applyFont="1" applyAlignment="1">
      <alignment horizontal="center" vertical="center"/>
    </xf>
    <xf numFmtId="164" fontId="14" fillId="0" borderId="0" xfId="5" applyFont="1" applyAlignment="1">
      <alignment horizontal="center"/>
    </xf>
    <xf numFmtId="2" fontId="14" fillId="0" borderId="0" xfId="20" applyNumberFormat="1" applyFont="1"/>
    <xf numFmtId="2" fontId="14" fillId="0" borderId="0" xfId="20" applyNumberFormat="1" applyFont="1" applyAlignment="1">
      <alignment horizontal="center" vertical="center"/>
    </xf>
    <xf numFmtId="2" fontId="14" fillId="0" borderId="0" xfId="20" applyNumberFormat="1" applyFont="1" applyAlignment="1">
      <alignment horizontal="center"/>
    </xf>
    <xf numFmtId="2" fontId="8" fillId="0" borderId="0" xfId="3" applyNumberFormat="1" applyFont="1"/>
    <xf numFmtId="44" fontId="14" fillId="0" borderId="0" xfId="20" applyNumberFormat="1" applyFont="1"/>
    <xf numFmtId="44" fontId="14" fillId="0" borderId="0" xfId="20" applyNumberFormat="1" applyFont="1" applyAlignment="1">
      <alignment horizontal="center" vertical="center"/>
    </xf>
    <xf numFmtId="44" fontId="14" fillId="12" borderId="33" xfId="2" applyNumberFormat="1" applyFont="1" applyFill="1" applyBorder="1" applyAlignment="1">
      <alignment horizontal="center" vertical="center"/>
    </xf>
    <xf numFmtId="44" fontId="14" fillId="12" borderId="8" xfId="2" applyNumberFormat="1" applyFont="1" applyFill="1" applyBorder="1" applyAlignment="1">
      <alignment horizontal="center" vertical="center"/>
    </xf>
    <xf numFmtId="44" fontId="14" fillId="11" borderId="8" xfId="2" applyNumberFormat="1" applyFont="1" applyFill="1" applyBorder="1" applyAlignment="1">
      <alignment horizontal="center" vertical="center"/>
    </xf>
    <xf numFmtId="44" fontId="14" fillId="0" borderId="12" xfId="2" applyNumberFormat="1" applyFont="1" applyBorder="1" applyAlignment="1">
      <alignment horizontal="center" vertical="center"/>
    </xf>
    <xf numFmtId="44" fontId="17" fillId="0" borderId="0" xfId="2" applyNumberFormat="1" applyFont="1" applyAlignment="1">
      <alignment horizontal="center" vertical="center"/>
    </xf>
    <xf numFmtId="44" fontId="14" fillId="0" borderId="34" xfId="2" applyNumberFormat="1" applyFont="1" applyBorder="1" applyAlignment="1">
      <alignment horizontal="center" vertical="center"/>
    </xf>
    <xf numFmtId="44" fontId="14" fillId="0" borderId="14" xfId="2" applyNumberFormat="1" applyFont="1" applyBorder="1" applyAlignment="1">
      <alignment horizontal="center" vertical="center"/>
    </xf>
    <xf numFmtId="44" fontId="14" fillId="0" borderId="36" xfId="2" applyNumberFormat="1" applyFont="1" applyBorder="1" applyAlignment="1">
      <alignment horizontal="center" vertical="center"/>
    </xf>
    <xf numFmtId="44" fontId="14" fillId="0" borderId="38" xfId="2" applyNumberFormat="1" applyFont="1" applyBorder="1" applyAlignment="1">
      <alignment horizontal="center" vertical="center"/>
    </xf>
    <xf numFmtId="44" fontId="14" fillId="0" borderId="26" xfId="2" applyNumberFormat="1" applyFont="1" applyBorder="1" applyAlignment="1">
      <alignment horizontal="center" vertical="center"/>
    </xf>
    <xf numFmtId="44" fontId="17" fillId="0" borderId="33" xfId="5" applyNumberFormat="1" applyFont="1" applyBorder="1" applyAlignment="1">
      <alignment horizontal="center" vertical="center"/>
    </xf>
    <xf numFmtId="44" fontId="17" fillId="0" borderId="8" xfId="5" applyNumberFormat="1" applyFont="1" applyBorder="1" applyAlignment="1">
      <alignment horizontal="center" vertical="center"/>
    </xf>
    <xf numFmtId="44" fontId="17" fillId="0" borderId="0" xfId="5" applyNumberFormat="1" applyFont="1" applyAlignment="1">
      <alignment horizontal="center" vertical="center"/>
    </xf>
    <xf numFmtId="44" fontId="14" fillId="0" borderId="0" xfId="5" applyNumberFormat="1" applyFont="1"/>
    <xf numFmtId="44" fontId="17" fillId="0" borderId="12" xfId="5" applyNumberFormat="1" applyFont="1" applyBorder="1"/>
    <xf numFmtId="44" fontId="17" fillId="0" borderId="12" xfId="5" applyNumberFormat="1" applyFont="1" applyBorder="1" applyAlignment="1">
      <alignment horizontal="center" vertical="center"/>
    </xf>
    <xf numFmtId="4" fontId="18" fillId="0" borderId="0" xfId="5" applyNumberFormat="1" applyFont="1" applyAlignment="1">
      <alignment horizontal="center" vertical="center"/>
    </xf>
    <xf numFmtId="166" fontId="14" fillId="0" borderId="0" xfId="0" applyNumberFormat="1" applyFont="1" applyAlignment="1">
      <alignment horizontal="center" vertical="center"/>
    </xf>
    <xf numFmtId="14" fontId="8" fillId="13" borderId="0" xfId="0" applyNumberFormat="1" applyFont="1" applyFill="1" applyAlignment="1">
      <alignment horizontal="left"/>
    </xf>
    <xf numFmtId="9" fontId="14" fillId="0" borderId="13" xfId="2" applyNumberFormat="1" applyFont="1" applyBorder="1" applyAlignment="1">
      <alignment horizontal="center" vertical="center"/>
    </xf>
    <xf numFmtId="9" fontId="14" fillId="0" borderId="20" xfId="2" applyNumberFormat="1" applyFont="1" applyBorder="1" applyAlignment="1">
      <alignment horizontal="center" vertical="center"/>
    </xf>
    <xf numFmtId="9" fontId="11" fillId="0" borderId="20" xfId="2" applyNumberFormat="1" applyFont="1" applyBorder="1" applyAlignment="1">
      <alignment horizontal="center" vertical="center"/>
    </xf>
    <xf numFmtId="9" fontId="14" fillId="0" borderId="25" xfId="2" applyNumberFormat="1" applyFont="1" applyBorder="1" applyAlignment="1">
      <alignment horizontal="center" vertical="center"/>
    </xf>
    <xf numFmtId="44" fontId="14" fillId="0" borderId="41" xfId="2" applyNumberFormat="1" applyFont="1" applyBorder="1" applyAlignment="1">
      <alignment horizontal="center" vertical="center"/>
    </xf>
    <xf numFmtId="44" fontId="14" fillId="0" borderId="42" xfId="2" applyNumberFormat="1" applyFont="1" applyBorder="1" applyAlignment="1">
      <alignment horizontal="center" vertical="center"/>
    </xf>
    <xf numFmtId="167" fontId="14" fillId="0" borderId="35" xfId="2" applyNumberFormat="1" applyFont="1" applyBorder="1" applyAlignment="1">
      <alignment horizontal="center" vertical="center"/>
    </xf>
    <xf numFmtId="9" fontId="14" fillId="0" borderId="18" xfId="2" applyNumberFormat="1" applyFont="1" applyBorder="1" applyAlignment="1">
      <alignment horizontal="center" vertical="center"/>
    </xf>
    <xf numFmtId="0" fontId="14" fillId="0" borderId="0" xfId="20" applyFont="1"/>
    <xf numFmtId="44" fontId="14" fillId="0" borderId="43" xfId="2" applyNumberFormat="1" applyFont="1" applyBorder="1" applyAlignment="1">
      <alignment horizontal="center" vertical="center"/>
    </xf>
    <xf numFmtId="167" fontId="14" fillId="0" borderId="37" xfId="2" applyNumberFormat="1" applyFont="1" applyBorder="1" applyAlignment="1">
      <alignment horizontal="center" vertical="center"/>
    </xf>
    <xf numFmtId="9" fontId="14" fillId="0" borderId="24" xfId="2" applyNumberFormat="1" applyFont="1" applyBorder="1" applyAlignment="1">
      <alignment horizontal="center" vertical="center"/>
    </xf>
    <xf numFmtId="9" fontId="11" fillId="0" borderId="24" xfId="2" applyNumberFormat="1" applyFont="1" applyBorder="1" applyAlignment="1">
      <alignment horizontal="center" vertical="center"/>
    </xf>
    <xf numFmtId="44" fontId="14" fillId="0" borderId="44" xfId="2" applyNumberFormat="1" applyFont="1" applyBorder="1" applyAlignment="1">
      <alignment horizontal="center" vertical="center"/>
    </xf>
    <xf numFmtId="44" fontId="14" fillId="0" borderId="45" xfId="2" applyNumberFormat="1" applyFont="1" applyBorder="1" applyAlignment="1">
      <alignment horizontal="center" vertical="center"/>
    </xf>
    <xf numFmtId="167" fontId="14" fillId="0" borderId="39" xfId="2" applyNumberFormat="1" applyFont="1" applyBorder="1" applyAlignment="1">
      <alignment horizontal="center" vertical="center"/>
    </xf>
    <xf numFmtId="9" fontId="11" fillId="0" borderId="30" xfId="2" applyNumberFormat="1" applyFont="1" applyBorder="1" applyAlignment="1">
      <alignment horizontal="center" vertical="center"/>
    </xf>
    <xf numFmtId="167" fontId="14" fillId="12" borderId="9" xfId="20" applyNumberFormat="1" applyFont="1" applyFill="1" applyBorder="1" applyAlignment="1">
      <alignment horizontal="center" vertical="center"/>
    </xf>
    <xf numFmtId="167" fontId="14" fillId="12" borderId="40" xfId="20" applyNumberFormat="1" applyFont="1" applyFill="1" applyBorder="1" applyAlignment="1">
      <alignment horizontal="center" vertical="center"/>
    </xf>
    <xf numFmtId="167" fontId="14" fillId="12" borderId="33" xfId="2" applyNumberFormat="1" applyFont="1" applyFill="1" applyBorder="1" applyAlignment="1">
      <alignment horizontal="center" vertical="center"/>
    </xf>
    <xf numFmtId="167" fontId="14" fillId="11" borderId="33" xfId="2" applyNumberFormat="1" applyFont="1" applyFill="1" applyBorder="1" applyAlignment="1">
      <alignment horizontal="center" vertical="center"/>
    </xf>
    <xf numFmtId="167" fontId="14" fillId="11" borderId="8" xfId="2" applyNumberFormat="1" applyFont="1" applyFill="1" applyBorder="1" applyAlignment="1">
      <alignment horizontal="center" vertical="center"/>
    </xf>
    <xf numFmtId="167" fontId="14" fillId="11" borderId="11" xfId="2" applyNumberFormat="1" applyFont="1" applyFill="1" applyBorder="1" applyAlignment="1">
      <alignment horizontal="center" vertical="center"/>
    </xf>
    <xf numFmtId="167" fontId="17" fillId="11" borderId="12" xfId="2" applyNumberFormat="1" applyFont="1" applyFill="1" applyBorder="1" applyAlignment="1">
      <alignment horizontal="center" vertical="center"/>
    </xf>
  </cellXfs>
  <cellStyles count="27">
    <cellStyle name="Excel Built-in Bad" xfId="1" xr:uid="{00000000-0005-0000-0000-000000000000}"/>
    <cellStyle name="Excel Built-in Comma [0]" xfId="2" xr:uid="{00000000-0005-0000-0000-000001000000}"/>
    <cellStyle name="Excel Built-in Normal" xfId="3" xr:uid="{00000000-0005-0000-0000-000002000000}"/>
    <cellStyle name="Insatisfaisant 2" xfId="4" xr:uid="{00000000-0005-0000-0000-000003000000}"/>
    <cellStyle name="Milliers" xfId="5" builtinId="3"/>
    <cellStyle name="Milliers [0] 2" xfId="6" xr:uid="{00000000-0005-0000-0000-000005000000}"/>
    <cellStyle name="Milliers [0] 2 2" xfId="7" xr:uid="{00000000-0005-0000-0000-000006000000}"/>
    <cellStyle name="Milliers [0] 3" xfId="8" xr:uid="{00000000-0005-0000-0000-000007000000}"/>
    <cellStyle name="Milliers 2" xfId="9" xr:uid="{00000000-0005-0000-0000-000008000000}"/>
    <cellStyle name="Normal" xfId="0" builtinId="0"/>
    <cellStyle name="Normal 2" xfId="10" xr:uid="{00000000-0005-0000-0000-00000A000000}"/>
    <cellStyle name="Normal 2 2" xfId="11" xr:uid="{00000000-0005-0000-0000-00000B000000}"/>
    <cellStyle name="Normal 3" xfId="12" xr:uid="{00000000-0005-0000-0000-00000C000000}"/>
    <cellStyle name="Normal 3 2" xfId="13" xr:uid="{00000000-0005-0000-0000-00000D000000}"/>
    <cellStyle name="Normal 3 2 2" xfId="14" xr:uid="{00000000-0005-0000-0000-00000E000000}"/>
    <cellStyle name="Normal 3 3" xfId="15" xr:uid="{00000000-0005-0000-0000-00000F000000}"/>
    <cellStyle name="Normal 3 4 3" xfId="16" xr:uid="{00000000-0005-0000-0000-000010000000}"/>
    <cellStyle name="Normal 4" xfId="17" xr:uid="{00000000-0005-0000-0000-000011000000}"/>
    <cellStyle name="Normal 4 2" xfId="18" xr:uid="{00000000-0005-0000-0000-000012000000}"/>
    <cellStyle name="Normal 5" xfId="19" xr:uid="{00000000-0005-0000-0000-000013000000}"/>
    <cellStyle name="Normal 9" xfId="20" xr:uid="{00000000-0005-0000-0000-000014000000}"/>
    <cellStyle name="Note 2" xfId="21" xr:uid="{00000000-0005-0000-0000-000015000000}"/>
    <cellStyle name="Note 2 2" xfId="22" xr:uid="{00000000-0005-0000-0000-000016000000}"/>
    <cellStyle name="Note 2 2 2" xfId="23" xr:uid="{00000000-0005-0000-0000-000017000000}"/>
    <cellStyle name="Note 2 3" xfId="24" xr:uid="{00000000-0005-0000-0000-000018000000}"/>
    <cellStyle name="Pourcentage 2" xfId="25" xr:uid="{00000000-0005-0000-0000-000019000000}"/>
    <cellStyle name="Pourcentage 3" xfId="26" xr:uid="{00000000-0005-0000-0000-00001A000000}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9C0006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7030A0"/>
      <rgbColor rgb="00FFF2CC"/>
      <rgbColor rgb="00D9D9D9"/>
      <rgbColor rgb="00660066"/>
      <rgbColor rgb="00FF8080"/>
      <rgbColor rgb="000066CC"/>
      <rgbColor rgb="00D8D8D8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B0F0"/>
      <rgbColor rgb="00CCFFFF"/>
      <rgbColor rgb="00DDDDDD"/>
      <rgbColor rgb="00FFFF99"/>
      <rgbColor rgb="0099CCFF"/>
      <rgbColor rgb="00FF99CC"/>
      <rgbColor rgb="00CC99FF"/>
      <rgbColor rgb="00FFC7CE"/>
      <rgbColor rgb="003366FF"/>
      <rgbColor rgb="0033CCCC"/>
      <rgbColor rgb="0092D050"/>
      <rgbColor rgb="00FFC000"/>
      <rgbColor rgb="00FF9900"/>
      <rgbColor rgb="00FF3333"/>
      <rgbColor rgb="00666699"/>
      <rgbColor rgb="0070AD47"/>
      <rgbColor rgb="00003366"/>
      <rgbColor rgb="0000B050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266"/>
  <sheetViews>
    <sheetView workbookViewId="0"/>
  </sheetViews>
  <sheetFormatPr baseColWidth="10" defaultRowHeight="14.5" x14ac:dyDescent="0.35"/>
  <cols>
    <col min="1" max="1" width="30.54296875" style="10" bestFit="1" customWidth="1"/>
    <col min="2" max="2" width="42.453125" style="10" bestFit="1" customWidth="1"/>
  </cols>
  <sheetData>
    <row r="1" spans="1:2" x14ac:dyDescent="0.35">
      <c r="A1" s="127" t="s">
        <v>2</v>
      </c>
      <c r="B1" s="127" t="s">
        <v>5</v>
      </c>
    </row>
    <row r="2" spans="1:2" x14ac:dyDescent="0.35">
      <c r="A2" s="10" t="s">
        <v>7</v>
      </c>
      <c r="B2" s="10" t="s">
        <v>8</v>
      </c>
    </row>
    <row r="3" spans="1:2" x14ac:dyDescent="0.35">
      <c r="A3" s="10" t="s">
        <v>337</v>
      </c>
      <c r="B3" s="128" t="s">
        <v>10</v>
      </c>
    </row>
    <row r="4" spans="1:2" x14ac:dyDescent="0.35">
      <c r="A4" s="10" t="s">
        <v>311</v>
      </c>
      <c r="B4" s="128" t="s">
        <v>11</v>
      </c>
    </row>
    <row r="5" spans="1:2" x14ac:dyDescent="0.35">
      <c r="A5" s="10" t="s">
        <v>12</v>
      </c>
      <c r="B5" s="128" t="s">
        <v>13</v>
      </c>
    </row>
    <row r="6" spans="1:2" x14ac:dyDescent="0.35">
      <c r="A6" s="10" t="s">
        <v>338</v>
      </c>
      <c r="B6" s="11" t="s">
        <v>14</v>
      </c>
    </row>
    <row r="7" spans="1:2" x14ac:dyDescent="0.35">
      <c r="A7" s="10" t="s">
        <v>15</v>
      </c>
      <c r="B7" s="128" t="s">
        <v>16</v>
      </c>
    </row>
    <row r="8" spans="1:2" x14ac:dyDescent="0.35">
      <c r="A8" s="10" t="s">
        <v>339</v>
      </c>
      <c r="B8" s="10" t="s">
        <v>17</v>
      </c>
    </row>
    <row r="9" spans="1:2" x14ac:dyDescent="0.35">
      <c r="A9" s="10" t="s">
        <v>340</v>
      </c>
      <c r="B9" s="10" t="s">
        <v>18</v>
      </c>
    </row>
    <row r="10" spans="1:2" x14ac:dyDescent="0.35">
      <c r="A10" s="10" t="s">
        <v>341</v>
      </c>
      <c r="B10" s="10" t="s">
        <v>19</v>
      </c>
    </row>
    <row r="11" spans="1:2" x14ac:dyDescent="0.35">
      <c r="A11" s="10" t="s">
        <v>342</v>
      </c>
      <c r="B11" s="10" t="s">
        <v>21</v>
      </c>
    </row>
    <row r="12" spans="1:2" x14ac:dyDescent="0.35">
      <c r="A12" s="10" t="s">
        <v>17</v>
      </c>
      <c r="B12" s="69" t="s">
        <v>22</v>
      </c>
    </row>
    <row r="13" spans="1:2" x14ac:dyDescent="0.35">
      <c r="A13" s="10" t="s">
        <v>25</v>
      </c>
      <c r="B13" s="10" t="s">
        <v>26</v>
      </c>
    </row>
    <row r="14" spans="1:2" x14ac:dyDescent="0.35">
      <c r="A14" s="10" t="s">
        <v>27</v>
      </c>
      <c r="B14" s="10" t="s">
        <v>28</v>
      </c>
    </row>
    <row r="15" spans="1:2" x14ac:dyDescent="0.35">
      <c r="A15" s="10" t="s">
        <v>29</v>
      </c>
      <c r="B15" s="10" t="s">
        <v>30</v>
      </c>
    </row>
    <row r="16" spans="1:2" x14ac:dyDescent="0.35">
      <c r="A16" s="10" t="s">
        <v>31</v>
      </c>
      <c r="B16" s="10" t="s">
        <v>32</v>
      </c>
    </row>
    <row r="17" spans="1:2" x14ac:dyDescent="0.35">
      <c r="A17" s="10" t="s">
        <v>33</v>
      </c>
      <c r="B17" s="10" t="s">
        <v>9</v>
      </c>
    </row>
    <row r="18" spans="1:2" x14ac:dyDescent="0.35">
      <c r="A18" s="10" t="s">
        <v>309</v>
      </c>
      <c r="B18" s="11" t="s">
        <v>34</v>
      </c>
    </row>
    <row r="19" spans="1:2" x14ac:dyDescent="0.35">
      <c r="A19" s="10" t="s">
        <v>35</v>
      </c>
      <c r="B19" s="10" t="s">
        <v>24</v>
      </c>
    </row>
    <row r="20" spans="1:2" x14ac:dyDescent="0.35">
      <c r="A20" s="10" t="s">
        <v>36</v>
      </c>
      <c r="B20" s="10" t="s">
        <v>37</v>
      </c>
    </row>
    <row r="21" spans="1:2" x14ac:dyDescent="0.35">
      <c r="A21" s="10" t="s">
        <v>39</v>
      </c>
      <c r="B21" s="10" t="s">
        <v>40</v>
      </c>
    </row>
    <row r="22" spans="1:2" x14ac:dyDescent="0.35">
      <c r="A22" s="10" t="s">
        <v>41</v>
      </c>
      <c r="B22" s="10" t="s">
        <v>42</v>
      </c>
    </row>
    <row r="23" spans="1:2" x14ac:dyDescent="0.35">
      <c r="A23" s="10" t="s">
        <v>43</v>
      </c>
      <c r="B23" s="11" t="s">
        <v>44</v>
      </c>
    </row>
    <row r="24" spans="1:2" x14ac:dyDescent="0.35">
      <c r="A24" s="10" t="s">
        <v>45</v>
      </c>
      <c r="B24" s="10" t="s">
        <v>46</v>
      </c>
    </row>
    <row r="25" spans="1:2" x14ac:dyDescent="0.35">
      <c r="A25" s="10" t="s">
        <v>47</v>
      </c>
      <c r="B25" s="10" t="s">
        <v>48</v>
      </c>
    </row>
    <row r="26" spans="1:2" x14ac:dyDescent="0.35">
      <c r="A26" s="10" t="s">
        <v>49</v>
      </c>
      <c r="B26" s="10" t="s">
        <v>50</v>
      </c>
    </row>
    <row r="27" spans="1:2" x14ac:dyDescent="0.35">
      <c r="A27" s="10" t="s">
        <v>51</v>
      </c>
      <c r="B27" s="10" t="s">
        <v>52</v>
      </c>
    </row>
    <row r="28" spans="1:2" x14ac:dyDescent="0.35">
      <c r="A28" s="10" t="s">
        <v>53</v>
      </c>
      <c r="B28" s="10" t="s">
        <v>54</v>
      </c>
    </row>
    <row r="29" spans="1:2" x14ac:dyDescent="0.35">
      <c r="A29" s="10" t="s">
        <v>55</v>
      </c>
      <c r="B29" s="10" t="s">
        <v>56</v>
      </c>
    </row>
    <row r="30" spans="1:2" x14ac:dyDescent="0.35">
      <c r="A30" s="10" t="s">
        <v>57</v>
      </c>
      <c r="B30" s="10" t="s">
        <v>58</v>
      </c>
    </row>
    <row r="31" spans="1:2" x14ac:dyDescent="0.35">
      <c r="A31" s="10" t="s">
        <v>59</v>
      </c>
      <c r="B31" s="10" t="s">
        <v>60</v>
      </c>
    </row>
    <row r="32" spans="1:2" x14ac:dyDescent="0.35">
      <c r="A32" s="10" t="s">
        <v>61</v>
      </c>
      <c r="B32" s="10" t="s">
        <v>62</v>
      </c>
    </row>
    <row r="33" spans="1:2" x14ac:dyDescent="0.35">
      <c r="A33" s="10" t="s">
        <v>63</v>
      </c>
      <c r="B33" s="10" t="s">
        <v>64</v>
      </c>
    </row>
    <row r="34" spans="1:2" x14ac:dyDescent="0.35">
      <c r="A34" s="10" t="s">
        <v>65</v>
      </c>
      <c r="B34" s="10" t="s">
        <v>38</v>
      </c>
    </row>
    <row r="35" spans="1:2" x14ac:dyDescent="0.35">
      <c r="A35" s="10" t="s">
        <v>66</v>
      </c>
      <c r="B35" s="10" t="s">
        <v>67</v>
      </c>
    </row>
    <row r="36" spans="1:2" x14ac:dyDescent="0.35">
      <c r="A36" s="10" t="s">
        <v>68</v>
      </c>
      <c r="B36" s="10" t="s">
        <v>69</v>
      </c>
    </row>
    <row r="37" spans="1:2" x14ac:dyDescent="0.35">
      <c r="A37" s="10" t="s">
        <v>70</v>
      </c>
      <c r="B37" s="10" t="s">
        <v>71</v>
      </c>
    </row>
    <row r="38" spans="1:2" x14ac:dyDescent="0.35">
      <c r="A38" s="10" t="s">
        <v>72</v>
      </c>
      <c r="B38" s="10" t="s">
        <v>73</v>
      </c>
    </row>
    <row r="39" spans="1:2" x14ac:dyDescent="0.35">
      <c r="A39" s="10" t="s">
        <v>74</v>
      </c>
      <c r="B39" s="10" t="s">
        <v>75</v>
      </c>
    </row>
    <row r="40" spans="1:2" x14ac:dyDescent="0.35">
      <c r="A40" s="10" t="s">
        <v>76</v>
      </c>
      <c r="B40" s="10" t="s">
        <v>77</v>
      </c>
    </row>
    <row r="41" spans="1:2" x14ac:dyDescent="0.35">
      <c r="A41" s="10" t="s">
        <v>78</v>
      </c>
      <c r="B41" s="11" t="s">
        <v>79</v>
      </c>
    </row>
    <row r="42" spans="1:2" x14ac:dyDescent="0.35">
      <c r="A42" s="10" t="s">
        <v>355</v>
      </c>
      <c r="B42" s="10" t="s">
        <v>80</v>
      </c>
    </row>
    <row r="43" spans="1:2" x14ac:dyDescent="0.35">
      <c r="A43" s="10" t="s">
        <v>81</v>
      </c>
      <c r="B43" s="10" t="s">
        <v>82</v>
      </c>
    </row>
    <row r="44" spans="1:2" x14ac:dyDescent="0.35">
      <c r="A44" s="10" t="s">
        <v>86</v>
      </c>
      <c r="B44" s="10" t="s">
        <v>87</v>
      </c>
    </row>
    <row r="45" spans="1:2" x14ac:dyDescent="0.35">
      <c r="A45" s="10" t="s">
        <v>83</v>
      </c>
      <c r="B45" s="10" t="s">
        <v>84</v>
      </c>
    </row>
    <row r="46" spans="1:2" x14ac:dyDescent="0.35">
      <c r="A46" s="10" t="s">
        <v>88</v>
      </c>
      <c r="B46" s="10" t="s">
        <v>89</v>
      </c>
    </row>
    <row r="47" spans="1:2" x14ac:dyDescent="0.35">
      <c r="A47" s="10" t="s">
        <v>93</v>
      </c>
      <c r="B47" s="10" t="s">
        <v>94</v>
      </c>
    </row>
    <row r="48" spans="1:2" x14ac:dyDescent="0.35">
      <c r="A48" s="10" t="s">
        <v>90</v>
      </c>
      <c r="B48" s="10" t="s">
        <v>91</v>
      </c>
    </row>
    <row r="49" spans="1:2" x14ac:dyDescent="0.35">
      <c r="A49" s="10" t="s">
        <v>97</v>
      </c>
      <c r="B49" s="10" t="s">
        <v>98</v>
      </c>
    </row>
    <row r="50" spans="1:2" x14ac:dyDescent="0.35">
      <c r="A50" s="10" t="s">
        <v>101</v>
      </c>
      <c r="B50" s="10" t="s">
        <v>102</v>
      </c>
    </row>
    <row r="51" spans="1:2" x14ac:dyDescent="0.35">
      <c r="A51" s="10" t="s">
        <v>103</v>
      </c>
      <c r="B51" s="10" t="s">
        <v>104</v>
      </c>
    </row>
    <row r="52" spans="1:2" x14ac:dyDescent="0.35">
      <c r="A52" s="10" t="s">
        <v>106</v>
      </c>
      <c r="B52" s="10" t="s">
        <v>92</v>
      </c>
    </row>
    <row r="53" spans="1:2" x14ac:dyDescent="0.35">
      <c r="A53" s="10" t="s">
        <v>343</v>
      </c>
      <c r="B53" s="10" t="s">
        <v>108</v>
      </c>
    </row>
    <row r="54" spans="1:2" x14ac:dyDescent="0.35">
      <c r="A54" s="10" t="s">
        <v>307</v>
      </c>
      <c r="B54" s="10" t="s">
        <v>110</v>
      </c>
    </row>
    <row r="55" spans="1:2" x14ac:dyDescent="0.35">
      <c r="A55" s="10" t="s">
        <v>111</v>
      </c>
      <c r="B55" s="10" t="s">
        <v>112</v>
      </c>
    </row>
    <row r="56" spans="1:2" x14ac:dyDescent="0.35">
      <c r="A56" s="10" t="s">
        <v>113</v>
      </c>
      <c r="B56" s="10" t="s">
        <v>96</v>
      </c>
    </row>
    <row r="57" spans="1:2" x14ac:dyDescent="0.35">
      <c r="A57" s="10" t="s">
        <v>115</v>
      </c>
      <c r="B57" s="10" t="s">
        <v>116</v>
      </c>
    </row>
    <row r="58" spans="1:2" x14ac:dyDescent="0.35">
      <c r="A58" s="10" t="s">
        <v>118</v>
      </c>
      <c r="B58" s="10" t="s">
        <v>119</v>
      </c>
    </row>
    <row r="59" spans="1:2" x14ac:dyDescent="0.35">
      <c r="A59" s="10" t="s">
        <v>120</v>
      </c>
      <c r="B59" s="10" t="s">
        <v>121</v>
      </c>
    </row>
    <row r="60" spans="1:2" x14ac:dyDescent="0.35">
      <c r="A60" s="10" t="s">
        <v>308</v>
      </c>
      <c r="B60" s="10" t="s">
        <v>122</v>
      </c>
    </row>
    <row r="61" spans="1:2" x14ac:dyDescent="0.35">
      <c r="A61" s="10" t="s">
        <v>123</v>
      </c>
      <c r="B61" s="10" t="s">
        <v>124</v>
      </c>
    </row>
    <row r="62" spans="1:2" x14ac:dyDescent="0.35">
      <c r="A62" s="10" t="s">
        <v>127</v>
      </c>
      <c r="B62" s="11" t="s">
        <v>168</v>
      </c>
    </row>
    <row r="63" spans="1:2" x14ac:dyDescent="0.35">
      <c r="A63" s="10" t="s">
        <v>129</v>
      </c>
      <c r="B63" s="10" t="s">
        <v>128</v>
      </c>
    </row>
    <row r="64" spans="1:2" x14ac:dyDescent="0.35">
      <c r="A64" s="10" t="s">
        <v>131</v>
      </c>
      <c r="B64" s="10" t="s">
        <v>132</v>
      </c>
    </row>
    <row r="65" spans="1:2" x14ac:dyDescent="0.35">
      <c r="A65" s="10" t="s">
        <v>133</v>
      </c>
      <c r="B65" s="10" t="s">
        <v>130</v>
      </c>
    </row>
    <row r="66" spans="1:2" x14ac:dyDescent="0.35">
      <c r="A66" s="10" t="s">
        <v>135</v>
      </c>
      <c r="B66" s="10" t="s">
        <v>134</v>
      </c>
    </row>
    <row r="67" spans="1:2" x14ac:dyDescent="0.35">
      <c r="A67" s="10" t="s">
        <v>354</v>
      </c>
      <c r="B67" s="10" t="s">
        <v>85</v>
      </c>
    </row>
    <row r="68" spans="1:2" x14ac:dyDescent="0.35">
      <c r="A68" s="10" t="s">
        <v>139</v>
      </c>
      <c r="B68" s="10" t="s">
        <v>138</v>
      </c>
    </row>
    <row r="69" spans="1:2" x14ac:dyDescent="0.35">
      <c r="A69" s="10" t="s">
        <v>142</v>
      </c>
      <c r="B69" s="10" t="s">
        <v>140</v>
      </c>
    </row>
    <row r="70" spans="1:2" x14ac:dyDescent="0.35">
      <c r="A70" s="10" t="s">
        <v>145</v>
      </c>
      <c r="B70" s="10" t="s">
        <v>143</v>
      </c>
    </row>
    <row r="71" spans="1:2" x14ac:dyDescent="0.35">
      <c r="A71" s="10" t="s">
        <v>147</v>
      </c>
      <c r="B71" s="10" t="s">
        <v>146</v>
      </c>
    </row>
    <row r="72" spans="1:2" x14ac:dyDescent="0.35">
      <c r="A72" s="10" t="s">
        <v>149</v>
      </c>
      <c r="B72" s="10" t="s">
        <v>148</v>
      </c>
    </row>
    <row r="73" spans="1:2" x14ac:dyDescent="0.35">
      <c r="A73" s="10" t="s">
        <v>151</v>
      </c>
      <c r="B73" s="10" t="s">
        <v>150</v>
      </c>
    </row>
    <row r="74" spans="1:2" x14ac:dyDescent="0.35">
      <c r="A74" s="10" t="s">
        <v>152</v>
      </c>
      <c r="B74" s="10" t="s">
        <v>100</v>
      </c>
    </row>
    <row r="75" spans="1:2" x14ac:dyDescent="0.35">
      <c r="A75" s="10" t="s">
        <v>126</v>
      </c>
      <c r="B75" s="10" t="s">
        <v>153</v>
      </c>
    </row>
    <row r="76" spans="1:2" x14ac:dyDescent="0.35">
      <c r="A76" s="10" t="s">
        <v>156</v>
      </c>
      <c r="B76" s="10" t="s">
        <v>155</v>
      </c>
    </row>
    <row r="77" spans="1:2" x14ac:dyDescent="0.35">
      <c r="A77" s="10" t="s">
        <v>158</v>
      </c>
      <c r="B77" s="10" t="s">
        <v>157</v>
      </c>
    </row>
    <row r="78" spans="1:2" x14ac:dyDescent="0.35">
      <c r="A78" s="10" t="s">
        <v>162</v>
      </c>
      <c r="B78" s="10" t="s">
        <v>159</v>
      </c>
    </row>
    <row r="79" spans="1:2" x14ac:dyDescent="0.35">
      <c r="A79" s="10" t="s">
        <v>163</v>
      </c>
      <c r="B79" s="10" t="s">
        <v>164</v>
      </c>
    </row>
    <row r="80" spans="1:2" x14ac:dyDescent="0.35">
      <c r="A80" s="10" t="s">
        <v>166</v>
      </c>
      <c r="B80" s="10" t="s">
        <v>161</v>
      </c>
    </row>
    <row r="81" spans="1:1" x14ac:dyDescent="0.35">
      <c r="A81" s="10" t="s">
        <v>167</v>
      </c>
    </row>
    <row r="82" spans="1:1" x14ac:dyDescent="0.35">
      <c r="A82" s="10" t="s">
        <v>169</v>
      </c>
    </row>
    <row r="83" spans="1:1" x14ac:dyDescent="0.35">
      <c r="A83" s="10" t="s">
        <v>170</v>
      </c>
    </row>
    <row r="84" spans="1:1" x14ac:dyDescent="0.35">
      <c r="A84" s="10" t="s">
        <v>99</v>
      </c>
    </row>
    <row r="85" spans="1:1" x14ac:dyDescent="0.35">
      <c r="A85" s="10" t="s">
        <v>172</v>
      </c>
    </row>
    <row r="86" spans="1:1" x14ac:dyDescent="0.35">
      <c r="A86" s="10" t="s">
        <v>173</v>
      </c>
    </row>
    <row r="87" spans="1:1" x14ac:dyDescent="0.35">
      <c r="A87" s="10" t="s">
        <v>174</v>
      </c>
    </row>
    <row r="88" spans="1:1" x14ac:dyDescent="0.35">
      <c r="A88" s="10" t="s">
        <v>175</v>
      </c>
    </row>
    <row r="89" spans="1:1" x14ac:dyDescent="0.35">
      <c r="A89" s="10" t="s">
        <v>176</v>
      </c>
    </row>
    <row r="90" spans="1:1" x14ac:dyDescent="0.35">
      <c r="A90" s="10" t="s">
        <v>177</v>
      </c>
    </row>
    <row r="91" spans="1:1" x14ac:dyDescent="0.35">
      <c r="A91" s="10" t="s">
        <v>178</v>
      </c>
    </row>
    <row r="92" spans="1:1" x14ac:dyDescent="0.35">
      <c r="A92" s="10" t="s">
        <v>179</v>
      </c>
    </row>
    <row r="93" spans="1:1" x14ac:dyDescent="0.35">
      <c r="A93" s="10" t="s">
        <v>344</v>
      </c>
    </row>
    <row r="94" spans="1:1" x14ac:dyDescent="0.35">
      <c r="A94" s="10" t="s">
        <v>180</v>
      </c>
    </row>
    <row r="95" spans="1:1" x14ac:dyDescent="0.35">
      <c r="A95" s="10" t="s">
        <v>181</v>
      </c>
    </row>
    <row r="96" spans="1:1" x14ac:dyDescent="0.35">
      <c r="A96" s="10" t="s">
        <v>183</v>
      </c>
    </row>
    <row r="97" spans="1:1" x14ac:dyDescent="0.35">
      <c r="A97" s="10" t="s">
        <v>184</v>
      </c>
    </row>
    <row r="98" spans="1:1" x14ac:dyDescent="0.35">
      <c r="A98" s="10" t="s">
        <v>154</v>
      </c>
    </row>
    <row r="99" spans="1:1" x14ac:dyDescent="0.35">
      <c r="A99" s="10" t="s">
        <v>272</v>
      </c>
    </row>
    <row r="100" spans="1:1" x14ac:dyDescent="0.35">
      <c r="A100" s="10" t="s">
        <v>185</v>
      </c>
    </row>
    <row r="101" spans="1:1" x14ac:dyDescent="0.35">
      <c r="A101" s="10" t="s">
        <v>345</v>
      </c>
    </row>
    <row r="102" spans="1:1" x14ac:dyDescent="0.35">
      <c r="A102" s="10" t="s">
        <v>346</v>
      </c>
    </row>
    <row r="103" spans="1:1" x14ac:dyDescent="0.35">
      <c r="A103" s="10" t="s">
        <v>186</v>
      </c>
    </row>
    <row r="104" spans="1:1" x14ac:dyDescent="0.35">
      <c r="A104" s="10" t="s">
        <v>187</v>
      </c>
    </row>
    <row r="105" spans="1:1" x14ac:dyDescent="0.35">
      <c r="A105" s="10" t="s">
        <v>347</v>
      </c>
    </row>
    <row r="106" spans="1:1" x14ac:dyDescent="0.35">
      <c r="A106" s="10" t="s">
        <v>188</v>
      </c>
    </row>
    <row r="107" spans="1:1" x14ac:dyDescent="0.35">
      <c r="A107" s="10" t="s">
        <v>348</v>
      </c>
    </row>
    <row r="108" spans="1:1" x14ac:dyDescent="0.35">
      <c r="A108" s="10" t="s">
        <v>189</v>
      </c>
    </row>
    <row r="109" spans="1:1" x14ac:dyDescent="0.35">
      <c r="A109" s="10" t="s">
        <v>190</v>
      </c>
    </row>
    <row r="110" spans="1:1" x14ac:dyDescent="0.35">
      <c r="A110" s="10" t="s">
        <v>191</v>
      </c>
    </row>
    <row r="111" spans="1:1" x14ac:dyDescent="0.35">
      <c r="A111" s="10" t="s">
        <v>192</v>
      </c>
    </row>
    <row r="112" spans="1:1" x14ac:dyDescent="0.35">
      <c r="A112" s="10" t="s">
        <v>193</v>
      </c>
    </row>
    <row r="113" spans="1:1" x14ac:dyDescent="0.35">
      <c r="A113" s="10" t="s">
        <v>194</v>
      </c>
    </row>
    <row r="114" spans="1:1" x14ac:dyDescent="0.35">
      <c r="A114" s="10" t="s">
        <v>195</v>
      </c>
    </row>
    <row r="115" spans="1:1" x14ac:dyDescent="0.35">
      <c r="A115" s="10" t="s">
        <v>196</v>
      </c>
    </row>
    <row r="116" spans="1:1" x14ac:dyDescent="0.35">
      <c r="A116" s="10" t="s">
        <v>136</v>
      </c>
    </row>
    <row r="117" spans="1:1" x14ac:dyDescent="0.35">
      <c r="A117" s="10" t="s">
        <v>349</v>
      </c>
    </row>
    <row r="118" spans="1:1" x14ac:dyDescent="0.35">
      <c r="A118" s="10" t="s">
        <v>198</v>
      </c>
    </row>
    <row r="119" spans="1:1" x14ac:dyDescent="0.35">
      <c r="A119" s="10" t="s">
        <v>200</v>
      </c>
    </row>
    <row r="120" spans="1:1" x14ac:dyDescent="0.35">
      <c r="A120" s="10" t="s">
        <v>160</v>
      </c>
    </row>
    <row r="121" spans="1:1" x14ac:dyDescent="0.35">
      <c r="A121" s="10" t="s">
        <v>199</v>
      </c>
    </row>
    <row r="122" spans="1:1" x14ac:dyDescent="0.35">
      <c r="A122" s="10" t="s">
        <v>201</v>
      </c>
    </row>
    <row r="123" spans="1:1" x14ac:dyDescent="0.35">
      <c r="A123" s="10" t="s">
        <v>202</v>
      </c>
    </row>
    <row r="124" spans="1:1" x14ac:dyDescent="0.35">
      <c r="A124" s="10" t="s">
        <v>203</v>
      </c>
    </row>
    <row r="125" spans="1:1" x14ac:dyDescent="0.35">
      <c r="A125" s="10" t="s">
        <v>204</v>
      </c>
    </row>
    <row r="126" spans="1:1" x14ac:dyDescent="0.35">
      <c r="A126" s="10" t="s">
        <v>206</v>
      </c>
    </row>
    <row r="127" spans="1:1" x14ac:dyDescent="0.35">
      <c r="A127" s="10" t="s">
        <v>242</v>
      </c>
    </row>
    <row r="128" spans="1:1" x14ac:dyDescent="0.35">
      <c r="A128" s="10" t="s">
        <v>350</v>
      </c>
    </row>
    <row r="129" spans="1:1" x14ac:dyDescent="0.35">
      <c r="A129" s="10" t="s">
        <v>207</v>
      </c>
    </row>
    <row r="130" spans="1:1" x14ac:dyDescent="0.35">
      <c r="A130" s="10" t="s">
        <v>208</v>
      </c>
    </row>
    <row r="131" spans="1:1" x14ac:dyDescent="0.35">
      <c r="A131" s="10" t="s">
        <v>209</v>
      </c>
    </row>
    <row r="132" spans="1:1" x14ac:dyDescent="0.35">
      <c r="A132" s="10" t="s">
        <v>210</v>
      </c>
    </row>
    <row r="133" spans="1:1" x14ac:dyDescent="0.35">
      <c r="A133" s="10" t="s">
        <v>211</v>
      </c>
    </row>
    <row r="134" spans="1:1" x14ac:dyDescent="0.35">
      <c r="A134" s="10" t="s">
        <v>212</v>
      </c>
    </row>
    <row r="135" spans="1:1" x14ac:dyDescent="0.35">
      <c r="A135" s="10" t="s">
        <v>165</v>
      </c>
    </row>
    <row r="136" spans="1:1" x14ac:dyDescent="0.35">
      <c r="A136" s="10" t="s">
        <v>214</v>
      </c>
    </row>
    <row r="137" spans="1:1" x14ac:dyDescent="0.35">
      <c r="A137" s="10" t="s">
        <v>351</v>
      </c>
    </row>
    <row r="138" spans="1:1" x14ac:dyDescent="0.35">
      <c r="A138" s="10" t="s">
        <v>352</v>
      </c>
    </row>
    <row r="139" spans="1:1" x14ac:dyDescent="0.35">
      <c r="A139" s="10" t="s">
        <v>215</v>
      </c>
    </row>
    <row r="140" spans="1:1" x14ac:dyDescent="0.35">
      <c r="A140" s="10" t="s">
        <v>216</v>
      </c>
    </row>
    <row r="141" spans="1:1" x14ac:dyDescent="0.35">
      <c r="A141" s="10" t="s">
        <v>217</v>
      </c>
    </row>
    <row r="142" spans="1:1" x14ac:dyDescent="0.35">
      <c r="A142" s="10" t="s">
        <v>218</v>
      </c>
    </row>
    <row r="143" spans="1:1" x14ac:dyDescent="0.35">
      <c r="A143" s="10" t="s">
        <v>219</v>
      </c>
    </row>
    <row r="144" spans="1:1" x14ac:dyDescent="0.35">
      <c r="A144" s="10" t="s">
        <v>220</v>
      </c>
    </row>
    <row r="145" spans="1:1" x14ac:dyDescent="0.35">
      <c r="A145" s="10" t="s">
        <v>221</v>
      </c>
    </row>
    <row r="146" spans="1:1" x14ac:dyDescent="0.35">
      <c r="A146" s="10" t="s">
        <v>222</v>
      </c>
    </row>
    <row r="147" spans="1:1" x14ac:dyDescent="0.35">
      <c r="A147" s="10" t="s">
        <v>23</v>
      </c>
    </row>
    <row r="148" spans="1:1" x14ac:dyDescent="0.35">
      <c r="A148" s="10" t="s">
        <v>274</v>
      </c>
    </row>
    <row r="149" spans="1:1" x14ac:dyDescent="0.35">
      <c r="A149" s="10" t="s">
        <v>241</v>
      </c>
    </row>
    <row r="150" spans="1:1" x14ac:dyDescent="0.35">
      <c r="A150" s="10" t="s">
        <v>223</v>
      </c>
    </row>
    <row r="151" spans="1:1" x14ac:dyDescent="0.35">
      <c r="A151" s="10" t="s">
        <v>141</v>
      </c>
    </row>
    <row r="152" spans="1:1" x14ac:dyDescent="0.35">
      <c r="A152" s="10" t="s">
        <v>224</v>
      </c>
    </row>
    <row r="153" spans="1:1" x14ac:dyDescent="0.35">
      <c r="A153" s="10" t="s">
        <v>225</v>
      </c>
    </row>
    <row r="154" spans="1:1" x14ac:dyDescent="0.35">
      <c r="A154" s="10" t="s">
        <v>226</v>
      </c>
    </row>
    <row r="155" spans="1:1" x14ac:dyDescent="0.35">
      <c r="A155" s="10" t="s">
        <v>227</v>
      </c>
    </row>
    <row r="156" spans="1:1" x14ac:dyDescent="0.35">
      <c r="A156" s="10" t="s">
        <v>213</v>
      </c>
    </row>
    <row r="157" spans="1:1" x14ac:dyDescent="0.35">
      <c r="A157" s="10" t="s">
        <v>228</v>
      </c>
    </row>
    <row r="158" spans="1:1" x14ac:dyDescent="0.35">
      <c r="A158" s="10" t="s">
        <v>229</v>
      </c>
    </row>
    <row r="159" spans="1:1" x14ac:dyDescent="0.35">
      <c r="A159" s="10" t="s">
        <v>230</v>
      </c>
    </row>
    <row r="160" spans="1:1" x14ac:dyDescent="0.35">
      <c r="A160" s="10" t="s">
        <v>144</v>
      </c>
    </row>
    <row r="161" spans="1:1" x14ac:dyDescent="0.35">
      <c r="A161" s="10" t="s">
        <v>231</v>
      </c>
    </row>
    <row r="162" spans="1:1" x14ac:dyDescent="0.35">
      <c r="A162" s="10" t="s">
        <v>232</v>
      </c>
    </row>
    <row r="163" spans="1:1" x14ac:dyDescent="0.35">
      <c r="A163" s="10" t="s">
        <v>233</v>
      </c>
    </row>
    <row r="164" spans="1:1" x14ac:dyDescent="0.35">
      <c r="A164" s="10" t="s">
        <v>234</v>
      </c>
    </row>
    <row r="165" spans="1:1" x14ac:dyDescent="0.35">
      <c r="A165" s="10" t="s">
        <v>235</v>
      </c>
    </row>
    <row r="166" spans="1:1" x14ac:dyDescent="0.35">
      <c r="A166" s="18" t="s">
        <v>353</v>
      </c>
    </row>
    <row r="167" spans="1:1" x14ac:dyDescent="0.35">
      <c r="A167" s="10" t="s">
        <v>236</v>
      </c>
    </row>
    <row r="168" spans="1:1" x14ac:dyDescent="0.35">
      <c r="A168" s="10" t="s">
        <v>237</v>
      </c>
    </row>
    <row r="169" spans="1:1" x14ac:dyDescent="0.35">
      <c r="A169" s="10" t="s">
        <v>238</v>
      </c>
    </row>
    <row r="170" spans="1:1" x14ac:dyDescent="0.35">
      <c r="A170" s="10" t="s">
        <v>239</v>
      </c>
    </row>
    <row r="171" spans="1:1" x14ac:dyDescent="0.35">
      <c r="A171" s="10" t="s">
        <v>240</v>
      </c>
    </row>
    <row r="369" spans="1:1" x14ac:dyDescent="0.35">
      <c r="A369" s="11"/>
    </row>
    <row r="370" spans="1:1" x14ac:dyDescent="0.35">
      <c r="A370" s="11"/>
    </row>
    <row r="371" spans="1:1" x14ac:dyDescent="0.35">
      <c r="A371" s="11"/>
    </row>
    <row r="372" spans="1:1" x14ac:dyDescent="0.35">
      <c r="A372" s="11"/>
    </row>
    <row r="373" spans="1:1" x14ac:dyDescent="0.35">
      <c r="A373" s="11"/>
    </row>
    <row r="376" spans="1:1" x14ac:dyDescent="0.35">
      <c r="A376" s="11"/>
    </row>
    <row r="1266" spans="1:1" x14ac:dyDescent="0.35">
      <c r="A1266" s="3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O2453"/>
  <sheetViews>
    <sheetView tabSelected="1" topLeftCell="B1" workbookViewId="0">
      <selection sqref="A1:J2453"/>
    </sheetView>
  </sheetViews>
  <sheetFormatPr baseColWidth="10" defaultColWidth="11.453125" defaultRowHeight="13" x14ac:dyDescent="0.35"/>
  <cols>
    <col min="1" max="1" width="11.26953125" style="1" bestFit="1" customWidth="1"/>
    <col min="2" max="2" width="10.26953125" style="20" bestFit="1" customWidth="1"/>
    <col min="3" max="3" width="7.453125" style="11" customWidth="1"/>
    <col min="4" max="4" width="10.7265625" style="11" customWidth="1"/>
    <col min="5" max="5" width="12.453125" style="11" customWidth="1"/>
    <col min="6" max="6" width="31.26953125" style="11" bestFit="1" customWidth="1"/>
    <col min="7" max="7" width="45.26953125" style="11" bestFit="1" customWidth="1"/>
    <col min="8" max="9" width="13.1796875" style="91" bestFit="1" customWidth="1"/>
    <col min="10" max="10" width="11.453125" style="92" bestFit="1" customWidth="1"/>
    <col min="11" max="11" width="24" style="10" customWidth="1"/>
    <col min="12" max="60" width="11.453125" style="10"/>
    <col min="61" max="197" width="11.453125" style="11"/>
    <col min="198" max="16384" width="11.453125" style="10"/>
  </cols>
  <sheetData>
    <row r="1" spans="1:10" s="7" customFormat="1" x14ac:dyDescent="0.35">
      <c r="A1" s="2" t="s">
        <v>0</v>
      </c>
      <c r="B1" s="3" t="s">
        <v>1</v>
      </c>
      <c r="C1" s="4" t="s">
        <v>364</v>
      </c>
      <c r="D1" s="4" t="s">
        <v>365</v>
      </c>
      <c r="E1" s="4" t="s">
        <v>366</v>
      </c>
      <c r="F1" s="5" t="s">
        <v>2</v>
      </c>
      <c r="G1" s="6" t="s">
        <v>3</v>
      </c>
      <c r="H1" s="89" t="s">
        <v>362</v>
      </c>
      <c r="I1" s="89" t="s">
        <v>363</v>
      </c>
      <c r="J1" s="90" t="s">
        <v>4</v>
      </c>
    </row>
    <row r="2" spans="1:10" x14ac:dyDescent="0.35">
      <c r="A2" s="8" t="s">
        <v>6</v>
      </c>
      <c r="B2" s="9">
        <v>42736</v>
      </c>
      <c r="C2" s="10">
        <f t="shared" ref="C2:C65" si="0">DAY(B2)</f>
        <v>1</v>
      </c>
      <c r="D2" s="10">
        <f t="shared" ref="D2:D65" si="1">MONTH(B2)</f>
        <v>1</v>
      </c>
      <c r="E2" s="10">
        <f t="shared" ref="E2:E65" si="2">YEAR(B2)</f>
        <v>2017</v>
      </c>
      <c r="J2" s="92">
        <v>0</v>
      </c>
    </row>
    <row r="3" spans="1:10" x14ac:dyDescent="0.35">
      <c r="A3" s="12" t="s">
        <v>6</v>
      </c>
      <c r="B3" s="13">
        <v>42795</v>
      </c>
      <c r="C3" s="14">
        <f t="shared" si="0"/>
        <v>1</v>
      </c>
      <c r="D3" s="14">
        <f t="shared" si="1"/>
        <v>3</v>
      </c>
      <c r="E3" s="14">
        <f t="shared" si="2"/>
        <v>2017</v>
      </c>
      <c r="F3" s="15" t="s">
        <v>326</v>
      </c>
      <c r="G3" s="15" t="s">
        <v>9</v>
      </c>
      <c r="H3" s="93">
        <v>1875</v>
      </c>
      <c r="I3" s="93"/>
      <c r="J3" s="94">
        <f>J2+H3-I3</f>
        <v>1875</v>
      </c>
    </row>
    <row r="4" spans="1:10" x14ac:dyDescent="0.35">
      <c r="A4" s="12" t="s">
        <v>6</v>
      </c>
      <c r="B4" s="13">
        <v>42795</v>
      </c>
      <c r="C4" s="14">
        <f t="shared" si="0"/>
        <v>1</v>
      </c>
      <c r="D4" s="14">
        <f t="shared" si="1"/>
        <v>3</v>
      </c>
      <c r="E4" s="14">
        <f t="shared" si="2"/>
        <v>2017</v>
      </c>
      <c r="F4" s="15" t="s">
        <v>327</v>
      </c>
      <c r="G4" s="15" t="s">
        <v>9</v>
      </c>
      <c r="H4" s="93">
        <v>500</v>
      </c>
      <c r="I4" s="93"/>
      <c r="J4" s="94">
        <f t="shared" ref="J4:J66" si="3">J3+H4-I4</f>
        <v>2375</v>
      </c>
    </row>
    <row r="5" spans="1:10" x14ac:dyDescent="0.35">
      <c r="A5" s="12" t="s">
        <v>6</v>
      </c>
      <c r="B5" s="13">
        <v>42795</v>
      </c>
      <c r="C5" s="14">
        <f t="shared" si="0"/>
        <v>1</v>
      </c>
      <c r="D5" s="14">
        <f t="shared" si="1"/>
        <v>3</v>
      </c>
      <c r="E5" s="14">
        <f t="shared" si="2"/>
        <v>2017</v>
      </c>
      <c r="F5" s="15" t="s">
        <v>309</v>
      </c>
      <c r="G5" s="15" t="s">
        <v>9</v>
      </c>
      <c r="H5" s="93">
        <v>1875</v>
      </c>
      <c r="I5" s="93"/>
      <c r="J5" s="94">
        <f t="shared" si="3"/>
        <v>4250</v>
      </c>
    </row>
    <row r="6" spans="1:10" x14ac:dyDescent="0.35">
      <c r="A6" s="12" t="s">
        <v>6</v>
      </c>
      <c r="B6" s="13">
        <v>42795</v>
      </c>
      <c r="C6" s="14">
        <f t="shared" si="0"/>
        <v>1</v>
      </c>
      <c r="D6" s="14">
        <f t="shared" si="1"/>
        <v>3</v>
      </c>
      <c r="E6" s="14">
        <f t="shared" si="2"/>
        <v>2017</v>
      </c>
      <c r="F6" s="81" t="s">
        <v>308</v>
      </c>
      <c r="G6" s="15" t="s">
        <v>9</v>
      </c>
      <c r="H6" s="93">
        <v>5000</v>
      </c>
      <c r="I6" s="93"/>
      <c r="J6" s="94">
        <f t="shared" si="3"/>
        <v>9250</v>
      </c>
    </row>
    <row r="7" spans="1:10" x14ac:dyDescent="0.35">
      <c r="A7" s="12" t="s">
        <v>6</v>
      </c>
      <c r="B7" s="13">
        <v>42795</v>
      </c>
      <c r="C7" s="14">
        <f t="shared" si="0"/>
        <v>1</v>
      </c>
      <c r="D7" s="14">
        <f t="shared" si="1"/>
        <v>3</v>
      </c>
      <c r="E7" s="14">
        <f t="shared" si="2"/>
        <v>2017</v>
      </c>
      <c r="F7" s="15" t="s">
        <v>329</v>
      </c>
      <c r="G7" s="15" t="s">
        <v>9</v>
      </c>
      <c r="H7" s="93">
        <v>5000</v>
      </c>
      <c r="I7" s="93"/>
      <c r="J7" s="94">
        <f t="shared" si="3"/>
        <v>14250</v>
      </c>
    </row>
    <row r="8" spans="1:10" x14ac:dyDescent="0.35">
      <c r="A8" s="12" t="s">
        <v>6</v>
      </c>
      <c r="B8" s="13">
        <v>42795</v>
      </c>
      <c r="C8" s="14">
        <f t="shared" si="0"/>
        <v>1</v>
      </c>
      <c r="D8" s="14">
        <f t="shared" si="1"/>
        <v>3</v>
      </c>
      <c r="E8" s="14">
        <f t="shared" si="2"/>
        <v>2017</v>
      </c>
      <c r="F8" s="15" t="s">
        <v>330</v>
      </c>
      <c r="G8" s="15" t="s">
        <v>9</v>
      </c>
      <c r="H8" s="93">
        <v>5000</v>
      </c>
      <c r="I8" s="93"/>
      <c r="J8" s="94">
        <f t="shared" si="3"/>
        <v>19250</v>
      </c>
    </row>
    <row r="9" spans="1:10" x14ac:dyDescent="0.35">
      <c r="A9" s="12" t="s">
        <v>6</v>
      </c>
      <c r="B9" s="13">
        <v>42795</v>
      </c>
      <c r="C9" s="14">
        <f t="shared" si="0"/>
        <v>1</v>
      </c>
      <c r="D9" s="14">
        <f t="shared" si="1"/>
        <v>3</v>
      </c>
      <c r="E9" s="14">
        <f t="shared" si="2"/>
        <v>2017</v>
      </c>
      <c r="F9" s="15" t="s">
        <v>331</v>
      </c>
      <c r="G9" s="15" t="s">
        <v>9</v>
      </c>
      <c r="H9" s="93">
        <v>1000</v>
      </c>
      <c r="I9" s="93"/>
      <c r="J9" s="94">
        <f t="shared" si="3"/>
        <v>20250</v>
      </c>
    </row>
    <row r="10" spans="1:10" x14ac:dyDescent="0.35">
      <c r="A10" s="12" t="s">
        <v>6</v>
      </c>
      <c r="B10" s="13">
        <v>42795</v>
      </c>
      <c r="C10" s="14">
        <f t="shared" si="0"/>
        <v>1</v>
      </c>
      <c r="D10" s="14">
        <f t="shared" si="1"/>
        <v>3</v>
      </c>
      <c r="E10" s="14">
        <f t="shared" si="2"/>
        <v>2017</v>
      </c>
      <c r="F10" s="15" t="s">
        <v>332</v>
      </c>
      <c r="G10" s="15" t="s">
        <v>9</v>
      </c>
      <c r="H10" s="93">
        <v>5000</v>
      </c>
      <c r="I10" s="93"/>
      <c r="J10" s="94">
        <f t="shared" si="3"/>
        <v>25250</v>
      </c>
    </row>
    <row r="11" spans="1:10" x14ac:dyDescent="0.35">
      <c r="A11" s="12" t="s">
        <v>6</v>
      </c>
      <c r="B11" s="13">
        <v>42795</v>
      </c>
      <c r="C11" s="14">
        <f t="shared" si="0"/>
        <v>1</v>
      </c>
      <c r="D11" s="14">
        <f t="shared" si="1"/>
        <v>3</v>
      </c>
      <c r="E11" s="14">
        <f t="shared" si="2"/>
        <v>2017</v>
      </c>
      <c r="F11" s="15" t="s">
        <v>333</v>
      </c>
      <c r="G11" s="15" t="s">
        <v>9</v>
      </c>
      <c r="H11" s="93">
        <v>1900</v>
      </c>
      <c r="I11" s="93"/>
      <c r="J11" s="94">
        <f t="shared" si="3"/>
        <v>27150</v>
      </c>
    </row>
    <row r="12" spans="1:10" x14ac:dyDescent="0.35">
      <c r="A12" s="12" t="s">
        <v>6</v>
      </c>
      <c r="B12" s="13">
        <v>42795</v>
      </c>
      <c r="C12" s="14">
        <f t="shared" si="0"/>
        <v>1</v>
      </c>
      <c r="D12" s="14">
        <f t="shared" si="1"/>
        <v>3</v>
      </c>
      <c r="E12" s="14">
        <f t="shared" si="2"/>
        <v>2017</v>
      </c>
      <c r="F12" s="15" t="s">
        <v>334</v>
      </c>
      <c r="G12" s="15" t="s">
        <v>9</v>
      </c>
      <c r="H12" s="93">
        <v>1250</v>
      </c>
      <c r="I12" s="93"/>
      <c r="J12" s="94">
        <f t="shared" si="3"/>
        <v>28400</v>
      </c>
    </row>
    <row r="13" spans="1:10" x14ac:dyDescent="0.35">
      <c r="A13" s="12" t="s">
        <v>6</v>
      </c>
      <c r="B13" s="13">
        <v>42795</v>
      </c>
      <c r="C13" s="14">
        <f t="shared" si="0"/>
        <v>1</v>
      </c>
      <c r="D13" s="14">
        <f t="shared" si="1"/>
        <v>3</v>
      </c>
      <c r="E13" s="14">
        <f t="shared" si="2"/>
        <v>2017</v>
      </c>
      <c r="F13" s="15" t="s">
        <v>23</v>
      </c>
      <c r="G13" s="15" t="s">
        <v>24</v>
      </c>
      <c r="H13" s="93"/>
      <c r="I13" s="93">
        <v>626.04</v>
      </c>
      <c r="J13" s="94">
        <f t="shared" si="3"/>
        <v>27773.96</v>
      </c>
    </row>
    <row r="14" spans="1:10" x14ac:dyDescent="0.35">
      <c r="A14" s="12" t="s">
        <v>6</v>
      </c>
      <c r="B14" s="13">
        <v>42795</v>
      </c>
      <c r="C14" s="14">
        <f t="shared" si="0"/>
        <v>1</v>
      </c>
      <c r="D14" s="14">
        <f t="shared" si="1"/>
        <v>3</v>
      </c>
      <c r="E14" s="14">
        <f t="shared" si="2"/>
        <v>2017</v>
      </c>
      <c r="F14" s="15" t="s">
        <v>23</v>
      </c>
      <c r="G14" s="15" t="s">
        <v>24</v>
      </c>
      <c r="H14" s="93"/>
      <c r="I14" s="93">
        <v>28000</v>
      </c>
      <c r="J14" s="94">
        <f t="shared" si="3"/>
        <v>-226.04000000000087</v>
      </c>
    </row>
    <row r="15" spans="1:10" x14ac:dyDescent="0.35">
      <c r="A15" s="1" t="s">
        <v>6</v>
      </c>
      <c r="B15" s="9">
        <v>42916</v>
      </c>
      <c r="C15" s="10">
        <f t="shared" si="0"/>
        <v>30</v>
      </c>
      <c r="D15" s="10">
        <f t="shared" si="1"/>
        <v>6</v>
      </c>
      <c r="E15" s="10">
        <f t="shared" si="2"/>
        <v>2017</v>
      </c>
      <c r="F15" s="11" t="s">
        <v>332</v>
      </c>
      <c r="G15" s="11" t="s">
        <v>9</v>
      </c>
      <c r="H15" s="91">
        <v>1500</v>
      </c>
      <c r="J15" s="92">
        <f t="shared" si="3"/>
        <v>1273.9599999999991</v>
      </c>
    </row>
    <row r="16" spans="1:10" x14ac:dyDescent="0.35">
      <c r="A16" s="1" t="s">
        <v>6</v>
      </c>
      <c r="B16" s="9">
        <v>42916</v>
      </c>
      <c r="C16" s="10">
        <f t="shared" si="0"/>
        <v>30</v>
      </c>
      <c r="D16" s="10">
        <f t="shared" si="1"/>
        <v>6</v>
      </c>
      <c r="E16" s="10">
        <f t="shared" si="2"/>
        <v>2017</v>
      </c>
      <c r="F16" s="11" t="s">
        <v>23</v>
      </c>
      <c r="G16" s="11" t="s">
        <v>24</v>
      </c>
      <c r="I16" s="91">
        <v>3.48</v>
      </c>
      <c r="J16" s="92">
        <f t="shared" si="3"/>
        <v>1270.4799999999991</v>
      </c>
    </row>
    <row r="17" spans="1:10" x14ac:dyDescent="0.35">
      <c r="A17" s="1" t="s">
        <v>6</v>
      </c>
      <c r="B17" s="9">
        <v>42916</v>
      </c>
      <c r="C17" s="10">
        <f t="shared" si="0"/>
        <v>30</v>
      </c>
      <c r="D17" s="10">
        <f t="shared" si="1"/>
        <v>6</v>
      </c>
      <c r="E17" s="10">
        <f t="shared" si="2"/>
        <v>2017</v>
      </c>
      <c r="F17" s="11" t="s">
        <v>23</v>
      </c>
      <c r="G17" s="11" t="s">
        <v>24</v>
      </c>
      <c r="I17" s="91">
        <v>43.98</v>
      </c>
      <c r="J17" s="92">
        <f t="shared" si="3"/>
        <v>1226.4999999999991</v>
      </c>
    </row>
    <row r="18" spans="1:10" x14ac:dyDescent="0.35">
      <c r="A18" s="1" t="s">
        <v>6</v>
      </c>
      <c r="B18" s="9">
        <v>42916</v>
      </c>
      <c r="C18" s="10">
        <f t="shared" si="0"/>
        <v>30</v>
      </c>
      <c r="D18" s="10">
        <f t="shared" si="1"/>
        <v>6</v>
      </c>
      <c r="E18" s="10">
        <f t="shared" si="2"/>
        <v>2017</v>
      </c>
      <c r="F18" s="11" t="s">
        <v>23</v>
      </c>
      <c r="G18" s="11" t="s">
        <v>24</v>
      </c>
      <c r="I18" s="91">
        <v>222.52</v>
      </c>
      <c r="J18" s="92">
        <f t="shared" si="3"/>
        <v>1003.9799999999991</v>
      </c>
    </row>
    <row r="19" spans="1:10" x14ac:dyDescent="0.35">
      <c r="A19" s="1" t="s">
        <v>6</v>
      </c>
      <c r="B19" s="9">
        <v>42916</v>
      </c>
      <c r="C19" s="10">
        <f t="shared" si="0"/>
        <v>30</v>
      </c>
      <c r="D19" s="10">
        <f t="shared" si="1"/>
        <v>6</v>
      </c>
      <c r="E19" s="10">
        <f t="shared" si="2"/>
        <v>2017</v>
      </c>
      <c r="F19" s="11" t="s">
        <v>23</v>
      </c>
      <c r="G19" s="11" t="s">
        <v>24</v>
      </c>
      <c r="I19" s="91">
        <v>125</v>
      </c>
      <c r="J19" s="92">
        <f t="shared" si="3"/>
        <v>878.97999999999911</v>
      </c>
    </row>
    <row r="20" spans="1:10" x14ac:dyDescent="0.35">
      <c r="A20" s="1" t="s">
        <v>6</v>
      </c>
      <c r="B20" s="9">
        <v>42916</v>
      </c>
      <c r="C20" s="10">
        <f t="shared" si="0"/>
        <v>30</v>
      </c>
      <c r="D20" s="10">
        <f t="shared" si="1"/>
        <v>6</v>
      </c>
      <c r="E20" s="10">
        <f t="shared" si="2"/>
        <v>2017</v>
      </c>
      <c r="F20" s="11" t="s">
        <v>23</v>
      </c>
      <c r="G20" s="11" t="s">
        <v>24</v>
      </c>
      <c r="I20" s="91">
        <v>960</v>
      </c>
      <c r="J20" s="92">
        <f t="shared" si="3"/>
        <v>-81.020000000000891</v>
      </c>
    </row>
    <row r="21" spans="1:10" x14ac:dyDescent="0.35">
      <c r="A21" s="1" t="s">
        <v>6</v>
      </c>
      <c r="B21" s="9">
        <v>42916</v>
      </c>
      <c r="C21" s="10">
        <f t="shared" si="0"/>
        <v>30</v>
      </c>
      <c r="D21" s="10">
        <f t="shared" si="1"/>
        <v>6</v>
      </c>
      <c r="E21" s="10">
        <f t="shared" si="2"/>
        <v>2017</v>
      </c>
      <c r="F21" s="11" t="s">
        <v>335</v>
      </c>
      <c r="G21" s="11" t="s">
        <v>38</v>
      </c>
      <c r="H21" s="91">
        <v>1000</v>
      </c>
      <c r="J21" s="92">
        <f t="shared" si="3"/>
        <v>918.97999999999911</v>
      </c>
    </row>
    <row r="22" spans="1:10" x14ac:dyDescent="0.35">
      <c r="A22" s="1" t="s">
        <v>6</v>
      </c>
      <c r="B22" s="9">
        <v>42916</v>
      </c>
      <c r="C22" s="10">
        <f t="shared" si="0"/>
        <v>30</v>
      </c>
      <c r="D22" s="10">
        <f t="shared" si="1"/>
        <v>6</v>
      </c>
      <c r="E22" s="10">
        <f t="shared" si="2"/>
        <v>2017</v>
      </c>
      <c r="F22" s="11" t="s">
        <v>334</v>
      </c>
      <c r="G22" s="11" t="s">
        <v>38</v>
      </c>
      <c r="H22" s="91">
        <v>1000</v>
      </c>
      <c r="J22" s="92">
        <f t="shared" si="3"/>
        <v>1918.9799999999991</v>
      </c>
    </row>
    <row r="23" spans="1:10" x14ac:dyDescent="0.35">
      <c r="A23" s="1" t="s">
        <v>6</v>
      </c>
      <c r="B23" s="9">
        <v>42916</v>
      </c>
      <c r="C23" s="10">
        <f t="shared" si="0"/>
        <v>30</v>
      </c>
      <c r="D23" s="10">
        <f t="shared" si="1"/>
        <v>6</v>
      </c>
      <c r="E23" s="10">
        <f t="shared" si="2"/>
        <v>2017</v>
      </c>
      <c r="F23" s="11" t="s">
        <v>309</v>
      </c>
      <c r="G23" s="11" t="s">
        <v>38</v>
      </c>
      <c r="H23" s="91">
        <v>1000</v>
      </c>
      <c r="J23" s="92">
        <f t="shared" si="3"/>
        <v>2918.9799999999991</v>
      </c>
    </row>
    <row r="24" spans="1:10" x14ac:dyDescent="0.35">
      <c r="A24" s="1" t="s">
        <v>6</v>
      </c>
      <c r="B24" s="9">
        <v>42916</v>
      </c>
      <c r="C24" s="10">
        <f t="shared" si="0"/>
        <v>30</v>
      </c>
      <c r="D24" s="10">
        <f t="shared" si="1"/>
        <v>6</v>
      </c>
      <c r="E24" s="10">
        <f t="shared" si="2"/>
        <v>2017</v>
      </c>
      <c r="F24" s="11" t="s">
        <v>326</v>
      </c>
      <c r="G24" s="11" t="s">
        <v>38</v>
      </c>
      <c r="H24" s="91">
        <v>1000</v>
      </c>
      <c r="J24" s="92">
        <f t="shared" si="3"/>
        <v>3918.9799999999991</v>
      </c>
    </row>
    <row r="25" spans="1:10" x14ac:dyDescent="0.35">
      <c r="A25" s="1" t="s">
        <v>6</v>
      </c>
      <c r="B25" s="9">
        <v>42916</v>
      </c>
      <c r="C25" s="10">
        <f t="shared" si="0"/>
        <v>30</v>
      </c>
      <c r="D25" s="10">
        <f t="shared" si="1"/>
        <v>6</v>
      </c>
      <c r="E25" s="10">
        <f t="shared" si="2"/>
        <v>2017</v>
      </c>
      <c r="F25" s="11" t="s">
        <v>333</v>
      </c>
      <c r="G25" s="11" t="s">
        <v>38</v>
      </c>
      <c r="H25" s="91">
        <v>1000</v>
      </c>
      <c r="J25" s="92">
        <f t="shared" si="3"/>
        <v>4918.9799999999996</v>
      </c>
    </row>
    <row r="26" spans="1:10" x14ac:dyDescent="0.35">
      <c r="A26" s="1" t="s">
        <v>6</v>
      </c>
      <c r="B26" s="9">
        <v>42916</v>
      </c>
      <c r="C26" s="10">
        <f t="shared" si="0"/>
        <v>30</v>
      </c>
      <c r="D26" s="10">
        <f t="shared" si="1"/>
        <v>6</v>
      </c>
      <c r="E26" s="10">
        <f t="shared" si="2"/>
        <v>2017</v>
      </c>
      <c r="F26" s="11" t="s">
        <v>331</v>
      </c>
      <c r="G26" s="11" t="s">
        <v>38</v>
      </c>
      <c r="H26" s="91">
        <v>1000</v>
      </c>
      <c r="J26" s="92">
        <f t="shared" si="3"/>
        <v>5918.98</v>
      </c>
    </row>
    <row r="27" spans="1:10" x14ac:dyDescent="0.35">
      <c r="A27" s="1" t="s">
        <v>6</v>
      </c>
      <c r="B27" s="9">
        <v>42916</v>
      </c>
      <c r="C27" s="10">
        <f t="shared" si="0"/>
        <v>30</v>
      </c>
      <c r="D27" s="10">
        <f t="shared" si="1"/>
        <v>6</v>
      </c>
      <c r="E27" s="10">
        <f t="shared" si="2"/>
        <v>2017</v>
      </c>
      <c r="F27" s="11" t="s">
        <v>329</v>
      </c>
      <c r="G27" s="11" t="s">
        <v>38</v>
      </c>
      <c r="H27" s="91">
        <v>1000</v>
      </c>
      <c r="J27" s="92">
        <f t="shared" si="3"/>
        <v>6918.98</v>
      </c>
    </row>
    <row r="28" spans="1:10" x14ac:dyDescent="0.35">
      <c r="A28" s="1" t="s">
        <v>6</v>
      </c>
      <c r="B28" s="9">
        <v>42916</v>
      </c>
      <c r="C28" s="10">
        <f t="shared" si="0"/>
        <v>30</v>
      </c>
      <c r="D28" s="10">
        <f t="shared" si="1"/>
        <v>6</v>
      </c>
      <c r="E28" s="10">
        <f t="shared" si="2"/>
        <v>2017</v>
      </c>
      <c r="F28" s="11" t="s">
        <v>330</v>
      </c>
      <c r="G28" s="11" t="s">
        <v>38</v>
      </c>
      <c r="H28" s="91">
        <v>1000</v>
      </c>
      <c r="J28" s="92">
        <f t="shared" si="3"/>
        <v>7918.98</v>
      </c>
    </row>
    <row r="29" spans="1:10" x14ac:dyDescent="0.35">
      <c r="A29" s="1" t="s">
        <v>6</v>
      </c>
      <c r="B29" s="9">
        <v>42916</v>
      </c>
      <c r="C29" s="10">
        <f t="shared" si="0"/>
        <v>30</v>
      </c>
      <c r="D29" s="10">
        <f t="shared" si="1"/>
        <v>6</v>
      </c>
      <c r="E29" s="10">
        <f t="shared" si="2"/>
        <v>2017</v>
      </c>
      <c r="F29" s="11" t="s">
        <v>332</v>
      </c>
      <c r="G29" s="11" t="s">
        <v>38</v>
      </c>
      <c r="H29" s="91">
        <v>1000</v>
      </c>
      <c r="J29" s="92">
        <f t="shared" si="3"/>
        <v>8918.98</v>
      </c>
    </row>
    <row r="30" spans="1:10" x14ac:dyDescent="0.35">
      <c r="A30" s="1" t="s">
        <v>6</v>
      </c>
      <c r="B30" s="9">
        <v>42916</v>
      </c>
      <c r="C30" s="10">
        <f t="shared" si="0"/>
        <v>30</v>
      </c>
      <c r="D30" s="10">
        <f t="shared" si="1"/>
        <v>6</v>
      </c>
      <c r="E30" s="10">
        <f t="shared" si="2"/>
        <v>2017</v>
      </c>
      <c r="F30" s="11" t="s">
        <v>327</v>
      </c>
      <c r="G30" s="11" t="s">
        <v>38</v>
      </c>
      <c r="H30" s="91">
        <v>1000</v>
      </c>
      <c r="J30" s="92">
        <f t="shared" si="3"/>
        <v>9918.98</v>
      </c>
    </row>
    <row r="31" spans="1:10" x14ac:dyDescent="0.35">
      <c r="A31" s="17" t="s">
        <v>6</v>
      </c>
      <c r="B31" s="13">
        <v>42963</v>
      </c>
      <c r="C31" s="14">
        <f t="shared" si="0"/>
        <v>16</v>
      </c>
      <c r="D31" s="14">
        <f t="shared" si="1"/>
        <v>8</v>
      </c>
      <c r="E31" s="14">
        <f t="shared" si="2"/>
        <v>2017</v>
      </c>
      <c r="F31" s="15" t="s">
        <v>326</v>
      </c>
      <c r="G31" s="15" t="s">
        <v>9</v>
      </c>
      <c r="H31" s="93">
        <v>18125</v>
      </c>
      <c r="I31" s="93"/>
      <c r="J31" s="94">
        <f t="shared" si="3"/>
        <v>28043.98</v>
      </c>
    </row>
    <row r="32" spans="1:10" x14ac:dyDescent="0.35">
      <c r="A32" s="17" t="s">
        <v>6</v>
      </c>
      <c r="B32" s="13">
        <v>42964</v>
      </c>
      <c r="C32" s="14">
        <f t="shared" si="0"/>
        <v>17</v>
      </c>
      <c r="D32" s="14">
        <f t="shared" si="1"/>
        <v>8</v>
      </c>
      <c r="E32" s="14">
        <f t="shared" si="2"/>
        <v>2017</v>
      </c>
      <c r="F32" s="15" t="s">
        <v>309</v>
      </c>
      <c r="G32" s="15" t="s">
        <v>9</v>
      </c>
      <c r="H32" s="93">
        <v>8000</v>
      </c>
      <c r="I32" s="93"/>
      <c r="J32" s="94">
        <f t="shared" si="3"/>
        <v>36043.979999999996</v>
      </c>
    </row>
    <row r="33" spans="1:11" x14ac:dyDescent="0.35">
      <c r="A33" s="17" t="s">
        <v>6</v>
      </c>
      <c r="B33" s="13">
        <v>42964</v>
      </c>
      <c r="C33" s="14">
        <f t="shared" si="0"/>
        <v>17</v>
      </c>
      <c r="D33" s="14">
        <f t="shared" si="1"/>
        <v>8</v>
      </c>
      <c r="E33" s="14">
        <f t="shared" si="2"/>
        <v>2017</v>
      </c>
      <c r="F33" s="15" t="s">
        <v>336</v>
      </c>
      <c r="G33" s="15" t="s">
        <v>9</v>
      </c>
      <c r="H33" s="93">
        <v>4000</v>
      </c>
      <c r="I33" s="93"/>
      <c r="J33" s="94">
        <f t="shared" si="3"/>
        <v>40043.979999999996</v>
      </c>
    </row>
    <row r="34" spans="1:11" x14ac:dyDescent="0.35">
      <c r="A34" s="17" t="s">
        <v>6</v>
      </c>
      <c r="B34" s="13">
        <v>42964</v>
      </c>
      <c r="C34" s="14">
        <f t="shared" si="0"/>
        <v>17</v>
      </c>
      <c r="D34" s="14">
        <f t="shared" si="1"/>
        <v>8</v>
      </c>
      <c r="E34" s="14">
        <f t="shared" si="2"/>
        <v>2017</v>
      </c>
      <c r="F34" s="15" t="s">
        <v>336</v>
      </c>
      <c r="G34" s="15" t="s">
        <v>38</v>
      </c>
      <c r="H34" s="93">
        <v>1000</v>
      </c>
      <c r="I34" s="93"/>
      <c r="J34" s="94">
        <f t="shared" si="3"/>
        <v>41043.979999999996</v>
      </c>
    </row>
    <row r="35" spans="1:11" x14ac:dyDescent="0.35">
      <c r="A35" s="17" t="s">
        <v>6</v>
      </c>
      <c r="B35" s="13">
        <v>42965</v>
      </c>
      <c r="C35" s="14">
        <f t="shared" si="0"/>
        <v>18</v>
      </c>
      <c r="D35" s="14">
        <f t="shared" si="1"/>
        <v>8</v>
      </c>
      <c r="E35" s="14">
        <f t="shared" si="2"/>
        <v>2017</v>
      </c>
      <c r="F35" s="15" t="s">
        <v>309</v>
      </c>
      <c r="G35" s="15" t="s">
        <v>9</v>
      </c>
      <c r="H35" s="93">
        <v>8125</v>
      </c>
      <c r="I35" s="93"/>
      <c r="J35" s="94">
        <f t="shared" si="3"/>
        <v>49168.979999999996</v>
      </c>
    </row>
    <row r="36" spans="1:11" x14ac:dyDescent="0.35">
      <c r="A36" s="17" t="s">
        <v>6</v>
      </c>
      <c r="B36" s="13">
        <v>42969</v>
      </c>
      <c r="C36" s="14">
        <f t="shared" si="0"/>
        <v>22</v>
      </c>
      <c r="D36" s="14">
        <f t="shared" si="1"/>
        <v>8</v>
      </c>
      <c r="E36" s="14">
        <f t="shared" si="2"/>
        <v>2017</v>
      </c>
      <c r="F36" s="15" t="s">
        <v>330</v>
      </c>
      <c r="G36" s="15" t="s">
        <v>9</v>
      </c>
      <c r="H36" s="93">
        <v>279000</v>
      </c>
      <c r="I36" s="93"/>
      <c r="J36" s="94">
        <f t="shared" si="3"/>
        <v>328168.98</v>
      </c>
    </row>
    <row r="37" spans="1:11" x14ac:dyDescent="0.35">
      <c r="A37" s="17" t="s">
        <v>6</v>
      </c>
      <c r="B37" s="13">
        <v>42970</v>
      </c>
      <c r="C37" s="14">
        <f t="shared" si="0"/>
        <v>23</v>
      </c>
      <c r="D37" s="14">
        <f t="shared" si="1"/>
        <v>8</v>
      </c>
      <c r="E37" s="14">
        <f t="shared" si="2"/>
        <v>2017</v>
      </c>
      <c r="F37" s="15" t="s">
        <v>329</v>
      </c>
      <c r="G37" s="15" t="s">
        <v>9</v>
      </c>
      <c r="H37" s="93">
        <v>194000</v>
      </c>
      <c r="I37" s="93"/>
      <c r="J37" s="94">
        <f t="shared" si="3"/>
        <v>522168.98</v>
      </c>
    </row>
    <row r="38" spans="1:11" x14ac:dyDescent="0.35">
      <c r="A38" s="17" t="s">
        <v>6</v>
      </c>
      <c r="B38" s="13">
        <v>42970</v>
      </c>
      <c r="C38" s="14">
        <f t="shared" si="0"/>
        <v>23</v>
      </c>
      <c r="D38" s="14">
        <f t="shared" si="1"/>
        <v>8</v>
      </c>
      <c r="E38" s="14">
        <f t="shared" si="2"/>
        <v>2017</v>
      </c>
      <c r="F38" s="15" t="s">
        <v>331</v>
      </c>
      <c r="G38" s="15" t="s">
        <v>9</v>
      </c>
      <c r="H38" s="93">
        <v>1740</v>
      </c>
      <c r="I38" s="93"/>
      <c r="J38" s="94">
        <f t="shared" si="3"/>
        <v>523908.98</v>
      </c>
    </row>
    <row r="39" spans="1:11" x14ac:dyDescent="0.35">
      <c r="A39" s="17" t="s">
        <v>6</v>
      </c>
      <c r="B39" s="13">
        <v>42970</v>
      </c>
      <c r="C39" s="14">
        <f t="shared" si="0"/>
        <v>23</v>
      </c>
      <c r="D39" s="14">
        <f t="shared" si="1"/>
        <v>8</v>
      </c>
      <c r="E39" s="14">
        <f t="shared" si="2"/>
        <v>2017</v>
      </c>
      <c r="F39" s="15" t="s">
        <v>333</v>
      </c>
      <c r="G39" s="15" t="s">
        <v>9</v>
      </c>
      <c r="H39" s="93">
        <v>10000</v>
      </c>
      <c r="I39" s="93"/>
      <c r="J39" s="94">
        <f t="shared" si="3"/>
        <v>533908.98</v>
      </c>
      <c r="K39" s="11"/>
    </row>
    <row r="40" spans="1:11" x14ac:dyDescent="0.35">
      <c r="A40" s="17" t="s">
        <v>6</v>
      </c>
      <c r="B40" s="13">
        <v>42971</v>
      </c>
      <c r="C40" s="14">
        <f t="shared" si="0"/>
        <v>24</v>
      </c>
      <c r="D40" s="14">
        <f t="shared" si="1"/>
        <v>8</v>
      </c>
      <c r="E40" s="14">
        <f t="shared" si="2"/>
        <v>2017</v>
      </c>
      <c r="F40" s="15" t="s">
        <v>334</v>
      </c>
      <c r="G40" s="15" t="s">
        <v>9</v>
      </c>
      <c r="H40" s="93">
        <v>107750</v>
      </c>
      <c r="I40" s="93"/>
      <c r="J40" s="94">
        <f t="shared" si="3"/>
        <v>641658.98</v>
      </c>
    </row>
    <row r="41" spans="1:11" x14ac:dyDescent="0.35">
      <c r="A41" s="17" t="s">
        <v>6</v>
      </c>
      <c r="B41" s="13">
        <v>42972</v>
      </c>
      <c r="C41" s="14">
        <f t="shared" si="0"/>
        <v>25</v>
      </c>
      <c r="D41" s="14">
        <f t="shared" si="1"/>
        <v>8</v>
      </c>
      <c r="E41" s="14">
        <f t="shared" si="2"/>
        <v>2017</v>
      </c>
      <c r="F41" s="15" t="s">
        <v>332</v>
      </c>
      <c r="G41" s="15" t="s">
        <v>9</v>
      </c>
      <c r="H41" s="93">
        <v>54000</v>
      </c>
      <c r="I41" s="93"/>
      <c r="J41" s="94">
        <f t="shared" si="3"/>
        <v>695658.98</v>
      </c>
    </row>
    <row r="42" spans="1:11" x14ac:dyDescent="0.35">
      <c r="A42" s="17" t="s">
        <v>6</v>
      </c>
      <c r="B42" s="13">
        <v>42972</v>
      </c>
      <c r="C42" s="14">
        <f t="shared" si="0"/>
        <v>25</v>
      </c>
      <c r="D42" s="14">
        <f t="shared" si="1"/>
        <v>8</v>
      </c>
      <c r="E42" s="14">
        <f t="shared" si="2"/>
        <v>2017</v>
      </c>
      <c r="F42" s="15" t="s">
        <v>333</v>
      </c>
      <c r="G42" s="15" t="s">
        <v>9</v>
      </c>
      <c r="H42" s="93">
        <v>5000</v>
      </c>
      <c r="I42" s="93"/>
      <c r="J42" s="94">
        <f t="shared" si="3"/>
        <v>700658.98</v>
      </c>
    </row>
    <row r="43" spans="1:11" x14ac:dyDescent="0.35">
      <c r="A43" s="17" t="s">
        <v>6</v>
      </c>
      <c r="B43" s="13">
        <v>42975</v>
      </c>
      <c r="C43" s="14">
        <f t="shared" si="0"/>
        <v>28</v>
      </c>
      <c r="D43" s="14">
        <f t="shared" si="1"/>
        <v>8</v>
      </c>
      <c r="E43" s="14">
        <f t="shared" si="2"/>
        <v>2017</v>
      </c>
      <c r="F43" s="15" t="s">
        <v>327</v>
      </c>
      <c r="G43" s="15" t="s">
        <v>9</v>
      </c>
      <c r="H43" s="93">
        <v>500</v>
      </c>
      <c r="I43" s="93"/>
      <c r="J43" s="94">
        <f t="shared" si="3"/>
        <v>701158.98</v>
      </c>
    </row>
    <row r="44" spans="1:11" x14ac:dyDescent="0.35">
      <c r="A44" s="17" t="s">
        <v>6</v>
      </c>
      <c r="B44" s="13">
        <v>42977</v>
      </c>
      <c r="C44" s="14">
        <f t="shared" si="0"/>
        <v>30</v>
      </c>
      <c r="D44" s="14">
        <f t="shared" si="1"/>
        <v>8</v>
      </c>
      <c r="E44" s="14">
        <f t="shared" si="2"/>
        <v>2017</v>
      </c>
      <c r="F44" s="15" t="s">
        <v>23</v>
      </c>
      <c r="G44" s="15" t="s">
        <v>24</v>
      </c>
      <c r="H44" s="93"/>
      <c r="I44" s="93">
        <v>47824.55</v>
      </c>
      <c r="J44" s="94">
        <f t="shared" si="3"/>
        <v>653334.42999999993</v>
      </c>
    </row>
    <row r="45" spans="1:11" x14ac:dyDescent="0.35">
      <c r="A45" s="17" t="s">
        <v>6</v>
      </c>
      <c r="B45" s="13">
        <v>42977</v>
      </c>
      <c r="C45" s="14">
        <f t="shared" si="0"/>
        <v>30</v>
      </c>
      <c r="D45" s="14">
        <f t="shared" si="1"/>
        <v>8</v>
      </c>
      <c r="E45" s="14">
        <f t="shared" si="2"/>
        <v>2017</v>
      </c>
      <c r="F45" s="15" t="s">
        <v>23</v>
      </c>
      <c r="G45" s="15" t="s">
        <v>85</v>
      </c>
      <c r="H45" s="93"/>
      <c r="I45" s="93">
        <v>680.86</v>
      </c>
      <c r="J45" s="94">
        <f t="shared" si="3"/>
        <v>652653.56999999995</v>
      </c>
    </row>
    <row r="46" spans="1:11" x14ac:dyDescent="0.35">
      <c r="A46" s="17" t="s">
        <v>6</v>
      </c>
      <c r="B46" s="13">
        <v>42977</v>
      </c>
      <c r="C46" s="14">
        <f t="shared" si="0"/>
        <v>30</v>
      </c>
      <c r="D46" s="14">
        <f t="shared" si="1"/>
        <v>8</v>
      </c>
      <c r="E46" s="14">
        <f t="shared" si="2"/>
        <v>2017</v>
      </c>
      <c r="F46" s="15" t="s">
        <v>23</v>
      </c>
      <c r="G46" s="15" t="s">
        <v>52</v>
      </c>
      <c r="H46" s="93">
        <v>12.39</v>
      </c>
      <c r="I46" s="93"/>
      <c r="J46" s="94">
        <f t="shared" si="3"/>
        <v>652665.96</v>
      </c>
    </row>
    <row r="47" spans="1:11" x14ac:dyDescent="0.35">
      <c r="A47" s="17" t="s">
        <v>6</v>
      </c>
      <c r="B47" s="13">
        <v>42978</v>
      </c>
      <c r="C47" s="14">
        <f t="shared" si="0"/>
        <v>31</v>
      </c>
      <c r="D47" s="14">
        <f t="shared" si="1"/>
        <v>8</v>
      </c>
      <c r="E47" s="14">
        <f t="shared" si="2"/>
        <v>2017</v>
      </c>
      <c r="F47" s="15" t="s">
        <v>23</v>
      </c>
      <c r="G47" s="15" t="s">
        <v>24</v>
      </c>
      <c r="H47" s="93"/>
      <c r="I47" s="93">
        <v>652000</v>
      </c>
      <c r="J47" s="94">
        <f t="shared" si="3"/>
        <v>665.95999999996275</v>
      </c>
    </row>
    <row r="48" spans="1:11" x14ac:dyDescent="0.35">
      <c r="A48" s="17" t="s">
        <v>6</v>
      </c>
      <c r="B48" s="13">
        <v>42978</v>
      </c>
      <c r="C48" s="14">
        <f t="shared" si="0"/>
        <v>31</v>
      </c>
      <c r="D48" s="14">
        <f t="shared" si="1"/>
        <v>8</v>
      </c>
      <c r="E48" s="14">
        <f t="shared" si="2"/>
        <v>2017</v>
      </c>
      <c r="F48" s="15" t="s">
        <v>23</v>
      </c>
      <c r="G48" s="15" t="s">
        <v>92</v>
      </c>
      <c r="H48" s="93"/>
      <c r="I48" s="93">
        <v>665.96</v>
      </c>
      <c r="J48" s="94">
        <f t="shared" si="3"/>
        <v>-3.7289282772690058E-11</v>
      </c>
    </row>
    <row r="49" spans="1:10" x14ac:dyDescent="0.35">
      <c r="A49" s="1" t="s">
        <v>95</v>
      </c>
      <c r="B49" s="9">
        <v>43006</v>
      </c>
      <c r="C49" s="10">
        <f t="shared" si="0"/>
        <v>28</v>
      </c>
      <c r="D49" s="10">
        <f t="shared" si="1"/>
        <v>9</v>
      </c>
      <c r="E49" s="10">
        <f t="shared" si="2"/>
        <v>2017</v>
      </c>
      <c r="F49" s="11" t="s">
        <v>45</v>
      </c>
      <c r="G49" s="11" t="s">
        <v>96</v>
      </c>
      <c r="I49" s="91">
        <v>3.42</v>
      </c>
      <c r="J49" s="92">
        <f t="shared" si="3"/>
        <v>-3.4200000000372892</v>
      </c>
    </row>
    <row r="50" spans="1:10" x14ac:dyDescent="0.35">
      <c r="A50" s="1">
        <v>7697003</v>
      </c>
      <c r="B50" s="9">
        <v>43008</v>
      </c>
      <c r="C50" s="10">
        <f t="shared" si="0"/>
        <v>30</v>
      </c>
      <c r="D50" s="10">
        <f t="shared" si="1"/>
        <v>9</v>
      </c>
      <c r="E50" s="10">
        <f t="shared" si="2"/>
        <v>2017</v>
      </c>
      <c r="F50" s="11" t="s">
        <v>99</v>
      </c>
      <c r="G50" s="11" t="s">
        <v>100</v>
      </c>
      <c r="I50" s="91">
        <v>275.2</v>
      </c>
      <c r="J50" s="92">
        <f t="shared" si="3"/>
        <v>-278.62000000003729</v>
      </c>
    </row>
    <row r="51" spans="1:10" x14ac:dyDescent="0.35">
      <c r="A51" s="17" t="s">
        <v>95</v>
      </c>
      <c r="B51" s="13">
        <v>43011</v>
      </c>
      <c r="C51" s="14">
        <f t="shared" si="0"/>
        <v>3</v>
      </c>
      <c r="D51" s="14">
        <f t="shared" si="1"/>
        <v>10</v>
      </c>
      <c r="E51" s="14">
        <f t="shared" si="2"/>
        <v>2017</v>
      </c>
      <c r="F51" s="15" t="s">
        <v>45</v>
      </c>
      <c r="G51" s="15" t="s">
        <v>96</v>
      </c>
      <c r="H51" s="93"/>
      <c r="I51" s="93">
        <v>63</v>
      </c>
      <c r="J51" s="94">
        <f t="shared" si="3"/>
        <v>-341.62000000003729</v>
      </c>
    </row>
    <row r="52" spans="1:10" x14ac:dyDescent="0.35">
      <c r="A52" s="17" t="s">
        <v>105</v>
      </c>
      <c r="B52" s="13">
        <v>43017</v>
      </c>
      <c r="C52" s="14">
        <f t="shared" si="0"/>
        <v>9</v>
      </c>
      <c r="D52" s="14">
        <f t="shared" si="1"/>
        <v>10</v>
      </c>
      <c r="E52" s="14">
        <f t="shared" si="2"/>
        <v>2017</v>
      </c>
      <c r="F52" s="15" t="s">
        <v>335</v>
      </c>
      <c r="G52" s="15" t="s">
        <v>9</v>
      </c>
      <c r="H52" s="93">
        <v>5000</v>
      </c>
      <c r="I52" s="93"/>
      <c r="J52" s="94">
        <f t="shared" si="3"/>
        <v>4658.3799999999628</v>
      </c>
    </row>
    <row r="53" spans="1:10" x14ac:dyDescent="0.35">
      <c r="A53" s="17" t="s">
        <v>105</v>
      </c>
      <c r="B53" s="13">
        <v>43017</v>
      </c>
      <c r="C53" s="14">
        <f t="shared" si="0"/>
        <v>9</v>
      </c>
      <c r="D53" s="14">
        <f t="shared" si="1"/>
        <v>10</v>
      </c>
      <c r="E53" s="14">
        <f t="shared" si="2"/>
        <v>2017</v>
      </c>
      <c r="F53" s="15" t="s">
        <v>327</v>
      </c>
      <c r="G53" s="15" t="s">
        <v>19</v>
      </c>
      <c r="H53" s="93">
        <v>150</v>
      </c>
      <c r="I53" s="93"/>
      <c r="J53" s="94">
        <f t="shared" si="3"/>
        <v>4808.3799999999628</v>
      </c>
    </row>
    <row r="54" spans="1:10" x14ac:dyDescent="0.35">
      <c r="A54" s="17" t="s">
        <v>105</v>
      </c>
      <c r="B54" s="13">
        <v>43018</v>
      </c>
      <c r="C54" s="14">
        <f t="shared" si="0"/>
        <v>10</v>
      </c>
      <c r="D54" s="14">
        <f t="shared" si="1"/>
        <v>10</v>
      </c>
      <c r="E54" s="14">
        <f t="shared" si="2"/>
        <v>2017</v>
      </c>
      <c r="F54" s="15" t="s">
        <v>309</v>
      </c>
      <c r="G54" s="15" t="s">
        <v>19</v>
      </c>
      <c r="H54" s="93">
        <v>368</v>
      </c>
      <c r="I54" s="93"/>
      <c r="J54" s="94">
        <f t="shared" si="3"/>
        <v>5176.3799999999628</v>
      </c>
    </row>
    <row r="55" spans="1:10" x14ac:dyDescent="0.35">
      <c r="A55" s="17" t="s">
        <v>105</v>
      </c>
      <c r="B55" s="13">
        <v>43026</v>
      </c>
      <c r="C55" s="14">
        <f t="shared" si="0"/>
        <v>18</v>
      </c>
      <c r="D55" s="14">
        <f t="shared" si="1"/>
        <v>10</v>
      </c>
      <c r="E55" s="14">
        <f t="shared" si="2"/>
        <v>2017</v>
      </c>
      <c r="F55" s="15" t="s">
        <v>326</v>
      </c>
      <c r="G55" s="15" t="s">
        <v>19</v>
      </c>
      <c r="H55" s="93">
        <v>164</v>
      </c>
      <c r="I55" s="93"/>
      <c r="J55" s="94">
        <f t="shared" si="3"/>
        <v>5340.3799999999628</v>
      </c>
    </row>
    <row r="56" spans="1:10" x14ac:dyDescent="0.35">
      <c r="A56" s="17" t="s">
        <v>105</v>
      </c>
      <c r="B56" s="13">
        <v>43027</v>
      </c>
      <c r="C56" s="14">
        <f t="shared" si="0"/>
        <v>19</v>
      </c>
      <c r="D56" s="14">
        <f t="shared" si="1"/>
        <v>10</v>
      </c>
      <c r="E56" s="14">
        <f t="shared" si="2"/>
        <v>2017</v>
      </c>
      <c r="F56" s="15" t="s">
        <v>330</v>
      </c>
      <c r="G56" s="15" t="s">
        <v>19</v>
      </c>
      <c r="H56" s="93">
        <v>192.86</v>
      </c>
      <c r="I56" s="93"/>
      <c r="J56" s="94">
        <f t="shared" si="3"/>
        <v>5533.2399999999625</v>
      </c>
    </row>
    <row r="57" spans="1:10" x14ac:dyDescent="0.35">
      <c r="A57" s="17" t="s">
        <v>114</v>
      </c>
      <c r="B57" s="13">
        <v>43028</v>
      </c>
      <c r="C57" s="14">
        <f t="shared" si="0"/>
        <v>20</v>
      </c>
      <c r="D57" s="14">
        <f t="shared" si="1"/>
        <v>10</v>
      </c>
      <c r="E57" s="14">
        <f t="shared" si="2"/>
        <v>2017</v>
      </c>
      <c r="F57" s="15" t="s">
        <v>51</v>
      </c>
      <c r="G57" s="15" t="s">
        <v>91</v>
      </c>
      <c r="H57" s="93"/>
      <c r="I57" s="93">
        <v>160</v>
      </c>
      <c r="J57" s="94">
        <f t="shared" si="3"/>
        <v>5373.2399999999625</v>
      </c>
    </row>
    <row r="58" spans="1:10" x14ac:dyDescent="0.35">
      <c r="A58" s="17" t="s">
        <v>117</v>
      </c>
      <c r="B58" s="13">
        <v>43032</v>
      </c>
      <c r="C58" s="14">
        <f t="shared" si="0"/>
        <v>24</v>
      </c>
      <c r="D58" s="14">
        <f t="shared" si="1"/>
        <v>10</v>
      </c>
      <c r="E58" s="14">
        <f t="shared" si="2"/>
        <v>2017</v>
      </c>
      <c r="F58" s="15" t="s">
        <v>335</v>
      </c>
      <c r="G58" s="15" t="s">
        <v>9</v>
      </c>
      <c r="H58" s="93">
        <v>18000</v>
      </c>
      <c r="I58" s="93"/>
      <c r="J58" s="94">
        <f t="shared" si="3"/>
        <v>23373.239999999962</v>
      </c>
    </row>
    <row r="59" spans="1:10" x14ac:dyDescent="0.35">
      <c r="A59" s="17" t="s">
        <v>105</v>
      </c>
      <c r="B59" s="13">
        <v>43032</v>
      </c>
      <c r="C59" s="14">
        <f t="shared" si="0"/>
        <v>24</v>
      </c>
      <c r="D59" s="14">
        <f t="shared" si="1"/>
        <v>10</v>
      </c>
      <c r="E59" s="14">
        <f t="shared" si="2"/>
        <v>2017</v>
      </c>
      <c r="F59" s="15" t="s">
        <v>329</v>
      </c>
      <c r="G59" s="15" t="s">
        <v>19</v>
      </c>
      <c r="H59" s="93">
        <v>314</v>
      </c>
      <c r="I59" s="93"/>
      <c r="J59" s="94">
        <f t="shared" si="3"/>
        <v>23687.239999999962</v>
      </c>
    </row>
    <row r="60" spans="1:10" x14ac:dyDescent="0.35">
      <c r="A60" s="17">
        <v>7697001</v>
      </c>
      <c r="B60" s="13">
        <v>43037</v>
      </c>
      <c r="C60" s="14">
        <f t="shared" si="0"/>
        <v>29</v>
      </c>
      <c r="D60" s="14">
        <f t="shared" si="1"/>
        <v>10</v>
      </c>
      <c r="E60" s="14">
        <f t="shared" si="2"/>
        <v>2017</v>
      </c>
      <c r="F60" s="15" t="s">
        <v>308</v>
      </c>
      <c r="G60" s="15" t="s">
        <v>9</v>
      </c>
      <c r="H60" s="93"/>
      <c r="I60" s="93">
        <v>5000</v>
      </c>
      <c r="J60" s="94">
        <f t="shared" si="3"/>
        <v>18687.239999999962</v>
      </c>
    </row>
    <row r="61" spans="1:10" x14ac:dyDescent="0.35">
      <c r="A61" s="17" t="s">
        <v>114</v>
      </c>
      <c r="B61" s="13">
        <v>43038</v>
      </c>
      <c r="C61" s="14">
        <f t="shared" si="0"/>
        <v>30</v>
      </c>
      <c r="D61" s="14">
        <f t="shared" si="1"/>
        <v>10</v>
      </c>
      <c r="E61" s="14">
        <f t="shared" si="2"/>
        <v>2017</v>
      </c>
      <c r="F61" s="15" t="s">
        <v>51</v>
      </c>
      <c r="G61" s="15" t="s">
        <v>91</v>
      </c>
      <c r="H61" s="93"/>
      <c r="I61" s="93">
        <v>150</v>
      </c>
      <c r="J61" s="94">
        <f t="shared" si="3"/>
        <v>18537.239999999962</v>
      </c>
    </row>
    <row r="62" spans="1:10" x14ac:dyDescent="0.35">
      <c r="A62" s="17" t="s">
        <v>125</v>
      </c>
      <c r="B62" s="13">
        <v>43038</v>
      </c>
      <c r="C62" s="14">
        <f t="shared" si="0"/>
        <v>30</v>
      </c>
      <c r="D62" s="14">
        <f t="shared" si="1"/>
        <v>10</v>
      </c>
      <c r="E62" s="14">
        <f t="shared" si="2"/>
        <v>2017</v>
      </c>
      <c r="F62" s="15" t="s">
        <v>126</v>
      </c>
      <c r="G62" s="15" t="s">
        <v>91</v>
      </c>
      <c r="H62" s="93"/>
      <c r="I62" s="93">
        <v>35.51</v>
      </c>
      <c r="J62" s="94">
        <f t="shared" si="3"/>
        <v>18501.729999999963</v>
      </c>
    </row>
    <row r="63" spans="1:10" x14ac:dyDescent="0.35">
      <c r="A63" s="17">
        <v>7697002</v>
      </c>
      <c r="B63" s="13">
        <v>43038</v>
      </c>
      <c r="C63" s="14">
        <f t="shared" si="0"/>
        <v>30</v>
      </c>
      <c r="D63" s="14">
        <f t="shared" si="1"/>
        <v>10</v>
      </c>
      <c r="E63" s="14">
        <f t="shared" si="2"/>
        <v>2017</v>
      </c>
      <c r="F63" s="15" t="s">
        <v>126</v>
      </c>
      <c r="G63" s="15" t="s">
        <v>91</v>
      </c>
      <c r="H63" s="93"/>
      <c r="I63" s="93">
        <v>200</v>
      </c>
      <c r="J63" s="94">
        <f t="shared" si="3"/>
        <v>18301.729999999963</v>
      </c>
    </row>
    <row r="64" spans="1:10" x14ac:dyDescent="0.35">
      <c r="A64" s="1" t="s">
        <v>125</v>
      </c>
      <c r="B64" s="9">
        <v>43041</v>
      </c>
      <c r="C64" s="10">
        <f t="shared" si="0"/>
        <v>2</v>
      </c>
      <c r="D64" s="10">
        <f t="shared" si="1"/>
        <v>11</v>
      </c>
      <c r="E64" s="10">
        <f t="shared" si="2"/>
        <v>2017</v>
      </c>
      <c r="F64" s="11" t="s">
        <v>61</v>
      </c>
      <c r="G64" s="11" t="s">
        <v>91</v>
      </c>
      <c r="I64" s="91">
        <v>9.6</v>
      </c>
      <c r="J64" s="92">
        <f t="shared" si="3"/>
        <v>18292.129999999965</v>
      </c>
    </row>
    <row r="65" spans="1:10" x14ac:dyDescent="0.35">
      <c r="A65" s="1" t="s">
        <v>105</v>
      </c>
      <c r="B65" s="9">
        <v>43041</v>
      </c>
      <c r="C65" s="10">
        <f t="shared" si="0"/>
        <v>2</v>
      </c>
      <c r="D65" s="10">
        <f t="shared" si="1"/>
        <v>11</v>
      </c>
      <c r="E65" s="10">
        <f t="shared" si="2"/>
        <v>2017</v>
      </c>
      <c r="F65" s="11" t="s">
        <v>336</v>
      </c>
      <c r="G65" s="11" t="s">
        <v>9</v>
      </c>
      <c r="H65" s="91">
        <v>5000</v>
      </c>
      <c r="J65" s="92">
        <f t="shared" si="3"/>
        <v>23292.129999999965</v>
      </c>
    </row>
    <row r="66" spans="1:10" x14ac:dyDescent="0.35">
      <c r="A66" s="1" t="s">
        <v>105</v>
      </c>
      <c r="B66" s="9">
        <v>43041</v>
      </c>
      <c r="C66" s="10">
        <f t="shared" ref="C66:C129" si="4">DAY(B66)</f>
        <v>2</v>
      </c>
      <c r="D66" s="10">
        <f t="shared" ref="D66:D129" si="5">MONTH(B66)</f>
        <v>11</v>
      </c>
      <c r="E66" s="10">
        <f t="shared" ref="E66:E129" si="6">YEAR(B66)</f>
        <v>2017</v>
      </c>
      <c r="F66" s="11" t="s">
        <v>335</v>
      </c>
      <c r="G66" s="11" t="s">
        <v>19</v>
      </c>
      <c r="H66" s="91">
        <v>255</v>
      </c>
      <c r="J66" s="92">
        <f t="shared" si="3"/>
        <v>23547.129999999965</v>
      </c>
    </row>
    <row r="67" spans="1:10" x14ac:dyDescent="0.35">
      <c r="A67" s="1" t="s">
        <v>125</v>
      </c>
      <c r="B67" s="9">
        <v>43043</v>
      </c>
      <c r="C67" s="10">
        <f t="shared" si="4"/>
        <v>4</v>
      </c>
      <c r="D67" s="10">
        <f t="shared" si="5"/>
        <v>11</v>
      </c>
      <c r="E67" s="10">
        <f t="shared" si="6"/>
        <v>2017</v>
      </c>
      <c r="F67" s="11" t="s">
        <v>136</v>
      </c>
      <c r="G67" s="11" t="s">
        <v>91</v>
      </c>
      <c r="I67" s="91">
        <v>23.7</v>
      </c>
      <c r="J67" s="92">
        <f t="shared" ref="J67:J130" si="7">J66+H67-I67</f>
        <v>23523.429999999964</v>
      </c>
    </row>
    <row r="68" spans="1:10" x14ac:dyDescent="0.35">
      <c r="A68" s="1">
        <v>7697004</v>
      </c>
      <c r="B68" s="9">
        <v>43045</v>
      </c>
      <c r="C68" s="10">
        <f t="shared" si="4"/>
        <v>6</v>
      </c>
      <c r="D68" s="10">
        <f t="shared" si="5"/>
        <v>11</v>
      </c>
      <c r="E68" s="10">
        <f t="shared" si="6"/>
        <v>2017</v>
      </c>
      <c r="F68" s="11" t="s">
        <v>126</v>
      </c>
      <c r="G68" s="11" t="s">
        <v>91</v>
      </c>
      <c r="I68" s="91">
        <v>284.92</v>
      </c>
      <c r="J68" s="92">
        <f t="shared" si="7"/>
        <v>23238.509999999966</v>
      </c>
    </row>
    <row r="69" spans="1:10" x14ac:dyDescent="0.35">
      <c r="A69" s="1" t="s">
        <v>125</v>
      </c>
      <c r="B69" s="9">
        <v>43047</v>
      </c>
      <c r="C69" s="10">
        <f t="shared" si="4"/>
        <v>8</v>
      </c>
      <c r="D69" s="10">
        <f t="shared" si="5"/>
        <v>11</v>
      </c>
      <c r="E69" s="10">
        <f t="shared" si="6"/>
        <v>2017</v>
      </c>
      <c r="F69" s="11" t="s">
        <v>141</v>
      </c>
      <c r="G69" s="11" t="s">
        <v>128</v>
      </c>
      <c r="I69" s="91">
        <v>23.95</v>
      </c>
      <c r="J69" s="92">
        <f t="shared" si="7"/>
        <v>23214.559999999965</v>
      </c>
    </row>
    <row r="70" spans="1:10" x14ac:dyDescent="0.35">
      <c r="A70" s="1" t="s">
        <v>125</v>
      </c>
      <c r="B70" s="9">
        <v>43047</v>
      </c>
      <c r="C70" s="10">
        <f t="shared" si="4"/>
        <v>8</v>
      </c>
      <c r="D70" s="10">
        <f t="shared" si="5"/>
        <v>11</v>
      </c>
      <c r="E70" s="10">
        <f t="shared" si="6"/>
        <v>2017</v>
      </c>
      <c r="F70" s="11" t="s">
        <v>144</v>
      </c>
      <c r="G70" s="11" t="s">
        <v>100</v>
      </c>
      <c r="I70" s="91">
        <v>23.2</v>
      </c>
      <c r="J70" s="92">
        <f t="shared" si="7"/>
        <v>23191.359999999964</v>
      </c>
    </row>
    <row r="71" spans="1:10" x14ac:dyDescent="0.35">
      <c r="A71" s="1">
        <v>7697005</v>
      </c>
      <c r="B71" s="9">
        <v>43047</v>
      </c>
      <c r="C71" s="10">
        <f t="shared" si="4"/>
        <v>8</v>
      </c>
      <c r="D71" s="10">
        <f t="shared" si="5"/>
        <v>11</v>
      </c>
      <c r="E71" s="10">
        <f t="shared" si="6"/>
        <v>2017</v>
      </c>
      <c r="F71" s="11" t="s">
        <v>93</v>
      </c>
      <c r="G71" s="11" t="s">
        <v>91</v>
      </c>
      <c r="I71" s="91">
        <v>200</v>
      </c>
      <c r="J71" s="92">
        <f t="shared" si="7"/>
        <v>22991.359999999964</v>
      </c>
    </row>
    <row r="72" spans="1:10" x14ac:dyDescent="0.35">
      <c r="A72" s="1" t="s">
        <v>125</v>
      </c>
      <c r="B72" s="9">
        <v>43049</v>
      </c>
      <c r="C72" s="10">
        <f t="shared" si="4"/>
        <v>10</v>
      </c>
      <c r="D72" s="10">
        <f t="shared" si="5"/>
        <v>11</v>
      </c>
      <c r="E72" s="10">
        <f t="shared" si="6"/>
        <v>2017</v>
      </c>
      <c r="F72" s="11" t="s">
        <v>141</v>
      </c>
      <c r="G72" s="11" t="s">
        <v>128</v>
      </c>
      <c r="I72" s="91">
        <v>23.95</v>
      </c>
      <c r="J72" s="92">
        <f t="shared" si="7"/>
        <v>22967.409999999963</v>
      </c>
    </row>
    <row r="73" spans="1:10" x14ac:dyDescent="0.35">
      <c r="A73" s="1">
        <v>7697006</v>
      </c>
      <c r="B73" s="9">
        <v>43052</v>
      </c>
      <c r="C73" s="10">
        <f t="shared" si="4"/>
        <v>13</v>
      </c>
      <c r="D73" s="10">
        <f t="shared" si="5"/>
        <v>11</v>
      </c>
      <c r="E73" s="10">
        <f t="shared" si="6"/>
        <v>2017</v>
      </c>
      <c r="F73" s="11" t="s">
        <v>120</v>
      </c>
      <c r="G73" s="11" t="s">
        <v>60</v>
      </c>
      <c r="I73" s="91">
        <v>3495.82</v>
      </c>
      <c r="J73" s="92">
        <f t="shared" si="7"/>
        <v>19471.589999999964</v>
      </c>
    </row>
    <row r="74" spans="1:10" x14ac:dyDescent="0.35">
      <c r="A74" s="1" t="s">
        <v>125</v>
      </c>
      <c r="B74" s="9">
        <v>43053</v>
      </c>
      <c r="C74" s="10">
        <f t="shared" si="4"/>
        <v>14</v>
      </c>
      <c r="D74" s="10">
        <f t="shared" si="5"/>
        <v>11</v>
      </c>
      <c r="E74" s="10">
        <f t="shared" si="6"/>
        <v>2017</v>
      </c>
      <c r="F74" s="11" t="s">
        <v>47</v>
      </c>
      <c r="G74" s="11" t="s">
        <v>91</v>
      </c>
      <c r="I74" s="91">
        <v>90.14</v>
      </c>
      <c r="J74" s="92">
        <f t="shared" si="7"/>
        <v>19381.449999999964</v>
      </c>
    </row>
    <row r="75" spans="1:10" x14ac:dyDescent="0.35">
      <c r="A75" s="1" t="s">
        <v>125</v>
      </c>
      <c r="B75" s="9">
        <v>43053</v>
      </c>
      <c r="C75" s="10">
        <f t="shared" si="4"/>
        <v>14</v>
      </c>
      <c r="D75" s="10">
        <f t="shared" si="5"/>
        <v>11</v>
      </c>
      <c r="E75" s="10">
        <f t="shared" si="6"/>
        <v>2017</v>
      </c>
      <c r="F75" s="11" t="s">
        <v>154</v>
      </c>
      <c r="G75" s="11" t="s">
        <v>91</v>
      </c>
      <c r="I75" s="91">
        <v>11.97</v>
      </c>
      <c r="J75" s="92">
        <f t="shared" si="7"/>
        <v>19369.479999999963</v>
      </c>
    </row>
    <row r="76" spans="1:10" x14ac:dyDescent="0.35">
      <c r="A76" s="1" t="s">
        <v>125</v>
      </c>
      <c r="B76" s="9">
        <v>43053</v>
      </c>
      <c r="C76" s="10">
        <f t="shared" si="4"/>
        <v>14</v>
      </c>
      <c r="D76" s="10">
        <f t="shared" si="5"/>
        <v>11</v>
      </c>
      <c r="E76" s="10">
        <f t="shared" si="6"/>
        <v>2017</v>
      </c>
      <c r="F76" s="11" t="s">
        <v>154</v>
      </c>
      <c r="G76" s="11" t="s">
        <v>91</v>
      </c>
      <c r="H76" s="91">
        <v>17</v>
      </c>
      <c r="J76" s="92">
        <f t="shared" si="7"/>
        <v>19386.479999999963</v>
      </c>
    </row>
    <row r="77" spans="1:10" x14ac:dyDescent="0.35">
      <c r="A77" s="1">
        <v>7697008</v>
      </c>
      <c r="B77" s="9">
        <v>43056</v>
      </c>
      <c r="C77" s="10">
        <f t="shared" si="4"/>
        <v>17</v>
      </c>
      <c r="D77" s="10">
        <f t="shared" si="5"/>
        <v>11</v>
      </c>
      <c r="E77" s="10">
        <f t="shared" si="6"/>
        <v>2017</v>
      </c>
      <c r="F77" s="11" t="s">
        <v>93</v>
      </c>
      <c r="G77" s="11" t="s">
        <v>91</v>
      </c>
      <c r="I77" s="91">
        <v>202.02</v>
      </c>
      <c r="J77" s="92">
        <f t="shared" si="7"/>
        <v>19184.459999999963</v>
      </c>
    </row>
    <row r="78" spans="1:10" x14ac:dyDescent="0.35">
      <c r="A78" s="1">
        <v>7697007</v>
      </c>
      <c r="B78" s="9">
        <v>43056</v>
      </c>
      <c r="C78" s="10">
        <f t="shared" si="4"/>
        <v>17</v>
      </c>
      <c r="D78" s="10">
        <f t="shared" si="5"/>
        <v>11</v>
      </c>
      <c r="E78" s="10">
        <f t="shared" si="6"/>
        <v>2017</v>
      </c>
      <c r="F78" s="11" t="s">
        <v>160</v>
      </c>
      <c r="G78" s="11" t="s">
        <v>161</v>
      </c>
      <c r="I78" s="91">
        <v>49.62</v>
      </c>
      <c r="J78" s="92">
        <f t="shared" si="7"/>
        <v>19134.839999999964</v>
      </c>
    </row>
    <row r="79" spans="1:10" x14ac:dyDescent="0.35">
      <c r="A79" s="1" t="s">
        <v>105</v>
      </c>
      <c r="B79" s="9">
        <v>43056</v>
      </c>
      <c r="C79" s="10">
        <f t="shared" si="4"/>
        <v>17</v>
      </c>
      <c r="D79" s="10">
        <f t="shared" si="5"/>
        <v>11</v>
      </c>
      <c r="E79" s="10">
        <f t="shared" si="6"/>
        <v>2017</v>
      </c>
      <c r="F79" s="11" t="s">
        <v>329</v>
      </c>
      <c r="G79" s="11" t="s">
        <v>19</v>
      </c>
      <c r="H79" s="91">
        <v>217</v>
      </c>
      <c r="J79" s="92">
        <f t="shared" si="7"/>
        <v>19351.839999999964</v>
      </c>
    </row>
    <row r="80" spans="1:10" x14ac:dyDescent="0.35">
      <c r="A80" s="1">
        <v>7697009</v>
      </c>
      <c r="B80" s="9">
        <v>43057</v>
      </c>
      <c r="C80" s="10">
        <f t="shared" si="4"/>
        <v>18</v>
      </c>
      <c r="D80" s="10">
        <f t="shared" si="5"/>
        <v>11</v>
      </c>
      <c r="E80" s="10">
        <f t="shared" si="6"/>
        <v>2017</v>
      </c>
      <c r="F80" s="11" t="s">
        <v>165</v>
      </c>
      <c r="G80" s="11" t="s">
        <v>100</v>
      </c>
      <c r="I80" s="91">
        <v>105.5</v>
      </c>
      <c r="J80" s="92">
        <f t="shared" si="7"/>
        <v>19246.339999999964</v>
      </c>
    </row>
    <row r="81" spans="1:10" x14ac:dyDescent="0.35">
      <c r="A81" s="1" t="s">
        <v>125</v>
      </c>
      <c r="B81" s="9">
        <v>43058</v>
      </c>
      <c r="C81" s="10">
        <f t="shared" si="4"/>
        <v>19</v>
      </c>
      <c r="D81" s="10">
        <f t="shared" si="5"/>
        <v>11</v>
      </c>
      <c r="E81" s="10">
        <f t="shared" si="6"/>
        <v>2017</v>
      </c>
      <c r="F81" s="11" t="s">
        <v>158</v>
      </c>
      <c r="G81" s="11" t="s">
        <v>146</v>
      </c>
      <c r="I81" s="91">
        <v>41.8</v>
      </c>
      <c r="J81" s="92">
        <f t="shared" si="7"/>
        <v>19204.539999999964</v>
      </c>
    </row>
    <row r="82" spans="1:10" x14ac:dyDescent="0.35">
      <c r="A82" s="1" t="s">
        <v>125</v>
      </c>
      <c r="B82" s="9">
        <v>43059</v>
      </c>
      <c r="C82" s="10">
        <f t="shared" si="4"/>
        <v>20</v>
      </c>
      <c r="D82" s="10">
        <f t="shared" si="5"/>
        <v>11</v>
      </c>
      <c r="E82" s="10">
        <f t="shared" si="6"/>
        <v>2017</v>
      </c>
      <c r="F82" s="11" t="s">
        <v>156</v>
      </c>
      <c r="G82" s="11" t="s">
        <v>91</v>
      </c>
      <c r="I82" s="91">
        <v>49.2</v>
      </c>
      <c r="J82" s="92">
        <f t="shared" si="7"/>
        <v>19155.339999999964</v>
      </c>
    </row>
    <row r="83" spans="1:10" x14ac:dyDescent="0.35">
      <c r="A83" s="1" t="s">
        <v>105</v>
      </c>
      <c r="B83" s="9">
        <v>43059</v>
      </c>
      <c r="C83" s="10">
        <f t="shared" si="4"/>
        <v>20</v>
      </c>
      <c r="D83" s="10">
        <f t="shared" si="5"/>
        <v>11</v>
      </c>
      <c r="E83" s="10">
        <f t="shared" si="6"/>
        <v>2017</v>
      </c>
      <c r="F83" s="11" t="s">
        <v>334</v>
      </c>
      <c r="G83" s="11" t="s">
        <v>19</v>
      </c>
      <c r="H83" s="91">
        <v>300</v>
      </c>
      <c r="J83" s="92">
        <f t="shared" si="7"/>
        <v>19455.339999999964</v>
      </c>
    </row>
    <row r="84" spans="1:10" x14ac:dyDescent="0.35">
      <c r="A84" s="1" t="s">
        <v>125</v>
      </c>
      <c r="B84" s="9">
        <v>43061</v>
      </c>
      <c r="C84" s="10">
        <f t="shared" si="4"/>
        <v>22</v>
      </c>
      <c r="D84" s="10">
        <f t="shared" si="5"/>
        <v>11</v>
      </c>
      <c r="E84" s="10">
        <f t="shared" si="6"/>
        <v>2017</v>
      </c>
      <c r="F84" s="11" t="s">
        <v>141</v>
      </c>
      <c r="G84" s="11" t="s">
        <v>80</v>
      </c>
      <c r="I84" s="91">
        <v>36.35</v>
      </c>
      <c r="J84" s="92">
        <f t="shared" si="7"/>
        <v>19418.989999999965</v>
      </c>
    </row>
    <row r="85" spans="1:10" x14ac:dyDescent="0.35">
      <c r="A85" s="1">
        <v>7697011</v>
      </c>
      <c r="B85" s="9">
        <v>43063</v>
      </c>
      <c r="C85" s="10">
        <f t="shared" si="4"/>
        <v>24</v>
      </c>
      <c r="D85" s="10">
        <f t="shared" si="5"/>
        <v>11</v>
      </c>
      <c r="E85" s="10">
        <f t="shared" si="6"/>
        <v>2017</v>
      </c>
      <c r="F85" s="11" t="s">
        <v>171</v>
      </c>
      <c r="G85" s="11" t="s">
        <v>21</v>
      </c>
      <c r="I85" s="91">
        <v>180</v>
      </c>
      <c r="J85" s="92">
        <f t="shared" si="7"/>
        <v>19238.989999999965</v>
      </c>
    </row>
    <row r="86" spans="1:10" x14ac:dyDescent="0.35">
      <c r="A86" s="1">
        <v>7697010</v>
      </c>
      <c r="B86" s="9">
        <v>43063</v>
      </c>
      <c r="C86" s="10">
        <f t="shared" si="4"/>
        <v>24</v>
      </c>
      <c r="D86" s="10">
        <f t="shared" si="5"/>
        <v>11</v>
      </c>
      <c r="E86" s="10">
        <f t="shared" si="6"/>
        <v>2017</v>
      </c>
      <c r="F86" s="11" t="s">
        <v>25</v>
      </c>
      <c r="G86" s="11" t="s">
        <v>40</v>
      </c>
      <c r="I86" s="91">
        <v>1080</v>
      </c>
      <c r="J86" s="92">
        <f t="shared" si="7"/>
        <v>18158.989999999965</v>
      </c>
    </row>
    <row r="87" spans="1:10" x14ac:dyDescent="0.35">
      <c r="A87" s="1" t="s">
        <v>114</v>
      </c>
      <c r="B87" s="9">
        <v>43065</v>
      </c>
      <c r="C87" s="10">
        <f t="shared" si="4"/>
        <v>26</v>
      </c>
      <c r="D87" s="10">
        <f t="shared" si="5"/>
        <v>11</v>
      </c>
      <c r="E87" s="10">
        <f t="shared" si="6"/>
        <v>2017</v>
      </c>
      <c r="F87" s="11" t="s">
        <v>51</v>
      </c>
      <c r="G87" s="11" t="s">
        <v>91</v>
      </c>
      <c r="I87" s="91">
        <v>300</v>
      </c>
      <c r="J87" s="92">
        <f t="shared" si="7"/>
        <v>17858.989999999965</v>
      </c>
    </row>
    <row r="88" spans="1:10" x14ac:dyDescent="0.35">
      <c r="A88" s="1" t="s">
        <v>125</v>
      </c>
      <c r="B88" s="9">
        <v>43066</v>
      </c>
      <c r="C88" s="10">
        <f t="shared" si="4"/>
        <v>27</v>
      </c>
      <c r="D88" s="10">
        <f t="shared" si="5"/>
        <v>11</v>
      </c>
      <c r="E88" s="10">
        <f t="shared" si="6"/>
        <v>2017</v>
      </c>
      <c r="F88" s="11" t="s">
        <v>141</v>
      </c>
      <c r="G88" s="11" t="s">
        <v>128</v>
      </c>
      <c r="I88" s="91">
        <v>73.44</v>
      </c>
      <c r="J88" s="92">
        <f t="shared" si="7"/>
        <v>17785.549999999967</v>
      </c>
    </row>
    <row r="89" spans="1:10" x14ac:dyDescent="0.35">
      <c r="A89" s="1" t="s">
        <v>125</v>
      </c>
      <c r="B89" s="9">
        <v>43066</v>
      </c>
      <c r="C89" s="10">
        <f t="shared" si="4"/>
        <v>27</v>
      </c>
      <c r="D89" s="10">
        <f t="shared" si="5"/>
        <v>11</v>
      </c>
      <c r="E89" s="10">
        <f t="shared" si="6"/>
        <v>2017</v>
      </c>
      <c r="F89" s="11" t="s">
        <v>171</v>
      </c>
      <c r="G89" s="11" t="s">
        <v>80</v>
      </c>
      <c r="I89" s="91">
        <v>23.12</v>
      </c>
      <c r="J89" s="92">
        <f t="shared" si="7"/>
        <v>17762.429999999968</v>
      </c>
    </row>
    <row r="90" spans="1:10" x14ac:dyDescent="0.35">
      <c r="A90" s="1" t="s">
        <v>125</v>
      </c>
      <c r="B90" s="9">
        <v>43066</v>
      </c>
      <c r="C90" s="10">
        <f t="shared" si="4"/>
        <v>27</v>
      </c>
      <c r="D90" s="10">
        <f t="shared" si="5"/>
        <v>11</v>
      </c>
      <c r="E90" s="10">
        <f t="shared" si="6"/>
        <v>2017</v>
      </c>
      <c r="F90" s="11" t="s">
        <v>171</v>
      </c>
      <c r="G90" s="11" t="s">
        <v>80</v>
      </c>
      <c r="I90" s="91">
        <v>13.51</v>
      </c>
      <c r="J90" s="92">
        <f t="shared" si="7"/>
        <v>17748.919999999969</v>
      </c>
    </row>
    <row r="91" spans="1:10" x14ac:dyDescent="0.35">
      <c r="A91" s="1" t="s">
        <v>105</v>
      </c>
      <c r="B91" s="9">
        <v>43069</v>
      </c>
      <c r="C91" s="10">
        <f t="shared" si="4"/>
        <v>30</v>
      </c>
      <c r="D91" s="10">
        <f t="shared" si="5"/>
        <v>11</v>
      </c>
      <c r="E91" s="10">
        <f t="shared" si="6"/>
        <v>2017</v>
      </c>
      <c r="F91" s="11" t="s">
        <v>333</v>
      </c>
      <c r="G91" s="11" t="s">
        <v>91</v>
      </c>
      <c r="I91" s="91">
        <v>60.97</v>
      </c>
      <c r="J91" s="92">
        <f t="shared" si="7"/>
        <v>17687.949999999968</v>
      </c>
    </row>
    <row r="92" spans="1:10" x14ac:dyDescent="0.35">
      <c r="A92" s="17" t="s">
        <v>125</v>
      </c>
      <c r="B92" s="13">
        <v>43070</v>
      </c>
      <c r="C92" s="14">
        <f t="shared" si="4"/>
        <v>1</v>
      </c>
      <c r="D92" s="14">
        <f t="shared" si="5"/>
        <v>12</v>
      </c>
      <c r="E92" s="14">
        <f t="shared" si="6"/>
        <v>2017</v>
      </c>
      <c r="F92" s="15" t="s">
        <v>154</v>
      </c>
      <c r="G92" s="15" t="s">
        <v>91</v>
      </c>
      <c r="H92" s="93"/>
      <c r="I92" s="93">
        <v>11.97</v>
      </c>
      <c r="J92" s="94">
        <f t="shared" si="7"/>
        <v>17675.979999999967</v>
      </c>
    </row>
    <row r="93" spans="1:10" x14ac:dyDescent="0.35">
      <c r="A93" s="17" t="s">
        <v>114</v>
      </c>
      <c r="B93" s="13">
        <v>43073</v>
      </c>
      <c r="C93" s="14">
        <f t="shared" si="4"/>
        <v>4</v>
      </c>
      <c r="D93" s="14">
        <f t="shared" si="5"/>
        <v>12</v>
      </c>
      <c r="E93" s="14">
        <f t="shared" si="6"/>
        <v>2017</v>
      </c>
      <c r="F93" s="15" t="s">
        <v>51</v>
      </c>
      <c r="G93" s="15" t="s">
        <v>91</v>
      </c>
      <c r="H93" s="93"/>
      <c r="I93" s="93">
        <v>700</v>
      </c>
      <c r="J93" s="94">
        <f t="shared" si="7"/>
        <v>16975.979999999967</v>
      </c>
    </row>
    <row r="94" spans="1:10" x14ac:dyDescent="0.35">
      <c r="A94" s="17">
        <v>7697012</v>
      </c>
      <c r="B94" s="13">
        <v>43073</v>
      </c>
      <c r="C94" s="14">
        <f t="shared" si="4"/>
        <v>4</v>
      </c>
      <c r="D94" s="14">
        <f t="shared" si="5"/>
        <v>12</v>
      </c>
      <c r="E94" s="14">
        <f t="shared" si="6"/>
        <v>2017</v>
      </c>
      <c r="F94" s="15" t="s">
        <v>120</v>
      </c>
      <c r="G94" s="15" t="s">
        <v>60</v>
      </c>
      <c r="H94" s="93"/>
      <c r="I94" s="93">
        <v>8156.92</v>
      </c>
      <c r="J94" s="94">
        <f t="shared" si="7"/>
        <v>8819.0599999999667</v>
      </c>
    </row>
    <row r="95" spans="1:10" x14ac:dyDescent="0.35">
      <c r="A95" s="17" t="s">
        <v>95</v>
      </c>
      <c r="B95" s="13">
        <v>43074</v>
      </c>
      <c r="C95" s="14">
        <f t="shared" si="4"/>
        <v>5</v>
      </c>
      <c r="D95" s="14">
        <f t="shared" si="5"/>
        <v>12</v>
      </c>
      <c r="E95" s="14">
        <f t="shared" si="6"/>
        <v>2017</v>
      </c>
      <c r="F95" s="15" t="s">
        <v>45</v>
      </c>
      <c r="G95" s="15" t="s">
        <v>96</v>
      </c>
      <c r="H95" s="93"/>
      <c r="I95" s="93">
        <v>0.26</v>
      </c>
      <c r="J95" s="94">
        <f t="shared" si="7"/>
        <v>8818.7999999999665</v>
      </c>
    </row>
    <row r="96" spans="1:10" x14ac:dyDescent="0.35">
      <c r="A96" s="17" t="s">
        <v>182</v>
      </c>
      <c r="B96" s="13">
        <v>43075</v>
      </c>
      <c r="C96" s="14">
        <f t="shared" si="4"/>
        <v>6</v>
      </c>
      <c r="D96" s="14">
        <f t="shared" si="5"/>
        <v>12</v>
      </c>
      <c r="E96" s="14">
        <f t="shared" si="6"/>
        <v>2017</v>
      </c>
      <c r="F96" s="15" t="s">
        <v>170</v>
      </c>
      <c r="G96" s="15" t="s">
        <v>110</v>
      </c>
      <c r="H96" s="93"/>
      <c r="I96" s="93">
        <v>95</v>
      </c>
      <c r="J96" s="94">
        <f t="shared" si="7"/>
        <v>8723.7999999999665</v>
      </c>
    </row>
    <row r="97" spans="1:10" x14ac:dyDescent="0.35">
      <c r="A97" s="17" t="s">
        <v>125</v>
      </c>
      <c r="B97" s="13">
        <v>43075</v>
      </c>
      <c r="C97" s="14">
        <f t="shared" si="4"/>
        <v>6</v>
      </c>
      <c r="D97" s="14">
        <f t="shared" si="5"/>
        <v>12</v>
      </c>
      <c r="E97" s="14">
        <f t="shared" si="6"/>
        <v>2017</v>
      </c>
      <c r="F97" s="15" t="s">
        <v>156</v>
      </c>
      <c r="G97" s="15" t="s">
        <v>91</v>
      </c>
      <c r="H97" s="93"/>
      <c r="I97" s="93">
        <v>437.65</v>
      </c>
      <c r="J97" s="94">
        <f t="shared" si="7"/>
        <v>8286.1499999999669</v>
      </c>
    </row>
    <row r="98" spans="1:10" x14ac:dyDescent="0.35">
      <c r="A98" s="17" t="s">
        <v>114</v>
      </c>
      <c r="B98" s="13">
        <v>43076</v>
      </c>
      <c r="C98" s="14">
        <f t="shared" si="4"/>
        <v>7</v>
      </c>
      <c r="D98" s="14">
        <f t="shared" si="5"/>
        <v>12</v>
      </c>
      <c r="E98" s="14">
        <f t="shared" si="6"/>
        <v>2017</v>
      </c>
      <c r="F98" s="15" t="s">
        <v>51</v>
      </c>
      <c r="G98" s="15" t="s">
        <v>91</v>
      </c>
      <c r="H98" s="93"/>
      <c r="I98" s="93">
        <v>180</v>
      </c>
      <c r="J98" s="94">
        <f t="shared" si="7"/>
        <v>8106.1499999999669</v>
      </c>
    </row>
    <row r="99" spans="1:10" x14ac:dyDescent="0.35">
      <c r="A99" s="17" t="s">
        <v>125</v>
      </c>
      <c r="B99" s="13">
        <v>43076</v>
      </c>
      <c r="C99" s="14">
        <f t="shared" si="4"/>
        <v>7</v>
      </c>
      <c r="D99" s="14">
        <f t="shared" si="5"/>
        <v>12</v>
      </c>
      <c r="E99" s="14">
        <f t="shared" si="6"/>
        <v>2017</v>
      </c>
      <c r="F99" s="15" t="s">
        <v>160</v>
      </c>
      <c r="G99" s="15" t="s">
        <v>161</v>
      </c>
      <c r="H99" s="93"/>
      <c r="I99" s="93">
        <v>45.96</v>
      </c>
      <c r="J99" s="94">
        <f t="shared" si="7"/>
        <v>8060.1899999999669</v>
      </c>
    </row>
    <row r="100" spans="1:10" x14ac:dyDescent="0.35">
      <c r="A100" s="17" t="s">
        <v>125</v>
      </c>
      <c r="B100" s="13">
        <v>43076</v>
      </c>
      <c r="C100" s="14">
        <f t="shared" si="4"/>
        <v>7</v>
      </c>
      <c r="D100" s="14">
        <f t="shared" si="5"/>
        <v>12</v>
      </c>
      <c r="E100" s="14">
        <f t="shared" si="6"/>
        <v>2017</v>
      </c>
      <c r="F100" s="15" t="s">
        <v>171</v>
      </c>
      <c r="G100" s="15" t="s">
        <v>80</v>
      </c>
      <c r="H100" s="93"/>
      <c r="I100" s="93">
        <v>20.11</v>
      </c>
      <c r="J100" s="94">
        <f t="shared" si="7"/>
        <v>8040.0799999999672</v>
      </c>
    </row>
    <row r="101" spans="1:10" x14ac:dyDescent="0.35">
      <c r="A101" s="17" t="s">
        <v>105</v>
      </c>
      <c r="B101" s="13">
        <v>43076</v>
      </c>
      <c r="C101" s="14">
        <f t="shared" si="4"/>
        <v>7</v>
      </c>
      <c r="D101" s="14">
        <f t="shared" si="5"/>
        <v>12</v>
      </c>
      <c r="E101" s="14">
        <f t="shared" si="6"/>
        <v>2017</v>
      </c>
      <c r="F101" s="15" t="s">
        <v>327</v>
      </c>
      <c r="G101" s="15" t="s">
        <v>19</v>
      </c>
      <c r="H101" s="93">
        <v>226</v>
      </c>
      <c r="I101" s="93"/>
      <c r="J101" s="94">
        <f t="shared" si="7"/>
        <v>8266.0799999999672</v>
      </c>
    </row>
    <row r="102" spans="1:10" x14ac:dyDescent="0.35">
      <c r="A102" s="17" t="s">
        <v>105</v>
      </c>
      <c r="B102" s="13">
        <v>43076</v>
      </c>
      <c r="C102" s="14">
        <f t="shared" si="4"/>
        <v>7</v>
      </c>
      <c r="D102" s="14">
        <f t="shared" si="5"/>
        <v>12</v>
      </c>
      <c r="E102" s="14">
        <f t="shared" si="6"/>
        <v>2017</v>
      </c>
      <c r="F102" s="15" t="s">
        <v>332</v>
      </c>
      <c r="G102" s="15" t="s">
        <v>19</v>
      </c>
      <c r="H102" s="93">
        <v>508</v>
      </c>
      <c r="I102" s="93"/>
      <c r="J102" s="94">
        <f t="shared" si="7"/>
        <v>8774.0799999999672</v>
      </c>
    </row>
    <row r="103" spans="1:10" x14ac:dyDescent="0.35">
      <c r="A103" s="17" t="s">
        <v>125</v>
      </c>
      <c r="B103" s="13">
        <v>43078</v>
      </c>
      <c r="C103" s="14">
        <f t="shared" si="4"/>
        <v>9</v>
      </c>
      <c r="D103" s="14">
        <f t="shared" si="5"/>
        <v>12</v>
      </c>
      <c r="E103" s="14">
        <f t="shared" si="6"/>
        <v>2017</v>
      </c>
      <c r="F103" s="15" t="s">
        <v>141</v>
      </c>
      <c r="G103" s="15" t="s">
        <v>128</v>
      </c>
      <c r="H103" s="93"/>
      <c r="I103" s="93">
        <v>44.9</v>
      </c>
      <c r="J103" s="94">
        <f t="shared" si="7"/>
        <v>8729.1799999999675</v>
      </c>
    </row>
    <row r="104" spans="1:10" x14ac:dyDescent="0.35">
      <c r="A104" s="17">
        <v>7697013</v>
      </c>
      <c r="B104" s="13">
        <v>43081</v>
      </c>
      <c r="C104" s="14">
        <f t="shared" si="4"/>
        <v>12</v>
      </c>
      <c r="D104" s="14">
        <f t="shared" si="5"/>
        <v>12</v>
      </c>
      <c r="E104" s="14">
        <f t="shared" si="6"/>
        <v>2017</v>
      </c>
      <c r="F104" s="15" t="s">
        <v>328</v>
      </c>
      <c r="G104" s="15" t="s">
        <v>60</v>
      </c>
      <c r="H104" s="93"/>
      <c r="I104" s="93">
        <v>241.64</v>
      </c>
      <c r="J104" s="94">
        <f t="shared" si="7"/>
        <v>8487.5399999999681</v>
      </c>
    </row>
    <row r="105" spans="1:10" x14ac:dyDescent="0.35">
      <c r="A105" s="17" t="s">
        <v>125</v>
      </c>
      <c r="B105" s="13">
        <v>43083</v>
      </c>
      <c r="C105" s="14">
        <f t="shared" si="4"/>
        <v>14</v>
      </c>
      <c r="D105" s="14">
        <f t="shared" si="5"/>
        <v>12</v>
      </c>
      <c r="E105" s="14">
        <f t="shared" si="6"/>
        <v>2017</v>
      </c>
      <c r="F105" s="15" t="s">
        <v>141</v>
      </c>
      <c r="G105" s="15" t="s">
        <v>128</v>
      </c>
      <c r="H105" s="93"/>
      <c r="I105" s="93">
        <v>173.4</v>
      </c>
      <c r="J105" s="94">
        <f t="shared" si="7"/>
        <v>8314.1399999999685</v>
      </c>
    </row>
    <row r="106" spans="1:10" x14ac:dyDescent="0.35">
      <c r="A106" s="17">
        <v>7697014</v>
      </c>
      <c r="B106" s="13">
        <v>43083</v>
      </c>
      <c r="C106" s="14">
        <f t="shared" si="4"/>
        <v>14</v>
      </c>
      <c r="D106" s="14">
        <f t="shared" si="5"/>
        <v>12</v>
      </c>
      <c r="E106" s="14">
        <f t="shared" si="6"/>
        <v>2017</v>
      </c>
      <c r="F106" s="15" t="s">
        <v>156</v>
      </c>
      <c r="G106" s="15" t="s">
        <v>91</v>
      </c>
      <c r="H106" s="93"/>
      <c r="I106" s="93">
        <v>23.76</v>
      </c>
      <c r="J106" s="94">
        <f t="shared" si="7"/>
        <v>8290.3799999999683</v>
      </c>
    </row>
    <row r="107" spans="1:10" x14ac:dyDescent="0.35">
      <c r="A107" s="17" t="s">
        <v>105</v>
      </c>
      <c r="B107" s="13">
        <v>43084</v>
      </c>
      <c r="C107" s="14">
        <f t="shared" si="4"/>
        <v>15</v>
      </c>
      <c r="D107" s="14">
        <f t="shared" si="5"/>
        <v>12</v>
      </c>
      <c r="E107" s="14">
        <f t="shared" si="6"/>
        <v>2017</v>
      </c>
      <c r="F107" s="15" t="s">
        <v>326</v>
      </c>
      <c r="G107" s="15" t="s">
        <v>19</v>
      </c>
      <c r="H107" s="93">
        <v>198</v>
      </c>
      <c r="I107" s="93"/>
      <c r="J107" s="94">
        <f t="shared" si="7"/>
        <v>8488.3799999999683</v>
      </c>
    </row>
    <row r="108" spans="1:10" x14ac:dyDescent="0.35">
      <c r="A108" s="17" t="s">
        <v>125</v>
      </c>
      <c r="B108" s="13">
        <v>43084</v>
      </c>
      <c r="C108" s="14">
        <f t="shared" si="4"/>
        <v>15</v>
      </c>
      <c r="D108" s="14">
        <f t="shared" si="5"/>
        <v>12</v>
      </c>
      <c r="E108" s="14">
        <f t="shared" si="6"/>
        <v>2017</v>
      </c>
      <c r="F108" s="15" t="s">
        <v>141</v>
      </c>
      <c r="G108" s="15" t="s">
        <v>128</v>
      </c>
      <c r="H108" s="93"/>
      <c r="I108" s="93">
        <v>23.95</v>
      </c>
      <c r="J108" s="94">
        <f t="shared" si="7"/>
        <v>8464.4299999999675</v>
      </c>
    </row>
    <row r="109" spans="1:10" x14ac:dyDescent="0.35">
      <c r="A109" s="17" t="s">
        <v>105</v>
      </c>
      <c r="B109" s="13">
        <v>43084</v>
      </c>
      <c r="C109" s="14">
        <f t="shared" si="4"/>
        <v>15</v>
      </c>
      <c r="D109" s="14">
        <f t="shared" si="5"/>
        <v>12</v>
      </c>
      <c r="E109" s="14">
        <f t="shared" si="6"/>
        <v>2017</v>
      </c>
      <c r="F109" s="15" t="s">
        <v>335</v>
      </c>
      <c r="G109" s="15" t="s">
        <v>19</v>
      </c>
      <c r="H109" s="93">
        <v>305</v>
      </c>
      <c r="I109" s="93"/>
      <c r="J109" s="94">
        <f t="shared" si="7"/>
        <v>8769.4299999999675</v>
      </c>
    </row>
    <row r="110" spans="1:10" x14ac:dyDescent="0.35">
      <c r="A110" s="17" t="s">
        <v>105</v>
      </c>
      <c r="B110" s="13">
        <v>43084</v>
      </c>
      <c r="C110" s="14">
        <f t="shared" si="4"/>
        <v>15</v>
      </c>
      <c r="D110" s="14">
        <f t="shared" si="5"/>
        <v>12</v>
      </c>
      <c r="E110" s="14">
        <f t="shared" si="6"/>
        <v>2017</v>
      </c>
      <c r="F110" s="15" t="s">
        <v>329</v>
      </c>
      <c r="G110" s="15" t="s">
        <v>19</v>
      </c>
      <c r="H110" s="93">
        <v>153</v>
      </c>
      <c r="I110" s="93"/>
      <c r="J110" s="94">
        <f t="shared" si="7"/>
        <v>8922.4299999999675</v>
      </c>
    </row>
    <row r="111" spans="1:10" x14ac:dyDescent="0.35">
      <c r="A111" s="17" t="s">
        <v>105</v>
      </c>
      <c r="B111" s="13">
        <v>43089</v>
      </c>
      <c r="C111" s="14">
        <f t="shared" si="4"/>
        <v>20</v>
      </c>
      <c r="D111" s="14">
        <f t="shared" si="5"/>
        <v>12</v>
      </c>
      <c r="E111" s="14">
        <f t="shared" si="6"/>
        <v>2017</v>
      </c>
      <c r="F111" s="15" t="s">
        <v>330</v>
      </c>
      <c r="G111" s="15" t="s">
        <v>19</v>
      </c>
      <c r="H111" s="93">
        <v>524</v>
      </c>
      <c r="I111" s="93"/>
      <c r="J111" s="94">
        <f t="shared" si="7"/>
        <v>9446.4299999999675</v>
      </c>
    </row>
    <row r="112" spans="1:10" x14ac:dyDescent="0.35">
      <c r="A112" s="17" t="s">
        <v>125</v>
      </c>
      <c r="B112" s="13">
        <v>43097</v>
      </c>
      <c r="C112" s="14">
        <f t="shared" si="4"/>
        <v>28</v>
      </c>
      <c r="D112" s="14">
        <f t="shared" si="5"/>
        <v>12</v>
      </c>
      <c r="E112" s="14">
        <f t="shared" si="6"/>
        <v>2017</v>
      </c>
      <c r="F112" s="15" t="s">
        <v>177</v>
      </c>
      <c r="G112" s="15" t="s">
        <v>100</v>
      </c>
      <c r="H112" s="93"/>
      <c r="I112" s="93">
        <v>21.2</v>
      </c>
      <c r="J112" s="94">
        <f t="shared" si="7"/>
        <v>9425.2299999999668</v>
      </c>
    </row>
    <row r="113" spans="1:10" x14ac:dyDescent="0.35">
      <c r="A113" s="1" t="s">
        <v>105</v>
      </c>
      <c r="B113" s="9">
        <v>43102</v>
      </c>
      <c r="C113" s="10">
        <f t="shared" si="4"/>
        <v>2</v>
      </c>
      <c r="D113" s="10">
        <f t="shared" si="5"/>
        <v>1</v>
      </c>
      <c r="E113" s="10">
        <f t="shared" si="6"/>
        <v>2018</v>
      </c>
      <c r="F113" s="11" t="s">
        <v>23</v>
      </c>
      <c r="G113" s="11" t="s">
        <v>9</v>
      </c>
      <c r="H113" s="91">
        <v>665.96</v>
      </c>
      <c r="J113" s="92">
        <f>J112+H113-I113</f>
        <v>10091.189999999966</v>
      </c>
    </row>
    <row r="114" spans="1:10" x14ac:dyDescent="0.35">
      <c r="A114" s="8" t="s">
        <v>125</v>
      </c>
      <c r="B114" s="9">
        <v>43102</v>
      </c>
      <c r="C114" s="10">
        <f t="shared" si="4"/>
        <v>2</v>
      </c>
      <c r="D114" s="10">
        <f t="shared" si="5"/>
        <v>1</v>
      </c>
      <c r="E114" s="10">
        <f t="shared" si="6"/>
        <v>2018</v>
      </c>
      <c r="F114" s="11" t="s">
        <v>141</v>
      </c>
      <c r="G114" s="11" t="s">
        <v>128</v>
      </c>
      <c r="I114" s="91">
        <v>24.55</v>
      </c>
      <c r="J114" s="92">
        <f t="shared" si="7"/>
        <v>10066.639999999967</v>
      </c>
    </row>
    <row r="115" spans="1:10" x14ac:dyDescent="0.35">
      <c r="A115" s="1" t="s">
        <v>105</v>
      </c>
      <c r="B115" s="9">
        <v>43103</v>
      </c>
      <c r="C115" s="10">
        <f t="shared" si="4"/>
        <v>3</v>
      </c>
      <c r="D115" s="10">
        <f t="shared" si="5"/>
        <v>1</v>
      </c>
      <c r="E115" s="10">
        <f t="shared" si="6"/>
        <v>2018</v>
      </c>
      <c r="F115" s="11" t="s">
        <v>334</v>
      </c>
      <c r="G115" s="11" t="s">
        <v>19</v>
      </c>
      <c r="H115" s="91">
        <v>334.5</v>
      </c>
      <c r="J115" s="92">
        <f t="shared" si="7"/>
        <v>10401.139999999967</v>
      </c>
    </row>
    <row r="116" spans="1:10" x14ac:dyDescent="0.35">
      <c r="A116" s="1" t="s">
        <v>105</v>
      </c>
      <c r="B116" s="9">
        <v>43104</v>
      </c>
      <c r="C116" s="10">
        <f t="shared" si="4"/>
        <v>4</v>
      </c>
      <c r="D116" s="10">
        <f t="shared" si="5"/>
        <v>1</v>
      </c>
      <c r="E116" s="10">
        <f t="shared" si="6"/>
        <v>2018</v>
      </c>
      <c r="F116" s="11" t="s">
        <v>326</v>
      </c>
      <c r="G116" s="11" t="s">
        <v>19</v>
      </c>
      <c r="H116" s="91">
        <v>90.5</v>
      </c>
      <c r="J116" s="92">
        <f t="shared" si="7"/>
        <v>10491.639999999967</v>
      </c>
    </row>
    <row r="117" spans="1:10" x14ac:dyDescent="0.35">
      <c r="A117" s="1" t="s">
        <v>95</v>
      </c>
      <c r="B117" s="9">
        <v>43104</v>
      </c>
      <c r="C117" s="10">
        <f t="shared" si="4"/>
        <v>4</v>
      </c>
      <c r="D117" s="10">
        <f t="shared" si="5"/>
        <v>1</v>
      </c>
      <c r="E117" s="10">
        <f t="shared" si="6"/>
        <v>2018</v>
      </c>
      <c r="F117" s="11" t="s">
        <v>45</v>
      </c>
      <c r="G117" s="11" t="s">
        <v>96</v>
      </c>
      <c r="I117" s="91">
        <v>0.63</v>
      </c>
      <c r="J117" s="92">
        <f t="shared" si="7"/>
        <v>10491.009999999967</v>
      </c>
    </row>
    <row r="118" spans="1:10" x14ac:dyDescent="0.35">
      <c r="A118" s="1" t="s">
        <v>105</v>
      </c>
      <c r="B118" s="9">
        <v>43105</v>
      </c>
      <c r="C118" s="10">
        <f t="shared" si="4"/>
        <v>5</v>
      </c>
      <c r="D118" s="10">
        <f t="shared" si="5"/>
        <v>1</v>
      </c>
      <c r="E118" s="10">
        <f t="shared" si="6"/>
        <v>2018</v>
      </c>
      <c r="F118" s="11" t="s">
        <v>309</v>
      </c>
      <c r="G118" s="11" t="s">
        <v>19</v>
      </c>
      <c r="H118" s="91">
        <v>90.5</v>
      </c>
      <c r="J118" s="92">
        <f t="shared" si="7"/>
        <v>10581.509999999967</v>
      </c>
    </row>
    <row r="119" spans="1:10" x14ac:dyDescent="0.35">
      <c r="A119" s="1" t="s">
        <v>105</v>
      </c>
      <c r="B119" s="9">
        <v>43105</v>
      </c>
      <c r="C119" s="10">
        <f t="shared" si="4"/>
        <v>5</v>
      </c>
      <c r="D119" s="10">
        <f t="shared" si="5"/>
        <v>1</v>
      </c>
      <c r="E119" s="10">
        <f t="shared" si="6"/>
        <v>2018</v>
      </c>
      <c r="F119" s="11" t="s">
        <v>333</v>
      </c>
      <c r="G119" s="11" t="s">
        <v>19</v>
      </c>
      <c r="H119" s="91">
        <v>449.2</v>
      </c>
      <c r="J119" s="92">
        <f t="shared" si="7"/>
        <v>11030.709999999968</v>
      </c>
    </row>
    <row r="120" spans="1:10" x14ac:dyDescent="0.35">
      <c r="A120" s="1" t="s">
        <v>105</v>
      </c>
      <c r="B120" s="9">
        <v>43105</v>
      </c>
      <c r="C120" s="10">
        <f t="shared" si="4"/>
        <v>5</v>
      </c>
      <c r="D120" s="10">
        <f t="shared" si="5"/>
        <v>1</v>
      </c>
      <c r="E120" s="10">
        <f t="shared" si="6"/>
        <v>2018</v>
      </c>
      <c r="F120" s="11" t="s">
        <v>120</v>
      </c>
      <c r="G120" s="11" t="s">
        <v>60</v>
      </c>
      <c r="I120" s="91">
        <v>7000</v>
      </c>
      <c r="J120" s="92">
        <f t="shared" si="7"/>
        <v>4030.7099999999682</v>
      </c>
    </row>
    <row r="121" spans="1:10" x14ac:dyDescent="0.35">
      <c r="A121" s="1">
        <v>7697015</v>
      </c>
      <c r="B121" s="9">
        <v>43109</v>
      </c>
      <c r="C121" s="10">
        <f t="shared" si="4"/>
        <v>9</v>
      </c>
      <c r="D121" s="10">
        <f t="shared" si="5"/>
        <v>1</v>
      </c>
      <c r="E121" s="10">
        <f t="shared" si="6"/>
        <v>2018</v>
      </c>
      <c r="F121" s="11" t="s">
        <v>109</v>
      </c>
      <c r="G121" s="11" t="s">
        <v>91</v>
      </c>
      <c r="I121" s="91">
        <v>550</v>
      </c>
      <c r="J121" s="92">
        <f t="shared" si="7"/>
        <v>3480.7099999999682</v>
      </c>
    </row>
    <row r="122" spans="1:10" x14ac:dyDescent="0.35">
      <c r="A122" s="1" t="s">
        <v>105</v>
      </c>
      <c r="B122" s="9">
        <v>43109</v>
      </c>
      <c r="C122" s="10">
        <f t="shared" si="4"/>
        <v>9</v>
      </c>
      <c r="D122" s="10">
        <f t="shared" si="5"/>
        <v>1</v>
      </c>
      <c r="E122" s="10">
        <f t="shared" si="6"/>
        <v>2018</v>
      </c>
      <c r="F122" s="11" t="s">
        <v>336</v>
      </c>
      <c r="G122" s="11" t="s">
        <v>19</v>
      </c>
      <c r="H122" s="91">
        <v>127</v>
      </c>
      <c r="J122" s="92">
        <f t="shared" si="7"/>
        <v>3607.7099999999682</v>
      </c>
    </row>
    <row r="123" spans="1:10" x14ac:dyDescent="0.35">
      <c r="A123" s="1" t="s">
        <v>105</v>
      </c>
      <c r="B123" s="9">
        <v>43111</v>
      </c>
      <c r="C123" s="10">
        <f t="shared" si="4"/>
        <v>11</v>
      </c>
      <c r="D123" s="10">
        <f t="shared" si="5"/>
        <v>1</v>
      </c>
      <c r="E123" s="10">
        <f t="shared" si="6"/>
        <v>2018</v>
      </c>
      <c r="F123" s="11" t="s">
        <v>329</v>
      </c>
      <c r="G123" s="11" t="s">
        <v>19</v>
      </c>
      <c r="H123" s="91">
        <v>171</v>
      </c>
      <c r="J123" s="92">
        <f t="shared" si="7"/>
        <v>3778.7099999999682</v>
      </c>
    </row>
    <row r="124" spans="1:10" x14ac:dyDescent="0.35">
      <c r="A124" s="1" t="s">
        <v>105</v>
      </c>
      <c r="B124" s="9">
        <v>43111</v>
      </c>
      <c r="C124" s="10">
        <f t="shared" si="4"/>
        <v>11</v>
      </c>
      <c r="D124" s="10">
        <f t="shared" si="5"/>
        <v>1</v>
      </c>
      <c r="E124" s="10">
        <f t="shared" si="6"/>
        <v>2018</v>
      </c>
      <c r="F124" s="11" t="s">
        <v>332</v>
      </c>
      <c r="G124" s="11" t="s">
        <v>19</v>
      </c>
      <c r="H124" s="91">
        <v>207</v>
      </c>
      <c r="J124" s="92">
        <f t="shared" si="7"/>
        <v>3985.7099999999682</v>
      </c>
    </row>
    <row r="125" spans="1:10" x14ac:dyDescent="0.35">
      <c r="A125" s="1" t="s">
        <v>205</v>
      </c>
      <c r="B125" s="9">
        <v>43112</v>
      </c>
      <c r="C125" s="10">
        <f t="shared" si="4"/>
        <v>12</v>
      </c>
      <c r="D125" s="10">
        <f t="shared" si="5"/>
        <v>1</v>
      </c>
      <c r="E125" s="10">
        <f t="shared" si="6"/>
        <v>2018</v>
      </c>
      <c r="F125" s="11" t="s">
        <v>141</v>
      </c>
      <c r="G125" s="11" t="s">
        <v>128</v>
      </c>
      <c r="I125" s="91">
        <v>49.1</v>
      </c>
      <c r="J125" s="92">
        <f t="shared" si="7"/>
        <v>3936.6099999999683</v>
      </c>
    </row>
    <row r="126" spans="1:10" x14ac:dyDescent="0.35">
      <c r="A126" s="1" t="s">
        <v>125</v>
      </c>
      <c r="B126" s="9">
        <v>43112</v>
      </c>
      <c r="C126" s="10">
        <f t="shared" si="4"/>
        <v>12</v>
      </c>
      <c r="D126" s="10">
        <f t="shared" si="5"/>
        <v>1</v>
      </c>
      <c r="E126" s="10">
        <f t="shared" si="6"/>
        <v>2018</v>
      </c>
      <c r="F126" s="11" t="s">
        <v>141</v>
      </c>
      <c r="G126" s="11" t="s">
        <v>100</v>
      </c>
      <c r="I126" s="91">
        <v>32.119999999999997</v>
      </c>
      <c r="J126" s="92">
        <f t="shared" si="7"/>
        <v>3904.4899999999684</v>
      </c>
    </row>
    <row r="127" spans="1:10" x14ac:dyDescent="0.35">
      <c r="A127" s="1" t="s">
        <v>105</v>
      </c>
      <c r="B127" s="9">
        <v>43112</v>
      </c>
      <c r="C127" s="10">
        <f t="shared" si="4"/>
        <v>12</v>
      </c>
      <c r="D127" s="10">
        <f t="shared" si="5"/>
        <v>1</v>
      </c>
      <c r="E127" s="10">
        <f t="shared" si="6"/>
        <v>2018</v>
      </c>
      <c r="F127" s="11" t="s">
        <v>327</v>
      </c>
      <c r="G127" s="11" t="s">
        <v>19</v>
      </c>
      <c r="H127" s="91">
        <v>204</v>
      </c>
      <c r="J127" s="92">
        <f t="shared" si="7"/>
        <v>4108.4899999999689</v>
      </c>
    </row>
    <row r="128" spans="1:10" x14ac:dyDescent="0.35">
      <c r="A128" s="1" t="s">
        <v>95</v>
      </c>
      <c r="B128" s="9">
        <v>43117</v>
      </c>
      <c r="C128" s="10">
        <f t="shared" si="4"/>
        <v>17</v>
      </c>
      <c r="D128" s="10">
        <f t="shared" si="5"/>
        <v>1</v>
      </c>
      <c r="E128" s="10">
        <f t="shared" si="6"/>
        <v>2018</v>
      </c>
      <c r="F128" s="11" t="s">
        <v>45</v>
      </c>
      <c r="G128" s="11" t="s">
        <v>96</v>
      </c>
      <c r="I128" s="91">
        <v>72</v>
      </c>
      <c r="J128" s="92">
        <f t="shared" si="7"/>
        <v>4036.4899999999689</v>
      </c>
    </row>
    <row r="129" spans="1:10" x14ac:dyDescent="0.35">
      <c r="A129" s="1" t="s">
        <v>125</v>
      </c>
      <c r="B129" s="9">
        <v>43119</v>
      </c>
      <c r="C129" s="10">
        <f t="shared" si="4"/>
        <v>19</v>
      </c>
      <c r="D129" s="10">
        <f t="shared" si="5"/>
        <v>1</v>
      </c>
      <c r="E129" s="10">
        <f t="shared" si="6"/>
        <v>2018</v>
      </c>
      <c r="F129" s="11" t="s">
        <v>57</v>
      </c>
      <c r="G129" s="11" t="s">
        <v>100</v>
      </c>
      <c r="I129" s="91">
        <v>56.7</v>
      </c>
      <c r="J129" s="92">
        <f t="shared" si="7"/>
        <v>3979.789999999969</v>
      </c>
    </row>
    <row r="130" spans="1:10" x14ac:dyDescent="0.35">
      <c r="A130" s="17" t="s">
        <v>105</v>
      </c>
      <c r="B130" s="13">
        <v>43132</v>
      </c>
      <c r="C130" s="14">
        <f t="shared" ref="C130:C193" si="8">DAY(B130)</f>
        <v>1</v>
      </c>
      <c r="D130" s="14">
        <f t="shared" ref="D130:D193" si="9">MONTH(B130)</f>
        <v>2</v>
      </c>
      <c r="E130" s="14">
        <f t="shared" ref="E130:E193" si="10">YEAR(B130)</f>
        <v>2018</v>
      </c>
      <c r="F130" s="15" t="s">
        <v>336</v>
      </c>
      <c r="G130" s="15" t="s">
        <v>19</v>
      </c>
      <c r="H130" s="93">
        <v>127</v>
      </c>
      <c r="I130" s="93"/>
      <c r="J130" s="94">
        <f t="shared" si="7"/>
        <v>4106.789999999969</v>
      </c>
    </row>
    <row r="131" spans="1:10" x14ac:dyDescent="0.35">
      <c r="A131" s="17" t="s">
        <v>95</v>
      </c>
      <c r="B131" s="13">
        <v>43133</v>
      </c>
      <c r="C131" s="14">
        <f t="shared" si="8"/>
        <v>2</v>
      </c>
      <c r="D131" s="14">
        <f t="shared" si="9"/>
        <v>2</v>
      </c>
      <c r="E131" s="14">
        <f t="shared" si="10"/>
        <v>2018</v>
      </c>
      <c r="F131" s="15" t="s">
        <v>45</v>
      </c>
      <c r="G131" s="15" t="s">
        <v>96</v>
      </c>
      <c r="H131" s="93"/>
      <c r="I131" s="93">
        <v>1.36</v>
      </c>
      <c r="J131" s="94">
        <f t="shared" ref="J131:J194" si="11">J130+H131-I131</f>
        <v>4105.4299999999694</v>
      </c>
    </row>
    <row r="132" spans="1:10" x14ac:dyDescent="0.35">
      <c r="A132" s="12" t="s">
        <v>105</v>
      </c>
      <c r="B132" s="13">
        <v>43133</v>
      </c>
      <c r="C132" s="14">
        <f t="shared" si="8"/>
        <v>2</v>
      </c>
      <c r="D132" s="14">
        <f t="shared" si="9"/>
        <v>2</v>
      </c>
      <c r="E132" s="14">
        <f t="shared" si="10"/>
        <v>2018</v>
      </c>
      <c r="F132" s="15" t="s">
        <v>335</v>
      </c>
      <c r="G132" s="15" t="s">
        <v>128</v>
      </c>
      <c r="H132" s="93"/>
      <c r="I132" s="93">
        <v>49.1</v>
      </c>
      <c r="J132" s="94">
        <f t="shared" si="11"/>
        <v>4056.3299999999695</v>
      </c>
    </row>
    <row r="133" spans="1:10" x14ac:dyDescent="0.35">
      <c r="A133" s="17" t="s">
        <v>105</v>
      </c>
      <c r="B133" s="13">
        <v>43133</v>
      </c>
      <c r="C133" s="14">
        <f t="shared" si="8"/>
        <v>2</v>
      </c>
      <c r="D133" s="14">
        <f t="shared" si="9"/>
        <v>2</v>
      </c>
      <c r="E133" s="14">
        <f t="shared" si="10"/>
        <v>2018</v>
      </c>
      <c r="F133" s="15" t="s">
        <v>334</v>
      </c>
      <c r="G133" s="15" t="s">
        <v>19</v>
      </c>
      <c r="H133" s="93">
        <v>127</v>
      </c>
      <c r="I133" s="93"/>
      <c r="J133" s="94">
        <f t="shared" si="11"/>
        <v>4183.329999999969</v>
      </c>
    </row>
    <row r="134" spans="1:10" x14ac:dyDescent="0.35">
      <c r="A134" s="17">
        <v>7697017</v>
      </c>
      <c r="B134" s="13">
        <v>43137</v>
      </c>
      <c r="C134" s="14">
        <f t="shared" si="8"/>
        <v>6</v>
      </c>
      <c r="D134" s="14">
        <f t="shared" si="9"/>
        <v>2</v>
      </c>
      <c r="E134" s="14">
        <f t="shared" si="10"/>
        <v>2018</v>
      </c>
      <c r="F134" s="15" t="s">
        <v>213</v>
      </c>
      <c r="G134" s="15" t="s">
        <v>146</v>
      </c>
      <c r="H134" s="93"/>
      <c r="I134" s="93">
        <v>35.5</v>
      </c>
      <c r="J134" s="94">
        <f t="shared" si="11"/>
        <v>4147.829999999969</v>
      </c>
    </row>
    <row r="135" spans="1:10" x14ac:dyDescent="0.35">
      <c r="A135" s="17">
        <v>7697018</v>
      </c>
      <c r="B135" s="13">
        <v>43137</v>
      </c>
      <c r="C135" s="14">
        <f t="shared" si="8"/>
        <v>6</v>
      </c>
      <c r="D135" s="14">
        <f t="shared" si="9"/>
        <v>2</v>
      </c>
      <c r="E135" s="14">
        <f t="shared" si="10"/>
        <v>2018</v>
      </c>
      <c r="F135" s="15" t="s">
        <v>160</v>
      </c>
      <c r="G135" s="15" t="s">
        <v>161</v>
      </c>
      <c r="H135" s="93"/>
      <c r="I135" s="93">
        <v>53.12</v>
      </c>
      <c r="J135" s="94">
        <f t="shared" si="11"/>
        <v>4094.7099999999691</v>
      </c>
    </row>
    <row r="136" spans="1:10" x14ac:dyDescent="0.35">
      <c r="A136" s="17" t="s">
        <v>125</v>
      </c>
      <c r="B136" s="13">
        <v>43139</v>
      </c>
      <c r="C136" s="14">
        <f t="shared" si="8"/>
        <v>8</v>
      </c>
      <c r="D136" s="14">
        <f t="shared" si="9"/>
        <v>2</v>
      </c>
      <c r="E136" s="14">
        <f t="shared" si="10"/>
        <v>2018</v>
      </c>
      <c r="F136" s="15" t="s">
        <v>141</v>
      </c>
      <c r="G136" s="15" t="s">
        <v>80</v>
      </c>
      <c r="H136" s="93"/>
      <c r="I136" s="93">
        <v>14.28</v>
      </c>
      <c r="J136" s="94">
        <f t="shared" si="11"/>
        <v>4080.4299999999689</v>
      </c>
    </row>
    <row r="137" spans="1:10" x14ac:dyDescent="0.35">
      <c r="A137" s="17" t="s">
        <v>125</v>
      </c>
      <c r="B137" s="13">
        <v>43139</v>
      </c>
      <c r="C137" s="14">
        <f t="shared" si="8"/>
        <v>8</v>
      </c>
      <c r="D137" s="14">
        <f t="shared" si="9"/>
        <v>2</v>
      </c>
      <c r="E137" s="14">
        <f t="shared" si="10"/>
        <v>2018</v>
      </c>
      <c r="F137" s="15" t="s">
        <v>141</v>
      </c>
      <c r="G137" s="15" t="s">
        <v>80</v>
      </c>
      <c r="H137" s="93"/>
      <c r="I137" s="93">
        <v>30.02</v>
      </c>
      <c r="J137" s="94">
        <f t="shared" si="11"/>
        <v>4050.4099999999689</v>
      </c>
    </row>
    <row r="138" spans="1:10" x14ac:dyDescent="0.35">
      <c r="A138" s="17" t="s">
        <v>105</v>
      </c>
      <c r="B138" s="13">
        <v>43140</v>
      </c>
      <c r="C138" s="14">
        <f t="shared" si="8"/>
        <v>9</v>
      </c>
      <c r="D138" s="14">
        <f t="shared" si="9"/>
        <v>2</v>
      </c>
      <c r="E138" s="14">
        <f t="shared" si="10"/>
        <v>2018</v>
      </c>
      <c r="F138" s="15" t="s">
        <v>309</v>
      </c>
      <c r="G138" s="15" t="s">
        <v>19</v>
      </c>
      <c r="H138" s="93">
        <v>90.5</v>
      </c>
      <c r="I138" s="93"/>
      <c r="J138" s="94">
        <f t="shared" si="11"/>
        <v>4140.9099999999689</v>
      </c>
    </row>
    <row r="139" spans="1:10" x14ac:dyDescent="0.35">
      <c r="A139" s="17">
        <v>7697016</v>
      </c>
      <c r="B139" s="13">
        <v>43143</v>
      </c>
      <c r="C139" s="14">
        <f t="shared" si="8"/>
        <v>12</v>
      </c>
      <c r="D139" s="14">
        <f t="shared" si="9"/>
        <v>2</v>
      </c>
      <c r="E139" s="14">
        <f t="shared" si="10"/>
        <v>2018</v>
      </c>
      <c r="F139" s="15" t="s">
        <v>309</v>
      </c>
      <c r="G139" s="15" t="s">
        <v>21</v>
      </c>
      <c r="H139" s="93"/>
      <c r="I139" s="93">
        <v>127.22</v>
      </c>
      <c r="J139" s="94">
        <f t="shared" si="11"/>
        <v>4013.6899999999691</v>
      </c>
    </row>
    <row r="140" spans="1:10" x14ac:dyDescent="0.35">
      <c r="A140" s="17" t="s">
        <v>105</v>
      </c>
      <c r="B140" s="13">
        <v>43144</v>
      </c>
      <c r="C140" s="14">
        <f t="shared" si="8"/>
        <v>13</v>
      </c>
      <c r="D140" s="14">
        <f t="shared" si="9"/>
        <v>2</v>
      </c>
      <c r="E140" s="14">
        <f t="shared" si="10"/>
        <v>2018</v>
      </c>
      <c r="F140" s="15" t="s">
        <v>327</v>
      </c>
      <c r="G140" s="15" t="s">
        <v>19</v>
      </c>
      <c r="H140" s="93">
        <v>200</v>
      </c>
      <c r="I140" s="93"/>
      <c r="J140" s="94">
        <f t="shared" si="11"/>
        <v>4213.6899999999696</v>
      </c>
    </row>
    <row r="141" spans="1:10" x14ac:dyDescent="0.35">
      <c r="A141" s="17" t="s">
        <v>105</v>
      </c>
      <c r="B141" s="13">
        <v>43147</v>
      </c>
      <c r="C141" s="14">
        <f t="shared" si="8"/>
        <v>16</v>
      </c>
      <c r="D141" s="14">
        <f t="shared" si="9"/>
        <v>2</v>
      </c>
      <c r="E141" s="14">
        <f t="shared" si="10"/>
        <v>2018</v>
      </c>
      <c r="F141" s="15" t="s">
        <v>120</v>
      </c>
      <c r="G141" s="15" t="s">
        <v>60</v>
      </c>
      <c r="H141" s="93"/>
      <c r="I141" s="93">
        <v>2000</v>
      </c>
      <c r="J141" s="94">
        <f t="shared" si="11"/>
        <v>2213.6899999999696</v>
      </c>
    </row>
    <row r="142" spans="1:10" x14ac:dyDescent="0.35">
      <c r="A142" s="17" t="s">
        <v>125</v>
      </c>
      <c r="B142" s="13">
        <v>43150</v>
      </c>
      <c r="C142" s="14">
        <f t="shared" si="8"/>
        <v>19</v>
      </c>
      <c r="D142" s="14">
        <f t="shared" si="9"/>
        <v>2</v>
      </c>
      <c r="E142" s="14">
        <f t="shared" si="10"/>
        <v>2018</v>
      </c>
      <c r="F142" s="15" t="s">
        <v>141</v>
      </c>
      <c r="G142" s="15" t="s">
        <v>128</v>
      </c>
      <c r="H142" s="93"/>
      <c r="I142" s="93">
        <v>49.1</v>
      </c>
      <c r="J142" s="94">
        <f t="shared" si="11"/>
        <v>2164.5899999999697</v>
      </c>
    </row>
    <row r="143" spans="1:10" x14ac:dyDescent="0.35">
      <c r="A143" s="17" t="s">
        <v>105</v>
      </c>
      <c r="B143" s="13">
        <v>43153</v>
      </c>
      <c r="C143" s="14">
        <f t="shared" si="8"/>
        <v>22</v>
      </c>
      <c r="D143" s="14">
        <f t="shared" si="9"/>
        <v>2</v>
      </c>
      <c r="E143" s="14">
        <f t="shared" si="10"/>
        <v>2018</v>
      </c>
      <c r="F143" s="15" t="s">
        <v>326</v>
      </c>
      <c r="G143" s="15" t="s">
        <v>19</v>
      </c>
      <c r="H143" s="93">
        <v>341.9</v>
      </c>
      <c r="I143" s="93"/>
      <c r="J143" s="94">
        <f t="shared" si="11"/>
        <v>2506.4899999999698</v>
      </c>
    </row>
    <row r="144" spans="1:10" x14ac:dyDescent="0.35">
      <c r="A144" s="17" t="s">
        <v>105</v>
      </c>
      <c r="B144" s="13">
        <v>43153</v>
      </c>
      <c r="C144" s="14">
        <f t="shared" si="8"/>
        <v>22</v>
      </c>
      <c r="D144" s="14">
        <f t="shared" si="9"/>
        <v>2</v>
      </c>
      <c r="E144" s="14">
        <f t="shared" si="10"/>
        <v>2018</v>
      </c>
      <c r="F144" s="15" t="s">
        <v>335</v>
      </c>
      <c r="G144" s="15" t="s">
        <v>19</v>
      </c>
      <c r="H144" s="93">
        <v>400</v>
      </c>
      <c r="I144" s="93"/>
      <c r="J144" s="94">
        <f t="shared" si="11"/>
        <v>2906.4899999999698</v>
      </c>
    </row>
    <row r="145" spans="1:10" x14ac:dyDescent="0.35">
      <c r="A145" s="17" t="s">
        <v>105</v>
      </c>
      <c r="B145" s="13">
        <v>43154</v>
      </c>
      <c r="C145" s="14">
        <f t="shared" si="8"/>
        <v>23</v>
      </c>
      <c r="D145" s="14">
        <f t="shared" si="9"/>
        <v>2</v>
      </c>
      <c r="E145" s="14">
        <f t="shared" si="10"/>
        <v>2018</v>
      </c>
      <c r="F145" s="15" t="s">
        <v>357</v>
      </c>
      <c r="G145" s="15" t="s">
        <v>19</v>
      </c>
      <c r="H145" s="93">
        <v>432</v>
      </c>
      <c r="I145" s="93"/>
      <c r="J145" s="94">
        <f t="shared" si="11"/>
        <v>3338.4899999999698</v>
      </c>
    </row>
    <row r="146" spans="1:10" x14ac:dyDescent="0.35">
      <c r="A146" s="17" t="s">
        <v>105</v>
      </c>
      <c r="B146" s="13">
        <v>43154</v>
      </c>
      <c r="C146" s="14">
        <f t="shared" si="8"/>
        <v>23</v>
      </c>
      <c r="D146" s="14">
        <f t="shared" si="9"/>
        <v>2</v>
      </c>
      <c r="E146" s="14">
        <f t="shared" si="10"/>
        <v>2018</v>
      </c>
      <c r="F146" s="15" t="s">
        <v>332</v>
      </c>
      <c r="G146" s="15" t="s">
        <v>19</v>
      </c>
      <c r="H146" s="93">
        <v>432</v>
      </c>
      <c r="I146" s="93"/>
      <c r="J146" s="94">
        <f t="shared" si="11"/>
        <v>3770.4899999999698</v>
      </c>
    </row>
    <row r="147" spans="1:10" x14ac:dyDescent="0.35">
      <c r="A147" s="17" t="s">
        <v>105</v>
      </c>
      <c r="B147" s="13">
        <v>43154</v>
      </c>
      <c r="C147" s="14">
        <f t="shared" si="8"/>
        <v>23</v>
      </c>
      <c r="D147" s="14">
        <f t="shared" si="9"/>
        <v>2</v>
      </c>
      <c r="E147" s="14">
        <f t="shared" si="10"/>
        <v>2018</v>
      </c>
      <c r="F147" s="15" t="s">
        <v>336</v>
      </c>
      <c r="G147" s="15" t="s">
        <v>19</v>
      </c>
      <c r="H147" s="93">
        <v>178</v>
      </c>
      <c r="I147" s="93"/>
      <c r="J147" s="94">
        <f t="shared" si="11"/>
        <v>3948.4899999999698</v>
      </c>
    </row>
    <row r="148" spans="1:10" x14ac:dyDescent="0.35">
      <c r="A148" s="17" t="s">
        <v>125</v>
      </c>
      <c r="B148" s="13">
        <v>43157</v>
      </c>
      <c r="C148" s="14">
        <f t="shared" si="8"/>
        <v>26</v>
      </c>
      <c r="D148" s="14">
        <f t="shared" si="9"/>
        <v>2</v>
      </c>
      <c r="E148" s="14">
        <f t="shared" si="10"/>
        <v>2018</v>
      </c>
      <c r="F148" s="15" t="s">
        <v>141</v>
      </c>
      <c r="G148" s="15" t="s">
        <v>91</v>
      </c>
      <c r="H148" s="93"/>
      <c r="I148" s="93">
        <v>54.02</v>
      </c>
      <c r="J148" s="94">
        <f t="shared" si="11"/>
        <v>3894.4699999999698</v>
      </c>
    </row>
    <row r="149" spans="1:10" x14ac:dyDescent="0.35">
      <c r="A149" s="17" t="s">
        <v>125</v>
      </c>
      <c r="B149" s="13">
        <v>43157</v>
      </c>
      <c r="C149" s="14">
        <f t="shared" si="8"/>
        <v>26</v>
      </c>
      <c r="D149" s="14">
        <f t="shared" si="9"/>
        <v>2</v>
      </c>
      <c r="E149" s="14">
        <f t="shared" si="10"/>
        <v>2018</v>
      </c>
      <c r="F149" s="15" t="s">
        <v>57</v>
      </c>
      <c r="G149" s="15" t="s">
        <v>143</v>
      </c>
      <c r="H149" s="93"/>
      <c r="I149" s="93">
        <v>26.5</v>
      </c>
      <c r="J149" s="94">
        <f t="shared" si="11"/>
        <v>3867.9699999999698</v>
      </c>
    </row>
    <row r="150" spans="1:10" x14ac:dyDescent="0.35">
      <c r="A150" s="17" t="s">
        <v>125</v>
      </c>
      <c r="B150" s="13">
        <v>43157</v>
      </c>
      <c r="C150" s="14">
        <f t="shared" si="8"/>
        <v>26</v>
      </c>
      <c r="D150" s="14">
        <f t="shared" si="9"/>
        <v>2</v>
      </c>
      <c r="E150" s="14">
        <f t="shared" si="10"/>
        <v>2018</v>
      </c>
      <c r="F150" s="15" t="s">
        <v>144</v>
      </c>
      <c r="G150" s="15" t="s">
        <v>100</v>
      </c>
      <c r="H150" s="93"/>
      <c r="I150" s="93">
        <v>46.4</v>
      </c>
      <c r="J150" s="94">
        <f t="shared" si="11"/>
        <v>3821.5699999999697</v>
      </c>
    </row>
    <row r="151" spans="1:10" x14ac:dyDescent="0.35">
      <c r="A151" s="17" t="s">
        <v>105</v>
      </c>
      <c r="B151" s="13">
        <v>43157</v>
      </c>
      <c r="C151" s="14">
        <f t="shared" si="8"/>
        <v>26</v>
      </c>
      <c r="D151" s="14">
        <f t="shared" si="9"/>
        <v>2</v>
      </c>
      <c r="E151" s="14">
        <f t="shared" si="10"/>
        <v>2018</v>
      </c>
      <c r="F151" s="15" t="s">
        <v>309</v>
      </c>
      <c r="G151" s="15" t="s">
        <v>19</v>
      </c>
      <c r="H151" s="93">
        <v>251</v>
      </c>
      <c r="I151" s="93"/>
      <c r="J151" s="94">
        <f t="shared" si="11"/>
        <v>4072.5699999999697</v>
      </c>
    </row>
    <row r="152" spans="1:10" x14ac:dyDescent="0.35">
      <c r="A152" s="17" t="s">
        <v>105</v>
      </c>
      <c r="B152" s="13">
        <v>43157</v>
      </c>
      <c r="C152" s="14">
        <f t="shared" si="8"/>
        <v>26</v>
      </c>
      <c r="D152" s="14">
        <f t="shared" si="9"/>
        <v>2</v>
      </c>
      <c r="E152" s="14">
        <f t="shared" si="10"/>
        <v>2018</v>
      </c>
      <c r="F152" s="15" t="s">
        <v>329</v>
      </c>
      <c r="G152" s="15" t="s">
        <v>19</v>
      </c>
      <c r="H152" s="93">
        <v>301</v>
      </c>
      <c r="I152" s="93"/>
      <c r="J152" s="94">
        <f t="shared" si="11"/>
        <v>4373.5699999999697</v>
      </c>
    </row>
    <row r="153" spans="1:10" x14ac:dyDescent="0.35">
      <c r="A153" s="17" t="s">
        <v>105</v>
      </c>
      <c r="B153" s="13">
        <v>43159</v>
      </c>
      <c r="C153" s="14">
        <f t="shared" si="8"/>
        <v>28</v>
      </c>
      <c r="D153" s="14">
        <f t="shared" si="9"/>
        <v>2</v>
      </c>
      <c r="E153" s="14">
        <f t="shared" si="10"/>
        <v>2018</v>
      </c>
      <c r="F153" s="15" t="s">
        <v>309</v>
      </c>
      <c r="G153" s="15" t="s">
        <v>19</v>
      </c>
      <c r="H153" s="93">
        <v>356</v>
      </c>
      <c r="I153" s="93"/>
      <c r="J153" s="94">
        <f t="shared" si="11"/>
        <v>4729.5699999999697</v>
      </c>
    </row>
    <row r="154" spans="1:10" x14ac:dyDescent="0.35">
      <c r="A154" s="1" t="s">
        <v>105</v>
      </c>
      <c r="B154" s="9">
        <v>43160</v>
      </c>
      <c r="C154" s="10">
        <f t="shared" si="8"/>
        <v>1</v>
      </c>
      <c r="D154" s="10">
        <f t="shared" si="9"/>
        <v>3</v>
      </c>
      <c r="E154" s="10">
        <f t="shared" si="10"/>
        <v>2018</v>
      </c>
      <c r="F154" s="11" t="s">
        <v>329</v>
      </c>
      <c r="G154" s="11" t="s">
        <v>19</v>
      </c>
      <c r="H154" s="91">
        <v>236</v>
      </c>
      <c r="J154" s="92">
        <f t="shared" si="11"/>
        <v>4965.5699999999697</v>
      </c>
    </row>
    <row r="155" spans="1:10" x14ac:dyDescent="0.35">
      <c r="A155" s="1" t="s">
        <v>105</v>
      </c>
      <c r="B155" s="9">
        <v>43161</v>
      </c>
      <c r="C155" s="10">
        <f t="shared" si="8"/>
        <v>2</v>
      </c>
      <c r="D155" s="10">
        <f t="shared" si="9"/>
        <v>3</v>
      </c>
      <c r="E155" s="10">
        <f t="shared" si="10"/>
        <v>2018</v>
      </c>
      <c r="F155" s="11" t="s">
        <v>336</v>
      </c>
      <c r="G155" s="11" t="s">
        <v>19</v>
      </c>
      <c r="H155" s="91">
        <v>432</v>
      </c>
      <c r="J155" s="92">
        <f t="shared" si="11"/>
        <v>5397.5699999999697</v>
      </c>
    </row>
    <row r="156" spans="1:10" x14ac:dyDescent="0.35">
      <c r="A156" s="1" t="s">
        <v>105</v>
      </c>
      <c r="B156" s="9">
        <v>43161</v>
      </c>
      <c r="C156" s="10">
        <f t="shared" si="8"/>
        <v>2</v>
      </c>
      <c r="D156" s="10">
        <f t="shared" si="9"/>
        <v>3</v>
      </c>
      <c r="E156" s="10">
        <f t="shared" si="10"/>
        <v>2018</v>
      </c>
      <c r="F156" s="11" t="s">
        <v>334</v>
      </c>
      <c r="G156" s="11" t="s">
        <v>19</v>
      </c>
      <c r="H156" s="91">
        <v>394.5</v>
      </c>
      <c r="J156" s="92">
        <f t="shared" si="11"/>
        <v>5792.0699999999697</v>
      </c>
    </row>
    <row r="157" spans="1:10" x14ac:dyDescent="0.35">
      <c r="A157" s="1">
        <v>7697019</v>
      </c>
      <c r="B157" s="9">
        <v>43163</v>
      </c>
      <c r="C157" s="10">
        <f t="shared" si="8"/>
        <v>4</v>
      </c>
      <c r="D157" s="10">
        <f t="shared" si="9"/>
        <v>3</v>
      </c>
      <c r="E157" s="10">
        <f t="shared" si="10"/>
        <v>2018</v>
      </c>
      <c r="F157" s="11" t="s">
        <v>228</v>
      </c>
      <c r="G157" s="11" t="s">
        <v>110</v>
      </c>
      <c r="I157" s="91">
        <v>20</v>
      </c>
      <c r="J157" s="92">
        <f t="shared" si="11"/>
        <v>5772.0699999999697</v>
      </c>
    </row>
    <row r="158" spans="1:10" x14ac:dyDescent="0.35">
      <c r="A158" s="1" t="s">
        <v>105</v>
      </c>
      <c r="B158" s="9">
        <v>43164</v>
      </c>
      <c r="C158" s="10">
        <f t="shared" si="8"/>
        <v>5</v>
      </c>
      <c r="D158" s="10">
        <f t="shared" si="9"/>
        <v>3</v>
      </c>
      <c r="E158" s="10">
        <f t="shared" si="10"/>
        <v>2018</v>
      </c>
      <c r="F158" s="11" t="s">
        <v>326</v>
      </c>
      <c r="G158" s="11" t="s">
        <v>19</v>
      </c>
      <c r="H158" s="91">
        <v>216</v>
      </c>
      <c r="J158" s="92">
        <f t="shared" si="11"/>
        <v>5988.0699999999697</v>
      </c>
    </row>
    <row r="159" spans="1:10" x14ac:dyDescent="0.35">
      <c r="A159" s="1" t="s">
        <v>105</v>
      </c>
      <c r="B159" s="9">
        <v>43164</v>
      </c>
      <c r="C159" s="10">
        <f t="shared" si="8"/>
        <v>5</v>
      </c>
      <c r="D159" s="10">
        <f t="shared" si="9"/>
        <v>3</v>
      </c>
      <c r="E159" s="10">
        <f t="shared" si="10"/>
        <v>2018</v>
      </c>
      <c r="F159" s="11" t="s">
        <v>332</v>
      </c>
      <c r="G159" s="11" t="s">
        <v>9</v>
      </c>
      <c r="H159" s="91">
        <v>300</v>
      </c>
      <c r="J159" s="92">
        <f t="shared" si="11"/>
        <v>6288.0699999999697</v>
      </c>
    </row>
    <row r="160" spans="1:10" x14ac:dyDescent="0.35">
      <c r="A160" s="1" t="s">
        <v>125</v>
      </c>
      <c r="B160" s="9">
        <v>43164</v>
      </c>
      <c r="C160" s="10">
        <f t="shared" si="8"/>
        <v>5</v>
      </c>
      <c r="D160" s="10">
        <f t="shared" si="9"/>
        <v>3</v>
      </c>
      <c r="E160" s="10">
        <f t="shared" si="10"/>
        <v>2018</v>
      </c>
      <c r="F160" s="11" t="s">
        <v>156</v>
      </c>
      <c r="G160" s="11" t="s">
        <v>91</v>
      </c>
      <c r="I160" s="91">
        <v>20.8</v>
      </c>
      <c r="J160" s="92">
        <f t="shared" si="11"/>
        <v>6267.2699999999695</v>
      </c>
    </row>
    <row r="161" spans="1:10" x14ac:dyDescent="0.35">
      <c r="A161" s="1" t="s">
        <v>105</v>
      </c>
      <c r="B161" s="9">
        <v>43164</v>
      </c>
      <c r="C161" s="10">
        <f t="shared" si="8"/>
        <v>5</v>
      </c>
      <c r="D161" s="10">
        <f t="shared" si="9"/>
        <v>3</v>
      </c>
      <c r="E161" s="10">
        <f t="shared" si="10"/>
        <v>2018</v>
      </c>
      <c r="F161" s="11" t="s">
        <v>335</v>
      </c>
      <c r="G161" s="11" t="s">
        <v>19</v>
      </c>
      <c r="H161" s="91">
        <v>248</v>
      </c>
      <c r="J161" s="92">
        <f t="shared" si="11"/>
        <v>6515.2699999999695</v>
      </c>
    </row>
    <row r="162" spans="1:10" x14ac:dyDescent="0.35">
      <c r="A162" s="1" t="s">
        <v>105</v>
      </c>
      <c r="B162" s="9">
        <v>43164</v>
      </c>
      <c r="C162" s="10">
        <f t="shared" si="8"/>
        <v>5</v>
      </c>
      <c r="D162" s="10">
        <f t="shared" si="9"/>
        <v>3</v>
      </c>
      <c r="E162" s="10">
        <f t="shared" si="10"/>
        <v>2018</v>
      </c>
      <c r="F162" s="11" t="s">
        <v>332</v>
      </c>
      <c r="G162" s="11" t="s">
        <v>19</v>
      </c>
      <c r="H162" s="91">
        <v>216</v>
      </c>
      <c r="J162" s="92">
        <f t="shared" si="11"/>
        <v>6731.2699999999695</v>
      </c>
    </row>
    <row r="163" spans="1:10" x14ac:dyDescent="0.35">
      <c r="A163" s="1" t="s">
        <v>105</v>
      </c>
      <c r="B163" s="9">
        <v>43164</v>
      </c>
      <c r="C163" s="10">
        <f t="shared" si="8"/>
        <v>5</v>
      </c>
      <c r="D163" s="10">
        <f t="shared" si="9"/>
        <v>3</v>
      </c>
      <c r="E163" s="10">
        <f t="shared" si="10"/>
        <v>2018</v>
      </c>
      <c r="F163" s="11" t="s">
        <v>333</v>
      </c>
      <c r="G163" s="11" t="s">
        <v>19</v>
      </c>
      <c r="H163" s="91">
        <v>648</v>
      </c>
      <c r="J163" s="92">
        <f t="shared" si="11"/>
        <v>7379.2699999999695</v>
      </c>
    </row>
    <row r="164" spans="1:10" x14ac:dyDescent="0.35">
      <c r="A164" s="1" t="s">
        <v>125</v>
      </c>
      <c r="B164" s="9">
        <v>43165</v>
      </c>
      <c r="C164" s="10">
        <f t="shared" si="8"/>
        <v>6</v>
      </c>
      <c r="D164" s="10">
        <f t="shared" si="9"/>
        <v>3</v>
      </c>
      <c r="E164" s="10">
        <f t="shared" si="10"/>
        <v>2018</v>
      </c>
      <c r="F164" s="11" t="s">
        <v>15</v>
      </c>
      <c r="G164" s="11" t="s">
        <v>91</v>
      </c>
      <c r="I164" s="91">
        <v>29.95</v>
      </c>
      <c r="J164" s="92">
        <f t="shared" si="11"/>
        <v>7349.3199999999697</v>
      </c>
    </row>
    <row r="165" spans="1:10" x14ac:dyDescent="0.35">
      <c r="A165" s="1" t="s">
        <v>125</v>
      </c>
      <c r="B165" s="9">
        <v>43166</v>
      </c>
      <c r="C165" s="10">
        <f t="shared" si="8"/>
        <v>7</v>
      </c>
      <c r="D165" s="10">
        <f t="shared" si="9"/>
        <v>3</v>
      </c>
      <c r="E165" s="10">
        <f t="shared" si="10"/>
        <v>2018</v>
      </c>
      <c r="F165" s="11" t="s">
        <v>83</v>
      </c>
      <c r="G165" s="11" t="s">
        <v>146</v>
      </c>
      <c r="I165" s="91">
        <v>104.73</v>
      </c>
      <c r="J165" s="92">
        <f t="shared" si="11"/>
        <v>7244.5899999999701</v>
      </c>
    </row>
    <row r="166" spans="1:10" x14ac:dyDescent="0.35">
      <c r="A166" s="1" t="s">
        <v>105</v>
      </c>
      <c r="B166" s="9">
        <v>43166</v>
      </c>
      <c r="C166" s="10">
        <f t="shared" si="8"/>
        <v>7</v>
      </c>
      <c r="D166" s="10">
        <f t="shared" si="9"/>
        <v>3</v>
      </c>
      <c r="E166" s="10">
        <f t="shared" si="10"/>
        <v>2018</v>
      </c>
      <c r="F166" s="11" t="s">
        <v>330</v>
      </c>
      <c r="G166" s="11" t="s">
        <v>19</v>
      </c>
      <c r="H166" s="91">
        <v>256</v>
      </c>
      <c r="J166" s="92">
        <f t="shared" si="11"/>
        <v>7500.5899999999701</v>
      </c>
    </row>
    <row r="167" spans="1:10" x14ac:dyDescent="0.35">
      <c r="A167" s="1" t="s">
        <v>125</v>
      </c>
      <c r="B167" s="9">
        <v>43167</v>
      </c>
      <c r="C167" s="10">
        <f t="shared" si="8"/>
        <v>8</v>
      </c>
      <c r="D167" s="10">
        <f t="shared" si="9"/>
        <v>3</v>
      </c>
      <c r="E167" s="10">
        <f t="shared" si="10"/>
        <v>2018</v>
      </c>
      <c r="F167" s="11" t="s">
        <v>158</v>
      </c>
      <c r="G167" s="11" t="s">
        <v>146</v>
      </c>
      <c r="I167" s="91">
        <v>84.85</v>
      </c>
      <c r="J167" s="92">
        <f t="shared" si="11"/>
        <v>7415.7399999999698</v>
      </c>
    </row>
    <row r="168" spans="1:10" x14ac:dyDescent="0.35">
      <c r="A168" s="1" t="s">
        <v>125</v>
      </c>
      <c r="B168" s="9">
        <v>43168</v>
      </c>
      <c r="C168" s="10">
        <f t="shared" si="8"/>
        <v>9</v>
      </c>
      <c r="D168" s="10">
        <f t="shared" si="9"/>
        <v>3</v>
      </c>
      <c r="E168" s="10">
        <f t="shared" si="10"/>
        <v>2018</v>
      </c>
      <c r="F168" s="11" t="s">
        <v>200</v>
      </c>
      <c r="G168" s="11" t="s">
        <v>116</v>
      </c>
      <c r="I168" s="91">
        <v>53.52</v>
      </c>
      <c r="J168" s="92">
        <f t="shared" si="11"/>
        <v>7362.2199999999693</v>
      </c>
    </row>
    <row r="169" spans="1:10" x14ac:dyDescent="0.35">
      <c r="A169" s="1" t="s">
        <v>95</v>
      </c>
      <c r="B169" s="9">
        <v>43171</v>
      </c>
      <c r="C169" s="10">
        <f t="shared" si="8"/>
        <v>12</v>
      </c>
      <c r="D169" s="10">
        <f t="shared" si="9"/>
        <v>3</v>
      </c>
      <c r="E169" s="10">
        <f t="shared" si="10"/>
        <v>2018</v>
      </c>
      <c r="F169" s="11" t="s">
        <v>167</v>
      </c>
      <c r="G169" s="11" t="s">
        <v>18</v>
      </c>
      <c r="I169" s="91">
        <v>115.59</v>
      </c>
      <c r="J169" s="92">
        <f t="shared" si="11"/>
        <v>7246.6299999999692</v>
      </c>
    </row>
    <row r="170" spans="1:10" x14ac:dyDescent="0.35">
      <c r="A170" s="1" t="s">
        <v>105</v>
      </c>
      <c r="B170" s="9">
        <v>43171</v>
      </c>
      <c r="C170" s="10">
        <f t="shared" si="8"/>
        <v>12</v>
      </c>
      <c r="D170" s="10">
        <f t="shared" si="9"/>
        <v>3</v>
      </c>
      <c r="E170" s="10">
        <f t="shared" si="10"/>
        <v>2018</v>
      </c>
      <c r="F170" s="11" t="s">
        <v>335</v>
      </c>
      <c r="G170" s="11" t="s">
        <v>143</v>
      </c>
      <c r="I170" s="91">
        <v>5.2</v>
      </c>
      <c r="J170" s="92">
        <f t="shared" si="11"/>
        <v>7241.4299999999694</v>
      </c>
    </row>
    <row r="171" spans="1:10" x14ac:dyDescent="0.35">
      <c r="A171" s="1" t="s">
        <v>105</v>
      </c>
      <c r="B171" s="9">
        <v>43171</v>
      </c>
      <c r="C171" s="10">
        <f t="shared" si="8"/>
        <v>12</v>
      </c>
      <c r="D171" s="10">
        <f t="shared" si="9"/>
        <v>3</v>
      </c>
      <c r="E171" s="10">
        <f t="shared" si="10"/>
        <v>2018</v>
      </c>
      <c r="F171" s="11" t="s">
        <v>120</v>
      </c>
      <c r="G171" s="11" t="s">
        <v>60</v>
      </c>
      <c r="I171" s="91">
        <v>1699.33</v>
      </c>
      <c r="J171" s="92">
        <f t="shared" si="11"/>
        <v>5542.0999999999694</v>
      </c>
    </row>
    <row r="172" spans="1:10" x14ac:dyDescent="0.35">
      <c r="A172" s="1" t="s">
        <v>105</v>
      </c>
      <c r="B172" s="9">
        <v>43174</v>
      </c>
      <c r="C172" s="10">
        <f t="shared" si="8"/>
        <v>15</v>
      </c>
      <c r="D172" s="10">
        <f t="shared" si="9"/>
        <v>3</v>
      </c>
      <c r="E172" s="10">
        <f t="shared" si="10"/>
        <v>2018</v>
      </c>
      <c r="F172" s="11" t="s">
        <v>123</v>
      </c>
      <c r="G172" s="11" t="s">
        <v>71</v>
      </c>
      <c r="I172" s="91">
        <v>100</v>
      </c>
      <c r="J172" s="92">
        <f t="shared" si="11"/>
        <v>5442.0999999999694</v>
      </c>
    </row>
    <row r="173" spans="1:10" x14ac:dyDescent="0.35">
      <c r="A173" s="1" t="s">
        <v>125</v>
      </c>
      <c r="B173" s="9">
        <v>43175</v>
      </c>
      <c r="C173" s="10">
        <f t="shared" si="8"/>
        <v>16</v>
      </c>
      <c r="D173" s="10">
        <f t="shared" si="9"/>
        <v>3</v>
      </c>
      <c r="E173" s="10">
        <f t="shared" si="10"/>
        <v>2018</v>
      </c>
      <c r="F173" s="11" t="s">
        <v>141</v>
      </c>
      <c r="G173" s="11" t="s">
        <v>128</v>
      </c>
      <c r="I173" s="91">
        <v>49.1</v>
      </c>
      <c r="J173" s="92">
        <f t="shared" si="11"/>
        <v>5392.9999999999691</v>
      </c>
    </row>
    <row r="174" spans="1:10" x14ac:dyDescent="0.35">
      <c r="A174" s="1" t="s">
        <v>125</v>
      </c>
      <c r="B174" s="9">
        <v>43176</v>
      </c>
      <c r="C174" s="10">
        <f t="shared" si="8"/>
        <v>17</v>
      </c>
      <c r="D174" s="10">
        <f t="shared" si="9"/>
        <v>3</v>
      </c>
      <c r="E174" s="10">
        <f t="shared" si="10"/>
        <v>2018</v>
      </c>
      <c r="F174" s="11" t="s">
        <v>144</v>
      </c>
      <c r="G174" s="11" t="s">
        <v>100</v>
      </c>
      <c r="I174" s="91">
        <v>7</v>
      </c>
      <c r="J174" s="92">
        <f t="shared" si="11"/>
        <v>5385.9999999999691</v>
      </c>
    </row>
    <row r="175" spans="1:10" x14ac:dyDescent="0.35">
      <c r="A175" s="1" t="s">
        <v>105</v>
      </c>
      <c r="B175" s="9">
        <v>43178</v>
      </c>
      <c r="C175" s="10">
        <f t="shared" si="8"/>
        <v>19</v>
      </c>
      <c r="D175" s="10">
        <f t="shared" si="9"/>
        <v>3</v>
      </c>
      <c r="E175" s="10">
        <f t="shared" si="10"/>
        <v>2018</v>
      </c>
      <c r="F175" s="11" t="s">
        <v>326</v>
      </c>
      <c r="G175" s="11" t="s">
        <v>19</v>
      </c>
      <c r="H175" s="91">
        <v>145.6</v>
      </c>
      <c r="J175" s="92">
        <f t="shared" si="11"/>
        <v>5531.5999999999694</v>
      </c>
    </row>
    <row r="176" spans="1:10" x14ac:dyDescent="0.35">
      <c r="A176" s="1">
        <v>7697020</v>
      </c>
      <c r="B176" s="9">
        <v>43180</v>
      </c>
      <c r="C176" s="10">
        <f t="shared" si="8"/>
        <v>21</v>
      </c>
      <c r="D176" s="10">
        <f t="shared" si="9"/>
        <v>3</v>
      </c>
      <c r="E176" s="10">
        <f t="shared" si="10"/>
        <v>2018</v>
      </c>
      <c r="F176" s="11" t="s">
        <v>7</v>
      </c>
      <c r="G176" s="11" t="s">
        <v>108</v>
      </c>
      <c r="I176" s="91">
        <v>385.2</v>
      </c>
      <c r="J176" s="92">
        <f t="shared" si="11"/>
        <v>5146.3999999999696</v>
      </c>
    </row>
    <row r="177" spans="1:10" x14ac:dyDescent="0.35">
      <c r="A177" s="1" t="s">
        <v>105</v>
      </c>
      <c r="B177" s="9">
        <v>43181</v>
      </c>
      <c r="C177" s="10">
        <f t="shared" si="8"/>
        <v>22</v>
      </c>
      <c r="D177" s="10">
        <f t="shared" si="9"/>
        <v>3</v>
      </c>
      <c r="E177" s="10">
        <f t="shared" si="10"/>
        <v>2018</v>
      </c>
      <c r="F177" s="11" t="s">
        <v>331</v>
      </c>
      <c r="G177" s="11" t="s">
        <v>19</v>
      </c>
      <c r="H177" s="91">
        <v>508</v>
      </c>
      <c r="J177" s="92">
        <f t="shared" si="11"/>
        <v>5654.3999999999696</v>
      </c>
    </row>
    <row r="178" spans="1:10" x14ac:dyDescent="0.35">
      <c r="A178" s="1" t="s">
        <v>125</v>
      </c>
      <c r="B178" s="9">
        <v>43185</v>
      </c>
      <c r="C178" s="10">
        <f t="shared" si="8"/>
        <v>26</v>
      </c>
      <c r="D178" s="10">
        <f t="shared" si="9"/>
        <v>3</v>
      </c>
      <c r="E178" s="10">
        <f t="shared" si="10"/>
        <v>2018</v>
      </c>
      <c r="F178" s="11" t="s">
        <v>141</v>
      </c>
      <c r="G178" s="11" t="s">
        <v>128</v>
      </c>
      <c r="I178" s="91">
        <v>147.75</v>
      </c>
      <c r="J178" s="92">
        <f t="shared" si="11"/>
        <v>5506.6499999999696</v>
      </c>
    </row>
    <row r="179" spans="1:10" x14ac:dyDescent="0.35">
      <c r="A179" s="1" t="s">
        <v>125</v>
      </c>
      <c r="B179" s="9">
        <v>43188</v>
      </c>
      <c r="C179" s="10">
        <f t="shared" si="8"/>
        <v>29</v>
      </c>
      <c r="D179" s="10">
        <f t="shared" si="9"/>
        <v>3</v>
      </c>
      <c r="E179" s="10">
        <f t="shared" si="10"/>
        <v>2018</v>
      </c>
      <c r="F179" s="11" t="s">
        <v>171</v>
      </c>
      <c r="G179" s="11" t="s">
        <v>91</v>
      </c>
      <c r="I179" s="91">
        <v>70.02</v>
      </c>
      <c r="J179" s="92">
        <f t="shared" si="11"/>
        <v>5436.6299999999692</v>
      </c>
    </row>
    <row r="180" spans="1:10" x14ac:dyDescent="0.35">
      <c r="A180" s="1" t="s">
        <v>125</v>
      </c>
      <c r="B180" s="9">
        <v>43188</v>
      </c>
      <c r="C180" s="10">
        <f t="shared" si="8"/>
        <v>29</v>
      </c>
      <c r="D180" s="10">
        <f t="shared" si="9"/>
        <v>3</v>
      </c>
      <c r="E180" s="10">
        <f t="shared" si="10"/>
        <v>2018</v>
      </c>
      <c r="F180" s="11" t="s">
        <v>118</v>
      </c>
      <c r="G180" s="11" t="s">
        <v>143</v>
      </c>
      <c r="I180" s="91">
        <v>42.3</v>
      </c>
      <c r="J180" s="92">
        <f t="shared" si="11"/>
        <v>5394.329999999969</v>
      </c>
    </row>
    <row r="181" spans="1:10" x14ac:dyDescent="0.35">
      <c r="A181" s="17" t="s">
        <v>105</v>
      </c>
      <c r="B181" s="13">
        <v>43193</v>
      </c>
      <c r="C181" s="14">
        <f t="shared" si="8"/>
        <v>3</v>
      </c>
      <c r="D181" s="14">
        <f t="shared" si="9"/>
        <v>4</v>
      </c>
      <c r="E181" s="14">
        <f t="shared" si="10"/>
        <v>2018</v>
      </c>
      <c r="F181" s="15" t="s">
        <v>336</v>
      </c>
      <c r="G181" s="15" t="s">
        <v>9</v>
      </c>
      <c r="H181" s="93">
        <v>417</v>
      </c>
      <c r="I181" s="93"/>
      <c r="J181" s="94">
        <f t="shared" si="11"/>
        <v>5811.329999999969</v>
      </c>
    </row>
    <row r="182" spans="1:10" x14ac:dyDescent="0.35">
      <c r="A182" s="17" t="s">
        <v>105</v>
      </c>
      <c r="B182" s="13">
        <v>43193</v>
      </c>
      <c r="C182" s="14">
        <f t="shared" si="8"/>
        <v>3</v>
      </c>
      <c r="D182" s="14">
        <f t="shared" si="9"/>
        <v>4</v>
      </c>
      <c r="E182" s="14">
        <f t="shared" si="10"/>
        <v>2018</v>
      </c>
      <c r="F182" s="15" t="s">
        <v>334</v>
      </c>
      <c r="G182" s="15" t="s">
        <v>9</v>
      </c>
      <c r="H182" s="93">
        <v>65</v>
      </c>
      <c r="I182" s="93"/>
      <c r="J182" s="94">
        <f t="shared" si="11"/>
        <v>5876.329999999969</v>
      </c>
    </row>
    <row r="183" spans="1:10" x14ac:dyDescent="0.35">
      <c r="A183" s="17" t="s">
        <v>105</v>
      </c>
      <c r="B183" s="13">
        <v>43193</v>
      </c>
      <c r="C183" s="14">
        <f t="shared" si="8"/>
        <v>3</v>
      </c>
      <c r="D183" s="14">
        <f t="shared" si="9"/>
        <v>4</v>
      </c>
      <c r="E183" s="14">
        <f t="shared" si="10"/>
        <v>2018</v>
      </c>
      <c r="F183" s="15" t="s">
        <v>329</v>
      </c>
      <c r="G183" s="15" t="s">
        <v>19</v>
      </c>
      <c r="H183" s="93">
        <v>236</v>
      </c>
      <c r="I183" s="93"/>
      <c r="J183" s="94">
        <f t="shared" si="11"/>
        <v>6112.329999999969</v>
      </c>
    </row>
    <row r="184" spans="1:10" x14ac:dyDescent="0.35">
      <c r="A184" s="17" t="s">
        <v>105</v>
      </c>
      <c r="B184" s="13">
        <v>43193</v>
      </c>
      <c r="C184" s="14">
        <f t="shared" si="8"/>
        <v>3</v>
      </c>
      <c r="D184" s="14">
        <f t="shared" si="9"/>
        <v>4</v>
      </c>
      <c r="E184" s="14">
        <f t="shared" si="10"/>
        <v>2018</v>
      </c>
      <c r="F184" s="15" t="s">
        <v>334</v>
      </c>
      <c r="G184" s="15" t="s">
        <v>19</v>
      </c>
      <c r="H184" s="93">
        <v>216</v>
      </c>
      <c r="I184" s="93"/>
      <c r="J184" s="94">
        <f t="shared" si="11"/>
        <v>6328.329999999969</v>
      </c>
    </row>
    <row r="185" spans="1:10" x14ac:dyDescent="0.35">
      <c r="A185" s="17" t="s">
        <v>105</v>
      </c>
      <c r="B185" s="13">
        <v>43194</v>
      </c>
      <c r="C185" s="14">
        <f t="shared" si="8"/>
        <v>4</v>
      </c>
      <c r="D185" s="14">
        <f t="shared" si="9"/>
        <v>4</v>
      </c>
      <c r="E185" s="14">
        <f t="shared" si="10"/>
        <v>2018</v>
      </c>
      <c r="F185" s="15" t="s">
        <v>326</v>
      </c>
      <c r="G185" s="15" t="s">
        <v>19</v>
      </c>
      <c r="H185" s="93">
        <v>216</v>
      </c>
      <c r="I185" s="93"/>
      <c r="J185" s="94">
        <f t="shared" si="11"/>
        <v>6544.329999999969</v>
      </c>
    </row>
    <row r="186" spans="1:10" x14ac:dyDescent="0.35">
      <c r="A186" s="17" t="s">
        <v>105</v>
      </c>
      <c r="B186" s="13">
        <v>43194</v>
      </c>
      <c r="C186" s="14">
        <f t="shared" si="8"/>
        <v>4</v>
      </c>
      <c r="D186" s="14">
        <f t="shared" si="9"/>
        <v>4</v>
      </c>
      <c r="E186" s="14">
        <f t="shared" si="10"/>
        <v>2018</v>
      </c>
      <c r="F186" s="15" t="s">
        <v>326</v>
      </c>
      <c r="G186" s="15" t="s">
        <v>9</v>
      </c>
      <c r="H186" s="93">
        <v>95</v>
      </c>
      <c r="I186" s="93"/>
      <c r="J186" s="94">
        <f t="shared" si="11"/>
        <v>6639.329999999969</v>
      </c>
    </row>
    <row r="187" spans="1:10" x14ac:dyDescent="0.35">
      <c r="A187" s="17" t="s">
        <v>105</v>
      </c>
      <c r="B187" s="13">
        <v>43194</v>
      </c>
      <c r="C187" s="14">
        <f t="shared" si="8"/>
        <v>4</v>
      </c>
      <c r="D187" s="14">
        <f t="shared" si="9"/>
        <v>4</v>
      </c>
      <c r="E187" s="14">
        <f t="shared" si="10"/>
        <v>2018</v>
      </c>
      <c r="F187" s="15" t="s">
        <v>335</v>
      </c>
      <c r="G187" s="15" t="s">
        <v>9</v>
      </c>
      <c r="H187" s="93">
        <v>95</v>
      </c>
      <c r="I187" s="93"/>
      <c r="J187" s="94">
        <f t="shared" si="11"/>
        <v>6734.329999999969</v>
      </c>
    </row>
    <row r="188" spans="1:10" x14ac:dyDescent="0.35">
      <c r="A188" s="17" t="s">
        <v>125</v>
      </c>
      <c r="B188" s="13">
        <v>43194</v>
      </c>
      <c r="C188" s="14">
        <f t="shared" si="8"/>
        <v>4</v>
      </c>
      <c r="D188" s="14">
        <f t="shared" si="9"/>
        <v>4</v>
      </c>
      <c r="E188" s="14">
        <f t="shared" si="10"/>
        <v>2018</v>
      </c>
      <c r="F188" s="15" t="s">
        <v>74</v>
      </c>
      <c r="G188" s="15" t="s">
        <v>116</v>
      </c>
      <c r="H188" s="93"/>
      <c r="I188" s="93">
        <v>41.9</v>
      </c>
      <c r="J188" s="94">
        <f t="shared" si="11"/>
        <v>6692.4299999999694</v>
      </c>
    </row>
    <row r="189" spans="1:10" x14ac:dyDescent="0.35">
      <c r="A189" s="17" t="s">
        <v>125</v>
      </c>
      <c r="B189" s="13">
        <v>43194</v>
      </c>
      <c r="C189" s="14">
        <f t="shared" si="8"/>
        <v>4</v>
      </c>
      <c r="D189" s="14">
        <f t="shared" si="9"/>
        <v>4</v>
      </c>
      <c r="E189" s="14">
        <f t="shared" si="10"/>
        <v>2018</v>
      </c>
      <c r="F189" s="15" t="s">
        <v>160</v>
      </c>
      <c r="G189" s="15" t="s">
        <v>161</v>
      </c>
      <c r="H189" s="93"/>
      <c r="I189" s="93">
        <v>34.020000000000003</v>
      </c>
      <c r="J189" s="94">
        <f t="shared" si="11"/>
        <v>6658.4099999999689</v>
      </c>
    </row>
    <row r="190" spans="1:10" x14ac:dyDescent="0.35">
      <c r="A190" s="17" t="s">
        <v>105</v>
      </c>
      <c r="B190" s="13">
        <v>43194</v>
      </c>
      <c r="C190" s="14">
        <f t="shared" si="8"/>
        <v>4</v>
      </c>
      <c r="D190" s="14">
        <f t="shared" si="9"/>
        <v>4</v>
      </c>
      <c r="E190" s="14">
        <f t="shared" si="10"/>
        <v>2018</v>
      </c>
      <c r="F190" s="15" t="s">
        <v>329</v>
      </c>
      <c r="G190" s="15" t="s">
        <v>9</v>
      </c>
      <c r="H190" s="93">
        <v>125</v>
      </c>
      <c r="I190" s="93"/>
      <c r="J190" s="94">
        <f t="shared" si="11"/>
        <v>6783.4099999999689</v>
      </c>
    </row>
    <row r="191" spans="1:10" x14ac:dyDescent="0.35">
      <c r="A191" s="17" t="s">
        <v>105</v>
      </c>
      <c r="B191" s="13">
        <v>43194</v>
      </c>
      <c r="C191" s="14">
        <f t="shared" si="8"/>
        <v>4</v>
      </c>
      <c r="D191" s="14">
        <f t="shared" si="9"/>
        <v>4</v>
      </c>
      <c r="E191" s="14">
        <f t="shared" si="10"/>
        <v>2018</v>
      </c>
      <c r="F191" s="15" t="s">
        <v>335</v>
      </c>
      <c r="G191" s="15" t="s">
        <v>19</v>
      </c>
      <c r="H191" s="93">
        <v>216</v>
      </c>
      <c r="I191" s="93"/>
      <c r="J191" s="94">
        <f t="shared" si="11"/>
        <v>6999.4099999999689</v>
      </c>
    </row>
    <row r="192" spans="1:10" x14ac:dyDescent="0.35">
      <c r="A192" s="17" t="s">
        <v>105</v>
      </c>
      <c r="B192" s="13">
        <v>43195</v>
      </c>
      <c r="C192" s="14">
        <f t="shared" si="8"/>
        <v>5</v>
      </c>
      <c r="D192" s="14">
        <f t="shared" si="9"/>
        <v>4</v>
      </c>
      <c r="E192" s="14">
        <f t="shared" si="10"/>
        <v>2018</v>
      </c>
      <c r="F192" s="15" t="s">
        <v>309</v>
      </c>
      <c r="G192" s="15" t="s">
        <v>9</v>
      </c>
      <c r="H192" s="93">
        <v>85</v>
      </c>
      <c r="I192" s="93"/>
      <c r="J192" s="94">
        <f t="shared" si="11"/>
        <v>7084.4099999999689</v>
      </c>
    </row>
    <row r="193" spans="1:10" x14ac:dyDescent="0.35">
      <c r="A193" s="17" t="s">
        <v>105</v>
      </c>
      <c r="B193" s="13">
        <v>43195</v>
      </c>
      <c r="C193" s="14">
        <f t="shared" si="8"/>
        <v>5</v>
      </c>
      <c r="D193" s="14">
        <f t="shared" si="9"/>
        <v>4</v>
      </c>
      <c r="E193" s="14">
        <f t="shared" si="10"/>
        <v>2018</v>
      </c>
      <c r="F193" s="15" t="s">
        <v>309</v>
      </c>
      <c r="G193" s="15" t="s">
        <v>19</v>
      </c>
      <c r="H193" s="93">
        <v>216</v>
      </c>
      <c r="I193" s="93"/>
      <c r="J193" s="94">
        <f t="shared" si="11"/>
        <v>7300.4099999999689</v>
      </c>
    </row>
    <row r="194" spans="1:10" x14ac:dyDescent="0.35">
      <c r="A194" s="17" t="s">
        <v>105</v>
      </c>
      <c r="B194" s="13">
        <v>43195</v>
      </c>
      <c r="C194" s="14">
        <f t="shared" ref="C194:C257" si="12">DAY(B194)</f>
        <v>5</v>
      </c>
      <c r="D194" s="14">
        <f t="shared" ref="D194:D257" si="13">MONTH(B194)</f>
        <v>4</v>
      </c>
      <c r="E194" s="14">
        <f t="shared" ref="E194:E257" si="14">YEAR(B194)</f>
        <v>2018</v>
      </c>
      <c r="F194" s="15" t="s">
        <v>330</v>
      </c>
      <c r="G194" s="15" t="s">
        <v>19</v>
      </c>
      <c r="H194" s="93">
        <v>256</v>
      </c>
      <c r="I194" s="93"/>
      <c r="J194" s="94">
        <f t="shared" si="11"/>
        <v>7556.4099999999689</v>
      </c>
    </row>
    <row r="195" spans="1:10" x14ac:dyDescent="0.35">
      <c r="A195" s="17" t="s">
        <v>105</v>
      </c>
      <c r="B195" s="13">
        <v>43195</v>
      </c>
      <c r="C195" s="14">
        <f t="shared" si="12"/>
        <v>5</v>
      </c>
      <c r="D195" s="14">
        <f t="shared" si="13"/>
        <v>4</v>
      </c>
      <c r="E195" s="14">
        <f t="shared" si="14"/>
        <v>2018</v>
      </c>
      <c r="F195" s="15" t="s">
        <v>332</v>
      </c>
      <c r="G195" s="15" t="s">
        <v>19</v>
      </c>
      <c r="H195" s="93">
        <v>216</v>
      </c>
      <c r="I195" s="93"/>
      <c r="J195" s="94">
        <f t="shared" ref="J195:J258" si="15">J194+H195-I195</f>
        <v>7772.4099999999689</v>
      </c>
    </row>
    <row r="196" spans="1:10" x14ac:dyDescent="0.35">
      <c r="A196" s="17" t="s">
        <v>105</v>
      </c>
      <c r="B196" s="13">
        <v>43196</v>
      </c>
      <c r="C196" s="14">
        <f t="shared" si="12"/>
        <v>6</v>
      </c>
      <c r="D196" s="14">
        <f t="shared" si="13"/>
        <v>4</v>
      </c>
      <c r="E196" s="14">
        <f t="shared" si="14"/>
        <v>2018</v>
      </c>
      <c r="F196" s="15" t="s">
        <v>327</v>
      </c>
      <c r="G196" s="15" t="s">
        <v>19</v>
      </c>
      <c r="H196" s="93">
        <v>432</v>
      </c>
      <c r="I196" s="93"/>
      <c r="J196" s="94">
        <f t="shared" si="15"/>
        <v>8204.4099999999689</v>
      </c>
    </row>
    <row r="197" spans="1:10" x14ac:dyDescent="0.35">
      <c r="A197" s="17" t="s">
        <v>105</v>
      </c>
      <c r="B197" s="13">
        <v>43199</v>
      </c>
      <c r="C197" s="14">
        <f t="shared" si="12"/>
        <v>9</v>
      </c>
      <c r="D197" s="14">
        <f t="shared" si="13"/>
        <v>4</v>
      </c>
      <c r="E197" s="14">
        <f t="shared" si="14"/>
        <v>2018</v>
      </c>
      <c r="F197" s="15" t="s">
        <v>333</v>
      </c>
      <c r="G197" s="15" t="s">
        <v>19</v>
      </c>
      <c r="H197" s="93">
        <v>216</v>
      </c>
      <c r="I197" s="93"/>
      <c r="J197" s="94">
        <f t="shared" si="15"/>
        <v>8420.4099999999689</v>
      </c>
    </row>
    <row r="198" spans="1:10" x14ac:dyDescent="0.35">
      <c r="A198" s="17" t="s">
        <v>95</v>
      </c>
      <c r="B198" s="13">
        <v>43200</v>
      </c>
      <c r="C198" s="14">
        <f t="shared" si="12"/>
        <v>10</v>
      </c>
      <c r="D198" s="14">
        <f t="shared" si="13"/>
        <v>4</v>
      </c>
      <c r="E198" s="14">
        <f t="shared" si="14"/>
        <v>2018</v>
      </c>
      <c r="F198" s="15" t="s">
        <v>167</v>
      </c>
      <c r="G198" s="15" t="s">
        <v>18</v>
      </c>
      <c r="H198" s="93"/>
      <c r="I198" s="93">
        <v>115.52</v>
      </c>
      <c r="J198" s="94">
        <f t="shared" si="15"/>
        <v>8304.8899999999685</v>
      </c>
    </row>
    <row r="199" spans="1:10" x14ac:dyDescent="0.35">
      <c r="A199" s="17" t="s">
        <v>95</v>
      </c>
      <c r="B199" s="13">
        <v>43200</v>
      </c>
      <c r="C199" s="14">
        <f t="shared" si="12"/>
        <v>10</v>
      </c>
      <c r="D199" s="14">
        <f t="shared" si="13"/>
        <v>4</v>
      </c>
      <c r="E199" s="14">
        <f t="shared" si="14"/>
        <v>2018</v>
      </c>
      <c r="F199" s="15" t="s">
        <v>123</v>
      </c>
      <c r="G199" s="15" t="s">
        <v>71</v>
      </c>
      <c r="H199" s="93"/>
      <c r="I199" s="93">
        <v>79.66</v>
      </c>
      <c r="J199" s="94">
        <f t="shared" si="15"/>
        <v>8225.2299999999686</v>
      </c>
    </row>
    <row r="200" spans="1:10" x14ac:dyDescent="0.35">
      <c r="A200" s="17" t="s">
        <v>95</v>
      </c>
      <c r="B200" s="13">
        <v>43200</v>
      </c>
      <c r="C200" s="14">
        <f t="shared" si="12"/>
        <v>10</v>
      </c>
      <c r="D200" s="14">
        <f t="shared" si="13"/>
        <v>4</v>
      </c>
      <c r="E200" s="14">
        <f t="shared" si="14"/>
        <v>2018</v>
      </c>
      <c r="F200" s="15" t="s">
        <v>123</v>
      </c>
      <c r="G200" s="15" t="s">
        <v>71</v>
      </c>
      <c r="H200" s="93"/>
      <c r="I200" s="93">
        <v>55.69</v>
      </c>
      <c r="J200" s="94">
        <f t="shared" si="15"/>
        <v>8169.539999999969</v>
      </c>
    </row>
    <row r="201" spans="1:10" x14ac:dyDescent="0.35">
      <c r="A201" s="17" t="s">
        <v>105</v>
      </c>
      <c r="B201" s="13">
        <v>43202</v>
      </c>
      <c r="C201" s="14">
        <f t="shared" si="12"/>
        <v>12</v>
      </c>
      <c r="D201" s="14">
        <f t="shared" si="13"/>
        <v>4</v>
      </c>
      <c r="E201" s="14">
        <f t="shared" si="14"/>
        <v>2018</v>
      </c>
      <c r="F201" s="15" t="s">
        <v>331</v>
      </c>
      <c r="G201" s="15" t="s">
        <v>9</v>
      </c>
      <c r="H201" s="93">
        <v>385</v>
      </c>
      <c r="I201" s="93"/>
      <c r="J201" s="94">
        <f t="shared" si="15"/>
        <v>8554.5399999999681</v>
      </c>
    </row>
    <row r="202" spans="1:10" x14ac:dyDescent="0.35">
      <c r="A202" s="17" t="s">
        <v>6</v>
      </c>
      <c r="B202" s="13">
        <v>43202</v>
      </c>
      <c r="C202" s="14">
        <f t="shared" si="12"/>
        <v>12</v>
      </c>
      <c r="D202" s="14">
        <f t="shared" si="13"/>
        <v>4</v>
      </c>
      <c r="E202" s="14">
        <f t="shared" si="14"/>
        <v>2018</v>
      </c>
      <c r="F202" s="15" t="s">
        <v>333</v>
      </c>
      <c r="G202" s="15" t="s">
        <v>9</v>
      </c>
      <c r="H202" s="93">
        <v>45</v>
      </c>
      <c r="I202" s="93"/>
      <c r="J202" s="94">
        <f t="shared" si="15"/>
        <v>8599.5399999999681</v>
      </c>
    </row>
    <row r="203" spans="1:10" x14ac:dyDescent="0.35">
      <c r="A203" s="17" t="s">
        <v>105</v>
      </c>
      <c r="B203" s="13">
        <v>43202</v>
      </c>
      <c r="C203" s="14">
        <f t="shared" si="12"/>
        <v>12</v>
      </c>
      <c r="D203" s="14">
        <f t="shared" si="13"/>
        <v>4</v>
      </c>
      <c r="E203" s="14">
        <f t="shared" si="14"/>
        <v>2018</v>
      </c>
      <c r="F203" s="15" t="s">
        <v>331</v>
      </c>
      <c r="G203" s="15" t="s">
        <v>19</v>
      </c>
      <c r="H203" s="93">
        <v>216</v>
      </c>
      <c r="I203" s="93"/>
      <c r="J203" s="94">
        <f t="shared" si="15"/>
        <v>8815.5399999999681</v>
      </c>
    </row>
    <row r="204" spans="1:10" x14ac:dyDescent="0.35">
      <c r="A204" s="17" t="s">
        <v>105</v>
      </c>
      <c r="B204" s="13">
        <v>43207</v>
      </c>
      <c r="C204" s="14">
        <f t="shared" si="12"/>
        <v>17</v>
      </c>
      <c r="D204" s="14">
        <f t="shared" si="13"/>
        <v>4</v>
      </c>
      <c r="E204" s="14">
        <f t="shared" si="14"/>
        <v>2018</v>
      </c>
      <c r="F204" s="15" t="s">
        <v>45</v>
      </c>
      <c r="G204" s="15" t="s">
        <v>96</v>
      </c>
      <c r="H204" s="93"/>
      <c r="I204" s="93">
        <v>72</v>
      </c>
      <c r="J204" s="94">
        <f t="shared" si="15"/>
        <v>8743.5399999999681</v>
      </c>
    </row>
    <row r="205" spans="1:10" x14ac:dyDescent="0.35">
      <c r="A205" s="17" t="s">
        <v>105</v>
      </c>
      <c r="B205" s="13">
        <v>43208</v>
      </c>
      <c r="C205" s="14">
        <f t="shared" si="12"/>
        <v>18</v>
      </c>
      <c r="D205" s="14">
        <f t="shared" si="13"/>
        <v>4</v>
      </c>
      <c r="E205" s="14">
        <f t="shared" si="14"/>
        <v>2018</v>
      </c>
      <c r="F205" s="15" t="s">
        <v>332</v>
      </c>
      <c r="G205" s="15" t="s">
        <v>9</v>
      </c>
      <c r="H205" s="93">
        <v>100</v>
      </c>
      <c r="I205" s="93"/>
      <c r="J205" s="94">
        <f t="shared" si="15"/>
        <v>8843.5399999999681</v>
      </c>
    </row>
    <row r="206" spans="1:10" x14ac:dyDescent="0.35">
      <c r="A206" s="17" t="s">
        <v>105</v>
      </c>
      <c r="B206" s="13">
        <v>43213</v>
      </c>
      <c r="C206" s="14">
        <f t="shared" si="12"/>
        <v>23</v>
      </c>
      <c r="D206" s="14">
        <f t="shared" si="13"/>
        <v>4</v>
      </c>
      <c r="E206" s="14">
        <f t="shared" si="14"/>
        <v>2018</v>
      </c>
      <c r="F206" s="15" t="s">
        <v>335</v>
      </c>
      <c r="G206" s="15" t="s">
        <v>92</v>
      </c>
      <c r="H206" s="93"/>
      <c r="I206" s="93">
        <v>100</v>
      </c>
      <c r="J206" s="94">
        <f t="shared" si="15"/>
        <v>8743.5399999999681</v>
      </c>
    </row>
    <row r="207" spans="1:10" x14ac:dyDescent="0.35">
      <c r="A207" s="17" t="s">
        <v>105</v>
      </c>
      <c r="B207" s="13">
        <v>43213</v>
      </c>
      <c r="C207" s="14">
        <f t="shared" si="12"/>
        <v>23</v>
      </c>
      <c r="D207" s="14">
        <f t="shared" si="13"/>
        <v>4</v>
      </c>
      <c r="E207" s="14">
        <f t="shared" si="14"/>
        <v>2018</v>
      </c>
      <c r="F207" s="15" t="s">
        <v>335</v>
      </c>
      <c r="G207" s="15" t="s">
        <v>92</v>
      </c>
      <c r="H207" s="93">
        <v>100</v>
      </c>
      <c r="I207" s="93"/>
      <c r="J207" s="94">
        <f t="shared" si="15"/>
        <v>8843.5399999999681</v>
      </c>
    </row>
    <row r="208" spans="1:10" x14ac:dyDescent="0.35">
      <c r="A208" s="17" t="s">
        <v>105</v>
      </c>
      <c r="B208" s="13">
        <v>43213</v>
      </c>
      <c r="C208" s="14">
        <f t="shared" si="12"/>
        <v>23</v>
      </c>
      <c r="D208" s="14">
        <f t="shared" si="13"/>
        <v>4</v>
      </c>
      <c r="E208" s="14">
        <f t="shared" si="14"/>
        <v>2018</v>
      </c>
      <c r="F208" s="15" t="s">
        <v>123</v>
      </c>
      <c r="G208" s="15" t="s">
        <v>92</v>
      </c>
      <c r="H208" s="93"/>
      <c r="I208" s="93">
        <v>1140</v>
      </c>
      <c r="J208" s="94">
        <f t="shared" si="15"/>
        <v>7703.5399999999681</v>
      </c>
    </row>
    <row r="209" spans="1:10" x14ac:dyDescent="0.35">
      <c r="A209" s="17" t="s">
        <v>105</v>
      </c>
      <c r="B209" s="13">
        <v>43213</v>
      </c>
      <c r="C209" s="14">
        <f t="shared" si="12"/>
        <v>23</v>
      </c>
      <c r="D209" s="14">
        <f t="shared" si="13"/>
        <v>4</v>
      </c>
      <c r="E209" s="14">
        <f t="shared" si="14"/>
        <v>2018</v>
      </c>
      <c r="F209" s="15" t="s">
        <v>123</v>
      </c>
      <c r="G209" s="15" t="s">
        <v>92</v>
      </c>
      <c r="H209" s="93"/>
      <c r="I209" s="93">
        <v>1553</v>
      </c>
      <c r="J209" s="94">
        <f t="shared" si="15"/>
        <v>6150.5399999999681</v>
      </c>
    </row>
    <row r="210" spans="1:10" x14ac:dyDescent="0.35">
      <c r="A210" s="17" t="s">
        <v>125</v>
      </c>
      <c r="B210" s="13">
        <v>43214</v>
      </c>
      <c r="C210" s="14">
        <f t="shared" si="12"/>
        <v>24</v>
      </c>
      <c r="D210" s="14">
        <f t="shared" si="13"/>
        <v>4</v>
      </c>
      <c r="E210" s="14">
        <f t="shared" si="14"/>
        <v>2018</v>
      </c>
      <c r="F210" s="15" t="s">
        <v>141</v>
      </c>
      <c r="G210" s="15" t="s">
        <v>80</v>
      </c>
      <c r="H210" s="93"/>
      <c r="I210" s="93">
        <v>98.1</v>
      </c>
      <c r="J210" s="94">
        <f t="shared" si="15"/>
        <v>6052.4399999999678</v>
      </c>
    </row>
    <row r="211" spans="1:10" x14ac:dyDescent="0.35">
      <c r="A211" s="17" t="s">
        <v>243</v>
      </c>
      <c r="B211" s="13">
        <v>43219</v>
      </c>
      <c r="C211" s="14">
        <f t="shared" si="12"/>
        <v>29</v>
      </c>
      <c r="D211" s="14">
        <f t="shared" si="13"/>
        <v>4</v>
      </c>
      <c r="E211" s="14">
        <f t="shared" si="14"/>
        <v>2018</v>
      </c>
      <c r="F211" s="15" t="s">
        <v>51</v>
      </c>
      <c r="G211" s="15" t="s">
        <v>91</v>
      </c>
      <c r="H211" s="93"/>
      <c r="I211" s="93">
        <v>110</v>
      </c>
      <c r="J211" s="94">
        <f t="shared" si="15"/>
        <v>5942.4399999999678</v>
      </c>
    </row>
    <row r="212" spans="1:10" x14ac:dyDescent="0.35">
      <c r="A212" s="17" t="s">
        <v>243</v>
      </c>
      <c r="B212" s="13">
        <v>43219</v>
      </c>
      <c r="C212" s="14">
        <f t="shared" si="12"/>
        <v>29</v>
      </c>
      <c r="D212" s="14">
        <f t="shared" si="13"/>
        <v>4</v>
      </c>
      <c r="E212" s="14">
        <f t="shared" si="14"/>
        <v>2018</v>
      </c>
      <c r="F212" s="15" t="s">
        <v>51</v>
      </c>
      <c r="G212" s="15" t="s">
        <v>100</v>
      </c>
      <c r="H212" s="93"/>
      <c r="I212" s="93">
        <v>40</v>
      </c>
      <c r="J212" s="94">
        <f t="shared" si="15"/>
        <v>5902.4399999999678</v>
      </c>
    </row>
    <row r="213" spans="1:10" x14ac:dyDescent="0.35">
      <c r="A213" s="1" t="s">
        <v>105</v>
      </c>
      <c r="B213" s="9">
        <v>43222</v>
      </c>
      <c r="C213" s="10">
        <f t="shared" si="12"/>
        <v>2</v>
      </c>
      <c r="D213" s="10">
        <f t="shared" si="13"/>
        <v>5</v>
      </c>
      <c r="E213" s="10">
        <f t="shared" si="14"/>
        <v>2018</v>
      </c>
      <c r="F213" s="11" t="s">
        <v>329</v>
      </c>
      <c r="G213" s="11" t="s">
        <v>9</v>
      </c>
      <c r="H213" s="91">
        <v>125</v>
      </c>
      <c r="J213" s="92">
        <f t="shared" si="15"/>
        <v>6027.4399999999678</v>
      </c>
    </row>
    <row r="214" spans="1:10" x14ac:dyDescent="0.35">
      <c r="A214" s="1" t="s">
        <v>105</v>
      </c>
      <c r="B214" s="9">
        <v>43222</v>
      </c>
      <c r="C214" s="10">
        <f t="shared" si="12"/>
        <v>2</v>
      </c>
      <c r="D214" s="10">
        <f t="shared" si="13"/>
        <v>5</v>
      </c>
      <c r="E214" s="10">
        <f t="shared" si="14"/>
        <v>2018</v>
      </c>
      <c r="F214" s="11" t="s">
        <v>329</v>
      </c>
      <c r="G214" s="11" t="s">
        <v>19</v>
      </c>
      <c r="H214" s="91">
        <v>236</v>
      </c>
      <c r="J214" s="92">
        <f t="shared" si="15"/>
        <v>6263.4399999999678</v>
      </c>
    </row>
    <row r="215" spans="1:10" x14ac:dyDescent="0.35">
      <c r="A215" s="1" t="s">
        <v>105</v>
      </c>
      <c r="B215" s="9">
        <v>43222</v>
      </c>
      <c r="C215" s="10">
        <f t="shared" si="12"/>
        <v>2</v>
      </c>
      <c r="D215" s="10">
        <f t="shared" si="13"/>
        <v>5</v>
      </c>
      <c r="E215" s="10">
        <f t="shared" si="14"/>
        <v>2018</v>
      </c>
      <c r="F215" s="11" t="s">
        <v>330</v>
      </c>
      <c r="G215" s="11" t="s">
        <v>19</v>
      </c>
      <c r="H215" s="91">
        <v>256</v>
      </c>
      <c r="J215" s="92">
        <f t="shared" si="15"/>
        <v>6519.4399999999678</v>
      </c>
    </row>
    <row r="216" spans="1:10" x14ac:dyDescent="0.35">
      <c r="A216" s="1" t="s">
        <v>105</v>
      </c>
      <c r="B216" s="9">
        <v>43223</v>
      </c>
      <c r="C216" s="10">
        <f t="shared" si="12"/>
        <v>3</v>
      </c>
      <c r="D216" s="10">
        <f t="shared" si="13"/>
        <v>5</v>
      </c>
      <c r="E216" s="10">
        <f t="shared" si="14"/>
        <v>2018</v>
      </c>
      <c r="F216" s="11" t="s">
        <v>309</v>
      </c>
      <c r="G216" s="11" t="s">
        <v>9</v>
      </c>
      <c r="H216" s="91">
        <v>85</v>
      </c>
      <c r="J216" s="92">
        <f t="shared" si="15"/>
        <v>6604.4399999999678</v>
      </c>
    </row>
    <row r="217" spans="1:10" x14ac:dyDescent="0.35">
      <c r="A217" s="1" t="s">
        <v>125</v>
      </c>
      <c r="B217" s="9">
        <v>43223</v>
      </c>
      <c r="C217" s="10">
        <f t="shared" si="12"/>
        <v>3</v>
      </c>
      <c r="D217" s="10">
        <f t="shared" si="13"/>
        <v>5</v>
      </c>
      <c r="E217" s="10">
        <f t="shared" si="14"/>
        <v>2018</v>
      </c>
      <c r="F217" s="11" t="s">
        <v>156</v>
      </c>
      <c r="G217" s="11" t="s">
        <v>148</v>
      </c>
      <c r="I217" s="91">
        <v>47.22</v>
      </c>
      <c r="J217" s="92">
        <f t="shared" si="15"/>
        <v>6557.2199999999675</v>
      </c>
    </row>
    <row r="218" spans="1:10" x14ac:dyDescent="0.35">
      <c r="A218" s="1" t="s">
        <v>125</v>
      </c>
      <c r="B218" s="9">
        <v>43223</v>
      </c>
      <c r="C218" s="10">
        <f t="shared" si="12"/>
        <v>3</v>
      </c>
      <c r="D218" s="10">
        <f t="shared" si="13"/>
        <v>5</v>
      </c>
      <c r="E218" s="10">
        <f t="shared" si="14"/>
        <v>2018</v>
      </c>
      <c r="F218" s="11" t="s">
        <v>225</v>
      </c>
      <c r="G218" s="11" t="s">
        <v>148</v>
      </c>
      <c r="I218" s="91">
        <v>20.54</v>
      </c>
      <c r="J218" s="92">
        <f t="shared" si="15"/>
        <v>6536.6799999999675</v>
      </c>
    </row>
    <row r="219" spans="1:10" x14ac:dyDescent="0.35">
      <c r="A219" s="1" t="s">
        <v>105</v>
      </c>
      <c r="B219" s="9">
        <v>43223</v>
      </c>
      <c r="C219" s="10">
        <f t="shared" si="12"/>
        <v>3</v>
      </c>
      <c r="D219" s="10">
        <f t="shared" si="13"/>
        <v>5</v>
      </c>
      <c r="E219" s="10">
        <f t="shared" si="14"/>
        <v>2018</v>
      </c>
      <c r="F219" s="11" t="s">
        <v>336</v>
      </c>
      <c r="G219" s="11" t="s">
        <v>9</v>
      </c>
      <c r="H219" s="91">
        <v>417</v>
      </c>
      <c r="J219" s="92">
        <f t="shared" si="15"/>
        <v>6953.6799999999675</v>
      </c>
    </row>
    <row r="220" spans="1:10" x14ac:dyDescent="0.35">
      <c r="A220" s="1" t="s">
        <v>105</v>
      </c>
      <c r="B220" s="9">
        <v>43223</v>
      </c>
      <c r="C220" s="10">
        <f t="shared" si="12"/>
        <v>3</v>
      </c>
      <c r="D220" s="10">
        <f t="shared" si="13"/>
        <v>5</v>
      </c>
      <c r="E220" s="10">
        <f t="shared" si="14"/>
        <v>2018</v>
      </c>
      <c r="F220" s="11" t="s">
        <v>334</v>
      </c>
      <c r="G220" s="11" t="s">
        <v>9</v>
      </c>
      <c r="H220" s="91">
        <v>65</v>
      </c>
      <c r="J220" s="92">
        <f t="shared" si="15"/>
        <v>7018.6799999999675</v>
      </c>
    </row>
    <row r="221" spans="1:10" x14ac:dyDescent="0.35">
      <c r="A221" s="1" t="s">
        <v>105</v>
      </c>
      <c r="B221" s="9">
        <v>43223</v>
      </c>
      <c r="C221" s="10">
        <f t="shared" si="12"/>
        <v>3</v>
      </c>
      <c r="D221" s="10">
        <f t="shared" si="13"/>
        <v>5</v>
      </c>
      <c r="E221" s="10">
        <f t="shared" si="14"/>
        <v>2018</v>
      </c>
      <c r="F221" s="11" t="s">
        <v>309</v>
      </c>
      <c r="G221" s="11" t="s">
        <v>19</v>
      </c>
      <c r="H221" s="91">
        <v>216</v>
      </c>
      <c r="J221" s="92">
        <f t="shared" si="15"/>
        <v>7234.6799999999675</v>
      </c>
    </row>
    <row r="222" spans="1:10" x14ac:dyDescent="0.35">
      <c r="A222" s="1" t="s">
        <v>105</v>
      </c>
      <c r="B222" s="9">
        <v>43223</v>
      </c>
      <c r="C222" s="10">
        <f t="shared" si="12"/>
        <v>3</v>
      </c>
      <c r="D222" s="10">
        <f t="shared" si="13"/>
        <v>5</v>
      </c>
      <c r="E222" s="10">
        <f t="shared" si="14"/>
        <v>2018</v>
      </c>
      <c r="F222" s="11" t="s">
        <v>334</v>
      </c>
      <c r="G222" s="11" t="s">
        <v>19</v>
      </c>
      <c r="H222" s="91">
        <v>216</v>
      </c>
      <c r="J222" s="92">
        <f t="shared" si="15"/>
        <v>7450.6799999999675</v>
      </c>
    </row>
    <row r="223" spans="1:10" x14ac:dyDescent="0.35">
      <c r="A223" s="1" t="s">
        <v>105</v>
      </c>
      <c r="B223" s="9">
        <v>43224</v>
      </c>
      <c r="C223" s="10">
        <f t="shared" si="12"/>
        <v>4</v>
      </c>
      <c r="D223" s="10">
        <f t="shared" si="13"/>
        <v>5</v>
      </c>
      <c r="E223" s="10">
        <f t="shared" si="14"/>
        <v>2018</v>
      </c>
      <c r="F223" s="11" t="s">
        <v>335</v>
      </c>
      <c r="G223" s="11" t="s">
        <v>9</v>
      </c>
      <c r="H223" s="91">
        <v>95</v>
      </c>
      <c r="J223" s="92">
        <f t="shared" si="15"/>
        <v>7545.6799999999675</v>
      </c>
    </row>
    <row r="224" spans="1:10" x14ac:dyDescent="0.35">
      <c r="A224" s="1" t="s">
        <v>182</v>
      </c>
      <c r="B224" s="9">
        <v>43224</v>
      </c>
      <c r="C224" s="10">
        <f t="shared" si="12"/>
        <v>4</v>
      </c>
      <c r="D224" s="10">
        <f t="shared" si="13"/>
        <v>5</v>
      </c>
      <c r="E224" s="10">
        <f t="shared" si="14"/>
        <v>2018</v>
      </c>
      <c r="F224" s="11" t="s">
        <v>160</v>
      </c>
      <c r="G224" s="11" t="s">
        <v>161</v>
      </c>
      <c r="I224" s="91">
        <v>43</v>
      </c>
      <c r="J224" s="92">
        <f t="shared" si="15"/>
        <v>7502.6799999999675</v>
      </c>
    </row>
    <row r="225" spans="1:10" x14ac:dyDescent="0.35">
      <c r="A225" s="1" t="s">
        <v>105</v>
      </c>
      <c r="B225" s="9">
        <v>43224</v>
      </c>
      <c r="C225" s="10">
        <f t="shared" si="12"/>
        <v>4</v>
      </c>
      <c r="D225" s="10">
        <f t="shared" si="13"/>
        <v>5</v>
      </c>
      <c r="E225" s="10">
        <f t="shared" si="14"/>
        <v>2018</v>
      </c>
      <c r="F225" s="11" t="s">
        <v>331</v>
      </c>
      <c r="G225" s="11" t="s">
        <v>9</v>
      </c>
      <c r="H225" s="91">
        <v>385</v>
      </c>
      <c r="J225" s="92">
        <f t="shared" si="15"/>
        <v>7887.6799999999675</v>
      </c>
    </row>
    <row r="226" spans="1:10" x14ac:dyDescent="0.35">
      <c r="A226" s="1" t="s">
        <v>105</v>
      </c>
      <c r="B226" s="9">
        <v>43224</v>
      </c>
      <c r="C226" s="10">
        <f t="shared" si="12"/>
        <v>4</v>
      </c>
      <c r="D226" s="10">
        <f t="shared" si="13"/>
        <v>5</v>
      </c>
      <c r="E226" s="10">
        <f t="shared" si="14"/>
        <v>2018</v>
      </c>
      <c r="F226" s="11" t="s">
        <v>335</v>
      </c>
      <c r="G226" s="11" t="s">
        <v>19</v>
      </c>
      <c r="H226" s="91">
        <v>216</v>
      </c>
      <c r="J226" s="92">
        <f t="shared" si="15"/>
        <v>8103.6799999999675</v>
      </c>
    </row>
    <row r="227" spans="1:10" x14ac:dyDescent="0.35">
      <c r="A227" s="1" t="s">
        <v>105</v>
      </c>
      <c r="B227" s="9">
        <v>43224</v>
      </c>
      <c r="C227" s="10">
        <f t="shared" si="12"/>
        <v>4</v>
      </c>
      <c r="D227" s="10">
        <f t="shared" si="13"/>
        <v>5</v>
      </c>
      <c r="E227" s="10">
        <f t="shared" si="14"/>
        <v>2018</v>
      </c>
      <c r="F227" s="11" t="s">
        <v>331</v>
      </c>
      <c r="G227" s="11" t="s">
        <v>19</v>
      </c>
      <c r="H227" s="91">
        <v>216</v>
      </c>
      <c r="J227" s="92">
        <f t="shared" si="15"/>
        <v>8319.6799999999675</v>
      </c>
    </row>
    <row r="228" spans="1:10" x14ac:dyDescent="0.35">
      <c r="A228" s="1" t="s">
        <v>105</v>
      </c>
      <c r="B228" s="9">
        <v>43227</v>
      </c>
      <c r="C228" s="10">
        <f t="shared" si="12"/>
        <v>7</v>
      </c>
      <c r="D228" s="10">
        <f t="shared" si="13"/>
        <v>5</v>
      </c>
      <c r="E228" s="10">
        <f t="shared" si="14"/>
        <v>2018</v>
      </c>
      <c r="F228" s="11" t="s">
        <v>332</v>
      </c>
      <c r="G228" s="11" t="s">
        <v>9</v>
      </c>
      <c r="H228" s="91">
        <v>50</v>
      </c>
      <c r="J228" s="92">
        <f t="shared" si="15"/>
        <v>8369.6799999999675</v>
      </c>
    </row>
    <row r="229" spans="1:10" x14ac:dyDescent="0.35">
      <c r="A229" s="1" t="s">
        <v>105</v>
      </c>
      <c r="B229" s="9">
        <v>43227</v>
      </c>
      <c r="C229" s="10">
        <f t="shared" si="12"/>
        <v>7</v>
      </c>
      <c r="D229" s="10">
        <f t="shared" si="13"/>
        <v>5</v>
      </c>
      <c r="E229" s="10">
        <f t="shared" si="14"/>
        <v>2018</v>
      </c>
      <c r="F229" s="11" t="s">
        <v>333</v>
      </c>
      <c r="G229" s="11" t="s">
        <v>9</v>
      </c>
      <c r="H229" s="91">
        <v>45</v>
      </c>
      <c r="J229" s="92">
        <f t="shared" si="15"/>
        <v>8414.6799999999675</v>
      </c>
    </row>
    <row r="230" spans="1:10" x14ac:dyDescent="0.35">
      <c r="A230" s="1" t="s">
        <v>105</v>
      </c>
      <c r="B230" s="9">
        <v>43227</v>
      </c>
      <c r="C230" s="10">
        <f t="shared" si="12"/>
        <v>7</v>
      </c>
      <c r="D230" s="10">
        <f t="shared" si="13"/>
        <v>5</v>
      </c>
      <c r="E230" s="10">
        <f t="shared" si="14"/>
        <v>2018</v>
      </c>
      <c r="F230" s="11" t="s">
        <v>331</v>
      </c>
      <c r="G230" s="11" t="s">
        <v>19</v>
      </c>
      <c r="H230" s="91">
        <v>648</v>
      </c>
      <c r="J230" s="92">
        <f t="shared" si="15"/>
        <v>9062.6799999999675</v>
      </c>
    </row>
    <row r="231" spans="1:10" x14ac:dyDescent="0.35">
      <c r="A231" s="1" t="s">
        <v>105</v>
      </c>
      <c r="B231" s="9">
        <v>43227</v>
      </c>
      <c r="C231" s="10">
        <f t="shared" si="12"/>
        <v>7</v>
      </c>
      <c r="D231" s="10">
        <f t="shared" si="13"/>
        <v>5</v>
      </c>
      <c r="E231" s="10">
        <f t="shared" si="14"/>
        <v>2018</v>
      </c>
      <c r="F231" s="11" t="s">
        <v>332</v>
      </c>
      <c r="G231" s="11" t="s">
        <v>19</v>
      </c>
      <c r="H231" s="91">
        <v>216</v>
      </c>
      <c r="J231" s="92">
        <f t="shared" si="15"/>
        <v>9278.6799999999675</v>
      </c>
    </row>
    <row r="232" spans="1:10" x14ac:dyDescent="0.35">
      <c r="A232" s="1" t="s">
        <v>105</v>
      </c>
      <c r="B232" s="9">
        <v>43227</v>
      </c>
      <c r="C232" s="10">
        <f t="shared" si="12"/>
        <v>7</v>
      </c>
      <c r="D232" s="10">
        <f t="shared" si="13"/>
        <v>5</v>
      </c>
      <c r="E232" s="10">
        <f t="shared" si="14"/>
        <v>2018</v>
      </c>
      <c r="F232" s="11" t="s">
        <v>333</v>
      </c>
      <c r="G232" s="11" t="s">
        <v>19</v>
      </c>
      <c r="H232" s="91">
        <v>216</v>
      </c>
      <c r="J232" s="92">
        <f t="shared" si="15"/>
        <v>9494.6799999999675</v>
      </c>
    </row>
    <row r="233" spans="1:10" x14ac:dyDescent="0.35">
      <c r="A233" s="1" t="s">
        <v>105</v>
      </c>
      <c r="B233" s="9">
        <v>43229</v>
      </c>
      <c r="C233" s="10">
        <f t="shared" si="12"/>
        <v>9</v>
      </c>
      <c r="D233" s="10">
        <f t="shared" si="13"/>
        <v>5</v>
      </c>
      <c r="E233" s="10">
        <f t="shared" si="14"/>
        <v>2018</v>
      </c>
      <c r="F233" s="11" t="s">
        <v>326</v>
      </c>
      <c r="G233" s="11" t="s">
        <v>19</v>
      </c>
      <c r="H233" s="91">
        <v>216</v>
      </c>
      <c r="J233" s="92">
        <f t="shared" si="15"/>
        <v>9710.6799999999675</v>
      </c>
    </row>
    <row r="234" spans="1:10" x14ac:dyDescent="0.35">
      <c r="A234" s="1" t="s">
        <v>105</v>
      </c>
      <c r="B234" s="9">
        <v>43229</v>
      </c>
      <c r="C234" s="10">
        <f t="shared" si="12"/>
        <v>9</v>
      </c>
      <c r="D234" s="10">
        <f t="shared" si="13"/>
        <v>5</v>
      </c>
      <c r="E234" s="10">
        <f t="shared" si="14"/>
        <v>2018</v>
      </c>
      <c r="F234" s="11" t="s">
        <v>327</v>
      </c>
      <c r="G234" s="11" t="s">
        <v>19</v>
      </c>
      <c r="H234" s="91">
        <v>216</v>
      </c>
      <c r="J234" s="92">
        <f t="shared" si="15"/>
        <v>9926.6799999999675</v>
      </c>
    </row>
    <row r="235" spans="1:10" x14ac:dyDescent="0.35">
      <c r="A235" s="1" t="s">
        <v>105</v>
      </c>
      <c r="B235" s="9">
        <v>43229</v>
      </c>
      <c r="C235" s="10">
        <f t="shared" si="12"/>
        <v>9</v>
      </c>
      <c r="D235" s="10">
        <f t="shared" si="13"/>
        <v>5</v>
      </c>
      <c r="E235" s="10">
        <f t="shared" si="14"/>
        <v>2018</v>
      </c>
      <c r="F235" s="11" t="s">
        <v>326</v>
      </c>
      <c r="G235" s="11" t="s">
        <v>9</v>
      </c>
      <c r="H235" s="91">
        <v>95</v>
      </c>
      <c r="J235" s="92">
        <f t="shared" si="15"/>
        <v>10021.679999999968</v>
      </c>
    </row>
    <row r="236" spans="1:10" x14ac:dyDescent="0.35">
      <c r="A236" s="1" t="s">
        <v>105</v>
      </c>
      <c r="B236" s="9">
        <v>43229</v>
      </c>
      <c r="C236" s="10">
        <f t="shared" si="12"/>
        <v>9</v>
      </c>
      <c r="D236" s="10">
        <f t="shared" si="13"/>
        <v>5</v>
      </c>
      <c r="E236" s="10">
        <f t="shared" si="14"/>
        <v>2018</v>
      </c>
      <c r="F236" s="11" t="s">
        <v>327</v>
      </c>
      <c r="G236" s="11" t="s">
        <v>9</v>
      </c>
      <c r="H236" s="91">
        <v>150</v>
      </c>
      <c r="J236" s="92">
        <f t="shared" si="15"/>
        <v>10171.679999999968</v>
      </c>
    </row>
    <row r="237" spans="1:10" x14ac:dyDescent="0.35">
      <c r="A237" s="1">
        <v>7697021</v>
      </c>
      <c r="B237" s="9">
        <v>43229</v>
      </c>
      <c r="C237" s="10">
        <f t="shared" si="12"/>
        <v>9</v>
      </c>
      <c r="D237" s="10">
        <f t="shared" si="13"/>
        <v>5</v>
      </c>
      <c r="E237" s="10">
        <f t="shared" si="14"/>
        <v>2018</v>
      </c>
      <c r="F237" s="11" t="s">
        <v>213</v>
      </c>
      <c r="G237" s="11" t="s">
        <v>91</v>
      </c>
      <c r="I237" s="91">
        <v>71.45</v>
      </c>
      <c r="J237" s="92">
        <f t="shared" si="15"/>
        <v>10100.229999999967</v>
      </c>
    </row>
    <row r="238" spans="1:10" x14ac:dyDescent="0.35">
      <c r="A238" s="1" t="s">
        <v>125</v>
      </c>
      <c r="B238" s="9">
        <v>43229</v>
      </c>
      <c r="C238" s="10">
        <f t="shared" si="12"/>
        <v>9</v>
      </c>
      <c r="D238" s="10">
        <f t="shared" si="13"/>
        <v>5</v>
      </c>
      <c r="E238" s="10">
        <f t="shared" si="14"/>
        <v>2018</v>
      </c>
      <c r="F238" s="11" t="s">
        <v>97</v>
      </c>
      <c r="G238" s="11" t="s">
        <v>116</v>
      </c>
      <c r="I238" s="91">
        <v>15.8</v>
      </c>
      <c r="J238" s="92">
        <f t="shared" si="15"/>
        <v>10084.429999999968</v>
      </c>
    </row>
    <row r="239" spans="1:10" x14ac:dyDescent="0.35">
      <c r="A239" s="1">
        <v>7697023</v>
      </c>
      <c r="B239" s="9">
        <v>43229</v>
      </c>
      <c r="C239" s="10">
        <f t="shared" si="12"/>
        <v>9</v>
      </c>
      <c r="D239" s="10">
        <f t="shared" si="13"/>
        <v>5</v>
      </c>
      <c r="E239" s="10">
        <f t="shared" si="14"/>
        <v>2018</v>
      </c>
      <c r="F239" s="11" t="s">
        <v>212</v>
      </c>
      <c r="G239" s="11" t="s">
        <v>146</v>
      </c>
      <c r="I239" s="91">
        <v>36</v>
      </c>
      <c r="J239" s="92">
        <f t="shared" si="15"/>
        <v>10048.429999999968</v>
      </c>
    </row>
    <row r="240" spans="1:10" x14ac:dyDescent="0.35">
      <c r="A240" s="1" t="s">
        <v>95</v>
      </c>
      <c r="B240" s="9">
        <v>43230</v>
      </c>
      <c r="C240" s="10">
        <f t="shared" si="12"/>
        <v>10</v>
      </c>
      <c r="D240" s="10">
        <f t="shared" si="13"/>
        <v>5</v>
      </c>
      <c r="E240" s="10">
        <f t="shared" si="14"/>
        <v>2018</v>
      </c>
      <c r="F240" s="11" t="s">
        <v>167</v>
      </c>
      <c r="G240" s="11" t="s">
        <v>18</v>
      </c>
      <c r="I240" s="91">
        <v>115.52</v>
      </c>
      <c r="J240" s="92">
        <f t="shared" si="15"/>
        <v>9932.9099999999671</v>
      </c>
    </row>
    <row r="241" spans="1:10" x14ac:dyDescent="0.35">
      <c r="A241" s="1" t="s">
        <v>105</v>
      </c>
      <c r="B241" s="9">
        <v>43238</v>
      </c>
      <c r="C241" s="10">
        <f t="shared" si="12"/>
        <v>18</v>
      </c>
      <c r="D241" s="10">
        <f t="shared" si="13"/>
        <v>5</v>
      </c>
      <c r="E241" s="10">
        <f t="shared" si="14"/>
        <v>2018</v>
      </c>
      <c r="F241" s="11" t="s">
        <v>123</v>
      </c>
      <c r="G241" s="11" t="s">
        <v>92</v>
      </c>
      <c r="H241" s="91">
        <v>1140</v>
      </c>
      <c r="J241" s="92">
        <f t="shared" si="15"/>
        <v>11072.909999999967</v>
      </c>
    </row>
    <row r="242" spans="1:10" x14ac:dyDescent="0.35">
      <c r="A242" s="1" t="s">
        <v>125</v>
      </c>
      <c r="B242" s="9">
        <v>43238</v>
      </c>
      <c r="C242" s="10">
        <f t="shared" si="12"/>
        <v>18</v>
      </c>
      <c r="D242" s="10">
        <f t="shared" si="13"/>
        <v>5</v>
      </c>
      <c r="E242" s="10">
        <f t="shared" si="14"/>
        <v>2018</v>
      </c>
      <c r="F242" s="11" t="s">
        <v>141</v>
      </c>
      <c r="G242" s="11" t="s">
        <v>128</v>
      </c>
      <c r="I242" s="91">
        <v>24.55</v>
      </c>
      <c r="J242" s="92">
        <f t="shared" si="15"/>
        <v>11048.359999999968</v>
      </c>
    </row>
    <row r="243" spans="1:10" x14ac:dyDescent="0.35">
      <c r="A243" s="1" t="s">
        <v>105</v>
      </c>
      <c r="B243" s="9">
        <v>43242</v>
      </c>
      <c r="C243" s="10">
        <f t="shared" si="12"/>
        <v>22</v>
      </c>
      <c r="D243" s="10">
        <f t="shared" si="13"/>
        <v>5</v>
      </c>
      <c r="E243" s="10">
        <f t="shared" si="14"/>
        <v>2018</v>
      </c>
      <c r="F243" s="11" t="s">
        <v>123</v>
      </c>
      <c r="G243" s="11" t="s">
        <v>92</v>
      </c>
      <c r="I243" s="91">
        <v>1667</v>
      </c>
      <c r="J243" s="92">
        <f t="shared" si="15"/>
        <v>9381.3599999999678</v>
      </c>
    </row>
    <row r="244" spans="1:10" x14ac:dyDescent="0.35">
      <c r="A244" s="1" t="s">
        <v>105</v>
      </c>
      <c r="B244" s="9">
        <v>43243</v>
      </c>
      <c r="C244" s="10">
        <f t="shared" si="12"/>
        <v>23</v>
      </c>
      <c r="D244" s="10">
        <f t="shared" si="13"/>
        <v>5</v>
      </c>
      <c r="E244" s="10">
        <f t="shared" si="14"/>
        <v>2018</v>
      </c>
      <c r="F244" s="11" t="s">
        <v>330</v>
      </c>
      <c r="G244" s="11" t="s">
        <v>71</v>
      </c>
      <c r="I244" s="91">
        <v>182.58</v>
      </c>
      <c r="J244" s="92">
        <f t="shared" si="15"/>
        <v>9198.7799999999679</v>
      </c>
    </row>
    <row r="245" spans="1:10" x14ac:dyDescent="0.35">
      <c r="A245" s="1" t="s">
        <v>105</v>
      </c>
      <c r="B245" s="9">
        <v>43243</v>
      </c>
      <c r="C245" s="10">
        <f t="shared" si="12"/>
        <v>23</v>
      </c>
      <c r="D245" s="10">
        <f t="shared" si="13"/>
        <v>5</v>
      </c>
      <c r="E245" s="10">
        <f t="shared" si="14"/>
        <v>2018</v>
      </c>
      <c r="F245" s="11" t="s">
        <v>331</v>
      </c>
      <c r="G245" s="11" t="s">
        <v>71</v>
      </c>
      <c r="I245" s="91">
        <v>1329.73</v>
      </c>
      <c r="J245" s="92">
        <f t="shared" si="15"/>
        <v>7869.0499999999683</v>
      </c>
    </row>
    <row r="246" spans="1:10" x14ac:dyDescent="0.35">
      <c r="A246" s="1">
        <v>7697024</v>
      </c>
      <c r="B246" s="9">
        <v>43243</v>
      </c>
      <c r="C246" s="10">
        <f t="shared" si="12"/>
        <v>23</v>
      </c>
      <c r="D246" s="10">
        <f t="shared" si="13"/>
        <v>5</v>
      </c>
      <c r="E246" s="10">
        <f t="shared" si="14"/>
        <v>2018</v>
      </c>
      <c r="F246" s="11" t="s">
        <v>191</v>
      </c>
      <c r="G246" s="11" t="s">
        <v>146</v>
      </c>
      <c r="I246" s="91">
        <v>24.47</v>
      </c>
      <c r="J246" s="92">
        <f t="shared" si="15"/>
        <v>7844.5799999999681</v>
      </c>
    </row>
    <row r="247" spans="1:10" x14ac:dyDescent="0.35">
      <c r="A247" s="1" t="s">
        <v>125</v>
      </c>
      <c r="B247" s="9">
        <v>43243</v>
      </c>
      <c r="C247" s="10">
        <f t="shared" si="12"/>
        <v>23</v>
      </c>
      <c r="D247" s="10">
        <f t="shared" si="13"/>
        <v>5</v>
      </c>
      <c r="E247" s="10">
        <f t="shared" si="14"/>
        <v>2018</v>
      </c>
      <c r="F247" s="11" t="s">
        <v>68</v>
      </c>
      <c r="G247" s="11" t="s">
        <v>148</v>
      </c>
      <c r="I247" s="91">
        <v>43.08</v>
      </c>
      <c r="J247" s="92">
        <f t="shared" si="15"/>
        <v>7801.4999999999682</v>
      </c>
    </row>
    <row r="248" spans="1:10" x14ac:dyDescent="0.35">
      <c r="A248" s="1">
        <v>7697022</v>
      </c>
      <c r="B248" s="9">
        <v>43243</v>
      </c>
      <c r="C248" s="10">
        <f t="shared" si="12"/>
        <v>23</v>
      </c>
      <c r="D248" s="10">
        <f t="shared" si="13"/>
        <v>5</v>
      </c>
      <c r="E248" s="10">
        <f t="shared" si="14"/>
        <v>2018</v>
      </c>
      <c r="F248" s="11" t="s">
        <v>332</v>
      </c>
      <c r="G248" s="11" t="s">
        <v>100</v>
      </c>
      <c r="I248" s="91">
        <v>125</v>
      </c>
      <c r="J248" s="92">
        <f t="shared" si="15"/>
        <v>7676.4999999999682</v>
      </c>
    </row>
    <row r="249" spans="1:10" x14ac:dyDescent="0.35">
      <c r="A249" s="1" t="s">
        <v>105</v>
      </c>
      <c r="B249" s="9">
        <v>43243</v>
      </c>
      <c r="C249" s="10">
        <f t="shared" si="12"/>
        <v>23</v>
      </c>
      <c r="D249" s="10">
        <f t="shared" si="13"/>
        <v>5</v>
      </c>
      <c r="E249" s="10">
        <f t="shared" si="14"/>
        <v>2018</v>
      </c>
      <c r="F249" s="11" t="s">
        <v>330</v>
      </c>
      <c r="G249" s="11" t="s">
        <v>48</v>
      </c>
      <c r="I249" s="91">
        <v>1667</v>
      </c>
      <c r="J249" s="92">
        <f t="shared" si="15"/>
        <v>6009.4999999999682</v>
      </c>
    </row>
    <row r="250" spans="1:10" x14ac:dyDescent="0.35">
      <c r="A250" s="1" t="s">
        <v>182</v>
      </c>
      <c r="B250" s="9">
        <v>43249</v>
      </c>
      <c r="C250" s="10">
        <f t="shared" si="12"/>
        <v>29</v>
      </c>
      <c r="D250" s="10">
        <f t="shared" si="13"/>
        <v>5</v>
      </c>
      <c r="E250" s="10">
        <f t="shared" si="14"/>
        <v>2018</v>
      </c>
      <c r="F250" s="11" t="s">
        <v>15</v>
      </c>
      <c r="G250" s="11" t="s">
        <v>148</v>
      </c>
      <c r="I250" s="91">
        <v>23.64</v>
      </c>
      <c r="J250" s="92">
        <f t="shared" si="15"/>
        <v>5985.8599999999678</v>
      </c>
    </row>
    <row r="251" spans="1:10" x14ac:dyDescent="0.35">
      <c r="A251" s="1" t="s">
        <v>105</v>
      </c>
      <c r="B251" s="9">
        <v>43250</v>
      </c>
      <c r="C251" s="10">
        <f t="shared" si="12"/>
        <v>30</v>
      </c>
      <c r="D251" s="10">
        <f t="shared" si="13"/>
        <v>5</v>
      </c>
      <c r="E251" s="10">
        <f t="shared" si="14"/>
        <v>2018</v>
      </c>
      <c r="F251" s="11" t="s">
        <v>331</v>
      </c>
      <c r="G251" s="11" t="s">
        <v>92</v>
      </c>
      <c r="H251" s="91">
        <v>1553</v>
      </c>
      <c r="J251" s="92">
        <f t="shared" si="15"/>
        <v>7538.8599999999678</v>
      </c>
    </row>
    <row r="252" spans="1:10" x14ac:dyDescent="0.35">
      <c r="A252" s="1" t="s">
        <v>244</v>
      </c>
      <c r="B252" s="9">
        <v>43251</v>
      </c>
      <c r="C252" s="10">
        <f t="shared" si="12"/>
        <v>31</v>
      </c>
      <c r="D252" s="10">
        <f t="shared" si="13"/>
        <v>5</v>
      </c>
      <c r="E252" s="10">
        <f t="shared" si="14"/>
        <v>2018</v>
      </c>
      <c r="F252" s="11" t="s">
        <v>141</v>
      </c>
      <c r="G252" s="11" t="s">
        <v>128</v>
      </c>
      <c r="I252" s="91">
        <v>73.650000000000006</v>
      </c>
      <c r="J252" s="92">
        <f t="shared" si="15"/>
        <v>7465.2099999999682</v>
      </c>
    </row>
    <row r="253" spans="1:10" x14ac:dyDescent="0.35">
      <c r="A253" s="17" t="s">
        <v>182</v>
      </c>
      <c r="B253" s="19">
        <v>43252</v>
      </c>
      <c r="C253" s="15">
        <f t="shared" si="12"/>
        <v>1</v>
      </c>
      <c r="D253" s="14">
        <f t="shared" si="13"/>
        <v>6</v>
      </c>
      <c r="E253" s="14">
        <f t="shared" si="14"/>
        <v>2018</v>
      </c>
      <c r="F253" s="15" t="s">
        <v>160</v>
      </c>
      <c r="G253" s="15" t="s">
        <v>161</v>
      </c>
      <c r="H253" s="93"/>
      <c r="I253" s="93">
        <v>43.16</v>
      </c>
      <c r="J253" s="94">
        <f t="shared" si="15"/>
        <v>7422.0499999999683</v>
      </c>
    </row>
    <row r="254" spans="1:10" x14ac:dyDescent="0.35">
      <c r="A254" s="17" t="s">
        <v>105</v>
      </c>
      <c r="B254" s="19">
        <v>43255</v>
      </c>
      <c r="C254" s="15">
        <f t="shared" si="12"/>
        <v>4</v>
      </c>
      <c r="D254" s="14">
        <f t="shared" si="13"/>
        <v>6</v>
      </c>
      <c r="E254" s="14">
        <f t="shared" si="14"/>
        <v>2018</v>
      </c>
      <c r="F254" s="15" t="s">
        <v>309</v>
      </c>
      <c r="G254" s="15" t="s">
        <v>9</v>
      </c>
      <c r="H254" s="93">
        <v>85</v>
      </c>
      <c r="I254" s="93"/>
      <c r="J254" s="94">
        <f t="shared" si="15"/>
        <v>7507.0499999999683</v>
      </c>
    </row>
    <row r="255" spans="1:10" x14ac:dyDescent="0.35">
      <c r="A255" s="17" t="s">
        <v>105</v>
      </c>
      <c r="B255" s="19">
        <v>43255</v>
      </c>
      <c r="C255" s="15">
        <f t="shared" si="12"/>
        <v>4</v>
      </c>
      <c r="D255" s="14">
        <f t="shared" si="13"/>
        <v>6</v>
      </c>
      <c r="E255" s="14">
        <f t="shared" si="14"/>
        <v>2018</v>
      </c>
      <c r="F255" s="15" t="s">
        <v>123</v>
      </c>
      <c r="G255" s="15" t="s">
        <v>71</v>
      </c>
      <c r="H255" s="93"/>
      <c r="I255" s="93">
        <v>538.34</v>
      </c>
      <c r="J255" s="94">
        <f t="shared" si="15"/>
        <v>6968.7099999999682</v>
      </c>
    </row>
    <row r="256" spans="1:10" x14ac:dyDescent="0.35">
      <c r="A256" s="17" t="s">
        <v>105</v>
      </c>
      <c r="B256" s="19">
        <v>43255</v>
      </c>
      <c r="C256" s="15">
        <f t="shared" si="12"/>
        <v>4</v>
      </c>
      <c r="D256" s="14">
        <f t="shared" si="13"/>
        <v>6</v>
      </c>
      <c r="E256" s="14">
        <f t="shared" si="14"/>
        <v>2018</v>
      </c>
      <c r="F256" s="15" t="s">
        <v>123</v>
      </c>
      <c r="G256" s="15" t="s">
        <v>71</v>
      </c>
      <c r="H256" s="93"/>
      <c r="I256" s="93">
        <v>516.59</v>
      </c>
      <c r="J256" s="94">
        <f t="shared" si="15"/>
        <v>6452.1199999999681</v>
      </c>
    </row>
    <row r="257" spans="1:10" x14ac:dyDescent="0.35">
      <c r="A257" s="17" t="s">
        <v>105</v>
      </c>
      <c r="B257" s="19">
        <v>43255</v>
      </c>
      <c r="C257" s="15">
        <f t="shared" si="12"/>
        <v>4</v>
      </c>
      <c r="D257" s="14">
        <f t="shared" si="13"/>
        <v>6</v>
      </c>
      <c r="E257" s="14">
        <f t="shared" si="14"/>
        <v>2018</v>
      </c>
      <c r="F257" s="15" t="s">
        <v>329</v>
      </c>
      <c r="G257" s="15" t="s">
        <v>9</v>
      </c>
      <c r="H257" s="93">
        <v>125</v>
      </c>
      <c r="I257" s="93"/>
      <c r="J257" s="94">
        <f t="shared" si="15"/>
        <v>6577.1199999999681</v>
      </c>
    </row>
    <row r="258" spans="1:10" x14ac:dyDescent="0.35">
      <c r="A258" s="17" t="s">
        <v>105</v>
      </c>
      <c r="B258" s="19">
        <v>43255</v>
      </c>
      <c r="C258" s="15">
        <f t="shared" ref="C258:C321" si="16">DAY(B258)</f>
        <v>4</v>
      </c>
      <c r="D258" s="14">
        <f t="shared" ref="D258:D321" si="17">MONTH(B258)</f>
        <v>6</v>
      </c>
      <c r="E258" s="14">
        <f t="shared" ref="E258:E321" si="18">YEAR(B258)</f>
        <v>2018</v>
      </c>
      <c r="F258" s="15" t="s">
        <v>331</v>
      </c>
      <c r="G258" s="15" t="s">
        <v>9</v>
      </c>
      <c r="H258" s="93">
        <v>385</v>
      </c>
      <c r="I258" s="93"/>
      <c r="J258" s="94">
        <f t="shared" si="15"/>
        <v>6962.1199999999681</v>
      </c>
    </row>
    <row r="259" spans="1:10" x14ac:dyDescent="0.35">
      <c r="A259" s="17" t="s">
        <v>105</v>
      </c>
      <c r="B259" s="19">
        <v>43255</v>
      </c>
      <c r="C259" s="15">
        <f t="shared" si="16"/>
        <v>4</v>
      </c>
      <c r="D259" s="14">
        <f t="shared" si="17"/>
        <v>6</v>
      </c>
      <c r="E259" s="14">
        <f t="shared" si="18"/>
        <v>2018</v>
      </c>
      <c r="F259" s="15" t="s">
        <v>336</v>
      </c>
      <c r="G259" s="15" t="s">
        <v>9</v>
      </c>
      <c r="H259" s="93">
        <v>417</v>
      </c>
      <c r="I259" s="93"/>
      <c r="J259" s="94">
        <f t="shared" ref="J259:J322" si="19">J258+H259-I259</f>
        <v>7379.1199999999681</v>
      </c>
    </row>
    <row r="260" spans="1:10" x14ac:dyDescent="0.35">
      <c r="A260" s="17" t="s">
        <v>105</v>
      </c>
      <c r="B260" s="19">
        <v>43255</v>
      </c>
      <c r="C260" s="15">
        <f t="shared" si="16"/>
        <v>4</v>
      </c>
      <c r="D260" s="14">
        <f t="shared" si="17"/>
        <v>6</v>
      </c>
      <c r="E260" s="14">
        <f t="shared" si="18"/>
        <v>2018</v>
      </c>
      <c r="F260" s="15" t="s">
        <v>309</v>
      </c>
      <c r="G260" s="15" t="s">
        <v>19</v>
      </c>
      <c r="H260" s="93">
        <v>216</v>
      </c>
      <c r="I260" s="93"/>
      <c r="J260" s="94">
        <f t="shared" si="19"/>
        <v>7595.1199999999681</v>
      </c>
    </row>
    <row r="261" spans="1:10" x14ac:dyDescent="0.35">
      <c r="A261" s="17" t="s">
        <v>105</v>
      </c>
      <c r="B261" s="19">
        <v>43255</v>
      </c>
      <c r="C261" s="15">
        <f t="shared" si="16"/>
        <v>4</v>
      </c>
      <c r="D261" s="14">
        <f t="shared" si="17"/>
        <v>6</v>
      </c>
      <c r="E261" s="14">
        <f t="shared" si="18"/>
        <v>2018</v>
      </c>
      <c r="F261" s="15" t="s">
        <v>329</v>
      </c>
      <c r="G261" s="15" t="s">
        <v>19</v>
      </c>
      <c r="H261" s="93">
        <v>236</v>
      </c>
      <c r="I261" s="93"/>
      <c r="J261" s="94">
        <f t="shared" si="19"/>
        <v>7831.1199999999681</v>
      </c>
    </row>
    <row r="262" spans="1:10" x14ac:dyDescent="0.35">
      <c r="A262" s="17" t="s">
        <v>105</v>
      </c>
      <c r="B262" s="19">
        <v>43255</v>
      </c>
      <c r="C262" s="15">
        <f t="shared" si="16"/>
        <v>4</v>
      </c>
      <c r="D262" s="14">
        <f t="shared" si="17"/>
        <v>6</v>
      </c>
      <c r="E262" s="14">
        <f t="shared" si="18"/>
        <v>2018</v>
      </c>
      <c r="F262" s="15" t="s">
        <v>331</v>
      </c>
      <c r="G262" s="15" t="s">
        <v>19</v>
      </c>
      <c r="H262" s="93">
        <v>216</v>
      </c>
      <c r="I262" s="93"/>
      <c r="J262" s="94">
        <f t="shared" si="19"/>
        <v>8047.1199999999681</v>
      </c>
    </row>
    <row r="263" spans="1:10" x14ac:dyDescent="0.35">
      <c r="A263" s="17" t="s">
        <v>105</v>
      </c>
      <c r="B263" s="19">
        <v>43255</v>
      </c>
      <c r="C263" s="15">
        <f t="shared" si="16"/>
        <v>4</v>
      </c>
      <c r="D263" s="14">
        <f t="shared" si="17"/>
        <v>6</v>
      </c>
      <c r="E263" s="14">
        <f t="shared" si="18"/>
        <v>2018</v>
      </c>
      <c r="F263" s="15" t="s">
        <v>333</v>
      </c>
      <c r="G263" s="15" t="s">
        <v>19</v>
      </c>
      <c r="H263" s="93">
        <v>58.8</v>
      </c>
      <c r="I263" s="93"/>
      <c r="J263" s="94">
        <f t="shared" si="19"/>
        <v>8105.9199999999682</v>
      </c>
    </row>
    <row r="264" spans="1:10" x14ac:dyDescent="0.35">
      <c r="A264" s="17" t="s">
        <v>105</v>
      </c>
      <c r="B264" s="19">
        <v>43256</v>
      </c>
      <c r="C264" s="15">
        <f t="shared" si="16"/>
        <v>5</v>
      </c>
      <c r="D264" s="14">
        <f t="shared" si="17"/>
        <v>6</v>
      </c>
      <c r="E264" s="14">
        <f t="shared" si="18"/>
        <v>2018</v>
      </c>
      <c r="F264" s="15" t="s">
        <v>335</v>
      </c>
      <c r="G264" s="15" t="s">
        <v>9</v>
      </c>
      <c r="H264" s="93">
        <v>95</v>
      </c>
      <c r="I264" s="93"/>
      <c r="J264" s="94">
        <f t="shared" si="19"/>
        <v>8200.9199999999691</v>
      </c>
    </row>
    <row r="265" spans="1:10" x14ac:dyDescent="0.35">
      <c r="A265" s="17" t="s">
        <v>105</v>
      </c>
      <c r="B265" s="19">
        <v>43256</v>
      </c>
      <c r="C265" s="15">
        <f t="shared" si="16"/>
        <v>5</v>
      </c>
      <c r="D265" s="14">
        <f t="shared" si="17"/>
        <v>6</v>
      </c>
      <c r="E265" s="14">
        <f t="shared" si="18"/>
        <v>2018</v>
      </c>
      <c r="F265" s="15" t="s">
        <v>332</v>
      </c>
      <c r="G265" s="15" t="s">
        <v>9</v>
      </c>
      <c r="H265" s="93">
        <v>50</v>
      </c>
      <c r="I265" s="93"/>
      <c r="J265" s="94">
        <f t="shared" si="19"/>
        <v>8250.9199999999691</v>
      </c>
    </row>
    <row r="266" spans="1:10" x14ac:dyDescent="0.35">
      <c r="A266" s="17" t="s">
        <v>105</v>
      </c>
      <c r="B266" s="19">
        <v>43256</v>
      </c>
      <c r="C266" s="15">
        <f t="shared" si="16"/>
        <v>5</v>
      </c>
      <c r="D266" s="14">
        <f t="shared" si="17"/>
        <v>6</v>
      </c>
      <c r="E266" s="14">
        <f t="shared" si="18"/>
        <v>2018</v>
      </c>
      <c r="F266" s="15" t="s">
        <v>333</v>
      </c>
      <c r="G266" s="15" t="s">
        <v>9</v>
      </c>
      <c r="H266" s="93">
        <v>50</v>
      </c>
      <c r="I266" s="93"/>
      <c r="J266" s="94">
        <f t="shared" si="19"/>
        <v>8300.9199999999691</v>
      </c>
    </row>
    <row r="267" spans="1:10" x14ac:dyDescent="0.35">
      <c r="A267" s="17" t="s">
        <v>105</v>
      </c>
      <c r="B267" s="19">
        <v>43256</v>
      </c>
      <c r="C267" s="15">
        <f t="shared" si="16"/>
        <v>5</v>
      </c>
      <c r="D267" s="14">
        <f t="shared" si="17"/>
        <v>6</v>
      </c>
      <c r="E267" s="14">
        <f t="shared" si="18"/>
        <v>2018</v>
      </c>
      <c r="F267" s="15" t="s">
        <v>335</v>
      </c>
      <c r="G267" s="15" t="s">
        <v>19</v>
      </c>
      <c r="H267" s="93">
        <v>216</v>
      </c>
      <c r="I267" s="93"/>
      <c r="J267" s="94">
        <f t="shared" si="19"/>
        <v>8516.9199999999691</v>
      </c>
    </row>
    <row r="268" spans="1:10" x14ac:dyDescent="0.35">
      <c r="A268" s="17" t="s">
        <v>105</v>
      </c>
      <c r="B268" s="19">
        <v>43256</v>
      </c>
      <c r="C268" s="15">
        <f t="shared" si="16"/>
        <v>5</v>
      </c>
      <c r="D268" s="14">
        <f t="shared" si="17"/>
        <v>6</v>
      </c>
      <c r="E268" s="14">
        <f t="shared" si="18"/>
        <v>2018</v>
      </c>
      <c r="F268" s="15" t="s">
        <v>330</v>
      </c>
      <c r="G268" s="15" t="s">
        <v>19</v>
      </c>
      <c r="H268" s="93">
        <v>256</v>
      </c>
      <c r="I268" s="93"/>
      <c r="J268" s="94">
        <f t="shared" si="19"/>
        <v>8772.9199999999691</v>
      </c>
    </row>
    <row r="269" spans="1:10" x14ac:dyDescent="0.35">
      <c r="A269" s="17" t="s">
        <v>105</v>
      </c>
      <c r="B269" s="19">
        <v>43256</v>
      </c>
      <c r="C269" s="15">
        <f t="shared" si="16"/>
        <v>5</v>
      </c>
      <c r="D269" s="14">
        <f t="shared" si="17"/>
        <v>6</v>
      </c>
      <c r="E269" s="14">
        <f t="shared" si="18"/>
        <v>2018</v>
      </c>
      <c r="F269" s="15" t="s">
        <v>332</v>
      </c>
      <c r="G269" s="15" t="s">
        <v>19</v>
      </c>
      <c r="H269" s="93">
        <v>216</v>
      </c>
      <c r="I269" s="93"/>
      <c r="J269" s="94">
        <f t="shared" si="19"/>
        <v>8988.9199999999691</v>
      </c>
    </row>
    <row r="270" spans="1:10" x14ac:dyDescent="0.35">
      <c r="A270" s="17" t="s">
        <v>105</v>
      </c>
      <c r="B270" s="19">
        <v>43256</v>
      </c>
      <c r="C270" s="15">
        <f t="shared" si="16"/>
        <v>5</v>
      </c>
      <c r="D270" s="14">
        <f t="shared" si="17"/>
        <v>6</v>
      </c>
      <c r="E270" s="14">
        <f t="shared" si="18"/>
        <v>2018</v>
      </c>
      <c r="F270" s="15" t="s">
        <v>333</v>
      </c>
      <c r="G270" s="15" t="s">
        <v>19</v>
      </c>
      <c r="H270" s="93">
        <v>216</v>
      </c>
      <c r="I270" s="93"/>
      <c r="J270" s="94">
        <f t="shared" si="19"/>
        <v>9204.9199999999691</v>
      </c>
    </row>
    <row r="271" spans="1:10" x14ac:dyDescent="0.35">
      <c r="A271" s="17" t="s">
        <v>105</v>
      </c>
      <c r="B271" s="19">
        <v>43257</v>
      </c>
      <c r="C271" s="15">
        <f t="shared" si="16"/>
        <v>6</v>
      </c>
      <c r="D271" s="14">
        <f t="shared" si="17"/>
        <v>6</v>
      </c>
      <c r="E271" s="14">
        <f t="shared" si="18"/>
        <v>2018</v>
      </c>
      <c r="F271" s="15" t="s">
        <v>326</v>
      </c>
      <c r="G271" s="15" t="s">
        <v>19</v>
      </c>
      <c r="H271" s="93">
        <v>216</v>
      </c>
      <c r="I271" s="93"/>
      <c r="J271" s="94">
        <f t="shared" si="19"/>
        <v>9420.9199999999691</v>
      </c>
    </row>
    <row r="272" spans="1:10" x14ac:dyDescent="0.35">
      <c r="A272" s="17" t="s">
        <v>105</v>
      </c>
      <c r="B272" s="19">
        <v>43257</v>
      </c>
      <c r="C272" s="15">
        <f t="shared" si="16"/>
        <v>6</v>
      </c>
      <c r="D272" s="14">
        <f t="shared" si="17"/>
        <v>6</v>
      </c>
      <c r="E272" s="14">
        <f t="shared" si="18"/>
        <v>2018</v>
      </c>
      <c r="F272" s="15" t="s">
        <v>326</v>
      </c>
      <c r="G272" s="15" t="s">
        <v>9</v>
      </c>
      <c r="H272" s="93">
        <v>95</v>
      </c>
      <c r="I272" s="93"/>
      <c r="J272" s="94">
        <f t="shared" si="19"/>
        <v>9515.9199999999691</v>
      </c>
    </row>
    <row r="273" spans="1:10" x14ac:dyDescent="0.35">
      <c r="A273" s="17" t="s">
        <v>105</v>
      </c>
      <c r="B273" s="19">
        <v>43257</v>
      </c>
      <c r="C273" s="15">
        <f t="shared" si="16"/>
        <v>6</v>
      </c>
      <c r="D273" s="14">
        <f t="shared" si="17"/>
        <v>6</v>
      </c>
      <c r="E273" s="14">
        <f t="shared" si="18"/>
        <v>2018</v>
      </c>
      <c r="F273" s="15" t="s">
        <v>123</v>
      </c>
      <c r="G273" s="15" t="s">
        <v>92</v>
      </c>
      <c r="H273" s="93">
        <v>1667</v>
      </c>
      <c r="I273" s="93"/>
      <c r="J273" s="94">
        <f t="shared" si="19"/>
        <v>11182.919999999969</v>
      </c>
    </row>
    <row r="274" spans="1:10" x14ac:dyDescent="0.35">
      <c r="A274" s="17" t="s">
        <v>105</v>
      </c>
      <c r="B274" s="19">
        <v>43258</v>
      </c>
      <c r="C274" s="15">
        <f t="shared" si="16"/>
        <v>7</v>
      </c>
      <c r="D274" s="14">
        <f t="shared" si="17"/>
        <v>6</v>
      </c>
      <c r="E274" s="14">
        <f t="shared" si="18"/>
        <v>2018</v>
      </c>
      <c r="F274" s="15" t="s">
        <v>327</v>
      </c>
      <c r="G274" s="15" t="s">
        <v>19</v>
      </c>
      <c r="H274" s="93">
        <v>216</v>
      </c>
      <c r="I274" s="93"/>
      <c r="J274" s="94">
        <f t="shared" si="19"/>
        <v>11398.919999999969</v>
      </c>
    </row>
    <row r="275" spans="1:10" x14ac:dyDescent="0.35">
      <c r="A275" s="17" t="s">
        <v>105</v>
      </c>
      <c r="B275" s="19">
        <v>43258</v>
      </c>
      <c r="C275" s="15">
        <f t="shared" si="16"/>
        <v>7</v>
      </c>
      <c r="D275" s="14">
        <f t="shared" si="17"/>
        <v>6</v>
      </c>
      <c r="E275" s="14">
        <f t="shared" si="18"/>
        <v>2018</v>
      </c>
      <c r="F275" s="15" t="s">
        <v>327</v>
      </c>
      <c r="G275" s="15" t="s">
        <v>9</v>
      </c>
      <c r="H275" s="93">
        <v>150</v>
      </c>
      <c r="I275" s="93"/>
      <c r="J275" s="94">
        <f t="shared" si="19"/>
        <v>11548.919999999969</v>
      </c>
    </row>
    <row r="276" spans="1:10" x14ac:dyDescent="0.35">
      <c r="A276" s="17" t="s">
        <v>95</v>
      </c>
      <c r="B276" s="19">
        <v>43259</v>
      </c>
      <c r="C276" s="15">
        <f t="shared" si="16"/>
        <v>8</v>
      </c>
      <c r="D276" s="14">
        <f t="shared" si="17"/>
        <v>6</v>
      </c>
      <c r="E276" s="14">
        <f t="shared" si="18"/>
        <v>2018</v>
      </c>
      <c r="F276" s="15" t="s">
        <v>123</v>
      </c>
      <c r="G276" s="15" t="s">
        <v>92</v>
      </c>
      <c r="H276" s="93"/>
      <c r="I276" s="93">
        <v>516.59</v>
      </c>
      <c r="J276" s="94">
        <f t="shared" si="19"/>
        <v>11032.329999999969</v>
      </c>
    </row>
    <row r="277" spans="1:10" x14ac:dyDescent="0.35">
      <c r="A277" s="17" t="s">
        <v>95</v>
      </c>
      <c r="B277" s="19">
        <v>43259</v>
      </c>
      <c r="C277" s="15">
        <f t="shared" si="16"/>
        <v>8</v>
      </c>
      <c r="D277" s="14">
        <f t="shared" si="17"/>
        <v>6</v>
      </c>
      <c r="E277" s="14">
        <f t="shared" si="18"/>
        <v>2018</v>
      </c>
      <c r="F277" s="15" t="s">
        <v>123</v>
      </c>
      <c r="G277" s="15" t="s">
        <v>92</v>
      </c>
      <c r="H277" s="93"/>
      <c r="I277" s="93">
        <v>538.34</v>
      </c>
      <c r="J277" s="94">
        <f t="shared" si="19"/>
        <v>10493.989999999969</v>
      </c>
    </row>
    <row r="278" spans="1:10" x14ac:dyDescent="0.35">
      <c r="A278" s="17" t="s">
        <v>95</v>
      </c>
      <c r="B278" s="19">
        <v>43262</v>
      </c>
      <c r="C278" s="15">
        <f t="shared" si="16"/>
        <v>11</v>
      </c>
      <c r="D278" s="14">
        <f t="shared" si="17"/>
        <v>6</v>
      </c>
      <c r="E278" s="14">
        <f t="shared" si="18"/>
        <v>2018</v>
      </c>
      <c r="F278" s="15" t="s">
        <v>167</v>
      </c>
      <c r="G278" s="15" t="s">
        <v>18</v>
      </c>
      <c r="H278" s="93"/>
      <c r="I278" s="93">
        <v>115.52</v>
      </c>
      <c r="J278" s="94">
        <f t="shared" si="19"/>
        <v>10378.469999999968</v>
      </c>
    </row>
    <row r="279" spans="1:10" x14ac:dyDescent="0.35">
      <c r="A279" s="17" t="s">
        <v>105</v>
      </c>
      <c r="B279" s="19">
        <v>43264</v>
      </c>
      <c r="C279" s="15">
        <f t="shared" si="16"/>
        <v>13</v>
      </c>
      <c r="D279" s="14">
        <f t="shared" si="17"/>
        <v>6</v>
      </c>
      <c r="E279" s="14">
        <f t="shared" si="18"/>
        <v>2018</v>
      </c>
      <c r="F279" s="15" t="s">
        <v>334</v>
      </c>
      <c r="G279" s="15" t="s">
        <v>19</v>
      </c>
      <c r="H279" s="93">
        <v>218</v>
      </c>
      <c r="I279" s="93"/>
      <c r="J279" s="94">
        <f t="shared" si="19"/>
        <v>10596.469999999968</v>
      </c>
    </row>
    <row r="280" spans="1:10" x14ac:dyDescent="0.35">
      <c r="A280" s="17" t="s">
        <v>125</v>
      </c>
      <c r="B280" s="19">
        <v>43266</v>
      </c>
      <c r="C280" s="15">
        <f t="shared" si="16"/>
        <v>15</v>
      </c>
      <c r="D280" s="14">
        <f t="shared" si="17"/>
        <v>6</v>
      </c>
      <c r="E280" s="14">
        <f t="shared" si="18"/>
        <v>2018</v>
      </c>
      <c r="F280" s="15" t="s">
        <v>156</v>
      </c>
      <c r="G280" s="15" t="s">
        <v>91</v>
      </c>
      <c r="H280" s="93"/>
      <c r="I280" s="93">
        <v>10.5</v>
      </c>
      <c r="J280" s="94">
        <f t="shared" si="19"/>
        <v>10585.969999999968</v>
      </c>
    </row>
    <row r="281" spans="1:10" x14ac:dyDescent="0.35">
      <c r="A281" s="17" t="s">
        <v>105</v>
      </c>
      <c r="B281" s="19">
        <v>43271</v>
      </c>
      <c r="C281" s="15">
        <f t="shared" si="16"/>
        <v>20</v>
      </c>
      <c r="D281" s="14">
        <f t="shared" si="17"/>
        <v>6</v>
      </c>
      <c r="E281" s="14">
        <f t="shared" si="18"/>
        <v>2018</v>
      </c>
      <c r="F281" s="15" t="s">
        <v>335</v>
      </c>
      <c r="G281" s="15" t="s">
        <v>91</v>
      </c>
      <c r="H281" s="93"/>
      <c r="I281" s="93">
        <v>8.1999999999999993</v>
      </c>
      <c r="J281" s="94">
        <f t="shared" si="19"/>
        <v>10577.769999999968</v>
      </c>
    </row>
    <row r="282" spans="1:10" x14ac:dyDescent="0.35">
      <c r="A282" s="17" t="s">
        <v>105</v>
      </c>
      <c r="B282" s="19">
        <v>43271</v>
      </c>
      <c r="C282" s="15">
        <f t="shared" si="16"/>
        <v>20</v>
      </c>
      <c r="D282" s="14">
        <f t="shared" si="17"/>
        <v>6</v>
      </c>
      <c r="E282" s="14">
        <f t="shared" si="18"/>
        <v>2018</v>
      </c>
      <c r="F282" s="15" t="s">
        <v>330</v>
      </c>
      <c r="G282" s="15" t="s">
        <v>48</v>
      </c>
      <c r="H282" s="93"/>
      <c r="I282" s="93">
        <v>1667</v>
      </c>
      <c r="J282" s="94">
        <f t="shared" si="19"/>
        <v>8910.7699999999677</v>
      </c>
    </row>
    <row r="283" spans="1:10" x14ac:dyDescent="0.35">
      <c r="A283" s="17" t="s">
        <v>125</v>
      </c>
      <c r="B283" s="19">
        <v>43272</v>
      </c>
      <c r="C283" s="15">
        <f t="shared" si="16"/>
        <v>21</v>
      </c>
      <c r="D283" s="14">
        <f t="shared" si="17"/>
        <v>6</v>
      </c>
      <c r="E283" s="14">
        <f t="shared" si="18"/>
        <v>2018</v>
      </c>
      <c r="F283" s="15" t="s">
        <v>101</v>
      </c>
      <c r="G283" s="15" t="s">
        <v>91</v>
      </c>
      <c r="H283" s="93"/>
      <c r="I283" s="93">
        <v>19.600000000000001</v>
      </c>
      <c r="J283" s="94">
        <f t="shared" si="19"/>
        <v>8891.1699999999673</v>
      </c>
    </row>
    <row r="284" spans="1:10" x14ac:dyDescent="0.35">
      <c r="A284" s="17" t="s">
        <v>105</v>
      </c>
      <c r="B284" s="19">
        <v>43272</v>
      </c>
      <c r="C284" s="15">
        <f t="shared" si="16"/>
        <v>21</v>
      </c>
      <c r="D284" s="14">
        <f t="shared" si="17"/>
        <v>6</v>
      </c>
      <c r="E284" s="14">
        <f t="shared" si="18"/>
        <v>2018</v>
      </c>
      <c r="F284" s="15" t="s">
        <v>330</v>
      </c>
      <c r="G284" s="15" t="s">
        <v>19</v>
      </c>
      <c r="H284" s="93">
        <v>699</v>
      </c>
      <c r="I284" s="93"/>
      <c r="J284" s="94">
        <f t="shared" si="19"/>
        <v>9590.1699999999673</v>
      </c>
    </row>
    <row r="285" spans="1:10" x14ac:dyDescent="0.35">
      <c r="A285" s="17" t="s">
        <v>182</v>
      </c>
      <c r="B285" s="19">
        <v>43273</v>
      </c>
      <c r="C285" s="15">
        <f t="shared" si="16"/>
        <v>22</v>
      </c>
      <c r="D285" s="14">
        <f t="shared" si="17"/>
        <v>6</v>
      </c>
      <c r="E285" s="14">
        <f t="shared" si="18"/>
        <v>2018</v>
      </c>
      <c r="F285" s="15" t="s">
        <v>187</v>
      </c>
      <c r="G285" s="15" t="s">
        <v>148</v>
      </c>
      <c r="H285" s="93"/>
      <c r="I285" s="93">
        <v>37.700000000000003</v>
      </c>
      <c r="J285" s="94">
        <f t="shared" si="19"/>
        <v>9552.4699999999666</v>
      </c>
    </row>
    <row r="286" spans="1:10" x14ac:dyDescent="0.35">
      <c r="A286" s="1" t="s">
        <v>105</v>
      </c>
      <c r="B286" s="20">
        <v>43283</v>
      </c>
      <c r="C286" s="11">
        <f t="shared" si="16"/>
        <v>2</v>
      </c>
      <c r="D286" s="10">
        <f t="shared" si="17"/>
        <v>7</v>
      </c>
      <c r="E286" s="10">
        <f t="shared" si="18"/>
        <v>2018</v>
      </c>
      <c r="F286" s="11" t="s">
        <v>329</v>
      </c>
      <c r="G286" s="11" t="s">
        <v>9</v>
      </c>
      <c r="H286" s="91">
        <v>125</v>
      </c>
      <c r="J286" s="92">
        <f t="shared" si="19"/>
        <v>9677.4699999999666</v>
      </c>
    </row>
    <row r="287" spans="1:10" x14ac:dyDescent="0.35">
      <c r="A287" s="1" t="s">
        <v>105</v>
      </c>
      <c r="B287" s="20">
        <v>43283</v>
      </c>
      <c r="C287" s="11">
        <f t="shared" si="16"/>
        <v>2</v>
      </c>
      <c r="D287" s="10">
        <f t="shared" si="17"/>
        <v>7</v>
      </c>
      <c r="E287" s="10">
        <f t="shared" si="18"/>
        <v>2018</v>
      </c>
      <c r="F287" s="11" t="s">
        <v>336</v>
      </c>
      <c r="G287" s="11" t="s">
        <v>9</v>
      </c>
      <c r="H287" s="91">
        <v>6247</v>
      </c>
      <c r="J287" s="92">
        <f t="shared" si="19"/>
        <v>15924.469999999967</v>
      </c>
    </row>
    <row r="288" spans="1:10" x14ac:dyDescent="0.35">
      <c r="A288" s="1" t="s">
        <v>105</v>
      </c>
      <c r="B288" s="20">
        <v>43283</v>
      </c>
      <c r="C288" s="11">
        <f t="shared" si="16"/>
        <v>2</v>
      </c>
      <c r="D288" s="10">
        <f t="shared" si="17"/>
        <v>7</v>
      </c>
      <c r="E288" s="10">
        <f t="shared" si="18"/>
        <v>2018</v>
      </c>
      <c r="F288" s="11" t="s">
        <v>336</v>
      </c>
      <c r="G288" s="11" t="s">
        <v>9</v>
      </c>
      <c r="H288" s="91">
        <v>417</v>
      </c>
      <c r="J288" s="92">
        <f t="shared" si="19"/>
        <v>16341.469999999967</v>
      </c>
    </row>
    <row r="289" spans="1:10" x14ac:dyDescent="0.35">
      <c r="A289" s="1" t="s">
        <v>105</v>
      </c>
      <c r="B289" s="20">
        <v>43283</v>
      </c>
      <c r="C289" s="11">
        <f t="shared" si="16"/>
        <v>2</v>
      </c>
      <c r="D289" s="10">
        <f t="shared" si="17"/>
        <v>7</v>
      </c>
      <c r="E289" s="10">
        <f t="shared" si="18"/>
        <v>2018</v>
      </c>
      <c r="F289" s="11" t="s">
        <v>309</v>
      </c>
      <c r="G289" s="11" t="s">
        <v>19</v>
      </c>
      <c r="H289" s="91">
        <v>216</v>
      </c>
      <c r="J289" s="92">
        <f t="shared" si="19"/>
        <v>16557.469999999965</v>
      </c>
    </row>
    <row r="290" spans="1:10" x14ac:dyDescent="0.35">
      <c r="A290" s="1" t="s">
        <v>105</v>
      </c>
      <c r="B290" s="20">
        <v>43283</v>
      </c>
      <c r="C290" s="11">
        <f t="shared" si="16"/>
        <v>2</v>
      </c>
      <c r="D290" s="10">
        <f t="shared" si="17"/>
        <v>7</v>
      </c>
      <c r="E290" s="10">
        <f t="shared" si="18"/>
        <v>2018</v>
      </c>
      <c r="F290" s="11" t="s">
        <v>329</v>
      </c>
      <c r="G290" s="11" t="s">
        <v>19</v>
      </c>
      <c r="H290" s="91">
        <v>236</v>
      </c>
      <c r="J290" s="92">
        <f t="shared" si="19"/>
        <v>16793.469999999965</v>
      </c>
    </row>
    <row r="291" spans="1:10" x14ac:dyDescent="0.35">
      <c r="A291" s="1" t="s">
        <v>105</v>
      </c>
      <c r="B291" s="20">
        <v>43283</v>
      </c>
      <c r="C291" s="11">
        <f t="shared" si="16"/>
        <v>2</v>
      </c>
      <c r="D291" s="10">
        <f t="shared" si="17"/>
        <v>7</v>
      </c>
      <c r="E291" s="10">
        <f t="shared" si="18"/>
        <v>2018</v>
      </c>
      <c r="F291" s="11" t="s">
        <v>336</v>
      </c>
      <c r="G291" s="11" t="s">
        <v>19</v>
      </c>
      <c r="H291" s="91">
        <v>216</v>
      </c>
      <c r="J291" s="92">
        <f t="shared" si="19"/>
        <v>17009.469999999965</v>
      </c>
    </row>
    <row r="292" spans="1:10" x14ac:dyDescent="0.35">
      <c r="A292" s="1" t="s">
        <v>105</v>
      </c>
      <c r="B292" s="20">
        <v>43284</v>
      </c>
      <c r="C292" s="11">
        <f t="shared" si="16"/>
        <v>3</v>
      </c>
      <c r="D292" s="10">
        <f t="shared" si="17"/>
        <v>7</v>
      </c>
      <c r="E292" s="10">
        <f t="shared" si="18"/>
        <v>2018</v>
      </c>
      <c r="F292" s="11" t="s">
        <v>326</v>
      </c>
      <c r="G292" s="11" t="s">
        <v>19</v>
      </c>
      <c r="H292" s="91">
        <v>216</v>
      </c>
      <c r="J292" s="92">
        <f t="shared" si="19"/>
        <v>17225.469999999965</v>
      </c>
    </row>
    <row r="293" spans="1:10" x14ac:dyDescent="0.35">
      <c r="A293" s="1" t="s">
        <v>105</v>
      </c>
      <c r="B293" s="20">
        <v>43284</v>
      </c>
      <c r="C293" s="11">
        <f t="shared" si="16"/>
        <v>3</v>
      </c>
      <c r="D293" s="10">
        <f t="shared" si="17"/>
        <v>7</v>
      </c>
      <c r="E293" s="10">
        <f t="shared" si="18"/>
        <v>2018</v>
      </c>
      <c r="F293" s="11" t="s">
        <v>326</v>
      </c>
      <c r="G293" s="11" t="s">
        <v>9</v>
      </c>
      <c r="H293" s="91">
        <v>135</v>
      </c>
      <c r="J293" s="92">
        <f t="shared" si="19"/>
        <v>17360.469999999965</v>
      </c>
    </row>
    <row r="294" spans="1:10" x14ac:dyDescent="0.35">
      <c r="A294" s="1" t="s">
        <v>125</v>
      </c>
      <c r="B294" s="20">
        <v>43284</v>
      </c>
      <c r="C294" s="11">
        <f t="shared" si="16"/>
        <v>3</v>
      </c>
      <c r="D294" s="10">
        <f t="shared" si="17"/>
        <v>7</v>
      </c>
      <c r="E294" s="10">
        <f t="shared" si="18"/>
        <v>2018</v>
      </c>
      <c r="F294" s="11" t="s">
        <v>61</v>
      </c>
      <c r="G294" s="11" t="s">
        <v>91</v>
      </c>
      <c r="I294" s="91">
        <v>171</v>
      </c>
      <c r="J294" s="92">
        <f t="shared" si="19"/>
        <v>17189.469999999965</v>
      </c>
    </row>
    <row r="295" spans="1:10" x14ac:dyDescent="0.35">
      <c r="A295" s="1" t="s">
        <v>125</v>
      </c>
      <c r="B295" s="20">
        <v>43284</v>
      </c>
      <c r="C295" s="11">
        <f t="shared" si="16"/>
        <v>3</v>
      </c>
      <c r="D295" s="10">
        <f t="shared" si="17"/>
        <v>7</v>
      </c>
      <c r="E295" s="10">
        <f t="shared" si="18"/>
        <v>2018</v>
      </c>
      <c r="F295" s="11" t="s">
        <v>76</v>
      </c>
      <c r="G295" s="11" t="s">
        <v>91</v>
      </c>
      <c r="I295" s="91">
        <v>22.18</v>
      </c>
      <c r="J295" s="92">
        <f t="shared" si="19"/>
        <v>17167.289999999964</v>
      </c>
    </row>
    <row r="296" spans="1:10" x14ac:dyDescent="0.35">
      <c r="A296" s="1" t="s">
        <v>125</v>
      </c>
      <c r="B296" s="20">
        <v>43285</v>
      </c>
      <c r="C296" s="11">
        <f t="shared" si="16"/>
        <v>4</v>
      </c>
      <c r="D296" s="10">
        <f t="shared" si="17"/>
        <v>7</v>
      </c>
      <c r="E296" s="10">
        <f t="shared" si="18"/>
        <v>2018</v>
      </c>
      <c r="F296" s="11" t="s">
        <v>334</v>
      </c>
      <c r="G296" s="11" t="s">
        <v>9</v>
      </c>
      <c r="H296" s="91">
        <v>65</v>
      </c>
      <c r="J296" s="92">
        <f t="shared" si="19"/>
        <v>17232.289999999964</v>
      </c>
    </row>
    <row r="297" spans="1:10" x14ac:dyDescent="0.35">
      <c r="A297" s="1" t="s">
        <v>125</v>
      </c>
      <c r="B297" s="20">
        <v>43285</v>
      </c>
      <c r="C297" s="11">
        <f t="shared" si="16"/>
        <v>4</v>
      </c>
      <c r="D297" s="10">
        <f t="shared" si="17"/>
        <v>7</v>
      </c>
      <c r="E297" s="10">
        <f t="shared" si="18"/>
        <v>2018</v>
      </c>
      <c r="F297" s="11" t="s">
        <v>144</v>
      </c>
      <c r="G297" s="11" t="s">
        <v>146</v>
      </c>
      <c r="I297" s="91">
        <v>23.2</v>
      </c>
      <c r="J297" s="92">
        <f t="shared" si="19"/>
        <v>17209.089999999964</v>
      </c>
    </row>
    <row r="298" spans="1:10" x14ac:dyDescent="0.35">
      <c r="A298" s="1" t="s">
        <v>125</v>
      </c>
      <c r="B298" s="20">
        <v>43285</v>
      </c>
      <c r="C298" s="11">
        <f t="shared" si="16"/>
        <v>4</v>
      </c>
      <c r="D298" s="10">
        <f t="shared" si="17"/>
        <v>7</v>
      </c>
      <c r="E298" s="10">
        <f t="shared" si="18"/>
        <v>2018</v>
      </c>
      <c r="F298" s="11" t="s">
        <v>334</v>
      </c>
      <c r="G298" s="11" t="s">
        <v>19</v>
      </c>
      <c r="H298" s="91">
        <v>216</v>
      </c>
      <c r="J298" s="92">
        <f t="shared" si="19"/>
        <v>17425.089999999964</v>
      </c>
    </row>
    <row r="299" spans="1:10" x14ac:dyDescent="0.35">
      <c r="A299" s="1" t="s">
        <v>105</v>
      </c>
      <c r="B299" s="20">
        <v>43286</v>
      </c>
      <c r="C299" s="11">
        <f t="shared" si="16"/>
        <v>5</v>
      </c>
      <c r="D299" s="10">
        <f t="shared" si="17"/>
        <v>7</v>
      </c>
      <c r="E299" s="10">
        <f t="shared" si="18"/>
        <v>2018</v>
      </c>
      <c r="F299" s="11" t="s">
        <v>335</v>
      </c>
      <c r="G299" s="11" t="s">
        <v>9</v>
      </c>
      <c r="H299" s="91">
        <v>100</v>
      </c>
      <c r="J299" s="92">
        <f t="shared" si="19"/>
        <v>17525.089999999964</v>
      </c>
    </row>
    <row r="300" spans="1:10" x14ac:dyDescent="0.35">
      <c r="A300" s="1" t="s">
        <v>105</v>
      </c>
      <c r="B300" s="20">
        <v>43286</v>
      </c>
      <c r="C300" s="11">
        <f t="shared" si="16"/>
        <v>5</v>
      </c>
      <c r="D300" s="10">
        <f t="shared" si="17"/>
        <v>7</v>
      </c>
      <c r="E300" s="10">
        <f t="shared" si="18"/>
        <v>2018</v>
      </c>
      <c r="F300" s="11" t="s">
        <v>335</v>
      </c>
      <c r="G300" s="11" t="s">
        <v>19</v>
      </c>
      <c r="H300" s="91">
        <v>216</v>
      </c>
      <c r="J300" s="92">
        <f t="shared" si="19"/>
        <v>17741.089999999964</v>
      </c>
    </row>
    <row r="301" spans="1:10" x14ac:dyDescent="0.35">
      <c r="A301" s="1" t="s">
        <v>105</v>
      </c>
      <c r="B301" s="20">
        <v>43286</v>
      </c>
      <c r="C301" s="11">
        <f t="shared" si="16"/>
        <v>5</v>
      </c>
      <c r="D301" s="10">
        <f t="shared" si="17"/>
        <v>7</v>
      </c>
      <c r="E301" s="10">
        <f t="shared" si="18"/>
        <v>2018</v>
      </c>
      <c r="F301" s="11" t="s">
        <v>7</v>
      </c>
      <c r="G301" s="11" t="s">
        <v>108</v>
      </c>
      <c r="I301" s="91">
        <v>355.2</v>
      </c>
      <c r="J301" s="92">
        <f t="shared" si="19"/>
        <v>17385.889999999963</v>
      </c>
    </row>
    <row r="302" spans="1:10" x14ac:dyDescent="0.35">
      <c r="A302" s="1" t="s">
        <v>105</v>
      </c>
      <c r="B302" s="20">
        <v>43286</v>
      </c>
      <c r="C302" s="11">
        <f t="shared" si="16"/>
        <v>5</v>
      </c>
      <c r="D302" s="10">
        <f t="shared" si="17"/>
        <v>7</v>
      </c>
      <c r="E302" s="10">
        <f t="shared" si="18"/>
        <v>2018</v>
      </c>
      <c r="F302" s="11" t="s">
        <v>333</v>
      </c>
      <c r="G302" s="11" t="s">
        <v>9</v>
      </c>
      <c r="H302" s="91">
        <v>50</v>
      </c>
      <c r="J302" s="92">
        <f t="shared" si="19"/>
        <v>17435.889999999963</v>
      </c>
    </row>
    <row r="303" spans="1:10" x14ac:dyDescent="0.35">
      <c r="A303" s="1" t="s">
        <v>105</v>
      </c>
      <c r="B303" s="20">
        <v>43286</v>
      </c>
      <c r="C303" s="11">
        <f t="shared" si="16"/>
        <v>5</v>
      </c>
      <c r="D303" s="10">
        <f t="shared" si="17"/>
        <v>7</v>
      </c>
      <c r="E303" s="10">
        <f t="shared" si="18"/>
        <v>2018</v>
      </c>
      <c r="F303" s="11" t="s">
        <v>333</v>
      </c>
      <c r="G303" s="11" t="s">
        <v>19</v>
      </c>
      <c r="H303" s="91">
        <v>216</v>
      </c>
      <c r="J303" s="92">
        <f t="shared" si="19"/>
        <v>17651.889999999963</v>
      </c>
    </row>
    <row r="304" spans="1:10" x14ac:dyDescent="0.35">
      <c r="A304" s="1" t="s">
        <v>105</v>
      </c>
      <c r="B304" s="20">
        <v>43287</v>
      </c>
      <c r="C304" s="11">
        <f t="shared" si="16"/>
        <v>6</v>
      </c>
      <c r="D304" s="10">
        <f t="shared" si="17"/>
        <v>7</v>
      </c>
      <c r="E304" s="10">
        <f t="shared" si="18"/>
        <v>2018</v>
      </c>
      <c r="F304" s="11" t="s">
        <v>332</v>
      </c>
      <c r="G304" s="11" t="s">
        <v>9</v>
      </c>
      <c r="H304" s="91">
        <v>80</v>
      </c>
      <c r="J304" s="92">
        <f t="shared" si="19"/>
        <v>17731.889999999963</v>
      </c>
    </row>
    <row r="305" spans="1:10" x14ac:dyDescent="0.35">
      <c r="A305" s="1" t="s">
        <v>105</v>
      </c>
      <c r="B305" s="20">
        <v>43287</v>
      </c>
      <c r="C305" s="11">
        <f t="shared" si="16"/>
        <v>6</v>
      </c>
      <c r="D305" s="10">
        <f t="shared" si="17"/>
        <v>7</v>
      </c>
      <c r="E305" s="10">
        <f t="shared" si="18"/>
        <v>2018</v>
      </c>
      <c r="F305" s="11" t="s">
        <v>160</v>
      </c>
      <c r="G305" s="11" t="s">
        <v>161</v>
      </c>
      <c r="I305" s="91">
        <v>43</v>
      </c>
      <c r="J305" s="92">
        <f t="shared" si="19"/>
        <v>17688.889999999963</v>
      </c>
    </row>
    <row r="306" spans="1:10" x14ac:dyDescent="0.35">
      <c r="A306" s="1" t="s">
        <v>105</v>
      </c>
      <c r="B306" s="20">
        <v>43287</v>
      </c>
      <c r="C306" s="11">
        <f t="shared" si="16"/>
        <v>6</v>
      </c>
      <c r="D306" s="10">
        <f t="shared" si="17"/>
        <v>7</v>
      </c>
      <c r="E306" s="10">
        <f t="shared" si="18"/>
        <v>2018</v>
      </c>
      <c r="F306" s="11" t="s">
        <v>332</v>
      </c>
      <c r="G306" s="11" t="s">
        <v>19</v>
      </c>
      <c r="H306" s="91">
        <v>9</v>
      </c>
      <c r="J306" s="92">
        <f t="shared" si="19"/>
        <v>17697.889999999963</v>
      </c>
    </row>
    <row r="307" spans="1:10" x14ac:dyDescent="0.35">
      <c r="A307" s="1" t="s">
        <v>105</v>
      </c>
      <c r="B307" s="20">
        <v>43290</v>
      </c>
      <c r="C307" s="11">
        <f t="shared" si="16"/>
        <v>9</v>
      </c>
      <c r="D307" s="10">
        <f t="shared" si="17"/>
        <v>7</v>
      </c>
      <c r="E307" s="10">
        <f t="shared" si="18"/>
        <v>2018</v>
      </c>
      <c r="F307" s="11" t="s">
        <v>327</v>
      </c>
      <c r="G307" s="11" t="s">
        <v>19</v>
      </c>
      <c r="H307" s="91">
        <v>216</v>
      </c>
      <c r="J307" s="92">
        <f t="shared" si="19"/>
        <v>17913.889999999963</v>
      </c>
    </row>
    <row r="308" spans="1:10" x14ac:dyDescent="0.35">
      <c r="A308" s="1" t="s">
        <v>105</v>
      </c>
      <c r="B308" s="20">
        <v>43290</v>
      </c>
      <c r="C308" s="11">
        <f t="shared" si="16"/>
        <v>9</v>
      </c>
      <c r="D308" s="10">
        <f t="shared" si="17"/>
        <v>7</v>
      </c>
      <c r="E308" s="10">
        <f t="shared" si="18"/>
        <v>2018</v>
      </c>
      <c r="F308" s="11" t="s">
        <v>327</v>
      </c>
      <c r="G308" s="11" t="s">
        <v>9</v>
      </c>
      <c r="H308" s="91">
        <v>150</v>
      </c>
      <c r="J308" s="92">
        <f t="shared" si="19"/>
        <v>18063.889999999963</v>
      </c>
    </row>
    <row r="309" spans="1:10" x14ac:dyDescent="0.35">
      <c r="A309" s="1" t="s">
        <v>105</v>
      </c>
      <c r="B309" s="20">
        <v>43290</v>
      </c>
      <c r="C309" s="11">
        <f t="shared" si="16"/>
        <v>9</v>
      </c>
      <c r="D309" s="10">
        <f t="shared" si="17"/>
        <v>7</v>
      </c>
      <c r="E309" s="10">
        <f t="shared" si="18"/>
        <v>2018</v>
      </c>
      <c r="F309" s="11" t="s">
        <v>309</v>
      </c>
      <c r="G309" s="11" t="s">
        <v>9</v>
      </c>
      <c r="H309" s="91">
        <v>220</v>
      </c>
      <c r="J309" s="92">
        <f t="shared" si="19"/>
        <v>18283.889999999963</v>
      </c>
    </row>
    <row r="310" spans="1:10" x14ac:dyDescent="0.35">
      <c r="A310" s="1" t="s">
        <v>105</v>
      </c>
      <c r="B310" s="20">
        <v>43290</v>
      </c>
      <c r="C310" s="11">
        <f t="shared" si="16"/>
        <v>9</v>
      </c>
      <c r="D310" s="10">
        <f t="shared" si="17"/>
        <v>7</v>
      </c>
      <c r="E310" s="10">
        <f t="shared" si="18"/>
        <v>2018</v>
      </c>
      <c r="F310" s="11" t="s">
        <v>63</v>
      </c>
      <c r="G310" s="11" t="s">
        <v>92</v>
      </c>
      <c r="H310" s="91">
        <v>216</v>
      </c>
      <c r="J310" s="92">
        <f t="shared" si="19"/>
        <v>18499.889999999963</v>
      </c>
    </row>
    <row r="311" spans="1:10" x14ac:dyDescent="0.35">
      <c r="A311" s="1" t="s">
        <v>182</v>
      </c>
      <c r="B311" s="20">
        <v>43290</v>
      </c>
      <c r="C311" s="11">
        <f t="shared" si="16"/>
        <v>9</v>
      </c>
      <c r="D311" s="10">
        <f t="shared" si="17"/>
        <v>7</v>
      </c>
      <c r="E311" s="10">
        <f t="shared" si="18"/>
        <v>2018</v>
      </c>
      <c r="F311" s="11" t="s">
        <v>187</v>
      </c>
      <c r="G311" s="11" t="s">
        <v>91</v>
      </c>
      <c r="I311" s="91">
        <v>64.69</v>
      </c>
      <c r="J311" s="92">
        <f t="shared" si="19"/>
        <v>18435.199999999964</v>
      </c>
    </row>
    <row r="312" spans="1:10" x14ac:dyDescent="0.35">
      <c r="A312" s="1" t="s">
        <v>105</v>
      </c>
      <c r="B312" s="20">
        <v>43290</v>
      </c>
      <c r="C312" s="11">
        <f t="shared" si="16"/>
        <v>9</v>
      </c>
      <c r="D312" s="10">
        <f t="shared" si="17"/>
        <v>7</v>
      </c>
      <c r="E312" s="10">
        <f t="shared" si="18"/>
        <v>2018</v>
      </c>
      <c r="F312" s="11" t="s">
        <v>331</v>
      </c>
      <c r="G312" s="11" t="s">
        <v>9</v>
      </c>
      <c r="H312" s="91">
        <v>385</v>
      </c>
      <c r="J312" s="92">
        <f t="shared" si="19"/>
        <v>18820.199999999964</v>
      </c>
    </row>
    <row r="313" spans="1:10" x14ac:dyDescent="0.35">
      <c r="A313" s="1" t="s">
        <v>105</v>
      </c>
      <c r="B313" s="20">
        <v>43290</v>
      </c>
      <c r="C313" s="11">
        <f t="shared" si="16"/>
        <v>9</v>
      </c>
      <c r="D313" s="10">
        <f t="shared" si="17"/>
        <v>7</v>
      </c>
      <c r="E313" s="10">
        <f t="shared" si="18"/>
        <v>2018</v>
      </c>
      <c r="F313" s="11" t="s">
        <v>331</v>
      </c>
      <c r="G313" s="11" t="s">
        <v>19</v>
      </c>
      <c r="H313" s="91">
        <v>216</v>
      </c>
      <c r="J313" s="92">
        <f t="shared" si="19"/>
        <v>19036.199999999964</v>
      </c>
    </row>
    <row r="314" spans="1:10" x14ac:dyDescent="0.35">
      <c r="A314" s="1" t="s">
        <v>95</v>
      </c>
      <c r="B314" s="20">
        <v>43291</v>
      </c>
      <c r="C314" s="11">
        <f t="shared" si="16"/>
        <v>10</v>
      </c>
      <c r="D314" s="10">
        <f t="shared" si="17"/>
        <v>7</v>
      </c>
      <c r="E314" s="10">
        <f t="shared" si="18"/>
        <v>2018</v>
      </c>
      <c r="F314" s="11" t="s">
        <v>167</v>
      </c>
      <c r="G314" s="11" t="s">
        <v>18</v>
      </c>
      <c r="I314" s="91">
        <v>115.52</v>
      </c>
      <c r="J314" s="92">
        <f t="shared" si="19"/>
        <v>18920.679999999964</v>
      </c>
    </row>
    <row r="315" spans="1:10" x14ac:dyDescent="0.35">
      <c r="A315" s="1" t="s">
        <v>105</v>
      </c>
      <c r="B315" s="20">
        <v>43291</v>
      </c>
      <c r="C315" s="11">
        <f t="shared" si="16"/>
        <v>10</v>
      </c>
      <c r="D315" s="10">
        <f t="shared" si="17"/>
        <v>7</v>
      </c>
      <c r="E315" s="10">
        <f t="shared" si="18"/>
        <v>2018</v>
      </c>
      <c r="F315" s="11" t="s">
        <v>63</v>
      </c>
      <c r="G315" s="11" t="s">
        <v>92</v>
      </c>
      <c r="I315" s="91">
        <v>216</v>
      </c>
      <c r="J315" s="92">
        <f t="shared" si="19"/>
        <v>18704.679999999964</v>
      </c>
    </row>
    <row r="316" spans="1:10" x14ac:dyDescent="0.35">
      <c r="A316" s="1" t="s">
        <v>105</v>
      </c>
      <c r="B316" s="20">
        <v>43291</v>
      </c>
      <c r="C316" s="11">
        <f t="shared" si="16"/>
        <v>10</v>
      </c>
      <c r="D316" s="10">
        <f t="shared" si="17"/>
        <v>7</v>
      </c>
      <c r="E316" s="10">
        <f t="shared" si="18"/>
        <v>2018</v>
      </c>
      <c r="F316" s="11" t="s">
        <v>357</v>
      </c>
      <c r="G316" s="11" t="s">
        <v>92</v>
      </c>
      <c r="H316" s="91">
        <v>216</v>
      </c>
      <c r="J316" s="92">
        <f t="shared" si="19"/>
        <v>18920.679999999964</v>
      </c>
    </row>
    <row r="317" spans="1:10" x14ac:dyDescent="0.35">
      <c r="A317" s="1">
        <v>7697026</v>
      </c>
      <c r="B317" s="20">
        <v>43291</v>
      </c>
      <c r="C317" s="11">
        <f t="shared" si="16"/>
        <v>10</v>
      </c>
      <c r="D317" s="10">
        <f t="shared" si="17"/>
        <v>7</v>
      </c>
      <c r="E317" s="10">
        <f t="shared" si="18"/>
        <v>2018</v>
      </c>
      <c r="F317" s="11" t="s">
        <v>142</v>
      </c>
      <c r="G317" s="11" t="s">
        <v>91</v>
      </c>
      <c r="I317" s="91">
        <v>62.95</v>
      </c>
      <c r="J317" s="92">
        <f t="shared" si="19"/>
        <v>18857.729999999963</v>
      </c>
    </row>
    <row r="318" spans="1:10" x14ac:dyDescent="0.35">
      <c r="A318" s="1" t="s">
        <v>105</v>
      </c>
      <c r="B318" s="20">
        <v>43293</v>
      </c>
      <c r="C318" s="11">
        <f t="shared" si="16"/>
        <v>12</v>
      </c>
      <c r="D318" s="10">
        <f t="shared" si="17"/>
        <v>7</v>
      </c>
      <c r="E318" s="10">
        <f t="shared" si="18"/>
        <v>2018</v>
      </c>
      <c r="F318" s="11" t="s">
        <v>334</v>
      </c>
      <c r="G318" s="11" t="s">
        <v>9</v>
      </c>
      <c r="H318" s="91">
        <v>65</v>
      </c>
      <c r="J318" s="92">
        <f t="shared" si="19"/>
        <v>18922.729999999963</v>
      </c>
    </row>
    <row r="319" spans="1:10" x14ac:dyDescent="0.35">
      <c r="A319" s="1" t="s">
        <v>105</v>
      </c>
      <c r="B319" s="20">
        <v>43294</v>
      </c>
      <c r="C319" s="11">
        <f t="shared" si="16"/>
        <v>13</v>
      </c>
      <c r="D319" s="10">
        <f t="shared" si="17"/>
        <v>7</v>
      </c>
      <c r="E319" s="10">
        <f t="shared" si="18"/>
        <v>2018</v>
      </c>
      <c r="F319" s="11" t="s">
        <v>330</v>
      </c>
      <c r="G319" s="11" t="s">
        <v>48</v>
      </c>
      <c r="I319" s="91">
        <v>1667</v>
      </c>
      <c r="J319" s="92">
        <f t="shared" si="19"/>
        <v>17255.729999999963</v>
      </c>
    </row>
    <row r="320" spans="1:10" x14ac:dyDescent="0.35">
      <c r="A320" s="1" t="s">
        <v>125</v>
      </c>
      <c r="B320" s="20">
        <v>43294</v>
      </c>
      <c r="C320" s="11">
        <f t="shared" si="16"/>
        <v>13</v>
      </c>
      <c r="D320" s="10">
        <f t="shared" si="17"/>
        <v>7</v>
      </c>
      <c r="E320" s="10">
        <f t="shared" si="18"/>
        <v>2018</v>
      </c>
      <c r="F320" s="11" t="s">
        <v>156</v>
      </c>
      <c r="G320" s="11" t="s">
        <v>52</v>
      </c>
      <c r="I320" s="91">
        <v>44.68</v>
      </c>
      <c r="J320" s="92">
        <f t="shared" si="19"/>
        <v>17211.049999999963</v>
      </c>
    </row>
    <row r="321" spans="1:10" x14ac:dyDescent="0.35">
      <c r="A321" s="1" t="s">
        <v>105</v>
      </c>
      <c r="B321" s="20">
        <v>43297</v>
      </c>
      <c r="C321" s="11">
        <f t="shared" si="16"/>
        <v>16</v>
      </c>
      <c r="D321" s="10">
        <f t="shared" si="17"/>
        <v>7</v>
      </c>
      <c r="E321" s="10">
        <f t="shared" si="18"/>
        <v>2018</v>
      </c>
      <c r="F321" s="11" t="s">
        <v>123</v>
      </c>
      <c r="G321" s="11" t="s">
        <v>92</v>
      </c>
      <c r="H321" s="91">
        <v>516.59</v>
      </c>
      <c r="J321" s="92">
        <f t="shared" si="19"/>
        <v>17727.639999999963</v>
      </c>
    </row>
    <row r="322" spans="1:10" x14ac:dyDescent="0.35">
      <c r="A322" s="1" t="s">
        <v>105</v>
      </c>
      <c r="B322" s="20">
        <v>43297</v>
      </c>
      <c r="C322" s="11">
        <f t="shared" ref="C322:C385" si="20">DAY(B322)</f>
        <v>16</v>
      </c>
      <c r="D322" s="10">
        <f t="shared" ref="D322:D385" si="21">MONTH(B322)</f>
        <v>7</v>
      </c>
      <c r="E322" s="10">
        <f t="shared" ref="E322:E385" si="22">YEAR(B322)</f>
        <v>2018</v>
      </c>
      <c r="F322" s="11" t="s">
        <v>123</v>
      </c>
      <c r="G322" s="11" t="s">
        <v>92</v>
      </c>
      <c r="H322" s="91">
        <v>538.34</v>
      </c>
      <c r="J322" s="92">
        <f t="shared" si="19"/>
        <v>18265.979999999963</v>
      </c>
    </row>
    <row r="323" spans="1:10" x14ac:dyDescent="0.35">
      <c r="A323" s="1" t="s">
        <v>125</v>
      </c>
      <c r="B323" s="20">
        <v>43297</v>
      </c>
      <c r="C323" s="11">
        <f t="shared" si="20"/>
        <v>16</v>
      </c>
      <c r="D323" s="10">
        <f t="shared" si="21"/>
        <v>7</v>
      </c>
      <c r="E323" s="10">
        <f t="shared" si="22"/>
        <v>2018</v>
      </c>
      <c r="F323" s="11" t="s">
        <v>156</v>
      </c>
      <c r="G323" s="11" t="s">
        <v>52</v>
      </c>
      <c r="I323" s="91">
        <v>83.65</v>
      </c>
      <c r="J323" s="92">
        <f t="shared" ref="J323:J386" si="23">J322+H323-I323</f>
        <v>18182.329999999962</v>
      </c>
    </row>
    <row r="324" spans="1:10" x14ac:dyDescent="0.35">
      <c r="A324" s="1" t="s">
        <v>125</v>
      </c>
      <c r="B324" s="20">
        <v>43297</v>
      </c>
      <c r="C324" s="11">
        <f t="shared" si="20"/>
        <v>16</v>
      </c>
      <c r="D324" s="10">
        <f t="shared" si="21"/>
        <v>7</v>
      </c>
      <c r="E324" s="10">
        <f t="shared" si="22"/>
        <v>2018</v>
      </c>
      <c r="F324" s="11" t="s">
        <v>198</v>
      </c>
      <c r="G324" s="11" t="s">
        <v>52</v>
      </c>
      <c r="I324" s="91">
        <v>545.92999999999995</v>
      </c>
      <c r="J324" s="92">
        <f t="shared" si="23"/>
        <v>17636.399999999961</v>
      </c>
    </row>
    <row r="325" spans="1:10" x14ac:dyDescent="0.35">
      <c r="A325" s="1" t="s">
        <v>95</v>
      </c>
      <c r="B325" s="20">
        <v>43298</v>
      </c>
      <c r="C325" s="11">
        <f t="shared" si="20"/>
        <v>17</v>
      </c>
      <c r="D325" s="10">
        <f t="shared" si="21"/>
        <v>7</v>
      </c>
      <c r="E325" s="10">
        <f t="shared" si="22"/>
        <v>2018</v>
      </c>
      <c r="F325" s="11" t="s">
        <v>45</v>
      </c>
      <c r="G325" s="11" t="s">
        <v>96</v>
      </c>
      <c r="I325" s="91">
        <v>72</v>
      </c>
      <c r="J325" s="92">
        <f t="shared" si="23"/>
        <v>17564.399999999961</v>
      </c>
    </row>
    <row r="326" spans="1:10" x14ac:dyDescent="0.35">
      <c r="A326" s="1">
        <v>7697029</v>
      </c>
      <c r="B326" s="20">
        <v>43299</v>
      </c>
      <c r="C326" s="11">
        <f t="shared" si="20"/>
        <v>18</v>
      </c>
      <c r="D326" s="10">
        <f t="shared" si="21"/>
        <v>7</v>
      </c>
      <c r="E326" s="10">
        <f t="shared" si="22"/>
        <v>2018</v>
      </c>
      <c r="F326" s="11" t="s">
        <v>118</v>
      </c>
      <c r="G326" s="11" t="s">
        <v>52</v>
      </c>
      <c r="I326" s="91">
        <v>1300</v>
      </c>
      <c r="J326" s="92">
        <f t="shared" si="23"/>
        <v>16264.399999999961</v>
      </c>
    </row>
    <row r="327" spans="1:10" x14ac:dyDescent="0.35">
      <c r="A327" s="1" t="s">
        <v>125</v>
      </c>
      <c r="B327" s="20">
        <v>43300</v>
      </c>
      <c r="C327" s="11">
        <f t="shared" si="20"/>
        <v>19</v>
      </c>
      <c r="D327" s="10">
        <f t="shared" si="21"/>
        <v>7</v>
      </c>
      <c r="E327" s="10">
        <f t="shared" si="22"/>
        <v>2018</v>
      </c>
      <c r="F327" s="11" t="s">
        <v>129</v>
      </c>
      <c r="G327" s="11" t="s">
        <v>91</v>
      </c>
      <c r="I327" s="91">
        <v>172.58</v>
      </c>
      <c r="J327" s="92">
        <f t="shared" si="23"/>
        <v>16091.819999999962</v>
      </c>
    </row>
    <row r="328" spans="1:10" x14ac:dyDescent="0.35">
      <c r="A328" s="1" t="s">
        <v>125</v>
      </c>
      <c r="B328" s="20">
        <v>43301</v>
      </c>
      <c r="C328" s="11">
        <f t="shared" si="20"/>
        <v>20</v>
      </c>
      <c r="D328" s="10">
        <f t="shared" si="21"/>
        <v>7</v>
      </c>
      <c r="E328" s="10">
        <f t="shared" si="22"/>
        <v>2018</v>
      </c>
      <c r="F328" s="11" t="s">
        <v>198</v>
      </c>
      <c r="G328" s="11" t="s">
        <v>52</v>
      </c>
      <c r="I328" s="91">
        <v>237.19</v>
      </c>
      <c r="J328" s="92">
        <f t="shared" si="23"/>
        <v>15854.629999999961</v>
      </c>
    </row>
    <row r="329" spans="1:10" x14ac:dyDescent="0.35">
      <c r="A329" s="1" t="s">
        <v>105</v>
      </c>
      <c r="B329" s="20">
        <v>43308</v>
      </c>
      <c r="C329" s="11">
        <f t="shared" si="20"/>
        <v>27</v>
      </c>
      <c r="D329" s="10">
        <f t="shared" si="21"/>
        <v>7</v>
      </c>
      <c r="E329" s="10">
        <f t="shared" si="22"/>
        <v>2018</v>
      </c>
      <c r="F329" s="11" t="s">
        <v>329</v>
      </c>
      <c r="G329" s="11" t="s">
        <v>157</v>
      </c>
      <c r="I329" s="91">
        <v>5.99</v>
      </c>
      <c r="J329" s="92">
        <f t="shared" si="23"/>
        <v>15848.639999999961</v>
      </c>
    </row>
    <row r="330" spans="1:10" x14ac:dyDescent="0.35">
      <c r="A330" s="1" t="s">
        <v>125</v>
      </c>
      <c r="B330" s="20">
        <v>43311</v>
      </c>
      <c r="C330" s="11">
        <f t="shared" si="20"/>
        <v>30</v>
      </c>
      <c r="D330" s="10">
        <f t="shared" si="21"/>
        <v>7</v>
      </c>
      <c r="E330" s="10">
        <f t="shared" si="22"/>
        <v>2018</v>
      </c>
      <c r="F330" s="11" t="s">
        <v>118</v>
      </c>
      <c r="G330" s="11" t="s">
        <v>52</v>
      </c>
      <c r="I330" s="91">
        <v>958</v>
      </c>
      <c r="J330" s="92">
        <f t="shared" si="23"/>
        <v>14890.639999999961</v>
      </c>
    </row>
    <row r="331" spans="1:10" x14ac:dyDescent="0.35">
      <c r="A331" s="1" t="s">
        <v>125</v>
      </c>
      <c r="B331" s="20">
        <v>43311</v>
      </c>
      <c r="C331" s="11">
        <f t="shared" si="20"/>
        <v>30</v>
      </c>
      <c r="D331" s="10">
        <f t="shared" si="21"/>
        <v>7</v>
      </c>
      <c r="E331" s="10">
        <f t="shared" si="22"/>
        <v>2018</v>
      </c>
      <c r="F331" s="11" t="s">
        <v>156</v>
      </c>
      <c r="G331" s="11" t="s">
        <v>52</v>
      </c>
      <c r="I331" s="91">
        <v>44.9</v>
      </c>
      <c r="J331" s="92">
        <f t="shared" si="23"/>
        <v>14845.739999999962</v>
      </c>
    </row>
    <row r="332" spans="1:10" x14ac:dyDescent="0.35">
      <c r="A332" s="1" t="s">
        <v>105</v>
      </c>
      <c r="B332" s="20">
        <v>43312</v>
      </c>
      <c r="C332" s="11">
        <f t="shared" si="20"/>
        <v>31</v>
      </c>
      <c r="D332" s="10">
        <f t="shared" si="21"/>
        <v>7</v>
      </c>
      <c r="E332" s="10">
        <f t="shared" si="22"/>
        <v>2018</v>
      </c>
      <c r="F332" s="11" t="s">
        <v>309</v>
      </c>
      <c r="G332" s="11" t="s">
        <v>19</v>
      </c>
      <c r="H332" s="91">
        <v>216</v>
      </c>
      <c r="J332" s="92">
        <f t="shared" si="23"/>
        <v>15061.739999999962</v>
      </c>
    </row>
    <row r="333" spans="1:10" x14ac:dyDescent="0.35">
      <c r="A333" s="17" t="s">
        <v>105</v>
      </c>
      <c r="B333" s="19">
        <v>43313</v>
      </c>
      <c r="C333" s="15">
        <f t="shared" si="20"/>
        <v>1</v>
      </c>
      <c r="D333" s="14">
        <f t="shared" si="21"/>
        <v>8</v>
      </c>
      <c r="E333" s="14">
        <f t="shared" si="22"/>
        <v>2018</v>
      </c>
      <c r="F333" s="15" t="s">
        <v>336</v>
      </c>
      <c r="G333" s="15" t="s">
        <v>9</v>
      </c>
      <c r="H333" s="93">
        <v>417</v>
      </c>
      <c r="I333" s="93"/>
      <c r="J333" s="94">
        <f t="shared" si="23"/>
        <v>15478.739999999962</v>
      </c>
    </row>
    <row r="334" spans="1:10" x14ac:dyDescent="0.35">
      <c r="A334" s="17" t="s">
        <v>105</v>
      </c>
      <c r="B334" s="19">
        <v>43313</v>
      </c>
      <c r="C334" s="15">
        <f t="shared" si="20"/>
        <v>1</v>
      </c>
      <c r="D334" s="14">
        <f t="shared" si="21"/>
        <v>8</v>
      </c>
      <c r="E334" s="14">
        <f t="shared" si="22"/>
        <v>2018</v>
      </c>
      <c r="F334" s="15" t="s">
        <v>334</v>
      </c>
      <c r="G334" s="15" t="s">
        <v>9</v>
      </c>
      <c r="H334" s="93">
        <v>65</v>
      </c>
      <c r="I334" s="93"/>
      <c r="J334" s="94">
        <f t="shared" si="23"/>
        <v>15543.739999999962</v>
      </c>
    </row>
    <row r="335" spans="1:10" x14ac:dyDescent="0.35">
      <c r="A335" s="17" t="s">
        <v>105</v>
      </c>
      <c r="B335" s="19">
        <v>43313</v>
      </c>
      <c r="C335" s="15">
        <f t="shared" si="20"/>
        <v>1</v>
      </c>
      <c r="D335" s="14">
        <f t="shared" si="21"/>
        <v>8</v>
      </c>
      <c r="E335" s="14">
        <f t="shared" si="22"/>
        <v>2018</v>
      </c>
      <c r="F335" s="15" t="s">
        <v>336</v>
      </c>
      <c r="G335" s="15" t="s">
        <v>19</v>
      </c>
      <c r="H335" s="93">
        <v>216</v>
      </c>
      <c r="I335" s="93"/>
      <c r="J335" s="94">
        <f t="shared" si="23"/>
        <v>15759.739999999962</v>
      </c>
    </row>
    <row r="336" spans="1:10" x14ac:dyDescent="0.35">
      <c r="A336" s="17" t="s">
        <v>105</v>
      </c>
      <c r="B336" s="19">
        <v>43313</v>
      </c>
      <c r="C336" s="15">
        <f t="shared" si="20"/>
        <v>1</v>
      </c>
      <c r="D336" s="14">
        <f t="shared" si="21"/>
        <v>8</v>
      </c>
      <c r="E336" s="14">
        <f t="shared" si="22"/>
        <v>2018</v>
      </c>
      <c r="F336" s="15" t="s">
        <v>334</v>
      </c>
      <c r="G336" s="15" t="s">
        <v>19</v>
      </c>
      <c r="H336" s="93">
        <v>214</v>
      </c>
      <c r="I336" s="93"/>
      <c r="J336" s="94">
        <f t="shared" si="23"/>
        <v>15973.739999999962</v>
      </c>
    </row>
    <row r="337" spans="1:10" x14ac:dyDescent="0.35">
      <c r="A337" s="17" t="s">
        <v>105</v>
      </c>
      <c r="B337" s="19">
        <v>43314</v>
      </c>
      <c r="C337" s="15">
        <f t="shared" si="20"/>
        <v>2</v>
      </c>
      <c r="D337" s="14">
        <f t="shared" si="21"/>
        <v>8</v>
      </c>
      <c r="E337" s="14">
        <f t="shared" si="22"/>
        <v>2018</v>
      </c>
      <c r="F337" s="15" t="s">
        <v>329</v>
      </c>
      <c r="G337" s="15" t="s">
        <v>9</v>
      </c>
      <c r="H337" s="93">
        <v>125</v>
      </c>
      <c r="I337" s="93"/>
      <c r="J337" s="94">
        <f t="shared" si="23"/>
        <v>16098.739999999962</v>
      </c>
    </row>
    <row r="338" spans="1:10" x14ac:dyDescent="0.35">
      <c r="A338" s="17">
        <v>7697028</v>
      </c>
      <c r="B338" s="19">
        <v>43314</v>
      </c>
      <c r="C338" s="15">
        <f t="shared" si="20"/>
        <v>2</v>
      </c>
      <c r="D338" s="14">
        <f t="shared" si="21"/>
        <v>8</v>
      </c>
      <c r="E338" s="14">
        <f t="shared" si="22"/>
        <v>2018</v>
      </c>
      <c r="F338" s="15" t="s">
        <v>309</v>
      </c>
      <c r="G338" s="15" t="s">
        <v>91</v>
      </c>
      <c r="H338" s="93"/>
      <c r="I338" s="93">
        <v>247.92</v>
      </c>
      <c r="J338" s="94">
        <f t="shared" si="23"/>
        <v>15850.819999999962</v>
      </c>
    </row>
    <row r="339" spans="1:10" x14ac:dyDescent="0.35">
      <c r="A339" s="17" t="s">
        <v>125</v>
      </c>
      <c r="B339" s="19">
        <v>43314</v>
      </c>
      <c r="C339" s="15">
        <f t="shared" si="20"/>
        <v>2</v>
      </c>
      <c r="D339" s="14">
        <f t="shared" si="21"/>
        <v>8</v>
      </c>
      <c r="E339" s="14">
        <f t="shared" si="22"/>
        <v>2018</v>
      </c>
      <c r="F339" s="15" t="s">
        <v>97</v>
      </c>
      <c r="G339" s="15" t="s">
        <v>116</v>
      </c>
      <c r="H339" s="93"/>
      <c r="I339" s="93">
        <v>21.2</v>
      </c>
      <c r="J339" s="94">
        <f t="shared" si="23"/>
        <v>15829.619999999961</v>
      </c>
    </row>
    <row r="340" spans="1:10" x14ac:dyDescent="0.35">
      <c r="A340" s="17" t="s">
        <v>125</v>
      </c>
      <c r="B340" s="19">
        <v>43314</v>
      </c>
      <c r="C340" s="15">
        <f t="shared" si="20"/>
        <v>2</v>
      </c>
      <c r="D340" s="14">
        <f t="shared" si="21"/>
        <v>8</v>
      </c>
      <c r="E340" s="14">
        <f t="shared" si="22"/>
        <v>2018</v>
      </c>
      <c r="F340" s="15" t="s">
        <v>171</v>
      </c>
      <c r="G340" s="15" t="s">
        <v>128</v>
      </c>
      <c r="H340" s="93"/>
      <c r="I340" s="93">
        <v>76.5</v>
      </c>
      <c r="J340" s="94">
        <f t="shared" si="23"/>
        <v>15753.119999999961</v>
      </c>
    </row>
    <row r="341" spans="1:10" x14ac:dyDescent="0.35">
      <c r="A341" s="17" t="s">
        <v>105</v>
      </c>
      <c r="B341" s="19">
        <v>43314</v>
      </c>
      <c r="C341" s="15">
        <f t="shared" si="20"/>
        <v>2</v>
      </c>
      <c r="D341" s="14">
        <f t="shared" si="21"/>
        <v>8</v>
      </c>
      <c r="E341" s="14">
        <f t="shared" si="22"/>
        <v>2018</v>
      </c>
      <c r="F341" s="15" t="s">
        <v>329</v>
      </c>
      <c r="G341" s="15" t="s">
        <v>19</v>
      </c>
      <c r="H341" s="93">
        <v>236</v>
      </c>
      <c r="I341" s="93"/>
      <c r="J341" s="94">
        <f t="shared" si="23"/>
        <v>15989.119999999961</v>
      </c>
    </row>
    <row r="342" spans="1:10" x14ac:dyDescent="0.35">
      <c r="A342" s="17" t="s">
        <v>105</v>
      </c>
      <c r="B342" s="19">
        <v>43315</v>
      </c>
      <c r="C342" s="15">
        <f t="shared" si="20"/>
        <v>3</v>
      </c>
      <c r="D342" s="14">
        <f t="shared" si="21"/>
        <v>8</v>
      </c>
      <c r="E342" s="14">
        <f t="shared" si="22"/>
        <v>2018</v>
      </c>
      <c r="F342" s="15" t="s">
        <v>326</v>
      </c>
      <c r="G342" s="15" t="s">
        <v>19</v>
      </c>
      <c r="H342" s="93">
        <v>216</v>
      </c>
      <c r="I342" s="93"/>
      <c r="J342" s="94">
        <f t="shared" si="23"/>
        <v>16205.119999999961</v>
      </c>
    </row>
    <row r="343" spans="1:10" x14ac:dyDescent="0.35">
      <c r="A343" s="17" t="s">
        <v>105</v>
      </c>
      <c r="B343" s="19">
        <v>43315</v>
      </c>
      <c r="C343" s="15">
        <f t="shared" si="20"/>
        <v>3</v>
      </c>
      <c r="D343" s="14">
        <f t="shared" si="21"/>
        <v>8</v>
      </c>
      <c r="E343" s="14">
        <f t="shared" si="22"/>
        <v>2018</v>
      </c>
      <c r="F343" s="15" t="s">
        <v>326</v>
      </c>
      <c r="G343" s="15" t="s">
        <v>9</v>
      </c>
      <c r="H343" s="93">
        <v>135</v>
      </c>
      <c r="I343" s="93"/>
      <c r="J343" s="94">
        <f t="shared" si="23"/>
        <v>16340.119999999961</v>
      </c>
    </row>
    <row r="344" spans="1:10" x14ac:dyDescent="0.35">
      <c r="A344" s="17" t="s">
        <v>117</v>
      </c>
      <c r="B344" s="19">
        <v>43315</v>
      </c>
      <c r="C344" s="15">
        <f t="shared" si="20"/>
        <v>3</v>
      </c>
      <c r="D344" s="14">
        <f t="shared" si="21"/>
        <v>8</v>
      </c>
      <c r="E344" s="14">
        <f t="shared" si="22"/>
        <v>2018</v>
      </c>
      <c r="F344" s="15" t="s">
        <v>357</v>
      </c>
      <c r="G344" s="15" t="s">
        <v>9</v>
      </c>
      <c r="H344" s="93">
        <v>19000</v>
      </c>
      <c r="I344" s="93"/>
      <c r="J344" s="94">
        <f t="shared" si="23"/>
        <v>35340.119999999959</v>
      </c>
    </row>
    <row r="345" spans="1:10" x14ac:dyDescent="0.35">
      <c r="A345" s="17" t="s">
        <v>105</v>
      </c>
      <c r="B345" s="19">
        <v>43315</v>
      </c>
      <c r="C345" s="15">
        <f t="shared" si="20"/>
        <v>3</v>
      </c>
      <c r="D345" s="14">
        <f t="shared" si="21"/>
        <v>8</v>
      </c>
      <c r="E345" s="14">
        <f t="shared" si="22"/>
        <v>2018</v>
      </c>
      <c r="F345" s="15" t="s">
        <v>357</v>
      </c>
      <c r="G345" s="15" t="s">
        <v>92</v>
      </c>
      <c r="H345" s="93"/>
      <c r="I345" s="93">
        <v>216</v>
      </c>
      <c r="J345" s="94">
        <f t="shared" si="23"/>
        <v>35124.119999999959</v>
      </c>
    </row>
    <row r="346" spans="1:10" x14ac:dyDescent="0.35">
      <c r="A346" s="17" t="s">
        <v>105</v>
      </c>
      <c r="B346" s="19">
        <v>43315</v>
      </c>
      <c r="C346" s="15">
        <f t="shared" si="20"/>
        <v>3</v>
      </c>
      <c r="D346" s="14">
        <f t="shared" si="21"/>
        <v>8</v>
      </c>
      <c r="E346" s="14">
        <f t="shared" si="22"/>
        <v>2018</v>
      </c>
      <c r="F346" s="15" t="s">
        <v>332</v>
      </c>
      <c r="G346" s="15" t="s">
        <v>9</v>
      </c>
      <c r="H346" s="93">
        <v>80</v>
      </c>
      <c r="I346" s="93"/>
      <c r="J346" s="94">
        <f t="shared" si="23"/>
        <v>35204.119999999959</v>
      </c>
    </row>
    <row r="347" spans="1:10" x14ac:dyDescent="0.35">
      <c r="A347" s="17" t="s">
        <v>105</v>
      </c>
      <c r="B347" s="19">
        <v>43315</v>
      </c>
      <c r="C347" s="15">
        <f t="shared" si="20"/>
        <v>3</v>
      </c>
      <c r="D347" s="14">
        <f t="shared" si="21"/>
        <v>8</v>
      </c>
      <c r="E347" s="14">
        <f t="shared" si="22"/>
        <v>2018</v>
      </c>
      <c r="F347" s="15" t="s">
        <v>333</v>
      </c>
      <c r="G347" s="15" t="s">
        <v>9</v>
      </c>
      <c r="H347" s="93">
        <v>50</v>
      </c>
      <c r="I347" s="93"/>
      <c r="J347" s="94">
        <f t="shared" si="23"/>
        <v>35254.119999999959</v>
      </c>
    </row>
    <row r="348" spans="1:10" x14ac:dyDescent="0.35">
      <c r="A348" s="17" t="s">
        <v>105</v>
      </c>
      <c r="B348" s="19">
        <v>43315</v>
      </c>
      <c r="C348" s="15">
        <f t="shared" si="20"/>
        <v>3</v>
      </c>
      <c r="D348" s="14">
        <f t="shared" si="21"/>
        <v>8</v>
      </c>
      <c r="E348" s="14">
        <f t="shared" si="22"/>
        <v>2018</v>
      </c>
      <c r="F348" s="15" t="s">
        <v>332</v>
      </c>
      <c r="G348" s="15" t="s">
        <v>19</v>
      </c>
      <c r="H348" s="93">
        <v>216</v>
      </c>
      <c r="I348" s="93"/>
      <c r="J348" s="94">
        <f t="shared" si="23"/>
        <v>35470.119999999959</v>
      </c>
    </row>
    <row r="349" spans="1:10" x14ac:dyDescent="0.35">
      <c r="A349" s="17" t="s">
        <v>105</v>
      </c>
      <c r="B349" s="19">
        <v>43315</v>
      </c>
      <c r="C349" s="15">
        <f t="shared" si="20"/>
        <v>3</v>
      </c>
      <c r="D349" s="14">
        <f t="shared" si="21"/>
        <v>8</v>
      </c>
      <c r="E349" s="14">
        <f t="shared" si="22"/>
        <v>2018</v>
      </c>
      <c r="F349" s="15" t="s">
        <v>333</v>
      </c>
      <c r="G349" s="15" t="s">
        <v>19</v>
      </c>
      <c r="H349" s="93">
        <v>216</v>
      </c>
      <c r="I349" s="93"/>
      <c r="J349" s="94">
        <f t="shared" si="23"/>
        <v>35686.119999999959</v>
      </c>
    </row>
    <row r="350" spans="1:10" x14ac:dyDescent="0.35">
      <c r="A350" s="17" t="s">
        <v>117</v>
      </c>
      <c r="B350" s="19">
        <v>43315</v>
      </c>
      <c r="C350" s="15">
        <f t="shared" si="20"/>
        <v>3</v>
      </c>
      <c r="D350" s="14">
        <f t="shared" si="21"/>
        <v>8</v>
      </c>
      <c r="E350" s="14">
        <f t="shared" si="22"/>
        <v>2018</v>
      </c>
      <c r="F350" s="15" t="s">
        <v>357</v>
      </c>
      <c r="G350" s="15" t="s">
        <v>38</v>
      </c>
      <c r="H350" s="93">
        <v>1000</v>
      </c>
      <c r="I350" s="93"/>
      <c r="J350" s="94">
        <f t="shared" si="23"/>
        <v>36686.119999999959</v>
      </c>
    </row>
    <row r="351" spans="1:10" x14ac:dyDescent="0.35">
      <c r="A351" s="17" t="s">
        <v>105</v>
      </c>
      <c r="B351" s="19">
        <v>43318</v>
      </c>
      <c r="C351" s="15">
        <f t="shared" si="20"/>
        <v>6</v>
      </c>
      <c r="D351" s="14">
        <f t="shared" si="21"/>
        <v>8</v>
      </c>
      <c r="E351" s="14">
        <f t="shared" si="22"/>
        <v>2018</v>
      </c>
      <c r="F351" s="15" t="s">
        <v>335</v>
      </c>
      <c r="G351" s="15" t="s">
        <v>19</v>
      </c>
      <c r="H351" s="93">
        <v>216</v>
      </c>
      <c r="I351" s="93"/>
      <c r="J351" s="94">
        <f t="shared" si="23"/>
        <v>36902.119999999959</v>
      </c>
    </row>
    <row r="352" spans="1:10" x14ac:dyDescent="0.35">
      <c r="A352" s="17" t="s">
        <v>105</v>
      </c>
      <c r="B352" s="19">
        <v>43318</v>
      </c>
      <c r="C352" s="15">
        <f t="shared" si="20"/>
        <v>6</v>
      </c>
      <c r="D352" s="14">
        <f t="shared" si="21"/>
        <v>8</v>
      </c>
      <c r="E352" s="14">
        <f t="shared" si="22"/>
        <v>2018</v>
      </c>
      <c r="F352" s="15" t="s">
        <v>335</v>
      </c>
      <c r="G352" s="15" t="s">
        <v>9</v>
      </c>
      <c r="H352" s="93">
        <v>100</v>
      </c>
      <c r="I352" s="93"/>
      <c r="J352" s="94">
        <f t="shared" si="23"/>
        <v>37002.119999999959</v>
      </c>
    </row>
    <row r="353" spans="1:10" x14ac:dyDescent="0.35">
      <c r="A353" s="17" t="s">
        <v>95</v>
      </c>
      <c r="B353" s="19">
        <v>43318</v>
      </c>
      <c r="C353" s="15">
        <f t="shared" si="20"/>
        <v>6</v>
      </c>
      <c r="D353" s="14">
        <f t="shared" si="21"/>
        <v>8</v>
      </c>
      <c r="E353" s="14">
        <f t="shared" si="22"/>
        <v>2018</v>
      </c>
      <c r="F353" s="15" t="s">
        <v>45</v>
      </c>
      <c r="G353" s="15" t="s">
        <v>96</v>
      </c>
      <c r="H353" s="93"/>
      <c r="I353" s="93">
        <v>0.45</v>
      </c>
      <c r="J353" s="94">
        <f t="shared" si="23"/>
        <v>37001.669999999962</v>
      </c>
    </row>
    <row r="354" spans="1:10" x14ac:dyDescent="0.35">
      <c r="A354" s="17" t="s">
        <v>105</v>
      </c>
      <c r="B354" s="19">
        <v>43318</v>
      </c>
      <c r="C354" s="15">
        <f t="shared" si="20"/>
        <v>6</v>
      </c>
      <c r="D354" s="14">
        <f t="shared" si="21"/>
        <v>8</v>
      </c>
      <c r="E354" s="14">
        <f t="shared" si="22"/>
        <v>2018</v>
      </c>
      <c r="F354" s="15" t="s">
        <v>331</v>
      </c>
      <c r="G354" s="15" t="s">
        <v>19</v>
      </c>
      <c r="H354" s="93">
        <v>216</v>
      </c>
      <c r="I354" s="93"/>
      <c r="J354" s="94">
        <f t="shared" si="23"/>
        <v>37217.669999999962</v>
      </c>
    </row>
    <row r="355" spans="1:10" x14ac:dyDescent="0.35">
      <c r="A355" s="17" t="s">
        <v>125</v>
      </c>
      <c r="B355" s="19">
        <v>43318</v>
      </c>
      <c r="C355" s="15">
        <f t="shared" si="20"/>
        <v>6</v>
      </c>
      <c r="D355" s="14">
        <f t="shared" si="21"/>
        <v>8</v>
      </c>
      <c r="E355" s="14">
        <f t="shared" si="22"/>
        <v>2018</v>
      </c>
      <c r="F355" s="15" t="s">
        <v>187</v>
      </c>
      <c r="G355" s="15" t="s">
        <v>52</v>
      </c>
      <c r="H355" s="93"/>
      <c r="I355" s="93">
        <v>63.8</v>
      </c>
      <c r="J355" s="94">
        <f t="shared" si="23"/>
        <v>37153.869999999959</v>
      </c>
    </row>
    <row r="356" spans="1:10" x14ac:dyDescent="0.35">
      <c r="A356" s="17" t="s">
        <v>125</v>
      </c>
      <c r="B356" s="19">
        <v>43319</v>
      </c>
      <c r="C356" s="15">
        <f t="shared" si="20"/>
        <v>7</v>
      </c>
      <c r="D356" s="14">
        <f t="shared" si="21"/>
        <v>8</v>
      </c>
      <c r="E356" s="14">
        <f t="shared" si="22"/>
        <v>2018</v>
      </c>
      <c r="F356" s="15" t="s">
        <v>160</v>
      </c>
      <c r="G356" s="15" t="s">
        <v>161</v>
      </c>
      <c r="H356" s="93"/>
      <c r="I356" s="93">
        <v>43</v>
      </c>
      <c r="J356" s="94">
        <f t="shared" si="23"/>
        <v>37110.869999999959</v>
      </c>
    </row>
    <row r="357" spans="1:10" x14ac:dyDescent="0.35">
      <c r="A357" s="17">
        <v>7697030</v>
      </c>
      <c r="B357" s="19">
        <v>43321</v>
      </c>
      <c r="C357" s="15">
        <f t="shared" si="20"/>
        <v>9</v>
      </c>
      <c r="D357" s="14">
        <f t="shared" si="21"/>
        <v>8</v>
      </c>
      <c r="E357" s="14">
        <f t="shared" si="22"/>
        <v>2018</v>
      </c>
      <c r="F357" s="15" t="s">
        <v>118</v>
      </c>
      <c r="G357" s="15" t="s">
        <v>52</v>
      </c>
      <c r="H357" s="93"/>
      <c r="I357" s="93">
        <v>3350.95</v>
      </c>
      <c r="J357" s="94">
        <f t="shared" si="23"/>
        <v>33759.919999999962</v>
      </c>
    </row>
    <row r="358" spans="1:10" x14ac:dyDescent="0.35">
      <c r="A358" s="17" t="s">
        <v>95</v>
      </c>
      <c r="B358" s="19">
        <v>43322</v>
      </c>
      <c r="C358" s="15">
        <f t="shared" si="20"/>
        <v>10</v>
      </c>
      <c r="D358" s="14">
        <f t="shared" si="21"/>
        <v>8</v>
      </c>
      <c r="E358" s="14">
        <f t="shared" si="22"/>
        <v>2018</v>
      </c>
      <c r="F358" s="15" t="s">
        <v>167</v>
      </c>
      <c r="G358" s="15" t="s">
        <v>18</v>
      </c>
      <c r="H358" s="93"/>
      <c r="I358" s="93">
        <v>115.52</v>
      </c>
      <c r="J358" s="94">
        <f t="shared" si="23"/>
        <v>33644.399999999965</v>
      </c>
    </row>
    <row r="359" spans="1:10" x14ac:dyDescent="0.35">
      <c r="A359" s="17" t="s">
        <v>105</v>
      </c>
      <c r="B359" s="19">
        <v>43322</v>
      </c>
      <c r="C359" s="15">
        <f t="shared" si="20"/>
        <v>10</v>
      </c>
      <c r="D359" s="14">
        <f t="shared" si="21"/>
        <v>8</v>
      </c>
      <c r="E359" s="14">
        <f t="shared" si="22"/>
        <v>2018</v>
      </c>
      <c r="F359" s="15" t="s">
        <v>330</v>
      </c>
      <c r="G359" s="15" t="s">
        <v>48</v>
      </c>
      <c r="H359" s="93"/>
      <c r="I359" s="93">
        <v>1667</v>
      </c>
      <c r="J359" s="94">
        <f t="shared" si="23"/>
        <v>31977.399999999965</v>
      </c>
    </row>
    <row r="360" spans="1:10" x14ac:dyDescent="0.35">
      <c r="A360" s="17" t="s">
        <v>105</v>
      </c>
      <c r="B360" s="19">
        <v>43325</v>
      </c>
      <c r="C360" s="15">
        <f t="shared" si="20"/>
        <v>13</v>
      </c>
      <c r="D360" s="14">
        <f t="shared" si="21"/>
        <v>8</v>
      </c>
      <c r="E360" s="14">
        <f t="shared" si="22"/>
        <v>2018</v>
      </c>
      <c r="F360" s="15" t="s">
        <v>327</v>
      </c>
      <c r="G360" s="15" t="s">
        <v>19</v>
      </c>
      <c r="H360" s="93">
        <v>216</v>
      </c>
      <c r="I360" s="93"/>
      <c r="J360" s="94">
        <f t="shared" si="23"/>
        <v>32193.399999999965</v>
      </c>
    </row>
    <row r="361" spans="1:10" x14ac:dyDescent="0.35">
      <c r="A361" s="17" t="s">
        <v>105</v>
      </c>
      <c r="B361" s="19">
        <v>43325</v>
      </c>
      <c r="C361" s="15">
        <f t="shared" si="20"/>
        <v>13</v>
      </c>
      <c r="D361" s="14">
        <f t="shared" si="21"/>
        <v>8</v>
      </c>
      <c r="E361" s="14">
        <f t="shared" si="22"/>
        <v>2018</v>
      </c>
      <c r="F361" s="15" t="s">
        <v>327</v>
      </c>
      <c r="G361" s="15" t="s">
        <v>9</v>
      </c>
      <c r="H361" s="93">
        <v>150</v>
      </c>
      <c r="I361" s="93"/>
      <c r="J361" s="94">
        <f t="shared" si="23"/>
        <v>32343.399999999965</v>
      </c>
    </row>
    <row r="362" spans="1:10" x14ac:dyDescent="0.35">
      <c r="A362" s="17" t="s">
        <v>95</v>
      </c>
      <c r="B362" s="19">
        <v>43325</v>
      </c>
      <c r="C362" s="15">
        <f t="shared" si="20"/>
        <v>13</v>
      </c>
      <c r="D362" s="14">
        <f t="shared" si="21"/>
        <v>8</v>
      </c>
      <c r="E362" s="14">
        <f t="shared" si="22"/>
        <v>2018</v>
      </c>
      <c r="F362" s="15" t="s">
        <v>123</v>
      </c>
      <c r="G362" s="15" t="s">
        <v>71</v>
      </c>
      <c r="H362" s="93"/>
      <c r="I362" s="93">
        <v>200.84</v>
      </c>
      <c r="J362" s="94">
        <f t="shared" si="23"/>
        <v>32142.559999999965</v>
      </c>
    </row>
    <row r="363" spans="1:10" x14ac:dyDescent="0.35">
      <c r="A363" s="17" t="s">
        <v>95</v>
      </c>
      <c r="B363" s="19">
        <v>43325</v>
      </c>
      <c r="C363" s="15">
        <f t="shared" si="20"/>
        <v>13</v>
      </c>
      <c r="D363" s="14">
        <f t="shared" si="21"/>
        <v>8</v>
      </c>
      <c r="E363" s="14">
        <f t="shared" si="22"/>
        <v>2018</v>
      </c>
      <c r="F363" s="15" t="s">
        <v>123</v>
      </c>
      <c r="G363" s="15" t="s">
        <v>71</v>
      </c>
      <c r="H363" s="93"/>
      <c r="I363" s="93">
        <v>241.07</v>
      </c>
      <c r="J363" s="94">
        <f t="shared" si="23"/>
        <v>31901.489999999965</v>
      </c>
    </row>
    <row r="364" spans="1:10" x14ac:dyDescent="0.35">
      <c r="A364" s="17" t="s">
        <v>125</v>
      </c>
      <c r="B364" s="19">
        <v>43328</v>
      </c>
      <c r="C364" s="15">
        <f t="shared" si="20"/>
        <v>16</v>
      </c>
      <c r="D364" s="14">
        <f t="shared" si="21"/>
        <v>8</v>
      </c>
      <c r="E364" s="14">
        <f t="shared" si="22"/>
        <v>2018</v>
      </c>
      <c r="F364" s="15" t="s">
        <v>171</v>
      </c>
      <c r="G364" s="15" t="s">
        <v>91</v>
      </c>
      <c r="H364" s="93"/>
      <c r="I364" s="93">
        <v>12.25</v>
      </c>
      <c r="J364" s="94">
        <f t="shared" si="23"/>
        <v>31889.239999999965</v>
      </c>
    </row>
    <row r="365" spans="1:10" x14ac:dyDescent="0.35">
      <c r="A365" s="17" t="s">
        <v>105</v>
      </c>
      <c r="B365" s="19">
        <v>43332</v>
      </c>
      <c r="C365" s="15">
        <f t="shared" si="20"/>
        <v>20</v>
      </c>
      <c r="D365" s="14">
        <f t="shared" si="21"/>
        <v>8</v>
      </c>
      <c r="E365" s="14">
        <f t="shared" si="22"/>
        <v>2018</v>
      </c>
      <c r="F365" s="15" t="s">
        <v>331</v>
      </c>
      <c r="G365" s="15" t="s">
        <v>9</v>
      </c>
      <c r="H365" s="93">
        <v>385</v>
      </c>
      <c r="I365" s="93"/>
      <c r="J365" s="94">
        <f t="shared" si="23"/>
        <v>32274.239999999965</v>
      </c>
    </row>
    <row r="366" spans="1:10" x14ac:dyDescent="0.35">
      <c r="A366" s="17" t="s">
        <v>105</v>
      </c>
      <c r="B366" s="19">
        <v>43333</v>
      </c>
      <c r="C366" s="15">
        <f t="shared" si="20"/>
        <v>21</v>
      </c>
      <c r="D366" s="14">
        <f t="shared" si="21"/>
        <v>8</v>
      </c>
      <c r="E366" s="14">
        <f t="shared" si="22"/>
        <v>2018</v>
      </c>
      <c r="F366" s="15" t="s">
        <v>309</v>
      </c>
      <c r="G366" s="15" t="s">
        <v>84</v>
      </c>
      <c r="H366" s="93"/>
      <c r="I366" s="93">
        <v>147</v>
      </c>
      <c r="J366" s="94">
        <f t="shared" si="23"/>
        <v>32127.239999999965</v>
      </c>
    </row>
    <row r="367" spans="1:10" x14ac:dyDescent="0.35">
      <c r="A367" s="17">
        <v>7697032</v>
      </c>
      <c r="B367" s="19">
        <v>43333</v>
      </c>
      <c r="C367" s="15">
        <f t="shared" si="20"/>
        <v>21</v>
      </c>
      <c r="D367" s="14">
        <f t="shared" si="21"/>
        <v>8</v>
      </c>
      <c r="E367" s="14">
        <f t="shared" si="22"/>
        <v>2018</v>
      </c>
      <c r="F367" s="15" t="s">
        <v>163</v>
      </c>
      <c r="G367" s="15" t="s">
        <v>52</v>
      </c>
      <c r="H367" s="93"/>
      <c r="I367" s="93">
        <v>600</v>
      </c>
      <c r="J367" s="94">
        <f t="shared" si="23"/>
        <v>31527.239999999965</v>
      </c>
    </row>
    <row r="368" spans="1:10" x14ac:dyDescent="0.35">
      <c r="A368" s="17" t="s">
        <v>105</v>
      </c>
      <c r="B368" s="19">
        <v>43339</v>
      </c>
      <c r="C368" s="15">
        <f t="shared" si="20"/>
        <v>27</v>
      </c>
      <c r="D368" s="14">
        <f t="shared" si="21"/>
        <v>8</v>
      </c>
      <c r="E368" s="14">
        <f t="shared" si="22"/>
        <v>2018</v>
      </c>
      <c r="F368" s="15" t="s">
        <v>335</v>
      </c>
      <c r="G368" s="15" t="s">
        <v>91</v>
      </c>
      <c r="H368" s="93"/>
      <c r="I368" s="93">
        <v>30.46</v>
      </c>
      <c r="J368" s="94">
        <f t="shared" si="23"/>
        <v>31496.779999999966</v>
      </c>
    </row>
    <row r="369" spans="1:10" x14ac:dyDescent="0.35">
      <c r="A369" s="17" t="s">
        <v>105</v>
      </c>
      <c r="B369" s="19">
        <v>43343</v>
      </c>
      <c r="C369" s="15">
        <f t="shared" si="20"/>
        <v>31</v>
      </c>
      <c r="D369" s="14">
        <f t="shared" si="21"/>
        <v>8</v>
      </c>
      <c r="E369" s="14">
        <f t="shared" si="22"/>
        <v>2018</v>
      </c>
      <c r="F369" s="15" t="s">
        <v>309</v>
      </c>
      <c r="G369" s="15" t="s">
        <v>19</v>
      </c>
      <c r="H369" s="93">
        <v>216</v>
      </c>
      <c r="I369" s="93"/>
      <c r="J369" s="94">
        <f t="shared" si="23"/>
        <v>31712.779999999966</v>
      </c>
    </row>
    <row r="370" spans="1:10" x14ac:dyDescent="0.35">
      <c r="A370" s="17">
        <v>7697033</v>
      </c>
      <c r="B370" s="19">
        <v>43343</v>
      </c>
      <c r="C370" s="15">
        <f t="shared" si="20"/>
        <v>31</v>
      </c>
      <c r="D370" s="14">
        <f t="shared" si="21"/>
        <v>8</v>
      </c>
      <c r="E370" s="14">
        <f t="shared" si="22"/>
        <v>2018</v>
      </c>
      <c r="F370" s="15" t="s">
        <v>118</v>
      </c>
      <c r="G370" s="15" t="s">
        <v>52</v>
      </c>
      <c r="H370" s="93"/>
      <c r="I370" s="93">
        <v>1863.15</v>
      </c>
      <c r="J370" s="94">
        <f t="shared" si="23"/>
        <v>29849.629999999965</v>
      </c>
    </row>
    <row r="371" spans="1:10" x14ac:dyDescent="0.35">
      <c r="A371" s="1" t="s">
        <v>105</v>
      </c>
      <c r="B371" s="20">
        <v>43346</v>
      </c>
      <c r="C371" s="11">
        <f t="shared" si="20"/>
        <v>3</v>
      </c>
      <c r="D371" s="10">
        <f t="shared" si="21"/>
        <v>9</v>
      </c>
      <c r="E371" s="10">
        <f t="shared" si="22"/>
        <v>2018</v>
      </c>
      <c r="F371" s="11" t="s">
        <v>326</v>
      </c>
      <c r="G371" s="11" t="s">
        <v>19</v>
      </c>
      <c r="H371" s="91">
        <v>216</v>
      </c>
      <c r="J371" s="92">
        <f t="shared" si="23"/>
        <v>30065.629999999965</v>
      </c>
    </row>
    <row r="372" spans="1:10" x14ac:dyDescent="0.35">
      <c r="A372" s="1" t="s">
        <v>105</v>
      </c>
      <c r="B372" s="20">
        <v>43346</v>
      </c>
      <c r="C372" s="11">
        <f t="shared" si="20"/>
        <v>3</v>
      </c>
      <c r="D372" s="10">
        <f t="shared" si="21"/>
        <v>9</v>
      </c>
      <c r="E372" s="10">
        <f t="shared" si="22"/>
        <v>2018</v>
      </c>
      <c r="F372" s="11" t="s">
        <v>326</v>
      </c>
      <c r="G372" s="11" t="s">
        <v>9</v>
      </c>
      <c r="H372" s="91">
        <v>135</v>
      </c>
      <c r="J372" s="92">
        <f t="shared" si="23"/>
        <v>30200.629999999965</v>
      </c>
    </row>
    <row r="373" spans="1:10" x14ac:dyDescent="0.35">
      <c r="A373" s="1" t="s">
        <v>105</v>
      </c>
      <c r="B373" s="20">
        <v>43346</v>
      </c>
      <c r="C373" s="11">
        <f t="shared" si="20"/>
        <v>3</v>
      </c>
      <c r="D373" s="10">
        <f t="shared" si="21"/>
        <v>9</v>
      </c>
      <c r="E373" s="10">
        <f t="shared" si="22"/>
        <v>2018</v>
      </c>
      <c r="F373" s="11" t="s">
        <v>329</v>
      </c>
      <c r="G373" s="11" t="s">
        <v>9</v>
      </c>
      <c r="H373" s="91">
        <v>125</v>
      </c>
      <c r="J373" s="92">
        <f t="shared" si="23"/>
        <v>30325.629999999965</v>
      </c>
    </row>
    <row r="374" spans="1:10" x14ac:dyDescent="0.35">
      <c r="A374" s="1" t="s">
        <v>105</v>
      </c>
      <c r="B374" s="20">
        <v>43346</v>
      </c>
      <c r="C374" s="11">
        <f t="shared" si="20"/>
        <v>3</v>
      </c>
      <c r="D374" s="10">
        <f t="shared" si="21"/>
        <v>9</v>
      </c>
      <c r="E374" s="10">
        <f t="shared" si="22"/>
        <v>2018</v>
      </c>
      <c r="F374" s="11" t="s">
        <v>336</v>
      </c>
      <c r="G374" s="11" t="s">
        <v>9</v>
      </c>
      <c r="H374" s="91">
        <v>417</v>
      </c>
      <c r="J374" s="92">
        <f t="shared" si="23"/>
        <v>30742.629999999965</v>
      </c>
    </row>
    <row r="375" spans="1:10" x14ac:dyDescent="0.35">
      <c r="A375" s="1" t="s">
        <v>105</v>
      </c>
      <c r="B375" s="20">
        <v>43346</v>
      </c>
      <c r="C375" s="11">
        <f t="shared" si="20"/>
        <v>3</v>
      </c>
      <c r="D375" s="10">
        <f t="shared" si="21"/>
        <v>9</v>
      </c>
      <c r="E375" s="10">
        <f t="shared" si="22"/>
        <v>2018</v>
      </c>
      <c r="F375" s="11" t="s">
        <v>334</v>
      </c>
      <c r="G375" s="11" t="s">
        <v>9</v>
      </c>
      <c r="H375" s="91">
        <v>65</v>
      </c>
      <c r="J375" s="92">
        <f t="shared" si="23"/>
        <v>30807.629999999965</v>
      </c>
    </row>
    <row r="376" spans="1:10" x14ac:dyDescent="0.35">
      <c r="A376" s="1" t="s">
        <v>105</v>
      </c>
      <c r="B376" s="20">
        <v>43346</v>
      </c>
      <c r="C376" s="11">
        <f t="shared" si="20"/>
        <v>3</v>
      </c>
      <c r="D376" s="10">
        <f t="shared" si="21"/>
        <v>9</v>
      </c>
      <c r="E376" s="10">
        <f t="shared" si="22"/>
        <v>2018</v>
      </c>
      <c r="F376" s="11" t="s">
        <v>329</v>
      </c>
      <c r="G376" s="11" t="s">
        <v>19</v>
      </c>
      <c r="H376" s="91">
        <v>236</v>
      </c>
      <c r="J376" s="92">
        <f t="shared" si="23"/>
        <v>31043.629999999965</v>
      </c>
    </row>
    <row r="377" spans="1:10" x14ac:dyDescent="0.35">
      <c r="A377" s="1" t="s">
        <v>105</v>
      </c>
      <c r="B377" s="20">
        <v>43346</v>
      </c>
      <c r="C377" s="11">
        <f t="shared" si="20"/>
        <v>3</v>
      </c>
      <c r="D377" s="10">
        <f t="shared" si="21"/>
        <v>9</v>
      </c>
      <c r="E377" s="10">
        <f t="shared" si="22"/>
        <v>2018</v>
      </c>
      <c r="F377" s="11" t="s">
        <v>336</v>
      </c>
      <c r="G377" s="11" t="s">
        <v>19</v>
      </c>
      <c r="H377" s="91">
        <v>324</v>
      </c>
      <c r="J377" s="92">
        <f t="shared" si="23"/>
        <v>31367.629999999965</v>
      </c>
    </row>
    <row r="378" spans="1:10" x14ac:dyDescent="0.35">
      <c r="A378" s="1" t="s">
        <v>105</v>
      </c>
      <c r="B378" s="20">
        <v>43346</v>
      </c>
      <c r="C378" s="11">
        <f t="shared" si="20"/>
        <v>3</v>
      </c>
      <c r="D378" s="10">
        <f t="shared" si="21"/>
        <v>9</v>
      </c>
      <c r="E378" s="10">
        <f t="shared" si="22"/>
        <v>2018</v>
      </c>
      <c r="F378" s="11" t="s">
        <v>334</v>
      </c>
      <c r="G378" s="11" t="s">
        <v>19</v>
      </c>
      <c r="H378" s="91">
        <v>216</v>
      </c>
      <c r="J378" s="92">
        <f t="shared" si="23"/>
        <v>31583.629999999965</v>
      </c>
    </row>
    <row r="379" spans="1:10" x14ac:dyDescent="0.35">
      <c r="A379" s="1" t="s">
        <v>105</v>
      </c>
      <c r="B379" s="20">
        <v>43347</v>
      </c>
      <c r="C379" s="11">
        <f t="shared" si="20"/>
        <v>4</v>
      </c>
      <c r="D379" s="10">
        <f t="shared" si="21"/>
        <v>9</v>
      </c>
      <c r="E379" s="10">
        <f t="shared" si="22"/>
        <v>2018</v>
      </c>
      <c r="F379" s="11" t="s">
        <v>309</v>
      </c>
      <c r="G379" s="11" t="s">
        <v>9</v>
      </c>
      <c r="H379" s="91">
        <v>133</v>
      </c>
      <c r="J379" s="92">
        <f t="shared" si="23"/>
        <v>31716.629999999965</v>
      </c>
    </row>
    <row r="380" spans="1:10" x14ac:dyDescent="0.35">
      <c r="A380" s="1" t="s">
        <v>95</v>
      </c>
      <c r="B380" s="20">
        <v>43347</v>
      </c>
      <c r="C380" s="11">
        <f t="shared" si="20"/>
        <v>4</v>
      </c>
      <c r="D380" s="10">
        <f t="shared" si="21"/>
        <v>9</v>
      </c>
      <c r="E380" s="10">
        <f t="shared" si="22"/>
        <v>2018</v>
      </c>
      <c r="F380" s="11" t="s">
        <v>45</v>
      </c>
      <c r="G380" s="11" t="s">
        <v>96</v>
      </c>
      <c r="I380" s="91">
        <v>1.94</v>
      </c>
      <c r="J380" s="92">
        <f t="shared" si="23"/>
        <v>31714.689999999966</v>
      </c>
    </row>
    <row r="381" spans="1:10" x14ac:dyDescent="0.35">
      <c r="A381" s="1" t="s">
        <v>105</v>
      </c>
      <c r="B381" s="20">
        <v>43347</v>
      </c>
      <c r="C381" s="11">
        <f t="shared" si="20"/>
        <v>4</v>
      </c>
      <c r="D381" s="10">
        <f t="shared" si="21"/>
        <v>9</v>
      </c>
      <c r="E381" s="10">
        <f t="shared" si="22"/>
        <v>2018</v>
      </c>
      <c r="F381" s="11" t="s">
        <v>309</v>
      </c>
      <c r="G381" s="11" t="s">
        <v>9</v>
      </c>
      <c r="H381" s="91">
        <v>133</v>
      </c>
      <c r="J381" s="92">
        <f t="shared" si="23"/>
        <v>31847.689999999966</v>
      </c>
    </row>
    <row r="382" spans="1:10" x14ac:dyDescent="0.35">
      <c r="A382" s="1">
        <v>7697034</v>
      </c>
      <c r="B382" s="20">
        <v>43348</v>
      </c>
      <c r="C382" s="11">
        <f t="shared" si="20"/>
        <v>5</v>
      </c>
      <c r="D382" s="10">
        <f t="shared" si="21"/>
        <v>9</v>
      </c>
      <c r="E382" s="10">
        <f t="shared" si="22"/>
        <v>2018</v>
      </c>
      <c r="F382" s="11" t="s">
        <v>176</v>
      </c>
      <c r="G382" s="11" t="s">
        <v>52</v>
      </c>
      <c r="I382" s="91">
        <v>80</v>
      </c>
      <c r="J382" s="92">
        <f t="shared" si="23"/>
        <v>31767.689999999966</v>
      </c>
    </row>
    <row r="383" spans="1:10" x14ac:dyDescent="0.35">
      <c r="A383" s="1" t="s">
        <v>105</v>
      </c>
      <c r="B383" s="20">
        <v>43349</v>
      </c>
      <c r="C383" s="11">
        <f t="shared" si="20"/>
        <v>6</v>
      </c>
      <c r="D383" s="10">
        <f t="shared" si="21"/>
        <v>9</v>
      </c>
      <c r="E383" s="10">
        <f t="shared" si="22"/>
        <v>2018</v>
      </c>
      <c r="F383" s="11" t="s">
        <v>333</v>
      </c>
      <c r="G383" s="11" t="s">
        <v>9</v>
      </c>
      <c r="H383" s="91">
        <v>50</v>
      </c>
      <c r="J383" s="92">
        <f t="shared" si="23"/>
        <v>31817.689999999966</v>
      </c>
    </row>
    <row r="384" spans="1:10" x14ac:dyDescent="0.35">
      <c r="A384" s="1" t="s">
        <v>105</v>
      </c>
      <c r="B384" s="20">
        <v>43349</v>
      </c>
      <c r="C384" s="11">
        <f t="shared" si="20"/>
        <v>6</v>
      </c>
      <c r="D384" s="10">
        <f t="shared" si="21"/>
        <v>9</v>
      </c>
      <c r="E384" s="10">
        <f t="shared" si="22"/>
        <v>2018</v>
      </c>
      <c r="F384" s="11" t="s">
        <v>333</v>
      </c>
      <c r="G384" s="11" t="s">
        <v>19</v>
      </c>
      <c r="H384" s="91">
        <v>216</v>
      </c>
      <c r="J384" s="92">
        <f t="shared" si="23"/>
        <v>32033.689999999966</v>
      </c>
    </row>
    <row r="385" spans="1:10" x14ac:dyDescent="0.35">
      <c r="A385" s="1" t="s">
        <v>125</v>
      </c>
      <c r="B385" s="20">
        <v>43349</v>
      </c>
      <c r="C385" s="11">
        <f t="shared" si="20"/>
        <v>6</v>
      </c>
      <c r="D385" s="10">
        <f t="shared" si="21"/>
        <v>9</v>
      </c>
      <c r="E385" s="10">
        <f t="shared" si="22"/>
        <v>2018</v>
      </c>
      <c r="F385" s="11" t="s">
        <v>118</v>
      </c>
      <c r="G385" s="11" t="s">
        <v>52</v>
      </c>
      <c r="I385" s="91">
        <v>20.91</v>
      </c>
      <c r="J385" s="92">
        <f t="shared" si="23"/>
        <v>32012.779999999966</v>
      </c>
    </row>
    <row r="386" spans="1:10" x14ac:dyDescent="0.35">
      <c r="A386" s="1">
        <v>7697031</v>
      </c>
      <c r="B386" s="20">
        <v>43350</v>
      </c>
      <c r="C386" s="11">
        <f t="shared" ref="C386:C449" si="24">DAY(B386)</f>
        <v>7</v>
      </c>
      <c r="D386" s="10">
        <f t="shared" ref="D386:D449" si="25">MONTH(B386)</f>
        <v>9</v>
      </c>
      <c r="E386" s="10">
        <f t="shared" ref="E386:E449" si="26">YEAR(B386)</f>
        <v>2018</v>
      </c>
      <c r="F386" s="11" t="s">
        <v>227</v>
      </c>
      <c r="G386" s="11" t="s">
        <v>143</v>
      </c>
      <c r="I386" s="91">
        <v>35</v>
      </c>
      <c r="J386" s="92">
        <f t="shared" si="23"/>
        <v>31977.779999999966</v>
      </c>
    </row>
    <row r="387" spans="1:10" x14ac:dyDescent="0.35">
      <c r="A387" s="1" t="s">
        <v>105</v>
      </c>
      <c r="B387" s="20">
        <v>43353</v>
      </c>
      <c r="C387" s="11">
        <f t="shared" si="24"/>
        <v>10</v>
      </c>
      <c r="D387" s="10">
        <f t="shared" si="25"/>
        <v>9</v>
      </c>
      <c r="E387" s="10">
        <f t="shared" si="26"/>
        <v>2018</v>
      </c>
      <c r="F387" s="11" t="s">
        <v>327</v>
      </c>
      <c r="G387" s="11" t="s">
        <v>19</v>
      </c>
      <c r="H387" s="91">
        <v>216</v>
      </c>
      <c r="J387" s="92">
        <f t="shared" ref="J387:J450" si="27">J386+H387-I387</f>
        <v>32193.779999999966</v>
      </c>
    </row>
    <row r="388" spans="1:10" x14ac:dyDescent="0.35">
      <c r="A388" s="1" t="s">
        <v>105</v>
      </c>
      <c r="B388" s="20">
        <v>43353</v>
      </c>
      <c r="C388" s="11">
        <f t="shared" si="24"/>
        <v>10</v>
      </c>
      <c r="D388" s="10">
        <f t="shared" si="25"/>
        <v>9</v>
      </c>
      <c r="E388" s="10">
        <f t="shared" si="26"/>
        <v>2018</v>
      </c>
      <c r="F388" s="11" t="s">
        <v>327</v>
      </c>
      <c r="G388" s="11" t="s">
        <v>9</v>
      </c>
      <c r="H388" s="91">
        <v>150</v>
      </c>
      <c r="J388" s="92">
        <f t="shared" si="27"/>
        <v>32343.779999999966</v>
      </c>
    </row>
    <row r="389" spans="1:10" x14ac:dyDescent="0.35">
      <c r="A389" s="1" t="s">
        <v>105</v>
      </c>
      <c r="B389" s="20">
        <v>43353</v>
      </c>
      <c r="C389" s="11">
        <f t="shared" si="24"/>
        <v>10</v>
      </c>
      <c r="D389" s="10">
        <f t="shared" si="25"/>
        <v>9</v>
      </c>
      <c r="E389" s="10">
        <f t="shared" si="26"/>
        <v>2018</v>
      </c>
      <c r="F389" s="11" t="s">
        <v>332</v>
      </c>
      <c r="G389" s="11" t="s">
        <v>9</v>
      </c>
      <c r="H389" s="91">
        <v>80</v>
      </c>
      <c r="J389" s="92">
        <f t="shared" si="27"/>
        <v>32423.779999999966</v>
      </c>
    </row>
    <row r="390" spans="1:10" x14ac:dyDescent="0.35">
      <c r="A390" s="1" t="s">
        <v>95</v>
      </c>
      <c r="B390" s="20">
        <v>43353</v>
      </c>
      <c r="C390" s="11">
        <f t="shared" si="24"/>
        <v>10</v>
      </c>
      <c r="D390" s="10">
        <f t="shared" si="25"/>
        <v>9</v>
      </c>
      <c r="E390" s="10">
        <f t="shared" si="26"/>
        <v>2018</v>
      </c>
      <c r="F390" s="11" t="s">
        <v>167</v>
      </c>
      <c r="G390" s="11" t="s">
        <v>18</v>
      </c>
      <c r="I390" s="91">
        <v>115.52</v>
      </c>
      <c r="J390" s="92">
        <f t="shared" si="27"/>
        <v>32308.259999999966</v>
      </c>
    </row>
    <row r="391" spans="1:10" x14ac:dyDescent="0.35">
      <c r="A391" s="1" t="s">
        <v>105</v>
      </c>
      <c r="B391" s="20">
        <v>43353</v>
      </c>
      <c r="C391" s="11">
        <f t="shared" si="24"/>
        <v>10</v>
      </c>
      <c r="D391" s="10">
        <f t="shared" si="25"/>
        <v>9</v>
      </c>
      <c r="E391" s="10">
        <f t="shared" si="26"/>
        <v>2018</v>
      </c>
      <c r="F391" s="11" t="s">
        <v>331</v>
      </c>
      <c r="G391" s="11" t="s">
        <v>19</v>
      </c>
      <c r="H391" s="91">
        <v>216</v>
      </c>
      <c r="J391" s="92">
        <f t="shared" si="27"/>
        <v>32524.259999999966</v>
      </c>
    </row>
    <row r="392" spans="1:10" x14ac:dyDescent="0.35">
      <c r="A392" s="1" t="s">
        <v>105</v>
      </c>
      <c r="B392" s="20">
        <v>43353</v>
      </c>
      <c r="C392" s="11">
        <f t="shared" si="24"/>
        <v>10</v>
      </c>
      <c r="D392" s="10">
        <f t="shared" si="25"/>
        <v>9</v>
      </c>
      <c r="E392" s="10">
        <f t="shared" si="26"/>
        <v>2018</v>
      </c>
      <c r="F392" s="11" t="s">
        <v>332</v>
      </c>
      <c r="G392" s="11" t="s">
        <v>19</v>
      </c>
      <c r="H392" s="91">
        <v>216</v>
      </c>
      <c r="J392" s="92">
        <f t="shared" si="27"/>
        <v>32740.259999999966</v>
      </c>
    </row>
    <row r="393" spans="1:10" x14ac:dyDescent="0.35">
      <c r="A393" s="1" t="s">
        <v>105</v>
      </c>
      <c r="B393" s="20">
        <v>43354</v>
      </c>
      <c r="C393" s="11">
        <f t="shared" si="24"/>
        <v>11</v>
      </c>
      <c r="D393" s="10">
        <f t="shared" si="25"/>
        <v>9</v>
      </c>
      <c r="E393" s="10">
        <f t="shared" si="26"/>
        <v>2018</v>
      </c>
      <c r="F393" s="11" t="s">
        <v>332</v>
      </c>
      <c r="G393" s="11" t="s">
        <v>91</v>
      </c>
      <c r="I393" s="91">
        <v>18.2</v>
      </c>
      <c r="J393" s="92">
        <f t="shared" si="27"/>
        <v>32722.059999999965</v>
      </c>
    </row>
    <row r="394" spans="1:10" x14ac:dyDescent="0.35">
      <c r="A394" s="1" t="s">
        <v>105</v>
      </c>
      <c r="B394" s="20">
        <v>43354</v>
      </c>
      <c r="C394" s="11">
        <f t="shared" si="24"/>
        <v>11</v>
      </c>
      <c r="D394" s="10">
        <f t="shared" si="25"/>
        <v>9</v>
      </c>
      <c r="E394" s="10">
        <f t="shared" si="26"/>
        <v>2018</v>
      </c>
      <c r="F394" s="11" t="s">
        <v>330</v>
      </c>
      <c r="G394" s="11" t="s">
        <v>48</v>
      </c>
      <c r="I394" s="91">
        <v>1667</v>
      </c>
      <c r="J394" s="92">
        <f t="shared" si="27"/>
        <v>31055.059999999965</v>
      </c>
    </row>
    <row r="395" spans="1:10" x14ac:dyDescent="0.35">
      <c r="A395" s="1" t="s">
        <v>182</v>
      </c>
      <c r="B395" s="20">
        <v>43356</v>
      </c>
      <c r="C395" s="11">
        <f t="shared" si="24"/>
        <v>13</v>
      </c>
      <c r="D395" s="10">
        <f t="shared" si="25"/>
        <v>9</v>
      </c>
      <c r="E395" s="10">
        <f t="shared" si="26"/>
        <v>2018</v>
      </c>
      <c r="F395" s="11" t="s">
        <v>160</v>
      </c>
      <c r="G395" s="11" t="s">
        <v>161</v>
      </c>
      <c r="I395" s="91">
        <v>45.25</v>
      </c>
      <c r="J395" s="92">
        <f t="shared" si="27"/>
        <v>31009.809999999965</v>
      </c>
    </row>
    <row r="396" spans="1:10" x14ac:dyDescent="0.35">
      <c r="A396" s="1" t="s">
        <v>182</v>
      </c>
      <c r="B396" s="20">
        <v>43361</v>
      </c>
      <c r="C396" s="11">
        <f t="shared" si="24"/>
        <v>18</v>
      </c>
      <c r="D396" s="10">
        <f t="shared" si="25"/>
        <v>9</v>
      </c>
      <c r="E396" s="10">
        <f t="shared" si="26"/>
        <v>2018</v>
      </c>
      <c r="F396" s="11" t="s">
        <v>141</v>
      </c>
      <c r="G396" s="11" t="s">
        <v>128</v>
      </c>
      <c r="I396" s="91">
        <v>102</v>
      </c>
      <c r="J396" s="92">
        <f t="shared" si="27"/>
        <v>30907.809999999965</v>
      </c>
    </row>
    <row r="397" spans="1:10" x14ac:dyDescent="0.35">
      <c r="A397" s="1" t="s">
        <v>105</v>
      </c>
      <c r="B397" s="20">
        <v>43367</v>
      </c>
      <c r="C397" s="11">
        <f t="shared" si="24"/>
        <v>24</v>
      </c>
      <c r="D397" s="10">
        <f t="shared" si="25"/>
        <v>9</v>
      </c>
      <c r="E397" s="10">
        <f t="shared" si="26"/>
        <v>2018</v>
      </c>
      <c r="F397" s="11" t="s">
        <v>335</v>
      </c>
      <c r="G397" s="11" t="s">
        <v>19</v>
      </c>
      <c r="H397" s="91">
        <v>216</v>
      </c>
      <c r="J397" s="92">
        <f t="shared" si="27"/>
        <v>31123.809999999965</v>
      </c>
    </row>
    <row r="398" spans="1:10" x14ac:dyDescent="0.35">
      <c r="A398" s="1" t="s">
        <v>105</v>
      </c>
      <c r="B398" s="20">
        <v>43367</v>
      </c>
      <c r="C398" s="11">
        <f t="shared" si="24"/>
        <v>24</v>
      </c>
      <c r="D398" s="10">
        <f t="shared" si="25"/>
        <v>9</v>
      </c>
      <c r="E398" s="10">
        <f t="shared" si="26"/>
        <v>2018</v>
      </c>
      <c r="F398" s="11" t="s">
        <v>335</v>
      </c>
      <c r="G398" s="11" t="s">
        <v>9</v>
      </c>
      <c r="H398" s="91">
        <v>100</v>
      </c>
      <c r="J398" s="92">
        <f t="shared" si="27"/>
        <v>31223.809999999965</v>
      </c>
    </row>
    <row r="399" spans="1:10" x14ac:dyDescent="0.35">
      <c r="A399" s="1">
        <v>7697035</v>
      </c>
      <c r="B399" s="20">
        <v>43368</v>
      </c>
      <c r="C399" s="11">
        <f t="shared" si="24"/>
        <v>25</v>
      </c>
      <c r="D399" s="10">
        <f t="shared" si="25"/>
        <v>9</v>
      </c>
      <c r="E399" s="10">
        <f t="shared" si="26"/>
        <v>2018</v>
      </c>
      <c r="F399" s="11" t="s">
        <v>163</v>
      </c>
      <c r="G399" s="11" t="s">
        <v>52</v>
      </c>
      <c r="I399" s="91">
        <v>600</v>
      </c>
      <c r="J399" s="92">
        <f t="shared" si="27"/>
        <v>30623.809999999965</v>
      </c>
    </row>
    <row r="400" spans="1:10" x14ac:dyDescent="0.35">
      <c r="A400" s="1" t="s">
        <v>125</v>
      </c>
      <c r="B400" s="20">
        <v>43369</v>
      </c>
      <c r="C400" s="11">
        <f t="shared" si="24"/>
        <v>26</v>
      </c>
      <c r="D400" s="10">
        <f t="shared" si="25"/>
        <v>9</v>
      </c>
      <c r="E400" s="10">
        <f t="shared" si="26"/>
        <v>2018</v>
      </c>
      <c r="F400" s="11" t="s">
        <v>171</v>
      </c>
      <c r="G400" s="11" t="s">
        <v>91</v>
      </c>
      <c r="I400" s="91">
        <v>73</v>
      </c>
      <c r="J400" s="92">
        <f t="shared" si="27"/>
        <v>30550.809999999965</v>
      </c>
    </row>
    <row r="401" spans="1:10" x14ac:dyDescent="0.35">
      <c r="A401" s="17" t="s">
        <v>105</v>
      </c>
      <c r="B401" s="19">
        <v>43374</v>
      </c>
      <c r="C401" s="15">
        <f t="shared" si="24"/>
        <v>1</v>
      </c>
      <c r="D401" s="14">
        <f t="shared" si="25"/>
        <v>10</v>
      </c>
      <c r="E401" s="14">
        <f t="shared" si="26"/>
        <v>2018</v>
      </c>
      <c r="F401" s="15" t="s">
        <v>329</v>
      </c>
      <c r="G401" s="15" t="s">
        <v>9</v>
      </c>
      <c r="H401" s="93">
        <v>125</v>
      </c>
      <c r="I401" s="93"/>
      <c r="J401" s="94">
        <f t="shared" si="27"/>
        <v>30675.809999999965</v>
      </c>
    </row>
    <row r="402" spans="1:10" x14ac:dyDescent="0.35">
      <c r="A402" s="17" t="s">
        <v>125</v>
      </c>
      <c r="B402" s="19">
        <v>43374</v>
      </c>
      <c r="C402" s="15">
        <f t="shared" si="24"/>
        <v>1</v>
      </c>
      <c r="D402" s="14">
        <f t="shared" si="25"/>
        <v>10</v>
      </c>
      <c r="E402" s="14">
        <f t="shared" si="26"/>
        <v>2018</v>
      </c>
      <c r="F402" s="15" t="s">
        <v>144</v>
      </c>
      <c r="G402" s="15" t="s">
        <v>146</v>
      </c>
      <c r="H402" s="93"/>
      <c r="I402" s="93">
        <v>23.2</v>
      </c>
      <c r="J402" s="94">
        <f t="shared" si="27"/>
        <v>30652.609999999964</v>
      </c>
    </row>
    <row r="403" spans="1:10" x14ac:dyDescent="0.35">
      <c r="A403" s="17" t="s">
        <v>105</v>
      </c>
      <c r="B403" s="19">
        <v>43374</v>
      </c>
      <c r="C403" s="15">
        <f t="shared" si="24"/>
        <v>1</v>
      </c>
      <c r="D403" s="14">
        <f t="shared" si="25"/>
        <v>10</v>
      </c>
      <c r="E403" s="14">
        <f t="shared" si="26"/>
        <v>2018</v>
      </c>
      <c r="F403" s="15" t="s">
        <v>309</v>
      </c>
      <c r="G403" s="15" t="s">
        <v>19</v>
      </c>
      <c r="H403" s="93">
        <v>216</v>
      </c>
      <c r="I403" s="93"/>
      <c r="J403" s="94">
        <f t="shared" si="27"/>
        <v>30868.609999999964</v>
      </c>
    </row>
    <row r="404" spans="1:10" x14ac:dyDescent="0.35">
      <c r="A404" s="17" t="s">
        <v>105</v>
      </c>
      <c r="B404" s="19">
        <v>43374</v>
      </c>
      <c r="C404" s="15">
        <f t="shared" si="24"/>
        <v>1</v>
      </c>
      <c r="D404" s="14">
        <f t="shared" si="25"/>
        <v>10</v>
      </c>
      <c r="E404" s="14">
        <f t="shared" si="26"/>
        <v>2018</v>
      </c>
      <c r="F404" s="15" t="s">
        <v>336</v>
      </c>
      <c r="G404" s="15" t="s">
        <v>19</v>
      </c>
      <c r="H404" s="93">
        <v>324</v>
      </c>
      <c r="I404" s="93"/>
      <c r="J404" s="94">
        <f t="shared" si="27"/>
        <v>31192.609999999964</v>
      </c>
    </row>
    <row r="405" spans="1:10" x14ac:dyDescent="0.35">
      <c r="A405" s="17" t="s">
        <v>105</v>
      </c>
      <c r="B405" s="19">
        <v>43375</v>
      </c>
      <c r="C405" s="15">
        <f t="shared" si="24"/>
        <v>2</v>
      </c>
      <c r="D405" s="14">
        <f t="shared" si="25"/>
        <v>10</v>
      </c>
      <c r="E405" s="14">
        <f t="shared" si="26"/>
        <v>2018</v>
      </c>
      <c r="F405" s="15" t="s">
        <v>309</v>
      </c>
      <c r="G405" s="15" t="s">
        <v>9</v>
      </c>
      <c r="H405" s="93">
        <v>133</v>
      </c>
      <c r="I405" s="93"/>
      <c r="J405" s="94">
        <f t="shared" si="27"/>
        <v>31325.609999999964</v>
      </c>
    </row>
    <row r="406" spans="1:10" x14ac:dyDescent="0.35">
      <c r="A406" s="17" t="s">
        <v>105</v>
      </c>
      <c r="B406" s="19">
        <v>43375</v>
      </c>
      <c r="C406" s="15">
        <f t="shared" si="24"/>
        <v>2</v>
      </c>
      <c r="D406" s="14">
        <f t="shared" si="25"/>
        <v>10</v>
      </c>
      <c r="E406" s="14">
        <f t="shared" si="26"/>
        <v>2018</v>
      </c>
      <c r="F406" s="15" t="s">
        <v>7</v>
      </c>
      <c r="G406" s="15" t="s">
        <v>108</v>
      </c>
      <c r="H406" s="93"/>
      <c r="I406" s="93">
        <v>473.6</v>
      </c>
      <c r="J406" s="94">
        <f t="shared" si="27"/>
        <v>30852.009999999966</v>
      </c>
    </row>
    <row r="407" spans="1:10" x14ac:dyDescent="0.35">
      <c r="A407" s="17" t="s">
        <v>105</v>
      </c>
      <c r="B407" s="19">
        <v>43375</v>
      </c>
      <c r="C407" s="15">
        <f t="shared" si="24"/>
        <v>2</v>
      </c>
      <c r="D407" s="14">
        <f t="shared" si="25"/>
        <v>10</v>
      </c>
      <c r="E407" s="14">
        <f t="shared" si="26"/>
        <v>2018</v>
      </c>
      <c r="F407" s="15" t="s">
        <v>7</v>
      </c>
      <c r="G407" s="15" t="s">
        <v>108</v>
      </c>
      <c r="H407" s="93"/>
      <c r="I407" s="93">
        <v>355.2</v>
      </c>
      <c r="J407" s="94">
        <f t="shared" si="27"/>
        <v>30496.809999999965</v>
      </c>
    </row>
    <row r="408" spans="1:10" x14ac:dyDescent="0.35">
      <c r="A408" s="17" t="s">
        <v>105</v>
      </c>
      <c r="B408" s="19">
        <v>43375</v>
      </c>
      <c r="C408" s="15">
        <f t="shared" si="24"/>
        <v>2</v>
      </c>
      <c r="D408" s="14">
        <f t="shared" si="25"/>
        <v>10</v>
      </c>
      <c r="E408" s="14">
        <f t="shared" si="26"/>
        <v>2018</v>
      </c>
      <c r="F408" s="15" t="s">
        <v>329</v>
      </c>
      <c r="G408" s="15" t="s">
        <v>19</v>
      </c>
      <c r="H408" s="93">
        <v>236</v>
      </c>
      <c r="I408" s="93"/>
      <c r="J408" s="94">
        <f t="shared" si="27"/>
        <v>30732.809999999965</v>
      </c>
    </row>
    <row r="409" spans="1:10" x14ac:dyDescent="0.35">
      <c r="A409" s="17" t="s">
        <v>105</v>
      </c>
      <c r="B409" s="19">
        <v>43376</v>
      </c>
      <c r="C409" s="15">
        <f t="shared" si="24"/>
        <v>3</v>
      </c>
      <c r="D409" s="14">
        <f t="shared" si="25"/>
        <v>10</v>
      </c>
      <c r="E409" s="14">
        <f t="shared" si="26"/>
        <v>2018</v>
      </c>
      <c r="F409" s="15" t="s">
        <v>334</v>
      </c>
      <c r="G409" s="15" t="s">
        <v>9</v>
      </c>
      <c r="H409" s="93">
        <v>65</v>
      </c>
      <c r="I409" s="93"/>
      <c r="J409" s="94">
        <f t="shared" si="27"/>
        <v>30797.809999999965</v>
      </c>
    </row>
    <row r="410" spans="1:10" x14ac:dyDescent="0.35">
      <c r="A410" s="17" t="s">
        <v>105</v>
      </c>
      <c r="B410" s="19">
        <v>43376</v>
      </c>
      <c r="C410" s="15">
        <f t="shared" si="24"/>
        <v>3</v>
      </c>
      <c r="D410" s="14">
        <f t="shared" si="25"/>
        <v>10</v>
      </c>
      <c r="E410" s="14">
        <f t="shared" si="26"/>
        <v>2018</v>
      </c>
      <c r="F410" s="15" t="s">
        <v>334</v>
      </c>
      <c r="G410" s="15" t="s">
        <v>19</v>
      </c>
      <c r="H410" s="93">
        <v>216</v>
      </c>
      <c r="I410" s="93"/>
      <c r="J410" s="94">
        <f t="shared" si="27"/>
        <v>31013.809999999965</v>
      </c>
    </row>
    <row r="411" spans="1:10" x14ac:dyDescent="0.35">
      <c r="A411" s="17" t="s">
        <v>105</v>
      </c>
      <c r="B411" s="19">
        <v>43377</v>
      </c>
      <c r="C411" s="15">
        <f t="shared" si="24"/>
        <v>4</v>
      </c>
      <c r="D411" s="14">
        <f t="shared" si="25"/>
        <v>10</v>
      </c>
      <c r="E411" s="14">
        <f t="shared" si="26"/>
        <v>2018</v>
      </c>
      <c r="F411" s="15" t="s">
        <v>332</v>
      </c>
      <c r="G411" s="15" t="s">
        <v>9</v>
      </c>
      <c r="H411" s="93">
        <v>80</v>
      </c>
      <c r="I411" s="93"/>
      <c r="J411" s="94">
        <f t="shared" si="27"/>
        <v>31093.809999999965</v>
      </c>
    </row>
    <row r="412" spans="1:10" x14ac:dyDescent="0.35">
      <c r="A412" s="17" t="s">
        <v>182</v>
      </c>
      <c r="B412" s="19">
        <v>43377</v>
      </c>
      <c r="C412" s="15">
        <f t="shared" si="24"/>
        <v>4</v>
      </c>
      <c r="D412" s="14">
        <f t="shared" si="25"/>
        <v>10</v>
      </c>
      <c r="E412" s="14">
        <f t="shared" si="26"/>
        <v>2018</v>
      </c>
      <c r="F412" s="15" t="s">
        <v>160</v>
      </c>
      <c r="G412" s="15" t="s">
        <v>161</v>
      </c>
      <c r="H412" s="93"/>
      <c r="I412" s="93">
        <v>44.94</v>
      </c>
      <c r="J412" s="94">
        <f t="shared" si="27"/>
        <v>31048.869999999966</v>
      </c>
    </row>
    <row r="413" spans="1:10" x14ac:dyDescent="0.35">
      <c r="A413" s="17" t="s">
        <v>105</v>
      </c>
      <c r="B413" s="19">
        <v>43377</v>
      </c>
      <c r="C413" s="15">
        <f t="shared" si="24"/>
        <v>4</v>
      </c>
      <c r="D413" s="14">
        <f t="shared" si="25"/>
        <v>10</v>
      </c>
      <c r="E413" s="14">
        <f t="shared" si="26"/>
        <v>2018</v>
      </c>
      <c r="F413" s="15" t="s">
        <v>332</v>
      </c>
      <c r="G413" s="15" t="s">
        <v>19</v>
      </c>
      <c r="H413" s="93">
        <v>216</v>
      </c>
      <c r="I413" s="93"/>
      <c r="J413" s="94">
        <f t="shared" si="27"/>
        <v>31264.869999999966</v>
      </c>
    </row>
    <row r="414" spans="1:10" x14ac:dyDescent="0.35">
      <c r="A414" s="17" t="s">
        <v>105</v>
      </c>
      <c r="B414" s="19">
        <v>43378</v>
      </c>
      <c r="C414" s="15">
        <f t="shared" si="24"/>
        <v>5</v>
      </c>
      <c r="D414" s="14">
        <f t="shared" si="25"/>
        <v>10</v>
      </c>
      <c r="E414" s="14">
        <f t="shared" si="26"/>
        <v>2018</v>
      </c>
      <c r="F414" s="15" t="s">
        <v>335</v>
      </c>
      <c r="G414" s="15" t="s">
        <v>19</v>
      </c>
      <c r="H414" s="93">
        <v>216</v>
      </c>
      <c r="I414" s="93"/>
      <c r="J414" s="94">
        <f t="shared" si="27"/>
        <v>31480.869999999966</v>
      </c>
    </row>
    <row r="415" spans="1:10" x14ac:dyDescent="0.35">
      <c r="A415" s="17" t="s">
        <v>105</v>
      </c>
      <c r="B415" s="19">
        <v>43378</v>
      </c>
      <c r="C415" s="15">
        <f t="shared" si="24"/>
        <v>5</v>
      </c>
      <c r="D415" s="14">
        <f t="shared" si="25"/>
        <v>10</v>
      </c>
      <c r="E415" s="14">
        <f t="shared" si="26"/>
        <v>2018</v>
      </c>
      <c r="F415" s="15" t="s">
        <v>335</v>
      </c>
      <c r="G415" s="15" t="s">
        <v>9</v>
      </c>
      <c r="H415" s="93">
        <v>100</v>
      </c>
      <c r="I415" s="93"/>
      <c r="J415" s="94">
        <f t="shared" si="27"/>
        <v>31580.869999999966</v>
      </c>
    </row>
    <row r="416" spans="1:10" x14ac:dyDescent="0.35">
      <c r="A416" s="17" t="s">
        <v>105</v>
      </c>
      <c r="B416" s="19">
        <v>43378</v>
      </c>
      <c r="C416" s="15">
        <f t="shared" si="24"/>
        <v>5</v>
      </c>
      <c r="D416" s="14">
        <f t="shared" si="25"/>
        <v>10</v>
      </c>
      <c r="E416" s="14">
        <f t="shared" si="26"/>
        <v>2018</v>
      </c>
      <c r="F416" s="15" t="s">
        <v>357</v>
      </c>
      <c r="G416" s="15" t="s">
        <v>9</v>
      </c>
      <c r="H416" s="93">
        <v>417</v>
      </c>
      <c r="I416" s="93"/>
      <c r="J416" s="94">
        <f t="shared" si="27"/>
        <v>31997.869999999966</v>
      </c>
    </row>
    <row r="417" spans="1:10" x14ac:dyDescent="0.35">
      <c r="A417" s="17" t="s">
        <v>105</v>
      </c>
      <c r="B417" s="19">
        <v>43378</v>
      </c>
      <c r="C417" s="15">
        <f t="shared" si="24"/>
        <v>5</v>
      </c>
      <c r="D417" s="14">
        <f t="shared" si="25"/>
        <v>10</v>
      </c>
      <c r="E417" s="14">
        <f t="shared" si="26"/>
        <v>2018</v>
      </c>
      <c r="F417" s="15" t="s">
        <v>333</v>
      </c>
      <c r="G417" s="15" t="s">
        <v>9</v>
      </c>
      <c r="H417" s="93">
        <v>45</v>
      </c>
      <c r="I417" s="93"/>
      <c r="J417" s="94">
        <f t="shared" si="27"/>
        <v>32042.869999999966</v>
      </c>
    </row>
    <row r="418" spans="1:10" x14ac:dyDescent="0.35">
      <c r="A418" s="17" t="s">
        <v>105</v>
      </c>
      <c r="B418" s="19">
        <v>43378</v>
      </c>
      <c r="C418" s="15">
        <f t="shared" si="24"/>
        <v>5</v>
      </c>
      <c r="D418" s="14">
        <f t="shared" si="25"/>
        <v>10</v>
      </c>
      <c r="E418" s="14">
        <f t="shared" si="26"/>
        <v>2018</v>
      </c>
      <c r="F418" s="15" t="s">
        <v>333</v>
      </c>
      <c r="G418" s="15" t="s">
        <v>19</v>
      </c>
      <c r="H418" s="93">
        <v>216</v>
      </c>
      <c r="I418" s="93"/>
      <c r="J418" s="94">
        <f t="shared" si="27"/>
        <v>32258.869999999966</v>
      </c>
    </row>
    <row r="419" spans="1:10" x14ac:dyDescent="0.35">
      <c r="A419" s="17" t="s">
        <v>182</v>
      </c>
      <c r="B419" s="19">
        <v>43378</v>
      </c>
      <c r="C419" s="15">
        <f t="shared" si="24"/>
        <v>5</v>
      </c>
      <c r="D419" s="14">
        <f t="shared" si="25"/>
        <v>10</v>
      </c>
      <c r="E419" s="14">
        <f t="shared" si="26"/>
        <v>2018</v>
      </c>
      <c r="F419" s="15" t="s">
        <v>131</v>
      </c>
      <c r="G419" s="15" t="s">
        <v>52</v>
      </c>
      <c r="H419" s="93"/>
      <c r="I419" s="93">
        <v>57.56</v>
      </c>
      <c r="J419" s="94">
        <f t="shared" si="27"/>
        <v>32201.309999999965</v>
      </c>
    </row>
    <row r="420" spans="1:10" x14ac:dyDescent="0.35">
      <c r="A420" s="17" t="s">
        <v>182</v>
      </c>
      <c r="B420" s="19">
        <v>43378</v>
      </c>
      <c r="C420" s="15">
        <f t="shared" si="24"/>
        <v>5</v>
      </c>
      <c r="D420" s="14">
        <f t="shared" si="25"/>
        <v>10</v>
      </c>
      <c r="E420" s="14">
        <f t="shared" si="26"/>
        <v>2018</v>
      </c>
      <c r="F420" s="15" t="s">
        <v>202</v>
      </c>
      <c r="G420" s="15" t="s">
        <v>52</v>
      </c>
      <c r="H420" s="93"/>
      <c r="I420" s="93">
        <v>27.57</v>
      </c>
      <c r="J420" s="94">
        <f t="shared" si="27"/>
        <v>32173.739999999965</v>
      </c>
    </row>
    <row r="421" spans="1:10" x14ac:dyDescent="0.35">
      <c r="A421" s="17" t="s">
        <v>125</v>
      </c>
      <c r="B421" s="19">
        <v>43378</v>
      </c>
      <c r="C421" s="15">
        <f t="shared" si="24"/>
        <v>5</v>
      </c>
      <c r="D421" s="14">
        <f t="shared" si="25"/>
        <v>10</v>
      </c>
      <c r="E421" s="14">
        <f t="shared" si="26"/>
        <v>2018</v>
      </c>
      <c r="F421" s="15" t="s">
        <v>175</v>
      </c>
      <c r="G421" s="15" t="s">
        <v>52</v>
      </c>
      <c r="H421" s="93"/>
      <c r="I421" s="93">
        <v>34.9</v>
      </c>
      <c r="J421" s="94">
        <f t="shared" si="27"/>
        <v>32138.839999999964</v>
      </c>
    </row>
    <row r="422" spans="1:10" x14ac:dyDescent="0.35">
      <c r="A422" s="17">
        <v>7697036</v>
      </c>
      <c r="B422" s="19">
        <v>43378</v>
      </c>
      <c r="C422" s="15">
        <f t="shared" si="24"/>
        <v>5</v>
      </c>
      <c r="D422" s="14">
        <f t="shared" si="25"/>
        <v>10</v>
      </c>
      <c r="E422" s="14">
        <f t="shared" si="26"/>
        <v>2018</v>
      </c>
      <c r="F422" s="15" t="s">
        <v>127</v>
      </c>
      <c r="G422" s="15" t="s">
        <v>52</v>
      </c>
      <c r="H422" s="93"/>
      <c r="I422" s="93">
        <v>430</v>
      </c>
      <c r="J422" s="94">
        <f t="shared" si="27"/>
        <v>31708.839999999964</v>
      </c>
    </row>
    <row r="423" spans="1:10" x14ac:dyDescent="0.35">
      <c r="A423" s="17" t="s">
        <v>105</v>
      </c>
      <c r="B423" s="19">
        <v>43381</v>
      </c>
      <c r="C423" s="15">
        <f t="shared" si="24"/>
        <v>8</v>
      </c>
      <c r="D423" s="14">
        <f t="shared" si="25"/>
        <v>10</v>
      </c>
      <c r="E423" s="14">
        <f t="shared" si="26"/>
        <v>2018</v>
      </c>
      <c r="F423" s="15" t="s">
        <v>331</v>
      </c>
      <c r="G423" s="15" t="s">
        <v>19</v>
      </c>
      <c r="H423" s="93">
        <v>216</v>
      </c>
      <c r="I423" s="93"/>
      <c r="J423" s="94">
        <f t="shared" si="27"/>
        <v>31924.839999999964</v>
      </c>
    </row>
    <row r="424" spans="1:10" x14ac:dyDescent="0.35">
      <c r="A424" s="17" t="s">
        <v>105</v>
      </c>
      <c r="B424" s="19">
        <v>43382</v>
      </c>
      <c r="C424" s="15">
        <f t="shared" si="24"/>
        <v>9</v>
      </c>
      <c r="D424" s="14">
        <f t="shared" si="25"/>
        <v>10</v>
      </c>
      <c r="E424" s="14">
        <f t="shared" si="26"/>
        <v>2018</v>
      </c>
      <c r="F424" s="15" t="s">
        <v>330</v>
      </c>
      <c r="G424" s="15" t="s">
        <v>48</v>
      </c>
      <c r="H424" s="93"/>
      <c r="I424" s="93">
        <v>1667</v>
      </c>
      <c r="J424" s="94">
        <f t="shared" si="27"/>
        <v>30257.839999999964</v>
      </c>
    </row>
    <row r="425" spans="1:10" x14ac:dyDescent="0.35">
      <c r="A425" s="17" t="s">
        <v>105</v>
      </c>
      <c r="B425" s="19">
        <v>43383</v>
      </c>
      <c r="C425" s="15">
        <f t="shared" si="24"/>
        <v>10</v>
      </c>
      <c r="D425" s="14">
        <f t="shared" si="25"/>
        <v>10</v>
      </c>
      <c r="E425" s="14">
        <f t="shared" si="26"/>
        <v>2018</v>
      </c>
      <c r="F425" s="15" t="s">
        <v>326</v>
      </c>
      <c r="G425" s="15" t="s">
        <v>19</v>
      </c>
      <c r="H425" s="93">
        <v>216</v>
      </c>
      <c r="I425" s="93"/>
      <c r="J425" s="94">
        <f t="shared" si="27"/>
        <v>30473.839999999964</v>
      </c>
    </row>
    <row r="426" spans="1:10" x14ac:dyDescent="0.35">
      <c r="A426" s="17" t="s">
        <v>105</v>
      </c>
      <c r="B426" s="19">
        <v>43383</v>
      </c>
      <c r="C426" s="15">
        <f t="shared" si="24"/>
        <v>10</v>
      </c>
      <c r="D426" s="14">
        <f t="shared" si="25"/>
        <v>10</v>
      </c>
      <c r="E426" s="14">
        <f t="shared" si="26"/>
        <v>2018</v>
      </c>
      <c r="F426" s="15" t="s">
        <v>327</v>
      </c>
      <c r="G426" s="15" t="s">
        <v>19</v>
      </c>
      <c r="H426" s="93">
        <v>216</v>
      </c>
      <c r="I426" s="93"/>
      <c r="J426" s="94">
        <f t="shared" si="27"/>
        <v>30689.839999999964</v>
      </c>
    </row>
    <row r="427" spans="1:10" x14ac:dyDescent="0.35">
      <c r="A427" s="17" t="s">
        <v>105</v>
      </c>
      <c r="B427" s="19">
        <v>43383</v>
      </c>
      <c r="C427" s="15">
        <f t="shared" si="24"/>
        <v>10</v>
      </c>
      <c r="D427" s="14">
        <f t="shared" si="25"/>
        <v>10</v>
      </c>
      <c r="E427" s="14">
        <f t="shared" si="26"/>
        <v>2018</v>
      </c>
      <c r="F427" s="15" t="s">
        <v>326</v>
      </c>
      <c r="G427" s="15" t="s">
        <v>9</v>
      </c>
      <c r="H427" s="93">
        <v>135</v>
      </c>
      <c r="I427" s="93"/>
      <c r="J427" s="94">
        <f t="shared" si="27"/>
        <v>30824.839999999964</v>
      </c>
    </row>
    <row r="428" spans="1:10" x14ac:dyDescent="0.35">
      <c r="A428" s="17" t="s">
        <v>125</v>
      </c>
      <c r="B428" s="19">
        <v>43383</v>
      </c>
      <c r="C428" s="15">
        <f t="shared" si="24"/>
        <v>10</v>
      </c>
      <c r="D428" s="14">
        <f t="shared" si="25"/>
        <v>10</v>
      </c>
      <c r="E428" s="14">
        <f t="shared" si="26"/>
        <v>2018</v>
      </c>
      <c r="F428" s="15" t="s">
        <v>167</v>
      </c>
      <c r="G428" s="15" t="s">
        <v>18</v>
      </c>
      <c r="H428" s="93"/>
      <c r="I428" s="93">
        <v>115.52</v>
      </c>
      <c r="J428" s="94">
        <f t="shared" si="27"/>
        <v>30709.319999999963</v>
      </c>
    </row>
    <row r="429" spans="1:10" x14ac:dyDescent="0.35">
      <c r="A429" s="17" t="s">
        <v>243</v>
      </c>
      <c r="B429" s="19">
        <v>43383</v>
      </c>
      <c r="C429" s="15">
        <f t="shared" si="24"/>
        <v>10</v>
      </c>
      <c r="D429" s="14">
        <f t="shared" si="25"/>
        <v>10</v>
      </c>
      <c r="E429" s="14">
        <f t="shared" si="26"/>
        <v>2018</v>
      </c>
      <c r="F429" s="15" t="s">
        <v>51</v>
      </c>
      <c r="G429" s="15" t="s">
        <v>52</v>
      </c>
      <c r="H429" s="93"/>
      <c r="I429" s="93">
        <v>1500</v>
      </c>
      <c r="J429" s="94">
        <f t="shared" si="27"/>
        <v>29209.319999999963</v>
      </c>
    </row>
    <row r="430" spans="1:10" x14ac:dyDescent="0.35">
      <c r="A430" s="17">
        <v>7697037</v>
      </c>
      <c r="B430" s="19">
        <v>43384</v>
      </c>
      <c r="C430" s="15">
        <f t="shared" si="24"/>
        <v>11</v>
      </c>
      <c r="D430" s="14">
        <f t="shared" si="25"/>
        <v>10</v>
      </c>
      <c r="E430" s="14">
        <f t="shared" si="26"/>
        <v>2018</v>
      </c>
      <c r="F430" s="15" t="s">
        <v>169</v>
      </c>
      <c r="G430" s="15" t="s">
        <v>52</v>
      </c>
      <c r="H430" s="93"/>
      <c r="I430" s="93">
        <v>2500</v>
      </c>
      <c r="J430" s="94">
        <f t="shared" si="27"/>
        <v>26709.319999999963</v>
      </c>
    </row>
    <row r="431" spans="1:10" x14ac:dyDescent="0.35">
      <c r="A431" s="17" t="s">
        <v>105</v>
      </c>
      <c r="B431" s="19">
        <v>43388</v>
      </c>
      <c r="C431" s="15">
        <f t="shared" si="24"/>
        <v>15</v>
      </c>
      <c r="D431" s="14">
        <f t="shared" si="25"/>
        <v>10</v>
      </c>
      <c r="E431" s="14">
        <f t="shared" si="26"/>
        <v>2018</v>
      </c>
      <c r="F431" s="15" t="s">
        <v>327</v>
      </c>
      <c r="G431" s="15" t="s">
        <v>9</v>
      </c>
      <c r="H431" s="93">
        <v>150</v>
      </c>
      <c r="I431" s="93"/>
      <c r="J431" s="94">
        <f t="shared" si="27"/>
        <v>26859.319999999963</v>
      </c>
    </row>
    <row r="432" spans="1:10" x14ac:dyDescent="0.35">
      <c r="A432" s="17" t="s">
        <v>95</v>
      </c>
      <c r="B432" s="19">
        <v>43390</v>
      </c>
      <c r="C432" s="15">
        <f t="shared" si="24"/>
        <v>17</v>
      </c>
      <c r="D432" s="14">
        <f t="shared" si="25"/>
        <v>10</v>
      </c>
      <c r="E432" s="14">
        <f t="shared" si="26"/>
        <v>2018</v>
      </c>
      <c r="F432" s="15" t="s">
        <v>123</v>
      </c>
      <c r="G432" s="15" t="s">
        <v>71</v>
      </c>
      <c r="H432" s="93"/>
      <c r="I432" s="93">
        <v>241.99</v>
      </c>
      <c r="J432" s="94">
        <f t="shared" si="27"/>
        <v>26617.329999999962</v>
      </c>
    </row>
    <row r="433" spans="1:10" x14ac:dyDescent="0.35">
      <c r="A433" s="17" t="s">
        <v>95</v>
      </c>
      <c r="B433" s="19">
        <v>43390</v>
      </c>
      <c r="C433" s="15">
        <f t="shared" si="24"/>
        <v>17</v>
      </c>
      <c r="D433" s="14">
        <f t="shared" si="25"/>
        <v>10</v>
      </c>
      <c r="E433" s="14">
        <f t="shared" si="26"/>
        <v>2018</v>
      </c>
      <c r="F433" s="15" t="s">
        <v>45</v>
      </c>
      <c r="G433" s="15" t="s">
        <v>96</v>
      </c>
      <c r="H433" s="93"/>
      <c r="I433" s="93">
        <v>72</v>
      </c>
      <c r="J433" s="94">
        <f t="shared" si="27"/>
        <v>26545.329999999962</v>
      </c>
    </row>
    <row r="434" spans="1:10" x14ac:dyDescent="0.35">
      <c r="A434" s="17" t="s">
        <v>125</v>
      </c>
      <c r="B434" s="19">
        <v>43391</v>
      </c>
      <c r="C434" s="15">
        <f t="shared" si="24"/>
        <v>18</v>
      </c>
      <c r="D434" s="14">
        <f t="shared" si="25"/>
        <v>10</v>
      </c>
      <c r="E434" s="14">
        <f t="shared" si="26"/>
        <v>2018</v>
      </c>
      <c r="F434" s="15" t="s">
        <v>245</v>
      </c>
      <c r="G434" s="15" t="s">
        <v>52</v>
      </c>
      <c r="H434" s="93"/>
      <c r="I434" s="93">
        <v>6.2</v>
      </c>
      <c r="J434" s="94">
        <f t="shared" si="27"/>
        <v>26539.129999999961</v>
      </c>
    </row>
    <row r="435" spans="1:10" x14ac:dyDescent="0.35">
      <c r="A435" s="17" t="s">
        <v>125</v>
      </c>
      <c r="B435" s="19">
        <v>43395</v>
      </c>
      <c r="C435" s="15">
        <f t="shared" si="24"/>
        <v>22</v>
      </c>
      <c r="D435" s="14">
        <f t="shared" si="25"/>
        <v>10</v>
      </c>
      <c r="E435" s="14">
        <f t="shared" si="26"/>
        <v>2018</v>
      </c>
      <c r="F435" s="15" t="s">
        <v>246</v>
      </c>
      <c r="G435" s="15" t="s">
        <v>52</v>
      </c>
      <c r="H435" s="93"/>
      <c r="I435" s="93">
        <v>9.1</v>
      </c>
      <c r="J435" s="94">
        <f t="shared" si="27"/>
        <v>26530.029999999962</v>
      </c>
    </row>
    <row r="436" spans="1:10" x14ac:dyDescent="0.35">
      <c r="A436" s="17" t="s">
        <v>243</v>
      </c>
      <c r="B436" s="19">
        <v>43395</v>
      </c>
      <c r="C436" s="15">
        <f t="shared" si="24"/>
        <v>22</v>
      </c>
      <c r="D436" s="14">
        <f t="shared" si="25"/>
        <v>10</v>
      </c>
      <c r="E436" s="14">
        <f t="shared" si="26"/>
        <v>2018</v>
      </c>
      <c r="F436" s="15" t="s">
        <v>51</v>
      </c>
      <c r="G436" s="15" t="s">
        <v>52</v>
      </c>
      <c r="H436" s="93"/>
      <c r="I436" s="93">
        <v>300</v>
      </c>
      <c r="J436" s="94">
        <f t="shared" si="27"/>
        <v>26230.029999999962</v>
      </c>
    </row>
    <row r="437" spans="1:10" x14ac:dyDescent="0.35">
      <c r="A437" s="17" t="s">
        <v>125</v>
      </c>
      <c r="B437" s="19">
        <v>43396</v>
      </c>
      <c r="C437" s="15">
        <f t="shared" si="24"/>
        <v>23</v>
      </c>
      <c r="D437" s="14">
        <f t="shared" si="25"/>
        <v>10</v>
      </c>
      <c r="E437" s="14">
        <f t="shared" si="26"/>
        <v>2018</v>
      </c>
      <c r="F437" s="15" t="s">
        <v>61</v>
      </c>
      <c r="G437" s="15" t="s">
        <v>52</v>
      </c>
      <c r="H437" s="93"/>
      <c r="I437" s="93">
        <v>978.36</v>
      </c>
      <c r="J437" s="94">
        <f t="shared" si="27"/>
        <v>25251.669999999962</v>
      </c>
    </row>
    <row r="438" spans="1:10" x14ac:dyDescent="0.35">
      <c r="A438" s="17" t="s">
        <v>125</v>
      </c>
      <c r="B438" s="19">
        <v>43398</v>
      </c>
      <c r="C438" s="15">
        <f t="shared" si="24"/>
        <v>25</v>
      </c>
      <c r="D438" s="14">
        <f t="shared" si="25"/>
        <v>10</v>
      </c>
      <c r="E438" s="14">
        <f t="shared" si="26"/>
        <v>2018</v>
      </c>
      <c r="F438" s="15" t="s">
        <v>225</v>
      </c>
      <c r="G438" s="15" t="s">
        <v>91</v>
      </c>
      <c r="H438" s="93"/>
      <c r="I438" s="93">
        <v>136.6</v>
      </c>
      <c r="J438" s="94">
        <f t="shared" si="27"/>
        <v>25115.069999999963</v>
      </c>
    </row>
    <row r="439" spans="1:10" x14ac:dyDescent="0.35">
      <c r="A439" s="17" t="s">
        <v>105</v>
      </c>
      <c r="B439" s="19">
        <v>43398</v>
      </c>
      <c r="C439" s="15">
        <f t="shared" si="24"/>
        <v>25</v>
      </c>
      <c r="D439" s="14">
        <f t="shared" si="25"/>
        <v>10</v>
      </c>
      <c r="E439" s="14">
        <f t="shared" si="26"/>
        <v>2018</v>
      </c>
      <c r="F439" s="15" t="s">
        <v>231</v>
      </c>
      <c r="G439" s="15" t="s">
        <v>85</v>
      </c>
      <c r="H439" s="93"/>
      <c r="I439" s="93">
        <v>2075</v>
      </c>
      <c r="J439" s="94">
        <f t="shared" si="27"/>
        <v>23040.069999999963</v>
      </c>
    </row>
    <row r="440" spans="1:10" x14ac:dyDescent="0.35">
      <c r="A440" s="17" t="s">
        <v>125</v>
      </c>
      <c r="B440" s="19">
        <v>43399</v>
      </c>
      <c r="C440" s="15">
        <f t="shared" si="24"/>
        <v>26</v>
      </c>
      <c r="D440" s="14">
        <f t="shared" si="25"/>
        <v>10</v>
      </c>
      <c r="E440" s="14">
        <f t="shared" si="26"/>
        <v>2018</v>
      </c>
      <c r="F440" s="15" t="s">
        <v>171</v>
      </c>
      <c r="G440" s="15" t="s">
        <v>91</v>
      </c>
      <c r="H440" s="93"/>
      <c r="I440" s="93">
        <v>13.82</v>
      </c>
      <c r="J440" s="94">
        <f t="shared" si="27"/>
        <v>23026.249999999964</v>
      </c>
    </row>
    <row r="441" spans="1:10" x14ac:dyDescent="0.35">
      <c r="A441" s="17" t="s">
        <v>125</v>
      </c>
      <c r="B441" s="19">
        <v>43399</v>
      </c>
      <c r="C441" s="15">
        <f t="shared" si="24"/>
        <v>26</v>
      </c>
      <c r="D441" s="14">
        <f t="shared" si="25"/>
        <v>10</v>
      </c>
      <c r="E441" s="14">
        <f t="shared" si="26"/>
        <v>2018</v>
      </c>
      <c r="F441" s="15" t="s">
        <v>144</v>
      </c>
      <c r="G441" s="15" t="s">
        <v>146</v>
      </c>
      <c r="H441" s="93"/>
      <c r="I441" s="93">
        <v>23.2</v>
      </c>
      <c r="J441" s="94">
        <f t="shared" si="27"/>
        <v>23003.049999999963</v>
      </c>
    </row>
    <row r="442" spans="1:10" x14ac:dyDescent="0.35">
      <c r="A442" s="17" t="s">
        <v>125</v>
      </c>
      <c r="B442" s="19">
        <v>43402</v>
      </c>
      <c r="C442" s="15">
        <f t="shared" si="24"/>
        <v>29</v>
      </c>
      <c r="D442" s="14">
        <f t="shared" si="25"/>
        <v>10</v>
      </c>
      <c r="E442" s="14">
        <f t="shared" si="26"/>
        <v>2018</v>
      </c>
      <c r="F442" s="15" t="s">
        <v>171</v>
      </c>
      <c r="G442" s="15" t="s">
        <v>91</v>
      </c>
      <c r="H442" s="93"/>
      <c r="I442" s="93">
        <v>13.62</v>
      </c>
      <c r="J442" s="94">
        <f t="shared" si="27"/>
        <v>22989.429999999964</v>
      </c>
    </row>
    <row r="443" spans="1:10" x14ac:dyDescent="0.35">
      <c r="A443" s="17" t="s">
        <v>125</v>
      </c>
      <c r="B443" s="19">
        <v>43402</v>
      </c>
      <c r="C443" s="15">
        <f t="shared" si="24"/>
        <v>29</v>
      </c>
      <c r="D443" s="14">
        <f t="shared" si="25"/>
        <v>10</v>
      </c>
      <c r="E443" s="14">
        <f t="shared" si="26"/>
        <v>2018</v>
      </c>
      <c r="F443" s="15" t="s">
        <v>171</v>
      </c>
      <c r="G443" s="15" t="s">
        <v>91</v>
      </c>
      <c r="H443" s="93"/>
      <c r="I443" s="93">
        <v>10.98</v>
      </c>
      <c r="J443" s="94">
        <f t="shared" si="27"/>
        <v>22978.449999999964</v>
      </c>
    </row>
    <row r="444" spans="1:10" x14ac:dyDescent="0.35">
      <c r="A444" s="17" t="s">
        <v>125</v>
      </c>
      <c r="B444" s="19">
        <v>43402</v>
      </c>
      <c r="C444" s="15">
        <f t="shared" si="24"/>
        <v>29</v>
      </c>
      <c r="D444" s="14">
        <f t="shared" si="25"/>
        <v>10</v>
      </c>
      <c r="E444" s="14">
        <f t="shared" si="26"/>
        <v>2018</v>
      </c>
      <c r="F444" s="15" t="s">
        <v>118</v>
      </c>
      <c r="G444" s="15" t="s">
        <v>52</v>
      </c>
      <c r="H444" s="93"/>
      <c r="I444" s="93">
        <v>1027.4000000000001</v>
      </c>
      <c r="J444" s="94">
        <f t="shared" si="27"/>
        <v>21951.049999999963</v>
      </c>
    </row>
    <row r="445" spans="1:10" x14ac:dyDescent="0.35">
      <c r="A445" s="17" t="s">
        <v>125</v>
      </c>
      <c r="B445" s="19">
        <v>43403</v>
      </c>
      <c r="C445" s="15">
        <f t="shared" si="24"/>
        <v>30</v>
      </c>
      <c r="D445" s="14">
        <f t="shared" si="25"/>
        <v>10</v>
      </c>
      <c r="E445" s="14">
        <f t="shared" si="26"/>
        <v>2018</v>
      </c>
      <c r="F445" s="15" t="s">
        <v>171</v>
      </c>
      <c r="G445" s="15" t="s">
        <v>128</v>
      </c>
      <c r="H445" s="93"/>
      <c r="I445" s="93">
        <v>51</v>
      </c>
      <c r="J445" s="94">
        <f t="shared" si="27"/>
        <v>21900.049999999963</v>
      </c>
    </row>
    <row r="446" spans="1:10" x14ac:dyDescent="0.35">
      <c r="A446" s="17" t="s">
        <v>125</v>
      </c>
      <c r="B446" s="19">
        <v>43403</v>
      </c>
      <c r="C446" s="15">
        <f t="shared" si="24"/>
        <v>30</v>
      </c>
      <c r="D446" s="14">
        <f t="shared" si="25"/>
        <v>10</v>
      </c>
      <c r="E446" s="14">
        <f t="shared" si="26"/>
        <v>2018</v>
      </c>
      <c r="F446" s="15" t="s">
        <v>144</v>
      </c>
      <c r="G446" s="15" t="s">
        <v>52</v>
      </c>
      <c r="H446" s="93"/>
      <c r="I446" s="93">
        <v>60</v>
      </c>
      <c r="J446" s="94">
        <f t="shared" si="27"/>
        <v>21840.049999999963</v>
      </c>
    </row>
    <row r="447" spans="1:10" x14ac:dyDescent="0.35">
      <c r="A447" s="17" t="s">
        <v>105</v>
      </c>
      <c r="B447" s="19">
        <v>43404</v>
      </c>
      <c r="C447" s="15">
        <f t="shared" si="24"/>
        <v>31</v>
      </c>
      <c r="D447" s="14">
        <f t="shared" si="25"/>
        <v>10</v>
      </c>
      <c r="E447" s="14">
        <f t="shared" si="26"/>
        <v>2018</v>
      </c>
      <c r="F447" s="15" t="s">
        <v>329</v>
      </c>
      <c r="G447" s="15" t="s">
        <v>9</v>
      </c>
      <c r="H447" s="93">
        <v>125</v>
      </c>
      <c r="I447" s="93"/>
      <c r="J447" s="94">
        <f t="shared" si="27"/>
        <v>21965.049999999963</v>
      </c>
    </row>
    <row r="448" spans="1:10" x14ac:dyDescent="0.35">
      <c r="A448" s="17" t="s">
        <v>105</v>
      </c>
      <c r="B448" s="19">
        <v>43404</v>
      </c>
      <c r="C448" s="15">
        <f t="shared" si="24"/>
        <v>31</v>
      </c>
      <c r="D448" s="14">
        <f t="shared" si="25"/>
        <v>10</v>
      </c>
      <c r="E448" s="14">
        <f t="shared" si="26"/>
        <v>2018</v>
      </c>
      <c r="F448" s="15" t="s">
        <v>329</v>
      </c>
      <c r="G448" s="15" t="s">
        <v>19</v>
      </c>
      <c r="H448" s="93">
        <v>216</v>
      </c>
      <c r="I448" s="93"/>
      <c r="J448" s="94">
        <f t="shared" si="27"/>
        <v>22181.049999999963</v>
      </c>
    </row>
    <row r="449" spans="1:10" x14ac:dyDescent="0.35">
      <c r="A449" s="1" t="s">
        <v>105</v>
      </c>
      <c r="B449" s="20">
        <v>43406</v>
      </c>
      <c r="C449" s="11">
        <f t="shared" si="24"/>
        <v>2</v>
      </c>
      <c r="D449" s="10">
        <f t="shared" si="25"/>
        <v>11</v>
      </c>
      <c r="E449" s="10">
        <f t="shared" si="26"/>
        <v>2018</v>
      </c>
      <c r="F449" s="11" t="s">
        <v>326</v>
      </c>
      <c r="G449" s="11" t="s">
        <v>19</v>
      </c>
      <c r="H449" s="91">
        <v>216</v>
      </c>
      <c r="J449" s="92">
        <f t="shared" si="27"/>
        <v>22397.049999999963</v>
      </c>
    </row>
    <row r="450" spans="1:10" x14ac:dyDescent="0.35">
      <c r="A450" s="1" t="s">
        <v>105</v>
      </c>
      <c r="B450" s="20">
        <v>43406</v>
      </c>
      <c r="C450" s="11">
        <f t="shared" ref="C450:C513" si="28">DAY(B450)</f>
        <v>2</v>
      </c>
      <c r="D450" s="10">
        <f t="shared" ref="D450:D513" si="29">MONTH(B450)</f>
        <v>11</v>
      </c>
      <c r="E450" s="10">
        <f t="shared" ref="E450:E513" si="30">YEAR(B450)</f>
        <v>2018</v>
      </c>
      <c r="F450" s="11" t="s">
        <v>326</v>
      </c>
      <c r="G450" s="11" t="s">
        <v>9</v>
      </c>
      <c r="H450" s="91">
        <v>135</v>
      </c>
      <c r="J450" s="92">
        <f t="shared" si="27"/>
        <v>22532.049999999963</v>
      </c>
    </row>
    <row r="451" spans="1:10" x14ac:dyDescent="0.35">
      <c r="A451" s="1" t="s">
        <v>105</v>
      </c>
      <c r="B451" s="20">
        <v>43406</v>
      </c>
      <c r="C451" s="11">
        <f t="shared" si="28"/>
        <v>2</v>
      </c>
      <c r="D451" s="10">
        <f t="shared" si="29"/>
        <v>11</v>
      </c>
      <c r="E451" s="10">
        <f t="shared" si="30"/>
        <v>2018</v>
      </c>
      <c r="F451" s="11" t="s">
        <v>309</v>
      </c>
      <c r="G451" s="11" t="s">
        <v>9</v>
      </c>
      <c r="H451" s="91">
        <v>133</v>
      </c>
      <c r="J451" s="92">
        <f t="shared" ref="J451:J514" si="31">J450+H451-I451</f>
        <v>22665.049999999963</v>
      </c>
    </row>
    <row r="452" spans="1:10" x14ac:dyDescent="0.35">
      <c r="A452" s="1" t="s">
        <v>105</v>
      </c>
      <c r="B452" s="20">
        <v>43406</v>
      </c>
      <c r="C452" s="11">
        <f t="shared" si="28"/>
        <v>2</v>
      </c>
      <c r="D452" s="10">
        <f t="shared" si="29"/>
        <v>11</v>
      </c>
      <c r="E452" s="10">
        <f t="shared" si="30"/>
        <v>2018</v>
      </c>
      <c r="F452" s="11" t="s">
        <v>335</v>
      </c>
      <c r="G452" s="11" t="s">
        <v>116</v>
      </c>
      <c r="I452" s="91">
        <v>39</v>
      </c>
      <c r="J452" s="92">
        <f t="shared" si="31"/>
        <v>22626.049999999963</v>
      </c>
    </row>
    <row r="453" spans="1:10" x14ac:dyDescent="0.35">
      <c r="A453" s="1" t="s">
        <v>105</v>
      </c>
      <c r="B453" s="20">
        <v>43406</v>
      </c>
      <c r="C453" s="11">
        <f t="shared" si="28"/>
        <v>2</v>
      </c>
      <c r="D453" s="10">
        <f t="shared" si="29"/>
        <v>11</v>
      </c>
      <c r="E453" s="10">
        <f t="shared" si="30"/>
        <v>2018</v>
      </c>
      <c r="F453" s="11" t="s">
        <v>329</v>
      </c>
      <c r="G453" s="11" t="s">
        <v>19</v>
      </c>
      <c r="H453" s="91">
        <v>236</v>
      </c>
      <c r="J453" s="92">
        <f t="shared" si="31"/>
        <v>22862.049999999963</v>
      </c>
    </row>
    <row r="454" spans="1:10" x14ac:dyDescent="0.35">
      <c r="A454" s="1" t="s">
        <v>105</v>
      </c>
      <c r="B454" s="20">
        <v>43406</v>
      </c>
      <c r="C454" s="11">
        <f t="shared" si="28"/>
        <v>2</v>
      </c>
      <c r="D454" s="10">
        <f t="shared" si="29"/>
        <v>11</v>
      </c>
      <c r="E454" s="10">
        <f t="shared" si="30"/>
        <v>2018</v>
      </c>
      <c r="F454" s="11" t="s">
        <v>336</v>
      </c>
      <c r="G454" s="11" t="s">
        <v>19</v>
      </c>
      <c r="H454" s="91">
        <v>324</v>
      </c>
      <c r="J454" s="92">
        <f t="shared" si="31"/>
        <v>23186.049999999963</v>
      </c>
    </row>
    <row r="455" spans="1:10" x14ac:dyDescent="0.35">
      <c r="A455" s="1" t="s">
        <v>105</v>
      </c>
      <c r="B455" s="20">
        <v>43406</v>
      </c>
      <c r="C455" s="11">
        <f t="shared" si="28"/>
        <v>2</v>
      </c>
      <c r="D455" s="10">
        <f t="shared" si="29"/>
        <v>11</v>
      </c>
      <c r="E455" s="10">
        <f t="shared" si="30"/>
        <v>2018</v>
      </c>
      <c r="F455" s="11" t="s">
        <v>335</v>
      </c>
      <c r="G455" s="11" t="s">
        <v>52</v>
      </c>
      <c r="I455" s="91">
        <v>170</v>
      </c>
      <c r="J455" s="92">
        <f t="shared" si="31"/>
        <v>23016.049999999963</v>
      </c>
    </row>
    <row r="456" spans="1:10" x14ac:dyDescent="0.35">
      <c r="A456" s="1" t="s">
        <v>105</v>
      </c>
      <c r="B456" s="20">
        <v>43406</v>
      </c>
      <c r="C456" s="11">
        <f t="shared" si="28"/>
        <v>2</v>
      </c>
      <c r="D456" s="10">
        <f t="shared" si="29"/>
        <v>11</v>
      </c>
      <c r="E456" s="10">
        <f t="shared" si="30"/>
        <v>2018</v>
      </c>
      <c r="F456" s="11" t="s">
        <v>335</v>
      </c>
      <c r="G456" s="11" t="s">
        <v>52</v>
      </c>
      <c r="I456" s="91">
        <v>30.4</v>
      </c>
      <c r="J456" s="92">
        <f t="shared" si="31"/>
        <v>22985.649999999961</v>
      </c>
    </row>
    <row r="457" spans="1:10" x14ac:dyDescent="0.35">
      <c r="A457" s="1" t="s">
        <v>105</v>
      </c>
      <c r="B457" s="20">
        <v>43406</v>
      </c>
      <c r="C457" s="11">
        <f t="shared" si="28"/>
        <v>2</v>
      </c>
      <c r="D457" s="10">
        <f t="shared" si="29"/>
        <v>11</v>
      </c>
      <c r="E457" s="10">
        <f t="shared" si="30"/>
        <v>2018</v>
      </c>
      <c r="F457" s="11" t="s">
        <v>335</v>
      </c>
      <c r="G457" s="11" t="s">
        <v>52</v>
      </c>
      <c r="I457" s="91">
        <v>90</v>
      </c>
      <c r="J457" s="92">
        <f t="shared" si="31"/>
        <v>22895.649999999961</v>
      </c>
    </row>
    <row r="458" spans="1:10" x14ac:dyDescent="0.35">
      <c r="A458" s="1" t="s">
        <v>105</v>
      </c>
      <c r="B458" s="20">
        <v>43406</v>
      </c>
      <c r="C458" s="11">
        <f t="shared" si="28"/>
        <v>2</v>
      </c>
      <c r="D458" s="10">
        <f t="shared" si="29"/>
        <v>11</v>
      </c>
      <c r="E458" s="10">
        <f t="shared" si="30"/>
        <v>2018</v>
      </c>
      <c r="F458" s="11" t="s">
        <v>335</v>
      </c>
      <c r="G458" s="11" t="s">
        <v>52</v>
      </c>
      <c r="I458" s="91">
        <v>200</v>
      </c>
      <c r="J458" s="92">
        <f t="shared" si="31"/>
        <v>22695.649999999961</v>
      </c>
    </row>
    <row r="459" spans="1:10" x14ac:dyDescent="0.35">
      <c r="A459" s="1" t="s">
        <v>105</v>
      </c>
      <c r="B459" s="20">
        <v>43406</v>
      </c>
      <c r="C459" s="11">
        <f t="shared" si="28"/>
        <v>2</v>
      </c>
      <c r="D459" s="10">
        <f t="shared" si="29"/>
        <v>11</v>
      </c>
      <c r="E459" s="10">
        <f t="shared" si="30"/>
        <v>2018</v>
      </c>
      <c r="F459" s="11" t="s">
        <v>335</v>
      </c>
      <c r="G459" s="11" t="s">
        <v>52</v>
      </c>
      <c r="I459" s="91">
        <v>28.7</v>
      </c>
      <c r="J459" s="92">
        <f t="shared" si="31"/>
        <v>22666.949999999961</v>
      </c>
    </row>
    <row r="460" spans="1:10" x14ac:dyDescent="0.35">
      <c r="A460" s="1" t="s">
        <v>105</v>
      </c>
      <c r="B460" s="20">
        <v>43406</v>
      </c>
      <c r="C460" s="11">
        <f t="shared" si="28"/>
        <v>2</v>
      </c>
      <c r="D460" s="10">
        <f t="shared" si="29"/>
        <v>11</v>
      </c>
      <c r="E460" s="10">
        <f t="shared" si="30"/>
        <v>2018</v>
      </c>
      <c r="F460" s="11" t="s">
        <v>335</v>
      </c>
      <c r="G460" s="11" t="s">
        <v>52</v>
      </c>
      <c r="I460" s="91">
        <v>21.2</v>
      </c>
      <c r="J460" s="92">
        <f t="shared" si="31"/>
        <v>22645.74999999996</v>
      </c>
    </row>
    <row r="461" spans="1:10" x14ac:dyDescent="0.35">
      <c r="A461" s="1" t="s">
        <v>105</v>
      </c>
      <c r="B461" s="20">
        <v>43409</v>
      </c>
      <c r="C461" s="11">
        <f t="shared" si="28"/>
        <v>5</v>
      </c>
      <c r="D461" s="10">
        <f t="shared" si="29"/>
        <v>11</v>
      </c>
      <c r="E461" s="10">
        <f t="shared" si="30"/>
        <v>2018</v>
      </c>
      <c r="F461" s="11" t="s">
        <v>357</v>
      </c>
      <c r="G461" s="11" t="s">
        <v>9</v>
      </c>
      <c r="H461" s="91">
        <v>417</v>
      </c>
      <c r="J461" s="92">
        <f t="shared" si="31"/>
        <v>23062.74999999996</v>
      </c>
    </row>
    <row r="462" spans="1:10" x14ac:dyDescent="0.35">
      <c r="A462" s="1" t="s">
        <v>105</v>
      </c>
      <c r="B462" s="20">
        <v>43409</v>
      </c>
      <c r="C462" s="11">
        <f t="shared" si="28"/>
        <v>5</v>
      </c>
      <c r="D462" s="10">
        <f t="shared" si="29"/>
        <v>11</v>
      </c>
      <c r="E462" s="10">
        <f t="shared" si="30"/>
        <v>2018</v>
      </c>
      <c r="F462" s="11" t="s">
        <v>160</v>
      </c>
      <c r="G462" s="11" t="s">
        <v>161</v>
      </c>
      <c r="I462" s="91">
        <v>66.11</v>
      </c>
      <c r="J462" s="92">
        <f t="shared" si="31"/>
        <v>22996.639999999959</v>
      </c>
    </row>
    <row r="463" spans="1:10" x14ac:dyDescent="0.35">
      <c r="A463" s="1" t="s">
        <v>105</v>
      </c>
      <c r="B463" s="20">
        <v>43410</v>
      </c>
      <c r="C463" s="11">
        <f t="shared" si="28"/>
        <v>6</v>
      </c>
      <c r="D463" s="10">
        <f t="shared" si="29"/>
        <v>11</v>
      </c>
      <c r="E463" s="10">
        <f t="shared" si="30"/>
        <v>2018</v>
      </c>
      <c r="F463" s="11" t="s">
        <v>332</v>
      </c>
      <c r="G463" s="11" t="s">
        <v>9</v>
      </c>
      <c r="H463" s="91">
        <v>80</v>
      </c>
      <c r="J463" s="92">
        <f t="shared" si="31"/>
        <v>23076.639999999959</v>
      </c>
    </row>
    <row r="464" spans="1:10" x14ac:dyDescent="0.35">
      <c r="A464" s="1" t="s">
        <v>95</v>
      </c>
      <c r="B464" s="20">
        <v>43410</v>
      </c>
      <c r="C464" s="11">
        <f t="shared" si="28"/>
        <v>6</v>
      </c>
      <c r="D464" s="10">
        <f t="shared" si="29"/>
        <v>11</v>
      </c>
      <c r="E464" s="10">
        <f t="shared" si="30"/>
        <v>2018</v>
      </c>
      <c r="F464" s="11" t="s">
        <v>45</v>
      </c>
      <c r="G464" s="11" t="s">
        <v>96</v>
      </c>
      <c r="I464" s="91">
        <v>3.46</v>
      </c>
      <c r="J464" s="92">
        <f t="shared" si="31"/>
        <v>23073.17999999996</v>
      </c>
    </row>
    <row r="465" spans="1:10" x14ac:dyDescent="0.35">
      <c r="A465" s="1" t="s">
        <v>105</v>
      </c>
      <c r="B465" s="20">
        <v>43410</v>
      </c>
      <c r="C465" s="11">
        <f t="shared" si="28"/>
        <v>6</v>
      </c>
      <c r="D465" s="10">
        <f t="shared" si="29"/>
        <v>11</v>
      </c>
      <c r="E465" s="10">
        <f t="shared" si="30"/>
        <v>2018</v>
      </c>
      <c r="F465" s="11" t="s">
        <v>332</v>
      </c>
      <c r="G465" s="11" t="s">
        <v>19</v>
      </c>
      <c r="H465" s="91">
        <v>216</v>
      </c>
      <c r="J465" s="92">
        <f t="shared" si="31"/>
        <v>23289.17999999996</v>
      </c>
    </row>
    <row r="466" spans="1:10" x14ac:dyDescent="0.35">
      <c r="A466" s="1" t="s">
        <v>105</v>
      </c>
      <c r="B466" s="20">
        <v>43411</v>
      </c>
      <c r="C466" s="11">
        <f t="shared" si="28"/>
        <v>7</v>
      </c>
      <c r="D466" s="10">
        <f t="shared" si="29"/>
        <v>11</v>
      </c>
      <c r="E466" s="10">
        <f t="shared" si="30"/>
        <v>2018</v>
      </c>
      <c r="F466" s="11" t="s">
        <v>334</v>
      </c>
      <c r="G466" s="11" t="s">
        <v>9</v>
      </c>
      <c r="H466" s="91">
        <v>65</v>
      </c>
      <c r="J466" s="92">
        <f t="shared" si="31"/>
        <v>23354.17999999996</v>
      </c>
    </row>
    <row r="467" spans="1:10" x14ac:dyDescent="0.35">
      <c r="A467" s="1" t="s">
        <v>105</v>
      </c>
      <c r="B467" s="20">
        <v>43411</v>
      </c>
      <c r="C467" s="11">
        <f t="shared" si="28"/>
        <v>7</v>
      </c>
      <c r="D467" s="10">
        <f t="shared" si="29"/>
        <v>11</v>
      </c>
      <c r="E467" s="10">
        <f t="shared" si="30"/>
        <v>2018</v>
      </c>
      <c r="F467" s="11" t="s">
        <v>171</v>
      </c>
      <c r="G467" s="11" t="s">
        <v>128</v>
      </c>
      <c r="I467" s="91">
        <v>73</v>
      </c>
      <c r="J467" s="92">
        <f t="shared" si="31"/>
        <v>23281.17999999996</v>
      </c>
    </row>
    <row r="468" spans="1:10" x14ac:dyDescent="0.35">
      <c r="A468" s="1" t="s">
        <v>105</v>
      </c>
      <c r="B468" s="20">
        <v>43411</v>
      </c>
      <c r="C468" s="11">
        <f t="shared" si="28"/>
        <v>7</v>
      </c>
      <c r="D468" s="10">
        <f t="shared" si="29"/>
        <v>11</v>
      </c>
      <c r="E468" s="10">
        <f t="shared" si="30"/>
        <v>2018</v>
      </c>
      <c r="F468" s="11" t="s">
        <v>334</v>
      </c>
      <c r="G468" s="11" t="s">
        <v>19</v>
      </c>
      <c r="H468" s="91">
        <v>216</v>
      </c>
      <c r="J468" s="92">
        <f t="shared" si="31"/>
        <v>23497.17999999996</v>
      </c>
    </row>
    <row r="469" spans="1:10" x14ac:dyDescent="0.35">
      <c r="A469" s="1" t="s">
        <v>105</v>
      </c>
      <c r="B469" s="20">
        <v>43412</v>
      </c>
      <c r="C469" s="11">
        <f t="shared" si="28"/>
        <v>8</v>
      </c>
      <c r="D469" s="10">
        <f t="shared" si="29"/>
        <v>11</v>
      </c>
      <c r="E469" s="10">
        <f t="shared" si="30"/>
        <v>2018</v>
      </c>
      <c r="F469" s="11" t="s">
        <v>335</v>
      </c>
      <c r="G469" s="11" t="s">
        <v>19</v>
      </c>
      <c r="H469" s="91">
        <v>216</v>
      </c>
      <c r="J469" s="92">
        <f t="shared" si="31"/>
        <v>23713.17999999996</v>
      </c>
    </row>
    <row r="470" spans="1:10" x14ac:dyDescent="0.35">
      <c r="A470" s="1" t="s">
        <v>105</v>
      </c>
      <c r="B470" s="20">
        <v>43412</v>
      </c>
      <c r="C470" s="11">
        <f t="shared" si="28"/>
        <v>8</v>
      </c>
      <c r="D470" s="10">
        <f t="shared" si="29"/>
        <v>11</v>
      </c>
      <c r="E470" s="10">
        <f t="shared" si="30"/>
        <v>2018</v>
      </c>
      <c r="F470" s="11" t="s">
        <v>335</v>
      </c>
      <c r="G470" s="11" t="s">
        <v>9</v>
      </c>
      <c r="H470" s="91">
        <v>100</v>
      </c>
      <c r="J470" s="92">
        <f t="shared" si="31"/>
        <v>23813.17999999996</v>
      </c>
    </row>
    <row r="471" spans="1:10" x14ac:dyDescent="0.35">
      <c r="A471" s="1" t="s">
        <v>105</v>
      </c>
      <c r="B471" s="20">
        <v>43412</v>
      </c>
      <c r="C471" s="11">
        <f t="shared" si="28"/>
        <v>8</v>
      </c>
      <c r="D471" s="10">
        <f t="shared" si="29"/>
        <v>11</v>
      </c>
      <c r="E471" s="10">
        <f t="shared" si="30"/>
        <v>2018</v>
      </c>
      <c r="F471" s="11" t="s">
        <v>335</v>
      </c>
      <c r="G471" s="11" t="s">
        <v>161</v>
      </c>
      <c r="H471" s="91">
        <v>23.11</v>
      </c>
      <c r="J471" s="92">
        <f t="shared" si="31"/>
        <v>23836.289999999961</v>
      </c>
    </row>
    <row r="472" spans="1:10" x14ac:dyDescent="0.35">
      <c r="A472" s="1" t="s">
        <v>105</v>
      </c>
      <c r="B472" s="20">
        <v>43416</v>
      </c>
      <c r="C472" s="11">
        <f t="shared" si="28"/>
        <v>12</v>
      </c>
      <c r="D472" s="10">
        <f t="shared" si="29"/>
        <v>11</v>
      </c>
      <c r="E472" s="10">
        <f t="shared" si="30"/>
        <v>2018</v>
      </c>
      <c r="F472" s="11" t="s">
        <v>333</v>
      </c>
      <c r="G472" s="11" t="s">
        <v>9</v>
      </c>
      <c r="H472" s="91">
        <v>45</v>
      </c>
      <c r="J472" s="92">
        <f t="shared" si="31"/>
        <v>23881.289999999961</v>
      </c>
    </row>
    <row r="473" spans="1:10" x14ac:dyDescent="0.35">
      <c r="A473" s="1" t="s">
        <v>105</v>
      </c>
      <c r="B473" s="20">
        <v>43416</v>
      </c>
      <c r="C473" s="11">
        <f t="shared" si="28"/>
        <v>12</v>
      </c>
      <c r="D473" s="10">
        <f t="shared" si="29"/>
        <v>11</v>
      </c>
      <c r="E473" s="10">
        <f t="shared" si="30"/>
        <v>2018</v>
      </c>
      <c r="F473" s="11" t="s">
        <v>167</v>
      </c>
      <c r="G473" s="11" t="s">
        <v>18</v>
      </c>
      <c r="I473" s="91">
        <v>115.52</v>
      </c>
      <c r="J473" s="92">
        <f t="shared" si="31"/>
        <v>23765.76999999996</v>
      </c>
    </row>
    <row r="474" spans="1:10" x14ac:dyDescent="0.35">
      <c r="A474" s="1" t="s">
        <v>105</v>
      </c>
      <c r="B474" s="20">
        <v>43416</v>
      </c>
      <c r="C474" s="11">
        <f t="shared" si="28"/>
        <v>12</v>
      </c>
      <c r="D474" s="10">
        <f t="shared" si="29"/>
        <v>11</v>
      </c>
      <c r="E474" s="10">
        <f t="shared" si="30"/>
        <v>2018</v>
      </c>
      <c r="F474" s="11" t="s">
        <v>333</v>
      </c>
      <c r="G474" s="11" t="s">
        <v>19</v>
      </c>
      <c r="H474" s="91">
        <v>216</v>
      </c>
      <c r="J474" s="92">
        <f t="shared" si="31"/>
        <v>23981.76999999996</v>
      </c>
    </row>
    <row r="475" spans="1:10" x14ac:dyDescent="0.35">
      <c r="A475" s="1" t="s">
        <v>105</v>
      </c>
      <c r="B475" s="20">
        <v>43416</v>
      </c>
      <c r="C475" s="11">
        <f t="shared" si="28"/>
        <v>12</v>
      </c>
      <c r="D475" s="10">
        <f t="shared" si="29"/>
        <v>11</v>
      </c>
      <c r="E475" s="10">
        <f t="shared" si="30"/>
        <v>2018</v>
      </c>
      <c r="F475" s="11" t="s">
        <v>330</v>
      </c>
      <c r="G475" s="11" t="s">
        <v>48</v>
      </c>
      <c r="I475" s="91">
        <v>1667</v>
      </c>
      <c r="J475" s="92">
        <f t="shared" si="31"/>
        <v>22314.76999999996</v>
      </c>
    </row>
    <row r="476" spans="1:10" x14ac:dyDescent="0.35">
      <c r="A476" s="1" t="s">
        <v>125</v>
      </c>
      <c r="B476" s="20">
        <v>43417</v>
      </c>
      <c r="C476" s="11">
        <f t="shared" si="28"/>
        <v>13</v>
      </c>
      <c r="D476" s="10">
        <f t="shared" si="29"/>
        <v>11</v>
      </c>
      <c r="E476" s="10">
        <f t="shared" si="30"/>
        <v>2018</v>
      </c>
      <c r="F476" s="11" t="s">
        <v>245</v>
      </c>
      <c r="G476" s="11" t="s">
        <v>91</v>
      </c>
      <c r="I476" s="91">
        <v>45.65</v>
      </c>
      <c r="J476" s="92">
        <f t="shared" si="31"/>
        <v>22269.119999999959</v>
      </c>
    </row>
    <row r="477" spans="1:10" x14ac:dyDescent="0.35">
      <c r="A477" s="1" t="s">
        <v>125</v>
      </c>
      <c r="B477" s="20">
        <v>43418</v>
      </c>
      <c r="C477" s="11">
        <f t="shared" si="28"/>
        <v>14</v>
      </c>
      <c r="D477" s="10">
        <f t="shared" si="29"/>
        <v>11</v>
      </c>
      <c r="E477" s="10">
        <f t="shared" si="30"/>
        <v>2018</v>
      </c>
      <c r="F477" s="11" t="s">
        <v>171</v>
      </c>
      <c r="G477" s="11" t="s">
        <v>128</v>
      </c>
      <c r="I477" s="91">
        <v>25.5</v>
      </c>
      <c r="J477" s="92">
        <f t="shared" si="31"/>
        <v>22243.619999999959</v>
      </c>
    </row>
    <row r="478" spans="1:10" x14ac:dyDescent="0.35">
      <c r="A478" s="1" t="s">
        <v>125</v>
      </c>
      <c r="B478" s="20">
        <v>43418</v>
      </c>
      <c r="C478" s="11">
        <f t="shared" si="28"/>
        <v>14</v>
      </c>
      <c r="D478" s="10">
        <f t="shared" si="29"/>
        <v>11</v>
      </c>
      <c r="E478" s="10">
        <f t="shared" si="30"/>
        <v>2018</v>
      </c>
      <c r="F478" s="11" t="s">
        <v>144</v>
      </c>
      <c r="G478" s="11" t="s">
        <v>157</v>
      </c>
      <c r="I478" s="91">
        <v>46.4</v>
      </c>
      <c r="J478" s="92">
        <f t="shared" si="31"/>
        <v>22197.219999999958</v>
      </c>
    </row>
    <row r="479" spans="1:10" x14ac:dyDescent="0.35">
      <c r="A479" s="1" t="s">
        <v>125</v>
      </c>
      <c r="B479" s="20">
        <v>43420</v>
      </c>
      <c r="C479" s="11">
        <f t="shared" si="28"/>
        <v>16</v>
      </c>
      <c r="D479" s="10">
        <f t="shared" si="29"/>
        <v>11</v>
      </c>
      <c r="E479" s="10">
        <f t="shared" si="30"/>
        <v>2018</v>
      </c>
      <c r="F479" s="11" t="s">
        <v>171</v>
      </c>
      <c r="G479" s="11" t="s">
        <v>80</v>
      </c>
      <c r="I479" s="91">
        <v>42</v>
      </c>
      <c r="J479" s="92">
        <f t="shared" si="31"/>
        <v>22155.219999999958</v>
      </c>
    </row>
    <row r="480" spans="1:10" x14ac:dyDescent="0.35">
      <c r="A480" s="1" t="s">
        <v>125</v>
      </c>
      <c r="B480" s="20">
        <v>43420</v>
      </c>
      <c r="C480" s="11">
        <f t="shared" si="28"/>
        <v>16</v>
      </c>
      <c r="D480" s="10">
        <f t="shared" si="29"/>
        <v>11</v>
      </c>
      <c r="E480" s="10">
        <f t="shared" si="30"/>
        <v>2018</v>
      </c>
      <c r="F480" s="11" t="s">
        <v>171</v>
      </c>
      <c r="G480" s="11" t="s">
        <v>91</v>
      </c>
      <c r="I480" s="91">
        <v>36.090000000000003</v>
      </c>
      <c r="J480" s="92">
        <f t="shared" si="31"/>
        <v>22119.129999999957</v>
      </c>
    </row>
    <row r="481" spans="1:10" x14ac:dyDescent="0.35">
      <c r="A481" s="1" t="s">
        <v>125</v>
      </c>
      <c r="B481" s="20">
        <v>43420</v>
      </c>
      <c r="C481" s="11">
        <f t="shared" si="28"/>
        <v>16</v>
      </c>
      <c r="D481" s="10">
        <f t="shared" si="29"/>
        <v>11</v>
      </c>
      <c r="E481" s="10">
        <f t="shared" si="30"/>
        <v>2018</v>
      </c>
      <c r="F481" s="11" t="s">
        <v>171</v>
      </c>
      <c r="G481" s="11" t="s">
        <v>91</v>
      </c>
      <c r="I481" s="91">
        <v>12.9</v>
      </c>
      <c r="J481" s="92">
        <f t="shared" si="31"/>
        <v>22106.229999999956</v>
      </c>
    </row>
    <row r="482" spans="1:10" x14ac:dyDescent="0.35">
      <c r="A482" s="1" t="s">
        <v>125</v>
      </c>
      <c r="B482" s="20">
        <v>43423</v>
      </c>
      <c r="C482" s="11">
        <f t="shared" si="28"/>
        <v>19</v>
      </c>
      <c r="D482" s="10">
        <f t="shared" si="29"/>
        <v>11</v>
      </c>
      <c r="E482" s="10">
        <f t="shared" si="30"/>
        <v>2018</v>
      </c>
      <c r="F482" s="11" t="s">
        <v>156</v>
      </c>
      <c r="G482" s="11" t="s">
        <v>91</v>
      </c>
      <c r="I482" s="91">
        <v>53.89</v>
      </c>
      <c r="J482" s="92">
        <f t="shared" si="31"/>
        <v>22052.339999999956</v>
      </c>
    </row>
    <row r="483" spans="1:10" x14ac:dyDescent="0.35">
      <c r="A483" s="1" t="s">
        <v>125</v>
      </c>
      <c r="B483" s="20">
        <v>43424</v>
      </c>
      <c r="C483" s="11">
        <f t="shared" si="28"/>
        <v>20</v>
      </c>
      <c r="D483" s="10">
        <f t="shared" si="29"/>
        <v>11</v>
      </c>
      <c r="E483" s="10">
        <f t="shared" si="30"/>
        <v>2018</v>
      </c>
      <c r="F483" s="11" t="s">
        <v>43</v>
      </c>
      <c r="G483" s="11" t="s">
        <v>91</v>
      </c>
      <c r="I483" s="91">
        <v>15</v>
      </c>
      <c r="J483" s="92">
        <f t="shared" si="31"/>
        <v>22037.339999999956</v>
      </c>
    </row>
    <row r="484" spans="1:10" x14ac:dyDescent="0.35">
      <c r="A484" s="1" t="s">
        <v>125</v>
      </c>
      <c r="B484" s="20">
        <v>43424</v>
      </c>
      <c r="C484" s="11">
        <f t="shared" si="28"/>
        <v>20</v>
      </c>
      <c r="D484" s="10">
        <f t="shared" si="29"/>
        <v>11</v>
      </c>
      <c r="E484" s="10">
        <f t="shared" si="30"/>
        <v>2018</v>
      </c>
      <c r="F484" s="11" t="s">
        <v>225</v>
      </c>
      <c r="G484" s="11" t="s">
        <v>91</v>
      </c>
      <c r="I484" s="91">
        <v>26</v>
      </c>
      <c r="J484" s="92">
        <f t="shared" si="31"/>
        <v>22011.339999999956</v>
      </c>
    </row>
    <row r="485" spans="1:10" x14ac:dyDescent="0.35">
      <c r="A485" s="1" t="s">
        <v>125</v>
      </c>
      <c r="B485" s="20">
        <v>43424</v>
      </c>
      <c r="C485" s="11">
        <f t="shared" si="28"/>
        <v>20</v>
      </c>
      <c r="D485" s="10">
        <f t="shared" si="29"/>
        <v>11</v>
      </c>
      <c r="E485" s="10">
        <f t="shared" si="30"/>
        <v>2018</v>
      </c>
      <c r="F485" s="11" t="s">
        <v>225</v>
      </c>
      <c r="G485" s="11" t="s">
        <v>91</v>
      </c>
      <c r="I485" s="91">
        <v>5.62</v>
      </c>
      <c r="J485" s="92">
        <f t="shared" si="31"/>
        <v>22005.719999999958</v>
      </c>
    </row>
    <row r="486" spans="1:10" x14ac:dyDescent="0.35">
      <c r="A486" s="1" t="s">
        <v>105</v>
      </c>
      <c r="B486" s="20">
        <v>43425</v>
      </c>
      <c r="C486" s="11">
        <f t="shared" si="28"/>
        <v>21</v>
      </c>
      <c r="D486" s="10">
        <f t="shared" si="29"/>
        <v>11</v>
      </c>
      <c r="E486" s="10">
        <f t="shared" si="30"/>
        <v>2018</v>
      </c>
      <c r="F486" s="11" t="s">
        <v>327</v>
      </c>
      <c r="G486" s="11" t="s">
        <v>19</v>
      </c>
      <c r="H486" s="91">
        <v>276</v>
      </c>
      <c r="J486" s="92">
        <f t="shared" si="31"/>
        <v>22281.719999999958</v>
      </c>
    </row>
    <row r="487" spans="1:10" x14ac:dyDescent="0.35">
      <c r="A487" s="1">
        <v>7697038</v>
      </c>
      <c r="B487" s="20">
        <v>43425</v>
      </c>
      <c r="C487" s="11">
        <f t="shared" si="28"/>
        <v>21</v>
      </c>
      <c r="D487" s="10">
        <f t="shared" si="29"/>
        <v>11</v>
      </c>
      <c r="E487" s="10">
        <f t="shared" si="30"/>
        <v>2018</v>
      </c>
      <c r="F487" s="11" t="s">
        <v>35</v>
      </c>
      <c r="G487" s="11" t="s">
        <v>52</v>
      </c>
      <c r="I487" s="91">
        <v>150</v>
      </c>
      <c r="J487" s="92">
        <f t="shared" si="31"/>
        <v>22131.719999999958</v>
      </c>
    </row>
    <row r="488" spans="1:10" x14ac:dyDescent="0.35">
      <c r="A488" s="1" t="s">
        <v>125</v>
      </c>
      <c r="B488" s="20">
        <v>43426</v>
      </c>
      <c r="C488" s="11">
        <f t="shared" si="28"/>
        <v>22</v>
      </c>
      <c r="D488" s="10">
        <f t="shared" si="29"/>
        <v>11</v>
      </c>
      <c r="E488" s="10">
        <f t="shared" si="30"/>
        <v>2018</v>
      </c>
      <c r="F488" s="11" t="s">
        <v>171</v>
      </c>
      <c r="G488" s="11" t="s">
        <v>128</v>
      </c>
      <c r="I488" s="91">
        <v>86.5</v>
      </c>
      <c r="J488" s="92">
        <f t="shared" si="31"/>
        <v>22045.219999999958</v>
      </c>
    </row>
    <row r="489" spans="1:10" x14ac:dyDescent="0.35">
      <c r="A489" s="1" t="s">
        <v>125</v>
      </c>
      <c r="B489" s="20">
        <v>43426</v>
      </c>
      <c r="C489" s="11">
        <f t="shared" si="28"/>
        <v>22</v>
      </c>
      <c r="D489" s="10">
        <f t="shared" si="29"/>
        <v>11</v>
      </c>
      <c r="E489" s="10">
        <f t="shared" si="30"/>
        <v>2018</v>
      </c>
      <c r="F489" s="11" t="s">
        <v>245</v>
      </c>
      <c r="G489" s="11" t="s">
        <v>52</v>
      </c>
      <c r="I489" s="91">
        <v>47.96</v>
      </c>
      <c r="J489" s="92">
        <f t="shared" si="31"/>
        <v>21997.259999999958</v>
      </c>
    </row>
    <row r="490" spans="1:10" x14ac:dyDescent="0.35">
      <c r="A490" s="1" t="s">
        <v>105</v>
      </c>
      <c r="B490" s="20">
        <v>43434</v>
      </c>
      <c r="C490" s="11">
        <f t="shared" si="28"/>
        <v>30</v>
      </c>
      <c r="D490" s="10">
        <f t="shared" si="29"/>
        <v>11</v>
      </c>
      <c r="E490" s="10">
        <f t="shared" si="30"/>
        <v>2018</v>
      </c>
      <c r="F490" s="11" t="s">
        <v>309</v>
      </c>
      <c r="G490" s="11" t="s">
        <v>19</v>
      </c>
      <c r="H490" s="91">
        <v>216</v>
      </c>
      <c r="J490" s="92">
        <f t="shared" si="31"/>
        <v>22213.259999999958</v>
      </c>
    </row>
    <row r="491" spans="1:10" x14ac:dyDescent="0.35">
      <c r="A491" s="17">
        <v>8538001</v>
      </c>
      <c r="B491" s="19">
        <v>43437</v>
      </c>
      <c r="C491" s="15">
        <f t="shared" si="28"/>
        <v>3</v>
      </c>
      <c r="D491" s="14">
        <f t="shared" si="29"/>
        <v>12</v>
      </c>
      <c r="E491" s="14">
        <f t="shared" si="30"/>
        <v>2018</v>
      </c>
      <c r="F491" s="15" t="s">
        <v>180</v>
      </c>
      <c r="G491" s="15" t="s">
        <v>91</v>
      </c>
      <c r="H491" s="93"/>
      <c r="I491" s="93">
        <v>35</v>
      </c>
      <c r="J491" s="94">
        <f t="shared" si="31"/>
        <v>22178.259999999958</v>
      </c>
    </row>
    <row r="492" spans="1:10" x14ac:dyDescent="0.35">
      <c r="A492" s="17" t="s">
        <v>125</v>
      </c>
      <c r="B492" s="19">
        <v>43437</v>
      </c>
      <c r="C492" s="15">
        <f t="shared" si="28"/>
        <v>3</v>
      </c>
      <c r="D492" s="14">
        <f t="shared" si="29"/>
        <v>12</v>
      </c>
      <c r="E492" s="14">
        <f t="shared" si="30"/>
        <v>2018</v>
      </c>
      <c r="F492" s="15" t="s">
        <v>245</v>
      </c>
      <c r="G492" s="15" t="s">
        <v>91</v>
      </c>
      <c r="H492" s="93"/>
      <c r="I492" s="93">
        <v>14</v>
      </c>
      <c r="J492" s="94">
        <f t="shared" si="31"/>
        <v>22164.259999999958</v>
      </c>
    </row>
    <row r="493" spans="1:10" x14ac:dyDescent="0.35">
      <c r="A493" s="17">
        <v>7697039</v>
      </c>
      <c r="B493" s="19">
        <v>43437</v>
      </c>
      <c r="C493" s="15">
        <f t="shared" si="28"/>
        <v>3</v>
      </c>
      <c r="D493" s="14">
        <f t="shared" si="29"/>
        <v>12</v>
      </c>
      <c r="E493" s="14">
        <f t="shared" si="30"/>
        <v>2018</v>
      </c>
      <c r="F493" s="15" t="s">
        <v>209</v>
      </c>
      <c r="G493" s="15" t="s">
        <v>146</v>
      </c>
      <c r="H493" s="93"/>
      <c r="I493" s="93">
        <v>64</v>
      </c>
      <c r="J493" s="94">
        <f t="shared" si="31"/>
        <v>22100.259999999958</v>
      </c>
    </row>
    <row r="494" spans="1:10" x14ac:dyDescent="0.35">
      <c r="A494" s="17" t="s">
        <v>105</v>
      </c>
      <c r="B494" s="19">
        <v>43437</v>
      </c>
      <c r="C494" s="15">
        <f t="shared" si="28"/>
        <v>3</v>
      </c>
      <c r="D494" s="14">
        <f t="shared" si="29"/>
        <v>12</v>
      </c>
      <c r="E494" s="14">
        <f t="shared" si="30"/>
        <v>2018</v>
      </c>
      <c r="F494" s="15" t="s">
        <v>329</v>
      </c>
      <c r="G494" s="15" t="s">
        <v>9</v>
      </c>
      <c r="H494" s="93">
        <v>125</v>
      </c>
      <c r="I494" s="93"/>
      <c r="J494" s="94">
        <f t="shared" si="31"/>
        <v>22225.259999999958</v>
      </c>
    </row>
    <row r="495" spans="1:10" x14ac:dyDescent="0.35">
      <c r="A495" s="17" t="s">
        <v>105</v>
      </c>
      <c r="B495" s="19">
        <v>43437</v>
      </c>
      <c r="C495" s="15">
        <f t="shared" si="28"/>
        <v>3</v>
      </c>
      <c r="D495" s="14">
        <f t="shared" si="29"/>
        <v>12</v>
      </c>
      <c r="E495" s="14">
        <f t="shared" si="30"/>
        <v>2018</v>
      </c>
      <c r="F495" s="15" t="s">
        <v>333</v>
      </c>
      <c r="G495" s="15" t="s">
        <v>9</v>
      </c>
      <c r="H495" s="93">
        <v>90</v>
      </c>
      <c r="I495" s="93"/>
      <c r="J495" s="94">
        <f t="shared" si="31"/>
        <v>22315.259999999958</v>
      </c>
    </row>
    <row r="496" spans="1:10" x14ac:dyDescent="0.35">
      <c r="A496" s="17" t="s">
        <v>105</v>
      </c>
      <c r="B496" s="19">
        <v>43437</v>
      </c>
      <c r="C496" s="15">
        <f t="shared" si="28"/>
        <v>3</v>
      </c>
      <c r="D496" s="14">
        <f t="shared" si="29"/>
        <v>12</v>
      </c>
      <c r="E496" s="14">
        <f t="shared" si="30"/>
        <v>2018</v>
      </c>
      <c r="F496" s="15" t="s">
        <v>334</v>
      </c>
      <c r="G496" s="15" t="s">
        <v>9</v>
      </c>
      <c r="H496" s="93">
        <v>65</v>
      </c>
      <c r="I496" s="93"/>
      <c r="J496" s="94">
        <f t="shared" si="31"/>
        <v>22380.259999999958</v>
      </c>
    </row>
    <row r="497" spans="1:10" x14ac:dyDescent="0.35">
      <c r="A497" s="17" t="s">
        <v>105</v>
      </c>
      <c r="B497" s="19">
        <v>43437</v>
      </c>
      <c r="C497" s="15">
        <f t="shared" si="28"/>
        <v>3</v>
      </c>
      <c r="D497" s="14">
        <f t="shared" si="29"/>
        <v>12</v>
      </c>
      <c r="E497" s="14">
        <f t="shared" si="30"/>
        <v>2018</v>
      </c>
      <c r="F497" s="15" t="s">
        <v>329</v>
      </c>
      <c r="G497" s="15" t="s">
        <v>19</v>
      </c>
      <c r="H497" s="93">
        <v>236</v>
      </c>
      <c r="I497" s="93"/>
      <c r="J497" s="94">
        <f t="shared" si="31"/>
        <v>22616.259999999958</v>
      </c>
    </row>
    <row r="498" spans="1:10" x14ac:dyDescent="0.35">
      <c r="A498" s="17" t="s">
        <v>105</v>
      </c>
      <c r="B498" s="19">
        <v>43437</v>
      </c>
      <c r="C498" s="15">
        <f t="shared" si="28"/>
        <v>3</v>
      </c>
      <c r="D498" s="14">
        <f t="shared" si="29"/>
        <v>12</v>
      </c>
      <c r="E498" s="14">
        <f t="shared" si="30"/>
        <v>2018</v>
      </c>
      <c r="F498" s="15" t="s">
        <v>336</v>
      </c>
      <c r="G498" s="15" t="s">
        <v>19</v>
      </c>
      <c r="H498" s="93">
        <v>216</v>
      </c>
      <c r="I498" s="93"/>
      <c r="J498" s="94">
        <f t="shared" si="31"/>
        <v>22832.259999999958</v>
      </c>
    </row>
    <row r="499" spans="1:10" x14ac:dyDescent="0.35">
      <c r="A499" s="17" t="s">
        <v>105</v>
      </c>
      <c r="B499" s="19">
        <v>43437</v>
      </c>
      <c r="C499" s="15">
        <f t="shared" si="28"/>
        <v>3</v>
      </c>
      <c r="D499" s="14">
        <f t="shared" si="29"/>
        <v>12</v>
      </c>
      <c r="E499" s="14">
        <f t="shared" si="30"/>
        <v>2018</v>
      </c>
      <c r="F499" s="15" t="s">
        <v>333</v>
      </c>
      <c r="G499" s="15" t="s">
        <v>19</v>
      </c>
      <c r="H499" s="93">
        <v>432</v>
      </c>
      <c r="I499" s="93"/>
      <c r="J499" s="94">
        <f t="shared" si="31"/>
        <v>23264.259999999958</v>
      </c>
    </row>
    <row r="500" spans="1:10" x14ac:dyDescent="0.35">
      <c r="A500" s="17" t="s">
        <v>105</v>
      </c>
      <c r="B500" s="19">
        <v>43437</v>
      </c>
      <c r="C500" s="15">
        <f t="shared" si="28"/>
        <v>3</v>
      </c>
      <c r="D500" s="14">
        <f t="shared" si="29"/>
        <v>12</v>
      </c>
      <c r="E500" s="14">
        <f t="shared" si="30"/>
        <v>2018</v>
      </c>
      <c r="F500" s="15" t="s">
        <v>334</v>
      </c>
      <c r="G500" s="15" t="s">
        <v>19</v>
      </c>
      <c r="H500" s="93">
        <v>216</v>
      </c>
      <c r="I500" s="93"/>
      <c r="J500" s="94">
        <f t="shared" si="31"/>
        <v>23480.259999999958</v>
      </c>
    </row>
    <row r="501" spans="1:10" x14ac:dyDescent="0.35">
      <c r="A501" s="17" t="s">
        <v>105</v>
      </c>
      <c r="B501" s="19">
        <v>43438</v>
      </c>
      <c r="C501" s="15">
        <f t="shared" si="28"/>
        <v>4</v>
      </c>
      <c r="D501" s="14">
        <f t="shared" si="29"/>
        <v>12</v>
      </c>
      <c r="E501" s="14">
        <f t="shared" si="30"/>
        <v>2018</v>
      </c>
      <c r="F501" s="15" t="s">
        <v>357</v>
      </c>
      <c r="G501" s="15" t="s">
        <v>19</v>
      </c>
      <c r="H501" s="93">
        <v>216</v>
      </c>
      <c r="I501" s="93"/>
      <c r="J501" s="94">
        <f t="shared" si="31"/>
        <v>23696.259999999958</v>
      </c>
    </row>
    <row r="502" spans="1:10" x14ac:dyDescent="0.35">
      <c r="A502" s="17" t="s">
        <v>105</v>
      </c>
      <c r="B502" s="19">
        <v>43438</v>
      </c>
      <c r="C502" s="15">
        <f t="shared" si="28"/>
        <v>4</v>
      </c>
      <c r="D502" s="14">
        <f t="shared" si="29"/>
        <v>12</v>
      </c>
      <c r="E502" s="14">
        <f t="shared" si="30"/>
        <v>2018</v>
      </c>
      <c r="F502" s="15" t="s">
        <v>357</v>
      </c>
      <c r="G502" s="15" t="s">
        <v>9</v>
      </c>
      <c r="H502" s="93">
        <v>830</v>
      </c>
      <c r="I502" s="93"/>
      <c r="J502" s="94">
        <f t="shared" si="31"/>
        <v>24526.259999999958</v>
      </c>
    </row>
    <row r="503" spans="1:10" x14ac:dyDescent="0.35">
      <c r="A503" s="17" t="s">
        <v>105</v>
      </c>
      <c r="B503" s="19">
        <v>43439</v>
      </c>
      <c r="C503" s="15">
        <f t="shared" si="28"/>
        <v>5</v>
      </c>
      <c r="D503" s="14">
        <f t="shared" si="29"/>
        <v>12</v>
      </c>
      <c r="E503" s="14">
        <f t="shared" si="30"/>
        <v>2018</v>
      </c>
      <c r="F503" s="15" t="s">
        <v>335</v>
      </c>
      <c r="G503" s="15" t="s">
        <v>19</v>
      </c>
      <c r="H503" s="93">
        <v>216</v>
      </c>
      <c r="I503" s="93"/>
      <c r="J503" s="94">
        <f t="shared" si="31"/>
        <v>24742.259999999958</v>
      </c>
    </row>
    <row r="504" spans="1:10" x14ac:dyDescent="0.35">
      <c r="A504" s="17" t="s">
        <v>105</v>
      </c>
      <c r="B504" s="19">
        <v>43439</v>
      </c>
      <c r="C504" s="15">
        <f t="shared" si="28"/>
        <v>5</v>
      </c>
      <c r="D504" s="14">
        <f t="shared" si="29"/>
        <v>12</v>
      </c>
      <c r="E504" s="14">
        <f t="shared" si="30"/>
        <v>2018</v>
      </c>
      <c r="F504" s="15" t="s">
        <v>335</v>
      </c>
      <c r="G504" s="15" t="s">
        <v>9</v>
      </c>
      <c r="H504" s="93">
        <v>100</v>
      </c>
      <c r="I504" s="93"/>
      <c r="J504" s="94">
        <f t="shared" si="31"/>
        <v>24842.259999999958</v>
      </c>
    </row>
    <row r="505" spans="1:10" x14ac:dyDescent="0.35">
      <c r="A505" s="17" t="s">
        <v>105</v>
      </c>
      <c r="B505" s="19">
        <v>43439</v>
      </c>
      <c r="C505" s="15">
        <f t="shared" si="28"/>
        <v>5</v>
      </c>
      <c r="D505" s="14">
        <f t="shared" si="29"/>
        <v>12</v>
      </c>
      <c r="E505" s="14">
        <f t="shared" si="30"/>
        <v>2018</v>
      </c>
      <c r="F505" s="15" t="s">
        <v>309</v>
      </c>
      <c r="G505" s="15" t="s">
        <v>84</v>
      </c>
      <c r="H505" s="93"/>
      <c r="I505" s="93">
        <v>239</v>
      </c>
      <c r="J505" s="94">
        <f t="shared" si="31"/>
        <v>24603.259999999958</v>
      </c>
    </row>
    <row r="506" spans="1:10" x14ac:dyDescent="0.35">
      <c r="A506" s="17" t="s">
        <v>105</v>
      </c>
      <c r="B506" s="19">
        <v>43439</v>
      </c>
      <c r="C506" s="15">
        <f t="shared" si="28"/>
        <v>5</v>
      </c>
      <c r="D506" s="14">
        <f t="shared" si="29"/>
        <v>12</v>
      </c>
      <c r="E506" s="14">
        <f t="shared" si="30"/>
        <v>2018</v>
      </c>
      <c r="F506" s="15" t="s">
        <v>309</v>
      </c>
      <c r="G506" s="15" t="s">
        <v>9</v>
      </c>
      <c r="H506" s="93">
        <v>133</v>
      </c>
      <c r="I506" s="93"/>
      <c r="J506" s="94">
        <f t="shared" si="31"/>
        <v>24736.259999999958</v>
      </c>
    </row>
    <row r="507" spans="1:10" x14ac:dyDescent="0.35">
      <c r="A507" s="17" t="s">
        <v>105</v>
      </c>
      <c r="B507" s="19">
        <v>43439</v>
      </c>
      <c r="C507" s="15">
        <f t="shared" si="28"/>
        <v>5</v>
      </c>
      <c r="D507" s="14">
        <f t="shared" si="29"/>
        <v>12</v>
      </c>
      <c r="E507" s="14">
        <f t="shared" si="30"/>
        <v>2018</v>
      </c>
      <c r="F507" s="15" t="s">
        <v>332</v>
      </c>
      <c r="G507" s="15" t="s">
        <v>9</v>
      </c>
      <c r="H507" s="93">
        <v>80</v>
      </c>
      <c r="I507" s="93"/>
      <c r="J507" s="94">
        <f t="shared" si="31"/>
        <v>24816.259999999958</v>
      </c>
    </row>
    <row r="508" spans="1:10" x14ac:dyDescent="0.35">
      <c r="A508" s="17" t="s">
        <v>105</v>
      </c>
      <c r="B508" s="19">
        <v>43439</v>
      </c>
      <c r="C508" s="15">
        <f t="shared" si="28"/>
        <v>5</v>
      </c>
      <c r="D508" s="14">
        <f t="shared" si="29"/>
        <v>12</v>
      </c>
      <c r="E508" s="14">
        <f t="shared" si="30"/>
        <v>2018</v>
      </c>
      <c r="F508" s="15" t="s">
        <v>332</v>
      </c>
      <c r="G508" s="15" t="s">
        <v>19</v>
      </c>
      <c r="H508" s="93">
        <v>216</v>
      </c>
      <c r="I508" s="93"/>
      <c r="J508" s="94">
        <f t="shared" si="31"/>
        <v>25032.259999999958</v>
      </c>
    </row>
    <row r="509" spans="1:10" x14ac:dyDescent="0.35">
      <c r="A509" s="17" t="s">
        <v>105</v>
      </c>
      <c r="B509" s="19">
        <v>43440</v>
      </c>
      <c r="C509" s="15">
        <f t="shared" si="28"/>
        <v>6</v>
      </c>
      <c r="D509" s="14">
        <f t="shared" si="29"/>
        <v>12</v>
      </c>
      <c r="E509" s="14">
        <f t="shared" si="30"/>
        <v>2018</v>
      </c>
      <c r="F509" s="15" t="s">
        <v>326</v>
      </c>
      <c r="G509" s="15" t="s">
        <v>19</v>
      </c>
      <c r="H509" s="93">
        <v>216</v>
      </c>
      <c r="I509" s="93"/>
      <c r="J509" s="94">
        <f t="shared" si="31"/>
        <v>25248.259999999958</v>
      </c>
    </row>
    <row r="510" spans="1:10" x14ac:dyDescent="0.35">
      <c r="A510" s="17" t="s">
        <v>105</v>
      </c>
      <c r="B510" s="19">
        <v>43440</v>
      </c>
      <c r="C510" s="15">
        <f t="shared" si="28"/>
        <v>6</v>
      </c>
      <c r="D510" s="14">
        <f t="shared" si="29"/>
        <v>12</v>
      </c>
      <c r="E510" s="14">
        <f t="shared" si="30"/>
        <v>2018</v>
      </c>
      <c r="F510" s="15" t="s">
        <v>326</v>
      </c>
      <c r="G510" s="15" t="s">
        <v>9</v>
      </c>
      <c r="H510" s="93">
        <v>135</v>
      </c>
      <c r="I510" s="93"/>
      <c r="J510" s="94">
        <f t="shared" si="31"/>
        <v>25383.259999999958</v>
      </c>
    </row>
    <row r="511" spans="1:10" x14ac:dyDescent="0.35">
      <c r="A511" s="17" t="s">
        <v>125</v>
      </c>
      <c r="B511" s="19">
        <v>43441</v>
      </c>
      <c r="C511" s="15">
        <f t="shared" si="28"/>
        <v>7</v>
      </c>
      <c r="D511" s="14">
        <f t="shared" si="29"/>
        <v>12</v>
      </c>
      <c r="E511" s="14">
        <f t="shared" si="30"/>
        <v>2018</v>
      </c>
      <c r="F511" s="15" t="s">
        <v>160</v>
      </c>
      <c r="G511" s="15" t="s">
        <v>161</v>
      </c>
      <c r="H511" s="93"/>
      <c r="I511" s="93">
        <v>43.14</v>
      </c>
      <c r="J511" s="94">
        <f t="shared" si="31"/>
        <v>25340.119999999959</v>
      </c>
    </row>
    <row r="512" spans="1:10" x14ac:dyDescent="0.35">
      <c r="A512" s="17" t="s">
        <v>105</v>
      </c>
      <c r="B512" s="19">
        <v>43444</v>
      </c>
      <c r="C512" s="15">
        <f t="shared" si="28"/>
        <v>10</v>
      </c>
      <c r="D512" s="14">
        <f t="shared" si="29"/>
        <v>12</v>
      </c>
      <c r="E512" s="14">
        <f t="shared" si="30"/>
        <v>2018</v>
      </c>
      <c r="F512" s="15" t="s">
        <v>327</v>
      </c>
      <c r="G512" s="15" t="s">
        <v>19</v>
      </c>
      <c r="H512" s="93">
        <v>276</v>
      </c>
      <c r="I512" s="93"/>
      <c r="J512" s="94">
        <f t="shared" si="31"/>
        <v>25616.119999999959</v>
      </c>
    </row>
    <row r="513" spans="1:10" x14ac:dyDescent="0.35">
      <c r="A513" s="17" t="s">
        <v>95</v>
      </c>
      <c r="B513" s="19">
        <v>43444</v>
      </c>
      <c r="C513" s="15">
        <f t="shared" si="28"/>
        <v>10</v>
      </c>
      <c r="D513" s="14">
        <f t="shared" si="29"/>
        <v>12</v>
      </c>
      <c r="E513" s="14">
        <f t="shared" si="30"/>
        <v>2018</v>
      </c>
      <c r="F513" s="15" t="s">
        <v>167</v>
      </c>
      <c r="G513" s="15" t="s">
        <v>18</v>
      </c>
      <c r="H513" s="93"/>
      <c r="I513" s="93">
        <v>115.52</v>
      </c>
      <c r="J513" s="94">
        <f t="shared" si="31"/>
        <v>25500.599999999959</v>
      </c>
    </row>
    <row r="514" spans="1:10" x14ac:dyDescent="0.35">
      <c r="A514" s="17" t="s">
        <v>105</v>
      </c>
      <c r="B514" s="19">
        <v>43444</v>
      </c>
      <c r="C514" s="15">
        <f t="shared" ref="C514:C577" si="32">DAY(B514)</f>
        <v>10</v>
      </c>
      <c r="D514" s="14">
        <f t="shared" ref="D514:D577" si="33">MONTH(B514)</f>
        <v>12</v>
      </c>
      <c r="E514" s="14">
        <f t="shared" ref="E514:E577" si="34">YEAR(B514)</f>
        <v>2018</v>
      </c>
      <c r="F514" s="15" t="s">
        <v>330</v>
      </c>
      <c r="G514" s="15" t="s">
        <v>48</v>
      </c>
      <c r="H514" s="93"/>
      <c r="I514" s="93">
        <v>1667</v>
      </c>
      <c r="J514" s="94">
        <f t="shared" si="31"/>
        <v>23833.599999999959</v>
      </c>
    </row>
    <row r="515" spans="1:10" x14ac:dyDescent="0.35">
      <c r="A515" s="17" t="s">
        <v>95</v>
      </c>
      <c r="B515" s="19">
        <v>43446</v>
      </c>
      <c r="C515" s="15">
        <f t="shared" si="32"/>
        <v>12</v>
      </c>
      <c r="D515" s="14">
        <f t="shared" si="33"/>
        <v>12</v>
      </c>
      <c r="E515" s="14">
        <f t="shared" si="34"/>
        <v>2018</v>
      </c>
      <c r="F515" s="15" t="s">
        <v>123</v>
      </c>
      <c r="G515" s="15" t="s">
        <v>71</v>
      </c>
      <c r="H515" s="93"/>
      <c r="I515" s="93">
        <v>660.91</v>
      </c>
      <c r="J515" s="94">
        <f t="shared" ref="J515:J578" si="35">J514+H515-I515</f>
        <v>23172.689999999959</v>
      </c>
    </row>
    <row r="516" spans="1:10" x14ac:dyDescent="0.35">
      <c r="A516" s="17" t="s">
        <v>95</v>
      </c>
      <c r="B516" s="19">
        <v>43446</v>
      </c>
      <c r="C516" s="15">
        <f t="shared" si="32"/>
        <v>12</v>
      </c>
      <c r="D516" s="14">
        <f t="shared" si="33"/>
        <v>12</v>
      </c>
      <c r="E516" s="14">
        <f t="shared" si="34"/>
        <v>2018</v>
      </c>
      <c r="F516" s="15" t="s">
        <v>123</v>
      </c>
      <c r="G516" s="15" t="s">
        <v>71</v>
      </c>
      <c r="H516" s="93"/>
      <c r="I516" s="93">
        <v>367.55</v>
      </c>
      <c r="J516" s="94">
        <f t="shared" si="35"/>
        <v>22805.139999999959</v>
      </c>
    </row>
    <row r="517" spans="1:10" x14ac:dyDescent="0.35">
      <c r="A517" s="17" t="s">
        <v>105</v>
      </c>
      <c r="B517" s="19">
        <v>43447</v>
      </c>
      <c r="C517" s="15">
        <f t="shared" si="32"/>
        <v>13</v>
      </c>
      <c r="D517" s="14">
        <f t="shared" si="33"/>
        <v>12</v>
      </c>
      <c r="E517" s="14">
        <f t="shared" si="34"/>
        <v>2018</v>
      </c>
      <c r="F517" s="15" t="s">
        <v>327</v>
      </c>
      <c r="G517" s="15" t="s">
        <v>9</v>
      </c>
      <c r="H517" s="93">
        <v>120</v>
      </c>
      <c r="I517" s="93"/>
      <c r="J517" s="94">
        <f t="shared" si="35"/>
        <v>22925.139999999959</v>
      </c>
    </row>
    <row r="518" spans="1:10" x14ac:dyDescent="0.35">
      <c r="A518" s="17" t="s">
        <v>125</v>
      </c>
      <c r="B518" s="19">
        <v>43448</v>
      </c>
      <c r="C518" s="15">
        <f t="shared" si="32"/>
        <v>14</v>
      </c>
      <c r="D518" s="14">
        <f t="shared" si="33"/>
        <v>12</v>
      </c>
      <c r="E518" s="14">
        <f t="shared" si="34"/>
        <v>2018</v>
      </c>
      <c r="F518" s="15" t="s">
        <v>118</v>
      </c>
      <c r="G518" s="15" t="s">
        <v>52</v>
      </c>
      <c r="H518" s="93"/>
      <c r="I518" s="93">
        <v>217.38</v>
      </c>
      <c r="J518" s="94">
        <f t="shared" si="35"/>
        <v>22707.759999999958</v>
      </c>
    </row>
    <row r="519" spans="1:10" x14ac:dyDescent="0.35">
      <c r="A519" s="17" t="s">
        <v>125</v>
      </c>
      <c r="B519" s="19">
        <v>43451</v>
      </c>
      <c r="C519" s="15">
        <f t="shared" si="32"/>
        <v>17</v>
      </c>
      <c r="D519" s="14">
        <f t="shared" si="33"/>
        <v>12</v>
      </c>
      <c r="E519" s="14">
        <f t="shared" si="34"/>
        <v>2018</v>
      </c>
      <c r="F519" s="15" t="s">
        <v>53</v>
      </c>
      <c r="G519" s="15" t="s">
        <v>91</v>
      </c>
      <c r="H519" s="93"/>
      <c r="I519" s="93">
        <v>24</v>
      </c>
      <c r="J519" s="94">
        <f t="shared" si="35"/>
        <v>22683.759999999958</v>
      </c>
    </row>
    <row r="520" spans="1:10" x14ac:dyDescent="0.35">
      <c r="A520" s="17" t="s">
        <v>125</v>
      </c>
      <c r="B520" s="19">
        <v>43451</v>
      </c>
      <c r="C520" s="15">
        <f t="shared" si="32"/>
        <v>17</v>
      </c>
      <c r="D520" s="14">
        <f t="shared" si="33"/>
        <v>12</v>
      </c>
      <c r="E520" s="14">
        <f t="shared" si="34"/>
        <v>2018</v>
      </c>
      <c r="F520" s="15" t="s">
        <v>171</v>
      </c>
      <c r="G520" s="15" t="s">
        <v>91</v>
      </c>
      <c r="H520" s="93"/>
      <c r="I520" s="93">
        <v>10.73</v>
      </c>
      <c r="J520" s="94">
        <f t="shared" si="35"/>
        <v>22673.029999999959</v>
      </c>
    </row>
    <row r="521" spans="1:10" x14ac:dyDescent="0.35">
      <c r="A521" s="17" t="s">
        <v>105</v>
      </c>
      <c r="B521" s="19">
        <v>43452</v>
      </c>
      <c r="C521" s="15">
        <f t="shared" si="32"/>
        <v>18</v>
      </c>
      <c r="D521" s="14">
        <f t="shared" si="33"/>
        <v>12</v>
      </c>
      <c r="E521" s="14">
        <f t="shared" si="34"/>
        <v>2018</v>
      </c>
      <c r="F521" s="15" t="s">
        <v>334</v>
      </c>
      <c r="G521" s="15" t="s">
        <v>91</v>
      </c>
      <c r="H521" s="93"/>
      <c r="I521" s="93">
        <v>6.4</v>
      </c>
      <c r="J521" s="94">
        <f t="shared" si="35"/>
        <v>22666.629999999957</v>
      </c>
    </row>
    <row r="522" spans="1:10" x14ac:dyDescent="0.35">
      <c r="A522" s="17" t="s">
        <v>125</v>
      </c>
      <c r="B522" s="19">
        <v>43452</v>
      </c>
      <c r="C522" s="15">
        <f t="shared" si="32"/>
        <v>18</v>
      </c>
      <c r="D522" s="14">
        <f t="shared" si="33"/>
        <v>12</v>
      </c>
      <c r="E522" s="14">
        <f t="shared" si="34"/>
        <v>2018</v>
      </c>
      <c r="F522" s="15" t="s">
        <v>118</v>
      </c>
      <c r="G522" s="15" t="s">
        <v>52</v>
      </c>
      <c r="H522" s="93"/>
      <c r="I522" s="93">
        <v>462.25</v>
      </c>
      <c r="J522" s="94">
        <f t="shared" si="35"/>
        <v>22204.379999999957</v>
      </c>
    </row>
    <row r="523" spans="1:10" x14ac:dyDescent="0.35">
      <c r="A523" s="17" t="s">
        <v>125</v>
      </c>
      <c r="B523" s="19">
        <v>43453</v>
      </c>
      <c r="C523" s="15">
        <f t="shared" si="32"/>
        <v>19</v>
      </c>
      <c r="D523" s="14">
        <f t="shared" si="33"/>
        <v>12</v>
      </c>
      <c r="E523" s="14">
        <f t="shared" si="34"/>
        <v>2018</v>
      </c>
      <c r="F523" s="15" t="s">
        <v>39</v>
      </c>
      <c r="G523" s="15" t="s">
        <v>102</v>
      </c>
      <c r="H523" s="93"/>
      <c r="I523" s="93">
        <v>62.84</v>
      </c>
      <c r="J523" s="94">
        <f t="shared" si="35"/>
        <v>22141.539999999957</v>
      </c>
    </row>
    <row r="524" spans="1:10" x14ac:dyDescent="0.35">
      <c r="A524" s="17" t="s">
        <v>243</v>
      </c>
      <c r="B524" s="19">
        <v>43453</v>
      </c>
      <c r="C524" s="15">
        <f t="shared" si="32"/>
        <v>19</v>
      </c>
      <c r="D524" s="14">
        <f t="shared" si="33"/>
        <v>12</v>
      </c>
      <c r="E524" s="14">
        <f t="shared" si="34"/>
        <v>2018</v>
      </c>
      <c r="F524" s="15" t="s">
        <v>51</v>
      </c>
      <c r="G524" s="15" t="s">
        <v>102</v>
      </c>
      <c r="H524" s="93"/>
      <c r="I524" s="93">
        <v>700</v>
      </c>
      <c r="J524" s="94">
        <f t="shared" si="35"/>
        <v>21441.539999999957</v>
      </c>
    </row>
    <row r="525" spans="1:10" x14ac:dyDescent="0.35">
      <c r="A525" s="17" t="s">
        <v>105</v>
      </c>
      <c r="B525" s="19">
        <v>43461</v>
      </c>
      <c r="C525" s="15">
        <f t="shared" si="32"/>
        <v>27</v>
      </c>
      <c r="D525" s="14">
        <f t="shared" si="33"/>
        <v>12</v>
      </c>
      <c r="E525" s="14">
        <f t="shared" si="34"/>
        <v>2018</v>
      </c>
      <c r="F525" s="15" t="s">
        <v>335</v>
      </c>
      <c r="G525" s="15" t="s">
        <v>91</v>
      </c>
      <c r="H525" s="93"/>
      <c r="I525" s="93">
        <v>33.17</v>
      </c>
      <c r="J525" s="94">
        <f t="shared" si="35"/>
        <v>21408.369999999959</v>
      </c>
    </row>
    <row r="526" spans="1:10" x14ac:dyDescent="0.35">
      <c r="A526" s="17" t="s">
        <v>105</v>
      </c>
      <c r="B526" s="19">
        <v>43461</v>
      </c>
      <c r="C526" s="15">
        <f t="shared" si="32"/>
        <v>27</v>
      </c>
      <c r="D526" s="14">
        <f t="shared" si="33"/>
        <v>12</v>
      </c>
      <c r="E526" s="14">
        <f t="shared" si="34"/>
        <v>2018</v>
      </c>
      <c r="F526" s="15" t="s">
        <v>334</v>
      </c>
      <c r="G526" s="15" t="s">
        <v>91</v>
      </c>
      <c r="H526" s="93"/>
      <c r="I526" s="93">
        <v>13.82</v>
      </c>
      <c r="J526" s="94">
        <f t="shared" si="35"/>
        <v>21394.549999999959</v>
      </c>
    </row>
    <row r="527" spans="1:10" x14ac:dyDescent="0.35">
      <c r="A527" s="17" t="s">
        <v>105</v>
      </c>
      <c r="B527" s="19">
        <v>43461</v>
      </c>
      <c r="C527" s="15">
        <f t="shared" si="32"/>
        <v>27</v>
      </c>
      <c r="D527" s="14">
        <f t="shared" si="33"/>
        <v>12</v>
      </c>
      <c r="E527" s="14">
        <f t="shared" si="34"/>
        <v>2018</v>
      </c>
      <c r="F527" s="15" t="s">
        <v>7</v>
      </c>
      <c r="G527" s="15" t="s">
        <v>108</v>
      </c>
      <c r="H527" s="93"/>
      <c r="I527" s="93">
        <v>355.2</v>
      </c>
      <c r="J527" s="94">
        <f t="shared" si="35"/>
        <v>21039.349999999959</v>
      </c>
    </row>
    <row r="528" spans="1:10" x14ac:dyDescent="0.35">
      <c r="A528" s="17" t="s">
        <v>95</v>
      </c>
      <c r="B528" s="19">
        <v>43461</v>
      </c>
      <c r="C528" s="15">
        <f t="shared" si="32"/>
        <v>27</v>
      </c>
      <c r="D528" s="14">
        <f t="shared" si="33"/>
        <v>12</v>
      </c>
      <c r="E528" s="14">
        <f t="shared" si="34"/>
        <v>2018</v>
      </c>
      <c r="F528" s="15" t="s">
        <v>231</v>
      </c>
      <c r="G528" s="15" t="s">
        <v>134</v>
      </c>
      <c r="H528" s="93"/>
      <c r="I528" s="93">
        <v>1526</v>
      </c>
      <c r="J528" s="94">
        <f t="shared" si="35"/>
        <v>19513.349999999959</v>
      </c>
    </row>
    <row r="529" spans="1:10" x14ac:dyDescent="0.35">
      <c r="A529" s="17" t="s">
        <v>105</v>
      </c>
      <c r="B529" s="19">
        <v>43462</v>
      </c>
      <c r="C529" s="15">
        <f t="shared" si="32"/>
        <v>28</v>
      </c>
      <c r="D529" s="14">
        <f t="shared" si="33"/>
        <v>12</v>
      </c>
      <c r="E529" s="14">
        <f t="shared" si="34"/>
        <v>2018</v>
      </c>
      <c r="F529" s="15" t="s">
        <v>336</v>
      </c>
      <c r="G529" s="15" t="s">
        <v>19</v>
      </c>
      <c r="H529" s="93"/>
      <c r="I529" s="93">
        <v>324</v>
      </c>
      <c r="J529" s="94">
        <f t="shared" si="35"/>
        <v>19189.349999999959</v>
      </c>
    </row>
    <row r="530" spans="1:10" x14ac:dyDescent="0.35">
      <c r="A530" s="1" t="s">
        <v>105</v>
      </c>
      <c r="B530" s="20">
        <v>43467</v>
      </c>
      <c r="C530" s="11">
        <f t="shared" si="32"/>
        <v>2</v>
      </c>
      <c r="D530" s="10">
        <f t="shared" si="33"/>
        <v>1</v>
      </c>
      <c r="E530" s="10">
        <f t="shared" si="34"/>
        <v>2019</v>
      </c>
      <c r="F530" s="11" t="s">
        <v>309</v>
      </c>
      <c r="G530" s="11" t="s">
        <v>19</v>
      </c>
      <c r="H530" s="91">
        <v>216</v>
      </c>
      <c r="J530" s="92">
        <f t="shared" si="35"/>
        <v>19405.349999999959</v>
      </c>
    </row>
    <row r="531" spans="1:10" x14ac:dyDescent="0.35">
      <c r="A531" s="1" t="s">
        <v>125</v>
      </c>
      <c r="B531" s="20">
        <v>43467</v>
      </c>
      <c r="C531" s="11">
        <f t="shared" si="32"/>
        <v>2</v>
      </c>
      <c r="D531" s="10">
        <f t="shared" si="33"/>
        <v>1</v>
      </c>
      <c r="E531" s="10">
        <f t="shared" si="34"/>
        <v>2019</v>
      </c>
      <c r="F531" s="11" t="s">
        <v>171</v>
      </c>
      <c r="G531" s="11" t="s">
        <v>80</v>
      </c>
      <c r="I531" s="91">
        <v>13.61</v>
      </c>
      <c r="J531" s="92">
        <f t="shared" si="35"/>
        <v>19391.739999999958</v>
      </c>
    </row>
    <row r="532" spans="1:10" x14ac:dyDescent="0.35">
      <c r="A532" s="1" t="s">
        <v>105</v>
      </c>
      <c r="B532" s="20">
        <v>43467</v>
      </c>
      <c r="C532" s="11">
        <f t="shared" si="32"/>
        <v>2</v>
      </c>
      <c r="D532" s="10">
        <f t="shared" si="33"/>
        <v>1</v>
      </c>
      <c r="E532" s="10">
        <f t="shared" si="34"/>
        <v>2019</v>
      </c>
      <c r="F532" s="11" t="s">
        <v>309</v>
      </c>
      <c r="G532" s="11" t="s">
        <v>9</v>
      </c>
      <c r="H532" s="91">
        <v>133</v>
      </c>
      <c r="J532" s="92">
        <f t="shared" si="35"/>
        <v>19524.739999999958</v>
      </c>
    </row>
    <row r="533" spans="1:10" x14ac:dyDescent="0.35">
      <c r="A533" s="1" t="s">
        <v>105</v>
      </c>
      <c r="B533" s="20">
        <v>43467</v>
      </c>
      <c r="C533" s="11">
        <f t="shared" si="32"/>
        <v>2</v>
      </c>
      <c r="D533" s="10">
        <f t="shared" si="33"/>
        <v>1</v>
      </c>
      <c r="E533" s="10">
        <f t="shared" si="34"/>
        <v>2019</v>
      </c>
      <c r="F533" s="11" t="s">
        <v>329</v>
      </c>
      <c r="G533" s="11" t="s">
        <v>9</v>
      </c>
      <c r="H533" s="91">
        <v>125</v>
      </c>
      <c r="J533" s="92">
        <f t="shared" si="35"/>
        <v>19649.739999999958</v>
      </c>
    </row>
    <row r="534" spans="1:10" x14ac:dyDescent="0.35">
      <c r="A534" s="1" t="s">
        <v>105</v>
      </c>
      <c r="B534" s="20">
        <v>43467</v>
      </c>
      <c r="C534" s="11">
        <f t="shared" si="32"/>
        <v>2</v>
      </c>
      <c r="D534" s="10">
        <f t="shared" si="33"/>
        <v>1</v>
      </c>
      <c r="E534" s="10">
        <f t="shared" si="34"/>
        <v>2019</v>
      </c>
      <c r="F534" s="11" t="s">
        <v>336</v>
      </c>
      <c r="G534" s="11" t="s">
        <v>19</v>
      </c>
      <c r="H534" s="91">
        <v>216</v>
      </c>
      <c r="J534" s="92">
        <f t="shared" si="35"/>
        <v>19865.739999999958</v>
      </c>
    </row>
    <row r="535" spans="1:10" x14ac:dyDescent="0.35">
      <c r="A535" s="1" t="s">
        <v>125</v>
      </c>
      <c r="B535" s="20">
        <v>43468</v>
      </c>
      <c r="C535" s="11">
        <f t="shared" si="32"/>
        <v>3</v>
      </c>
      <c r="D535" s="10">
        <f t="shared" si="33"/>
        <v>1</v>
      </c>
      <c r="E535" s="10">
        <f t="shared" si="34"/>
        <v>2019</v>
      </c>
      <c r="F535" s="11" t="s">
        <v>225</v>
      </c>
      <c r="G535" s="11" t="s">
        <v>91</v>
      </c>
      <c r="I535" s="91">
        <v>66.62</v>
      </c>
      <c r="J535" s="92">
        <f t="shared" si="35"/>
        <v>19799.119999999959</v>
      </c>
    </row>
    <row r="536" spans="1:10" x14ac:dyDescent="0.35">
      <c r="A536" s="1" t="s">
        <v>105</v>
      </c>
      <c r="B536" s="20">
        <v>43468</v>
      </c>
      <c r="C536" s="11">
        <f t="shared" si="32"/>
        <v>3</v>
      </c>
      <c r="D536" s="10">
        <f t="shared" si="33"/>
        <v>1</v>
      </c>
      <c r="E536" s="10">
        <f t="shared" si="34"/>
        <v>2019</v>
      </c>
      <c r="F536" s="11" t="s">
        <v>334</v>
      </c>
      <c r="G536" s="11" t="s">
        <v>9</v>
      </c>
      <c r="H536" s="91">
        <v>65</v>
      </c>
      <c r="J536" s="92">
        <f t="shared" si="35"/>
        <v>19864.119999999959</v>
      </c>
    </row>
    <row r="537" spans="1:10" x14ac:dyDescent="0.35">
      <c r="A537" s="1" t="s">
        <v>105</v>
      </c>
      <c r="B537" s="20">
        <v>43468</v>
      </c>
      <c r="C537" s="11">
        <f t="shared" si="32"/>
        <v>3</v>
      </c>
      <c r="D537" s="10">
        <f t="shared" si="33"/>
        <v>1</v>
      </c>
      <c r="E537" s="10">
        <f t="shared" si="34"/>
        <v>2019</v>
      </c>
      <c r="F537" s="11" t="s">
        <v>329</v>
      </c>
      <c r="G537" s="11" t="s">
        <v>19</v>
      </c>
      <c r="H537" s="91">
        <v>236</v>
      </c>
      <c r="J537" s="92">
        <f t="shared" si="35"/>
        <v>20100.119999999959</v>
      </c>
    </row>
    <row r="538" spans="1:10" x14ac:dyDescent="0.35">
      <c r="A538" s="1" t="s">
        <v>105</v>
      </c>
      <c r="B538" s="20">
        <v>43468</v>
      </c>
      <c r="C538" s="11">
        <f t="shared" si="32"/>
        <v>3</v>
      </c>
      <c r="D538" s="10">
        <f t="shared" si="33"/>
        <v>1</v>
      </c>
      <c r="E538" s="10">
        <f t="shared" si="34"/>
        <v>2019</v>
      </c>
      <c r="F538" s="11" t="s">
        <v>334</v>
      </c>
      <c r="G538" s="11" t="s">
        <v>19</v>
      </c>
      <c r="H538" s="91">
        <v>216</v>
      </c>
      <c r="J538" s="92">
        <f t="shared" si="35"/>
        <v>20316.119999999959</v>
      </c>
    </row>
    <row r="539" spans="1:10" x14ac:dyDescent="0.35">
      <c r="A539" s="1" t="s">
        <v>105</v>
      </c>
      <c r="B539" s="20">
        <v>43469</v>
      </c>
      <c r="C539" s="11">
        <f t="shared" si="32"/>
        <v>4</v>
      </c>
      <c r="D539" s="10">
        <f t="shared" si="33"/>
        <v>1</v>
      </c>
      <c r="E539" s="10">
        <f t="shared" si="34"/>
        <v>2019</v>
      </c>
      <c r="F539" s="11" t="s">
        <v>357</v>
      </c>
      <c r="G539" s="11" t="s">
        <v>19</v>
      </c>
      <c r="H539" s="91">
        <v>216</v>
      </c>
      <c r="J539" s="92">
        <f t="shared" si="35"/>
        <v>20532.119999999959</v>
      </c>
    </row>
    <row r="540" spans="1:10" x14ac:dyDescent="0.35">
      <c r="A540" s="1" t="s">
        <v>105</v>
      </c>
      <c r="B540" s="20">
        <v>43469</v>
      </c>
      <c r="C540" s="11">
        <f t="shared" si="32"/>
        <v>4</v>
      </c>
      <c r="D540" s="10">
        <f t="shared" si="33"/>
        <v>1</v>
      </c>
      <c r="E540" s="10">
        <f t="shared" si="34"/>
        <v>2019</v>
      </c>
      <c r="F540" s="11" t="s">
        <v>357</v>
      </c>
      <c r="G540" s="11" t="s">
        <v>9</v>
      </c>
      <c r="H540" s="91">
        <v>830</v>
      </c>
      <c r="J540" s="92">
        <f t="shared" si="35"/>
        <v>21362.119999999959</v>
      </c>
    </row>
    <row r="541" spans="1:10" x14ac:dyDescent="0.35">
      <c r="A541" s="1" t="s">
        <v>125</v>
      </c>
      <c r="B541" s="20">
        <v>43469</v>
      </c>
      <c r="C541" s="11">
        <f t="shared" si="32"/>
        <v>4</v>
      </c>
      <c r="D541" s="10">
        <f t="shared" si="33"/>
        <v>1</v>
      </c>
      <c r="E541" s="10">
        <f t="shared" si="34"/>
        <v>2019</v>
      </c>
      <c r="F541" s="11" t="s">
        <v>171</v>
      </c>
      <c r="G541" s="11" t="s">
        <v>28</v>
      </c>
      <c r="I541" s="91">
        <v>32.85</v>
      </c>
      <c r="J541" s="92">
        <f t="shared" si="35"/>
        <v>21329.26999999996</v>
      </c>
    </row>
    <row r="542" spans="1:10" x14ac:dyDescent="0.35">
      <c r="A542" s="1" t="s">
        <v>125</v>
      </c>
      <c r="B542" s="20">
        <v>43469</v>
      </c>
      <c r="C542" s="11">
        <f t="shared" si="32"/>
        <v>4</v>
      </c>
      <c r="D542" s="10">
        <f t="shared" si="33"/>
        <v>1</v>
      </c>
      <c r="E542" s="10">
        <f t="shared" si="34"/>
        <v>2019</v>
      </c>
      <c r="F542" s="11" t="s">
        <v>171</v>
      </c>
      <c r="G542" s="11" t="s">
        <v>128</v>
      </c>
      <c r="I542" s="91">
        <v>53.5</v>
      </c>
      <c r="J542" s="92">
        <f t="shared" si="35"/>
        <v>21275.76999999996</v>
      </c>
    </row>
    <row r="543" spans="1:10" x14ac:dyDescent="0.35">
      <c r="A543" s="1" t="s">
        <v>125</v>
      </c>
      <c r="B543" s="20">
        <v>43469</v>
      </c>
      <c r="C543" s="11">
        <f t="shared" si="32"/>
        <v>4</v>
      </c>
      <c r="D543" s="10">
        <f t="shared" si="33"/>
        <v>1</v>
      </c>
      <c r="E543" s="10">
        <f t="shared" si="34"/>
        <v>2019</v>
      </c>
      <c r="F543" s="11" t="s">
        <v>144</v>
      </c>
      <c r="G543" s="11" t="s">
        <v>157</v>
      </c>
      <c r="I543" s="91">
        <v>57.8</v>
      </c>
      <c r="J543" s="92">
        <f t="shared" si="35"/>
        <v>21217.969999999961</v>
      </c>
    </row>
    <row r="544" spans="1:10" x14ac:dyDescent="0.35">
      <c r="A544" s="1" t="s">
        <v>125</v>
      </c>
      <c r="B544" s="20">
        <v>43469</v>
      </c>
      <c r="C544" s="11">
        <f t="shared" si="32"/>
        <v>4</v>
      </c>
      <c r="D544" s="10">
        <f t="shared" si="33"/>
        <v>1</v>
      </c>
      <c r="E544" s="10">
        <f t="shared" si="34"/>
        <v>2019</v>
      </c>
      <c r="F544" s="11" t="s">
        <v>245</v>
      </c>
      <c r="G544" s="11" t="s">
        <v>91</v>
      </c>
      <c r="I544" s="91">
        <v>23.78</v>
      </c>
      <c r="J544" s="92">
        <f t="shared" si="35"/>
        <v>21194.189999999962</v>
      </c>
    </row>
    <row r="545" spans="1:10" x14ac:dyDescent="0.35">
      <c r="A545" s="1" t="s">
        <v>182</v>
      </c>
      <c r="B545" s="20">
        <v>43472</v>
      </c>
      <c r="C545" s="11">
        <f t="shared" si="32"/>
        <v>7</v>
      </c>
      <c r="D545" s="10">
        <f t="shared" si="33"/>
        <v>1</v>
      </c>
      <c r="E545" s="10">
        <f t="shared" si="34"/>
        <v>2019</v>
      </c>
      <c r="F545" s="11" t="s">
        <v>160</v>
      </c>
      <c r="G545" s="11" t="s">
        <v>161</v>
      </c>
      <c r="I545" s="91">
        <v>43</v>
      </c>
      <c r="J545" s="92">
        <f t="shared" si="35"/>
        <v>21151.189999999962</v>
      </c>
    </row>
    <row r="546" spans="1:10" x14ac:dyDescent="0.35">
      <c r="A546" s="1" t="s">
        <v>105</v>
      </c>
      <c r="B546" s="20">
        <v>43473</v>
      </c>
      <c r="C546" s="11">
        <f t="shared" si="32"/>
        <v>8</v>
      </c>
      <c r="D546" s="10">
        <f t="shared" si="33"/>
        <v>1</v>
      </c>
      <c r="E546" s="10">
        <f t="shared" si="34"/>
        <v>2019</v>
      </c>
      <c r="F546" s="11" t="s">
        <v>332</v>
      </c>
      <c r="G546" s="11" t="s">
        <v>9</v>
      </c>
      <c r="H546" s="91">
        <v>80</v>
      </c>
      <c r="J546" s="92">
        <f t="shared" si="35"/>
        <v>21231.189999999962</v>
      </c>
    </row>
    <row r="547" spans="1:10" x14ac:dyDescent="0.35">
      <c r="A547" s="1" t="s">
        <v>105</v>
      </c>
      <c r="B547" s="20">
        <v>43473</v>
      </c>
      <c r="C547" s="11">
        <f t="shared" si="32"/>
        <v>8</v>
      </c>
      <c r="D547" s="10">
        <f t="shared" si="33"/>
        <v>1</v>
      </c>
      <c r="E547" s="10">
        <f t="shared" si="34"/>
        <v>2019</v>
      </c>
      <c r="F547" s="11" t="s">
        <v>332</v>
      </c>
      <c r="G547" s="11" t="s">
        <v>19</v>
      </c>
      <c r="H547" s="91">
        <v>216</v>
      </c>
      <c r="J547" s="92">
        <f t="shared" si="35"/>
        <v>21447.189999999962</v>
      </c>
    </row>
    <row r="548" spans="1:10" x14ac:dyDescent="0.35">
      <c r="A548" s="1" t="s">
        <v>105</v>
      </c>
      <c r="B548" s="20">
        <v>43474</v>
      </c>
      <c r="C548" s="11">
        <f t="shared" si="32"/>
        <v>9</v>
      </c>
      <c r="D548" s="10">
        <f t="shared" si="33"/>
        <v>1</v>
      </c>
      <c r="E548" s="10">
        <f t="shared" si="34"/>
        <v>2019</v>
      </c>
      <c r="F548" s="11" t="s">
        <v>327</v>
      </c>
      <c r="G548" s="11" t="s">
        <v>19</v>
      </c>
      <c r="H548" s="91">
        <v>216</v>
      </c>
      <c r="J548" s="92">
        <f t="shared" si="35"/>
        <v>21663.189999999962</v>
      </c>
    </row>
    <row r="549" spans="1:10" x14ac:dyDescent="0.35">
      <c r="A549" s="1" t="s">
        <v>105</v>
      </c>
      <c r="B549" s="20">
        <v>43474</v>
      </c>
      <c r="C549" s="11">
        <f t="shared" si="32"/>
        <v>9</v>
      </c>
      <c r="D549" s="10">
        <f t="shared" si="33"/>
        <v>1</v>
      </c>
      <c r="E549" s="10">
        <f t="shared" si="34"/>
        <v>2019</v>
      </c>
      <c r="F549" s="11" t="s">
        <v>335</v>
      </c>
      <c r="G549" s="11" t="s">
        <v>19</v>
      </c>
      <c r="H549" s="91">
        <v>216</v>
      </c>
      <c r="J549" s="92">
        <f t="shared" si="35"/>
        <v>21879.189999999962</v>
      </c>
    </row>
    <row r="550" spans="1:10" x14ac:dyDescent="0.35">
      <c r="A550" s="1" t="s">
        <v>105</v>
      </c>
      <c r="B550" s="20">
        <v>43474</v>
      </c>
      <c r="C550" s="11">
        <f t="shared" si="32"/>
        <v>9</v>
      </c>
      <c r="D550" s="10">
        <f t="shared" si="33"/>
        <v>1</v>
      </c>
      <c r="E550" s="10">
        <f t="shared" si="34"/>
        <v>2019</v>
      </c>
      <c r="F550" s="11" t="s">
        <v>327</v>
      </c>
      <c r="G550" s="11" t="s">
        <v>9</v>
      </c>
      <c r="H550" s="91">
        <v>120</v>
      </c>
      <c r="J550" s="92">
        <f t="shared" si="35"/>
        <v>21999.189999999962</v>
      </c>
    </row>
    <row r="551" spans="1:10" x14ac:dyDescent="0.35">
      <c r="A551" s="1" t="s">
        <v>105</v>
      </c>
      <c r="B551" s="20">
        <v>43474</v>
      </c>
      <c r="C551" s="11">
        <f t="shared" si="32"/>
        <v>9</v>
      </c>
      <c r="D551" s="10">
        <f t="shared" si="33"/>
        <v>1</v>
      </c>
      <c r="E551" s="10">
        <f t="shared" si="34"/>
        <v>2019</v>
      </c>
      <c r="F551" s="11" t="s">
        <v>335</v>
      </c>
      <c r="G551" s="11" t="s">
        <v>9</v>
      </c>
      <c r="H551" s="91">
        <v>100</v>
      </c>
      <c r="J551" s="92">
        <f t="shared" si="35"/>
        <v>22099.189999999962</v>
      </c>
    </row>
    <row r="552" spans="1:10" x14ac:dyDescent="0.35">
      <c r="A552" s="1">
        <v>7697040</v>
      </c>
      <c r="B552" s="20">
        <v>43474</v>
      </c>
      <c r="C552" s="11">
        <f t="shared" si="32"/>
        <v>9</v>
      </c>
      <c r="D552" s="10">
        <f t="shared" si="33"/>
        <v>1</v>
      </c>
      <c r="E552" s="10">
        <f t="shared" si="34"/>
        <v>2019</v>
      </c>
      <c r="F552" s="11" t="s">
        <v>213</v>
      </c>
      <c r="G552" s="11" t="s">
        <v>124</v>
      </c>
      <c r="I552" s="91">
        <v>123.97</v>
      </c>
      <c r="J552" s="92">
        <f t="shared" si="35"/>
        <v>21975.219999999961</v>
      </c>
    </row>
    <row r="553" spans="1:10" x14ac:dyDescent="0.35">
      <c r="A553" s="1" t="s">
        <v>95</v>
      </c>
      <c r="B553" s="20">
        <v>43475</v>
      </c>
      <c r="C553" s="11">
        <f t="shared" si="32"/>
        <v>10</v>
      </c>
      <c r="D553" s="10">
        <f t="shared" si="33"/>
        <v>1</v>
      </c>
      <c r="E553" s="10">
        <f t="shared" si="34"/>
        <v>2019</v>
      </c>
      <c r="F553" s="11" t="s">
        <v>167</v>
      </c>
      <c r="G553" s="11" t="s">
        <v>18</v>
      </c>
      <c r="I553" s="91">
        <v>115.52</v>
      </c>
      <c r="J553" s="92">
        <f t="shared" si="35"/>
        <v>21859.699999999961</v>
      </c>
    </row>
    <row r="554" spans="1:10" x14ac:dyDescent="0.35">
      <c r="A554" s="1" t="s">
        <v>105</v>
      </c>
      <c r="B554" s="20">
        <v>43475</v>
      </c>
      <c r="C554" s="11">
        <f t="shared" si="32"/>
        <v>10</v>
      </c>
      <c r="D554" s="10">
        <f t="shared" si="33"/>
        <v>1</v>
      </c>
      <c r="E554" s="10">
        <f t="shared" si="34"/>
        <v>2019</v>
      </c>
      <c r="F554" s="11" t="s">
        <v>330</v>
      </c>
      <c r="G554" s="11" t="s">
        <v>48</v>
      </c>
      <c r="I554" s="91">
        <v>1667</v>
      </c>
      <c r="J554" s="92">
        <f t="shared" si="35"/>
        <v>20192.699999999961</v>
      </c>
    </row>
    <row r="555" spans="1:10" x14ac:dyDescent="0.35">
      <c r="A555" s="1" t="s">
        <v>105</v>
      </c>
      <c r="B555" s="20">
        <v>43476</v>
      </c>
      <c r="C555" s="11">
        <f t="shared" si="32"/>
        <v>11</v>
      </c>
      <c r="D555" s="10">
        <f t="shared" si="33"/>
        <v>1</v>
      </c>
      <c r="E555" s="10">
        <f t="shared" si="34"/>
        <v>2019</v>
      </c>
      <c r="F555" s="11" t="s">
        <v>326</v>
      </c>
      <c r="G555" s="11" t="s">
        <v>19</v>
      </c>
      <c r="H555" s="91">
        <v>216</v>
      </c>
      <c r="J555" s="92">
        <f t="shared" si="35"/>
        <v>20408.699999999961</v>
      </c>
    </row>
    <row r="556" spans="1:10" x14ac:dyDescent="0.35">
      <c r="A556" s="1" t="s">
        <v>105</v>
      </c>
      <c r="B556" s="20">
        <v>43476</v>
      </c>
      <c r="C556" s="11">
        <f t="shared" si="32"/>
        <v>11</v>
      </c>
      <c r="D556" s="10">
        <f t="shared" si="33"/>
        <v>1</v>
      </c>
      <c r="E556" s="10">
        <f t="shared" si="34"/>
        <v>2019</v>
      </c>
      <c r="F556" s="11" t="s">
        <v>326</v>
      </c>
      <c r="G556" s="11" t="s">
        <v>9</v>
      </c>
      <c r="H556" s="91">
        <v>135</v>
      </c>
      <c r="J556" s="92">
        <f t="shared" si="35"/>
        <v>20543.699999999961</v>
      </c>
    </row>
    <row r="557" spans="1:10" x14ac:dyDescent="0.35">
      <c r="A557" s="1" t="s">
        <v>105</v>
      </c>
      <c r="B557" s="20">
        <v>43476</v>
      </c>
      <c r="C557" s="11">
        <f t="shared" si="32"/>
        <v>11</v>
      </c>
      <c r="D557" s="10">
        <f t="shared" si="33"/>
        <v>1</v>
      </c>
      <c r="E557" s="10">
        <f t="shared" si="34"/>
        <v>2019</v>
      </c>
      <c r="F557" s="11" t="s">
        <v>199</v>
      </c>
      <c r="G557" s="11" t="s">
        <v>32</v>
      </c>
      <c r="I557" s="91">
        <v>200</v>
      </c>
      <c r="J557" s="92">
        <f t="shared" si="35"/>
        <v>20343.699999999961</v>
      </c>
    </row>
    <row r="558" spans="1:10" x14ac:dyDescent="0.35">
      <c r="A558" s="1" t="s">
        <v>125</v>
      </c>
      <c r="B558" s="20">
        <v>43476</v>
      </c>
      <c r="C558" s="11">
        <f t="shared" si="32"/>
        <v>11</v>
      </c>
      <c r="D558" s="10">
        <f t="shared" si="33"/>
        <v>1</v>
      </c>
      <c r="E558" s="10">
        <f t="shared" si="34"/>
        <v>2019</v>
      </c>
      <c r="F558" s="11" t="s">
        <v>225</v>
      </c>
      <c r="G558" s="11" t="s">
        <v>91</v>
      </c>
      <c r="I558" s="91">
        <v>55.01</v>
      </c>
      <c r="J558" s="92">
        <f t="shared" si="35"/>
        <v>20288.689999999962</v>
      </c>
    </row>
    <row r="559" spans="1:10" x14ac:dyDescent="0.35">
      <c r="A559" s="1" t="s">
        <v>125</v>
      </c>
      <c r="B559" s="20">
        <v>43481</v>
      </c>
      <c r="C559" s="11">
        <f t="shared" si="32"/>
        <v>16</v>
      </c>
      <c r="D559" s="10">
        <f t="shared" si="33"/>
        <v>1</v>
      </c>
      <c r="E559" s="10">
        <f t="shared" si="34"/>
        <v>2019</v>
      </c>
      <c r="F559" s="11" t="s">
        <v>247</v>
      </c>
      <c r="G559" s="11" t="s">
        <v>91</v>
      </c>
      <c r="I559" s="91">
        <v>40.9</v>
      </c>
      <c r="J559" s="92">
        <f t="shared" si="35"/>
        <v>20247.789999999961</v>
      </c>
    </row>
    <row r="560" spans="1:10" x14ac:dyDescent="0.35">
      <c r="A560" s="1" t="s">
        <v>95</v>
      </c>
      <c r="B560" s="20">
        <v>43482</v>
      </c>
      <c r="C560" s="11">
        <f t="shared" si="32"/>
        <v>17</v>
      </c>
      <c r="D560" s="10">
        <f t="shared" si="33"/>
        <v>1</v>
      </c>
      <c r="E560" s="10">
        <f t="shared" si="34"/>
        <v>2019</v>
      </c>
      <c r="F560" s="11" t="s">
        <v>45</v>
      </c>
      <c r="G560" s="11" t="s">
        <v>96</v>
      </c>
      <c r="I560" s="91">
        <v>72</v>
      </c>
      <c r="J560" s="92">
        <f t="shared" si="35"/>
        <v>20175.789999999961</v>
      </c>
    </row>
    <row r="561" spans="1:10" x14ac:dyDescent="0.35">
      <c r="A561" s="1" t="s">
        <v>125</v>
      </c>
      <c r="B561" s="20">
        <v>43483</v>
      </c>
      <c r="C561" s="11">
        <f t="shared" si="32"/>
        <v>18</v>
      </c>
      <c r="D561" s="10">
        <f t="shared" si="33"/>
        <v>1</v>
      </c>
      <c r="E561" s="10">
        <f t="shared" si="34"/>
        <v>2019</v>
      </c>
      <c r="F561" s="11" t="s">
        <v>144</v>
      </c>
      <c r="G561" s="11" t="s">
        <v>100</v>
      </c>
      <c r="I561" s="91">
        <v>45</v>
      </c>
      <c r="J561" s="92">
        <f t="shared" si="35"/>
        <v>20130.789999999961</v>
      </c>
    </row>
    <row r="562" spans="1:10" x14ac:dyDescent="0.35">
      <c r="A562" s="1" t="s">
        <v>125</v>
      </c>
      <c r="B562" s="20">
        <v>43483</v>
      </c>
      <c r="C562" s="11">
        <f t="shared" si="32"/>
        <v>18</v>
      </c>
      <c r="D562" s="10">
        <f t="shared" si="33"/>
        <v>1</v>
      </c>
      <c r="E562" s="10">
        <f t="shared" si="34"/>
        <v>2019</v>
      </c>
      <c r="F562" s="11" t="s">
        <v>156</v>
      </c>
      <c r="G562" s="11" t="s">
        <v>91</v>
      </c>
      <c r="I562" s="91">
        <v>164.38</v>
      </c>
      <c r="J562" s="92">
        <f t="shared" si="35"/>
        <v>19966.40999999996</v>
      </c>
    </row>
    <row r="563" spans="1:10" x14ac:dyDescent="0.35">
      <c r="A563" s="1" t="s">
        <v>125</v>
      </c>
      <c r="B563" s="20">
        <v>43483</v>
      </c>
      <c r="C563" s="11">
        <f t="shared" si="32"/>
        <v>18</v>
      </c>
      <c r="D563" s="10">
        <f t="shared" si="33"/>
        <v>1</v>
      </c>
      <c r="E563" s="10">
        <f t="shared" si="34"/>
        <v>2019</v>
      </c>
      <c r="F563" s="11" t="s">
        <v>171</v>
      </c>
      <c r="G563" s="11" t="s">
        <v>91</v>
      </c>
      <c r="I563" s="91">
        <v>9.7799999999999994</v>
      </c>
      <c r="J563" s="92">
        <f t="shared" si="35"/>
        <v>19956.629999999961</v>
      </c>
    </row>
    <row r="564" spans="1:10" x14ac:dyDescent="0.35">
      <c r="A564" s="1" t="s">
        <v>125</v>
      </c>
      <c r="B564" s="20">
        <v>43483</v>
      </c>
      <c r="C564" s="11">
        <f t="shared" si="32"/>
        <v>18</v>
      </c>
      <c r="D564" s="10">
        <f t="shared" si="33"/>
        <v>1</v>
      </c>
      <c r="E564" s="10">
        <f t="shared" si="34"/>
        <v>2019</v>
      </c>
      <c r="F564" s="11" t="s">
        <v>118</v>
      </c>
      <c r="G564" s="11" t="s">
        <v>64</v>
      </c>
      <c r="I564" s="91">
        <v>203.24</v>
      </c>
      <c r="J564" s="92">
        <f t="shared" si="35"/>
        <v>19753.389999999959</v>
      </c>
    </row>
    <row r="565" spans="1:10" x14ac:dyDescent="0.35">
      <c r="A565" s="1" t="s">
        <v>125</v>
      </c>
      <c r="B565" s="20">
        <v>43483</v>
      </c>
      <c r="C565" s="11">
        <f t="shared" si="32"/>
        <v>18</v>
      </c>
      <c r="D565" s="10">
        <f t="shared" si="33"/>
        <v>1</v>
      </c>
      <c r="E565" s="10">
        <f t="shared" si="34"/>
        <v>2019</v>
      </c>
      <c r="F565" s="11" t="s">
        <v>198</v>
      </c>
      <c r="G565" s="11" t="s">
        <v>64</v>
      </c>
      <c r="I565" s="91">
        <v>322.08</v>
      </c>
      <c r="J565" s="92">
        <f t="shared" si="35"/>
        <v>19431.309999999958</v>
      </c>
    </row>
    <row r="566" spans="1:10" x14ac:dyDescent="0.35">
      <c r="A566" s="1" t="s">
        <v>243</v>
      </c>
      <c r="B566" s="20">
        <v>43486</v>
      </c>
      <c r="C566" s="11">
        <f t="shared" si="32"/>
        <v>21</v>
      </c>
      <c r="D566" s="10">
        <f t="shared" si="33"/>
        <v>1</v>
      </c>
      <c r="E566" s="10">
        <f t="shared" si="34"/>
        <v>2019</v>
      </c>
      <c r="F566" s="11" t="s">
        <v>51</v>
      </c>
      <c r="G566" s="11" t="s">
        <v>32</v>
      </c>
      <c r="I566" s="91">
        <v>1150</v>
      </c>
      <c r="J566" s="92">
        <f t="shared" si="35"/>
        <v>18281.309999999958</v>
      </c>
    </row>
    <row r="567" spans="1:10" x14ac:dyDescent="0.35">
      <c r="A567" s="1" t="s">
        <v>125</v>
      </c>
      <c r="B567" s="20">
        <v>43486</v>
      </c>
      <c r="C567" s="11">
        <f t="shared" si="32"/>
        <v>21</v>
      </c>
      <c r="D567" s="10">
        <f t="shared" si="33"/>
        <v>1</v>
      </c>
      <c r="E567" s="10">
        <f t="shared" si="34"/>
        <v>2019</v>
      </c>
      <c r="F567" s="11" t="s">
        <v>245</v>
      </c>
      <c r="G567" s="11" t="s">
        <v>91</v>
      </c>
      <c r="I567" s="91">
        <v>31</v>
      </c>
      <c r="J567" s="92">
        <f t="shared" si="35"/>
        <v>18250.309999999958</v>
      </c>
    </row>
    <row r="568" spans="1:10" x14ac:dyDescent="0.35">
      <c r="A568" s="1" t="s">
        <v>125</v>
      </c>
      <c r="B568" s="20">
        <v>43487</v>
      </c>
      <c r="C568" s="11">
        <f t="shared" si="32"/>
        <v>22</v>
      </c>
      <c r="D568" s="10">
        <f t="shared" si="33"/>
        <v>1</v>
      </c>
      <c r="E568" s="10">
        <f t="shared" si="34"/>
        <v>2019</v>
      </c>
      <c r="F568" s="11" t="s">
        <v>118</v>
      </c>
      <c r="G568" s="11" t="s">
        <v>64</v>
      </c>
      <c r="I568" s="91">
        <v>328.98</v>
      </c>
      <c r="J568" s="92">
        <f t="shared" si="35"/>
        <v>17921.329999999958</v>
      </c>
    </row>
    <row r="569" spans="1:10" x14ac:dyDescent="0.35">
      <c r="A569" s="1">
        <v>8538002</v>
      </c>
      <c r="B569" s="20">
        <v>43490</v>
      </c>
      <c r="C569" s="11">
        <f t="shared" si="32"/>
        <v>25</v>
      </c>
      <c r="D569" s="10">
        <f t="shared" si="33"/>
        <v>1</v>
      </c>
      <c r="E569" s="10">
        <f t="shared" si="34"/>
        <v>2019</v>
      </c>
      <c r="F569" s="11" t="s">
        <v>136</v>
      </c>
      <c r="G569" s="11" t="s">
        <v>91</v>
      </c>
      <c r="I569" s="91">
        <v>31.1</v>
      </c>
      <c r="J569" s="92">
        <f t="shared" si="35"/>
        <v>17890.22999999996</v>
      </c>
    </row>
    <row r="570" spans="1:10" x14ac:dyDescent="0.35">
      <c r="A570" s="1" t="s">
        <v>105</v>
      </c>
      <c r="B570" s="20">
        <v>43496</v>
      </c>
      <c r="C570" s="11">
        <f t="shared" si="32"/>
        <v>31</v>
      </c>
      <c r="D570" s="10">
        <f t="shared" si="33"/>
        <v>1</v>
      </c>
      <c r="E570" s="10">
        <f t="shared" si="34"/>
        <v>2019</v>
      </c>
      <c r="F570" s="11" t="s">
        <v>7</v>
      </c>
      <c r="G570" s="11" t="s">
        <v>108</v>
      </c>
      <c r="I570" s="91">
        <v>947.2</v>
      </c>
      <c r="J570" s="92">
        <f t="shared" si="35"/>
        <v>16943.029999999959</v>
      </c>
    </row>
    <row r="571" spans="1:10" x14ac:dyDescent="0.35">
      <c r="A571" s="21" t="s">
        <v>105</v>
      </c>
      <c r="B571" s="22">
        <v>43497</v>
      </c>
      <c r="C571" s="23">
        <f t="shared" si="32"/>
        <v>1</v>
      </c>
      <c r="D571" s="24">
        <f t="shared" si="33"/>
        <v>2</v>
      </c>
      <c r="E571" s="24">
        <f t="shared" si="34"/>
        <v>2019</v>
      </c>
      <c r="F571" s="25" t="s">
        <v>326</v>
      </c>
      <c r="G571" s="24" t="s">
        <v>19</v>
      </c>
      <c r="H571" s="93">
        <v>216</v>
      </c>
      <c r="I571" s="93"/>
      <c r="J571" s="95">
        <f t="shared" si="35"/>
        <v>17159.029999999959</v>
      </c>
    </row>
    <row r="572" spans="1:10" x14ac:dyDescent="0.35">
      <c r="A572" s="21" t="s">
        <v>105</v>
      </c>
      <c r="B572" s="22">
        <v>43497</v>
      </c>
      <c r="C572" s="23">
        <f t="shared" si="32"/>
        <v>1</v>
      </c>
      <c r="D572" s="24">
        <f t="shared" si="33"/>
        <v>2</v>
      </c>
      <c r="E572" s="24">
        <f t="shared" si="34"/>
        <v>2019</v>
      </c>
      <c r="F572" s="25" t="s">
        <v>309</v>
      </c>
      <c r="G572" s="24" t="s">
        <v>19</v>
      </c>
      <c r="H572" s="93">
        <v>216</v>
      </c>
      <c r="I572" s="93"/>
      <c r="J572" s="95">
        <f t="shared" si="35"/>
        <v>17375.029999999959</v>
      </c>
    </row>
    <row r="573" spans="1:10" x14ac:dyDescent="0.35">
      <c r="A573" s="21" t="s">
        <v>105</v>
      </c>
      <c r="B573" s="22">
        <v>43497</v>
      </c>
      <c r="C573" s="23">
        <f t="shared" si="32"/>
        <v>1</v>
      </c>
      <c r="D573" s="24">
        <f t="shared" si="33"/>
        <v>2</v>
      </c>
      <c r="E573" s="24">
        <f t="shared" si="34"/>
        <v>2019</v>
      </c>
      <c r="F573" s="25" t="s">
        <v>326</v>
      </c>
      <c r="G573" s="24" t="s">
        <v>9</v>
      </c>
      <c r="H573" s="93">
        <v>135</v>
      </c>
      <c r="I573" s="93"/>
      <c r="J573" s="95">
        <f t="shared" si="35"/>
        <v>17510.029999999959</v>
      </c>
    </row>
    <row r="574" spans="1:10" x14ac:dyDescent="0.35">
      <c r="A574" s="21" t="s">
        <v>105</v>
      </c>
      <c r="B574" s="22">
        <v>43497</v>
      </c>
      <c r="C574" s="23">
        <f t="shared" si="32"/>
        <v>1</v>
      </c>
      <c r="D574" s="24">
        <f t="shared" si="33"/>
        <v>2</v>
      </c>
      <c r="E574" s="24">
        <f t="shared" si="34"/>
        <v>2019</v>
      </c>
      <c r="F574" s="25" t="s">
        <v>309</v>
      </c>
      <c r="G574" s="24" t="s">
        <v>9</v>
      </c>
      <c r="H574" s="93">
        <v>133</v>
      </c>
      <c r="I574" s="93"/>
      <c r="J574" s="95">
        <f t="shared" si="35"/>
        <v>17643.029999999959</v>
      </c>
    </row>
    <row r="575" spans="1:10" x14ac:dyDescent="0.35">
      <c r="A575" s="21" t="s">
        <v>105</v>
      </c>
      <c r="B575" s="22">
        <v>43497</v>
      </c>
      <c r="C575" s="23">
        <f t="shared" si="32"/>
        <v>1</v>
      </c>
      <c r="D575" s="24">
        <f t="shared" si="33"/>
        <v>2</v>
      </c>
      <c r="E575" s="24">
        <f t="shared" si="34"/>
        <v>2019</v>
      </c>
      <c r="F575" s="25" t="s">
        <v>336</v>
      </c>
      <c r="G575" s="24" t="s">
        <v>19</v>
      </c>
      <c r="H575" s="93">
        <v>216</v>
      </c>
      <c r="I575" s="93"/>
      <c r="J575" s="95">
        <f t="shared" si="35"/>
        <v>17859.029999999959</v>
      </c>
    </row>
    <row r="576" spans="1:10" x14ac:dyDescent="0.35">
      <c r="A576" s="21" t="s">
        <v>105</v>
      </c>
      <c r="B576" s="22">
        <v>43500</v>
      </c>
      <c r="C576" s="23">
        <f t="shared" si="32"/>
        <v>4</v>
      </c>
      <c r="D576" s="24">
        <f t="shared" si="33"/>
        <v>2</v>
      </c>
      <c r="E576" s="24">
        <f t="shared" si="34"/>
        <v>2019</v>
      </c>
      <c r="F576" s="25" t="s">
        <v>357</v>
      </c>
      <c r="G576" s="24" t="s">
        <v>19</v>
      </c>
      <c r="H576" s="93">
        <v>217</v>
      </c>
      <c r="I576" s="93"/>
      <c r="J576" s="95">
        <f t="shared" si="35"/>
        <v>18076.029999999959</v>
      </c>
    </row>
    <row r="577" spans="1:10" x14ac:dyDescent="0.35">
      <c r="A577" s="21" t="s">
        <v>105</v>
      </c>
      <c r="B577" s="22">
        <v>43500</v>
      </c>
      <c r="C577" s="23">
        <f t="shared" si="32"/>
        <v>4</v>
      </c>
      <c r="D577" s="24">
        <f t="shared" si="33"/>
        <v>2</v>
      </c>
      <c r="E577" s="24">
        <f t="shared" si="34"/>
        <v>2019</v>
      </c>
      <c r="F577" s="25" t="s">
        <v>357</v>
      </c>
      <c r="G577" s="24" t="s">
        <v>9</v>
      </c>
      <c r="H577" s="93">
        <v>830</v>
      </c>
      <c r="I577" s="93"/>
      <c r="J577" s="95">
        <f t="shared" si="35"/>
        <v>18906.029999999959</v>
      </c>
    </row>
    <row r="578" spans="1:10" x14ac:dyDescent="0.35">
      <c r="A578" s="21">
        <v>8538003</v>
      </c>
      <c r="B578" s="22">
        <v>43500</v>
      </c>
      <c r="C578" s="23">
        <f t="shared" ref="C578:C641" si="36">DAY(B578)</f>
        <v>4</v>
      </c>
      <c r="D578" s="24">
        <f t="shared" ref="D578:D641" si="37">MONTH(B578)</f>
        <v>2</v>
      </c>
      <c r="E578" s="24">
        <f t="shared" ref="E578:E641" si="38">YEAR(B578)</f>
        <v>2019</v>
      </c>
      <c r="F578" s="25" t="s">
        <v>55</v>
      </c>
      <c r="G578" s="24" t="s">
        <v>155</v>
      </c>
      <c r="H578" s="93"/>
      <c r="I578" s="93">
        <v>240.89</v>
      </c>
      <c r="J578" s="95">
        <f t="shared" si="35"/>
        <v>18665.139999999959</v>
      </c>
    </row>
    <row r="579" spans="1:10" x14ac:dyDescent="0.35">
      <c r="A579" s="21" t="s">
        <v>105</v>
      </c>
      <c r="B579" s="22">
        <v>43500</v>
      </c>
      <c r="C579" s="23">
        <f t="shared" si="36"/>
        <v>4</v>
      </c>
      <c r="D579" s="24">
        <f t="shared" si="37"/>
        <v>2</v>
      </c>
      <c r="E579" s="24">
        <f t="shared" si="38"/>
        <v>2019</v>
      </c>
      <c r="F579" s="25" t="s">
        <v>329</v>
      </c>
      <c r="G579" s="24" t="s">
        <v>9</v>
      </c>
      <c r="H579" s="93">
        <v>125</v>
      </c>
      <c r="I579" s="93"/>
      <c r="J579" s="95">
        <f t="shared" ref="J579:J642" si="39">J578+H579-I579</f>
        <v>18790.139999999959</v>
      </c>
    </row>
    <row r="580" spans="1:10" x14ac:dyDescent="0.35">
      <c r="A580" s="21" t="s">
        <v>105</v>
      </c>
      <c r="B580" s="22">
        <v>43501</v>
      </c>
      <c r="C580" s="23">
        <f t="shared" si="36"/>
        <v>5</v>
      </c>
      <c r="D580" s="24">
        <f t="shared" si="37"/>
        <v>2</v>
      </c>
      <c r="E580" s="24">
        <f t="shared" si="38"/>
        <v>2019</v>
      </c>
      <c r="F580" s="25" t="s">
        <v>335</v>
      </c>
      <c r="G580" s="24" t="s">
        <v>19</v>
      </c>
      <c r="H580" s="93">
        <v>216</v>
      </c>
      <c r="I580" s="93"/>
      <c r="J580" s="95">
        <f t="shared" si="39"/>
        <v>19006.139999999959</v>
      </c>
    </row>
    <row r="581" spans="1:10" x14ac:dyDescent="0.35">
      <c r="A581" s="21" t="s">
        <v>105</v>
      </c>
      <c r="B581" s="22">
        <v>43501</v>
      </c>
      <c r="C581" s="23">
        <f t="shared" si="36"/>
        <v>5</v>
      </c>
      <c r="D581" s="24">
        <f t="shared" si="37"/>
        <v>2</v>
      </c>
      <c r="E581" s="24">
        <f t="shared" si="38"/>
        <v>2019</v>
      </c>
      <c r="F581" s="25" t="s">
        <v>335</v>
      </c>
      <c r="G581" s="24" t="s">
        <v>9</v>
      </c>
      <c r="H581" s="93">
        <v>100</v>
      </c>
      <c r="I581" s="93"/>
      <c r="J581" s="95">
        <f t="shared" si="39"/>
        <v>19106.139999999959</v>
      </c>
    </row>
    <row r="582" spans="1:10" x14ac:dyDescent="0.35">
      <c r="A582" s="21" t="s">
        <v>95</v>
      </c>
      <c r="B582" s="22">
        <v>43501</v>
      </c>
      <c r="C582" s="23">
        <f t="shared" si="36"/>
        <v>5</v>
      </c>
      <c r="D582" s="24">
        <f t="shared" si="37"/>
        <v>2</v>
      </c>
      <c r="E582" s="24">
        <f t="shared" si="38"/>
        <v>2019</v>
      </c>
      <c r="F582" s="25" t="s">
        <v>45</v>
      </c>
      <c r="G582" s="24" t="s">
        <v>96</v>
      </c>
      <c r="H582" s="93"/>
      <c r="I582" s="93">
        <v>1.78</v>
      </c>
      <c r="J582" s="95">
        <f t="shared" si="39"/>
        <v>19104.359999999961</v>
      </c>
    </row>
    <row r="583" spans="1:10" x14ac:dyDescent="0.35">
      <c r="A583" s="21" t="s">
        <v>105</v>
      </c>
      <c r="B583" s="22">
        <v>43501</v>
      </c>
      <c r="C583" s="23">
        <f t="shared" si="36"/>
        <v>5</v>
      </c>
      <c r="D583" s="24">
        <f t="shared" si="37"/>
        <v>2</v>
      </c>
      <c r="E583" s="24">
        <f t="shared" si="38"/>
        <v>2019</v>
      </c>
      <c r="F583" s="25" t="s">
        <v>334</v>
      </c>
      <c r="G583" s="24" t="s">
        <v>32</v>
      </c>
      <c r="H583" s="93"/>
      <c r="I583" s="93">
        <v>250</v>
      </c>
      <c r="J583" s="95">
        <f t="shared" si="39"/>
        <v>18854.359999999961</v>
      </c>
    </row>
    <row r="584" spans="1:10" x14ac:dyDescent="0.35">
      <c r="A584" s="21" t="s">
        <v>105</v>
      </c>
      <c r="B584" s="22">
        <v>43501</v>
      </c>
      <c r="C584" s="23">
        <f t="shared" si="36"/>
        <v>5</v>
      </c>
      <c r="D584" s="24">
        <f t="shared" si="37"/>
        <v>2</v>
      </c>
      <c r="E584" s="24">
        <f t="shared" si="38"/>
        <v>2019</v>
      </c>
      <c r="F584" s="25" t="s">
        <v>332</v>
      </c>
      <c r="G584" s="24" t="s">
        <v>9</v>
      </c>
      <c r="H584" s="93">
        <v>80</v>
      </c>
      <c r="I584" s="93"/>
      <c r="J584" s="95">
        <f t="shared" si="39"/>
        <v>18934.359999999961</v>
      </c>
    </row>
    <row r="585" spans="1:10" x14ac:dyDescent="0.35">
      <c r="A585" s="21" t="s">
        <v>105</v>
      </c>
      <c r="B585" s="22">
        <v>43501</v>
      </c>
      <c r="C585" s="23">
        <f t="shared" si="36"/>
        <v>5</v>
      </c>
      <c r="D585" s="24">
        <f t="shared" si="37"/>
        <v>2</v>
      </c>
      <c r="E585" s="24">
        <f t="shared" si="38"/>
        <v>2019</v>
      </c>
      <c r="F585" s="25" t="s">
        <v>334</v>
      </c>
      <c r="G585" s="24" t="s">
        <v>9</v>
      </c>
      <c r="H585" s="93">
        <v>65</v>
      </c>
      <c r="I585" s="93"/>
      <c r="J585" s="95">
        <f t="shared" si="39"/>
        <v>18999.359999999961</v>
      </c>
    </row>
    <row r="586" spans="1:10" x14ac:dyDescent="0.35">
      <c r="A586" s="21" t="s">
        <v>105</v>
      </c>
      <c r="B586" s="22">
        <v>43501</v>
      </c>
      <c r="C586" s="23">
        <f t="shared" si="36"/>
        <v>5</v>
      </c>
      <c r="D586" s="24">
        <f t="shared" si="37"/>
        <v>2</v>
      </c>
      <c r="E586" s="24">
        <f t="shared" si="38"/>
        <v>2019</v>
      </c>
      <c r="F586" s="25" t="s">
        <v>329</v>
      </c>
      <c r="G586" s="24" t="s">
        <v>19</v>
      </c>
      <c r="H586" s="93">
        <v>195</v>
      </c>
      <c r="I586" s="93"/>
      <c r="J586" s="95">
        <f t="shared" si="39"/>
        <v>19194.359999999961</v>
      </c>
    </row>
    <row r="587" spans="1:10" x14ac:dyDescent="0.35">
      <c r="A587" s="21" t="s">
        <v>105</v>
      </c>
      <c r="B587" s="22">
        <v>43501</v>
      </c>
      <c r="C587" s="23">
        <f t="shared" si="36"/>
        <v>5</v>
      </c>
      <c r="D587" s="24">
        <f t="shared" si="37"/>
        <v>2</v>
      </c>
      <c r="E587" s="24">
        <f t="shared" si="38"/>
        <v>2019</v>
      </c>
      <c r="F587" s="25" t="s">
        <v>332</v>
      </c>
      <c r="G587" s="24" t="s">
        <v>19</v>
      </c>
      <c r="H587" s="93">
        <v>216</v>
      </c>
      <c r="I587" s="93"/>
      <c r="J587" s="95">
        <f t="shared" si="39"/>
        <v>19410.359999999961</v>
      </c>
    </row>
    <row r="588" spans="1:10" x14ac:dyDescent="0.35">
      <c r="A588" s="21" t="s">
        <v>105</v>
      </c>
      <c r="B588" s="22">
        <v>43501</v>
      </c>
      <c r="C588" s="23">
        <f t="shared" si="36"/>
        <v>5</v>
      </c>
      <c r="D588" s="24">
        <f t="shared" si="37"/>
        <v>2</v>
      </c>
      <c r="E588" s="24">
        <f t="shared" si="38"/>
        <v>2019</v>
      </c>
      <c r="F588" s="25" t="s">
        <v>334</v>
      </c>
      <c r="G588" s="24" t="s">
        <v>19</v>
      </c>
      <c r="H588" s="93">
        <v>216</v>
      </c>
      <c r="I588" s="93"/>
      <c r="J588" s="95">
        <f t="shared" si="39"/>
        <v>19626.359999999961</v>
      </c>
    </row>
    <row r="589" spans="1:10" x14ac:dyDescent="0.35">
      <c r="A589" s="21" t="s">
        <v>182</v>
      </c>
      <c r="B589" s="22">
        <v>43503</v>
      </c>
      <c r="C589" s="23">
        <f t="shared" si="36"/>
        <v>7</v>
      </c>
      <c r="D589" s="24">
        <f t="shared" si="37"/>
        <v>2</v>
      </c>
      <c r="E589" s="24">
        <f t="shared" si="38"/>
        <v>2019</v>
      </c>
      <c r="F589" s="25" t="s">
        <v>160</v>
      </c>
      <c r="G589" s="24" t="s">
        <v>161</v>
      </c>
      <c r="H589" s="93"/>
      <c r="I589" s="93">
        <v>55.28</v>
      </c>
      <c r="J589" s="95">
        <f t="shared" si="39"/>
        <v>19571.079999999962</v>
      </c>
    </row>
    <row r="590" spans="1:10" x14ac:dyDescent="0.35">
      <c r="A590" s="21" t="s">
        <v>105</v>
      </c>
      <c r="B590" s="22">
        <v>43504</v>
      </c>
      <c r="C590" s="23">
        <f t="shared" si="36"/>
        <v>8</v>
      </c>
      <c r="D590" s="24">
        <f t="shared" si="37"/>
        <v>2</v>
      </c>
      <c r="E590" s="24">
        <f t="shared" si="38"/>
        <v>2019</v>
      </c>
      <c r="F590" s="25" t="s">
        <v>333</v>
      </c>
      <c r="G590" s="24" t="s">
        <v>9</v>
      </c>
      <c r="H590" s="93">
        <v>50</v>
      </c>
      <c r="I590" s="93"/>
      <c r="J590" s="95">
        <f t="shared" si="39"/>
        <v>19621.079999999962</v>
      </c>
    </row>
    <row r="591" spans="1:10" x14ac:dyDescent="0.35">
      <c r="A591" s="21" t="s">
        <v>105</v>
      </c>
      <c r="B591" s="22">
        <v>43504</v>
      </c>
      <c r="C591" s="23">
        <f t="shared" si="36"/>
        <v>8</v>
      </c>
      <c r="D591" s="24">
        <f t="shared" si="37"/>
        <v>2</v>
      </c>
      <c r="E591" s="24">
        <f t="shared" si="38"/>
        <v>2019</v>
      </c>
      <c r="F591" s="25" t="s">
        <v>333</v>
      </c>
      <c r="G591" s="24" t="s">
        <v>19</v>
      </c>
      <c r="H591" s="93">
        <v>216</v>
      </c>
      <c r="I591" s="93"/>
      <c r="J591" s="95">
        <f t="shared" si="39"/>
        <v>19837.079999999962</v>
      </c>
    </row>
    <row r="592" spans="1:10" x14ac:dyDescent="0.35">
      <c r="A592" s="21" t="s">
        <v>105</v>
      </c>
      <c r="B592" s="22">
        <v>43506</v>
      </c>
      <c r="C592" s="23">
        <f t="shared" si="36"/>
        <v>10</v>
      </c>
      <c r="D592" s="24">
        <f t="shared" si="37"/>
        <v>2</v>
      </c>
      <c r="E592" s="24">
        <f t="shared" si="38"/>
        <v>2019</v>
      </c>
      <c r="F592" s="25" t="s">
        <v>330</v>
      </c>
      <c r="G592" s="24" t="s">
        <v>48</v>
      </c>
      <c r="H592" s="93"/>
      <c r="I592" s="93">
        <v>1667</v>
      </c>
      <c r="J592" s="95">
        <f t="shared" si="39"/>
        <v>18170.079999999962</v>
      </c>
    </row>
    <row r="593" spans="1:10" x14ac:dyDescent="0.35">
      <c r="A593" s="21" t="s">
        <v>105</v>
      </c>
      <c r="B593" s="22">
        <v>43507</v>
      </c>
      <c r="C593" s="23">
        <f t="shared" si="36"/>
        <v>11</v>
      </c>
      <c r="D593" s="24">
        <f t="shared" si="37"/>
        <v>2</v>
      </c>
      <c r="E593" s="24">
        <f t="shared" si="38"/>
        <v>2019</v>
      </c>
      <c r="F593" s="25" t="s">
        <v>327</v>
      </c>
      <c r="G593" s="24" t="s">
        <v>19</v>
      </c>
      <c r="H593" s="93">
        <v>216</v>
      </c>
      <c r="I593" s="93"/>
      <c r="J593" s="95">
        <f t="shared" si="39"/>
        <v>18386.079999999962</v>
      </c>
    </row>
    <row r="594" spans="1:10" x14ac:dyDescent="0.35">
      <c r="A594" s="21" t="s">
        <v>105</v>
      </c>
      <c r="B594" s="22">
        <v>43507</v>
      </c>
      <c r="C594" s="23">
        <f t="shared" si="36"/>
        <v>11</v>
      </c>
      <c r="D594" s="24">
        <f t="shared" si="37"/>
        <v>2</v>
      </c>
      <c r="E594" s="24">
        <f t="shared" si="38"/>
        <v>2019</v>
      </c>
      <c r="F594" s="25" t="s">
        <v>327</v>
      </c>
      <c r="G594" s="24" t="s">
        <v>9</v>
      </c>
      <c r="H594" s="93">
        <v>120</v>
      </c>
      <c r="I594" s="93"/>
      <c r="J594" s="95">
        <f t="shared" si="39"/>
        <v>18506.079999999962</v>
      </c>
    </row>
    <row r="595" spans="1:10" x14ac:dyDescent="0.35">
      <c r="A595" s="21" t="s">
        <v>105</v>
      </c>
      <c r="B595" s="22">
        <v>43507</v>
      </c>
      <c r="C595" s="23">
        <f t="shared" si="36"/>
        <v>11</v>
      </c>
      <c r="D595" s="24">
        <f t="shared" si="37"/>
        <v>2</v>
      </c>
      <c r="E595" s="24">
        <f t="shared" si="38"/>
        <v>2019</v>
      </c>
      <c r="F595" s="25" t="s">
        <v>357</v>
      </c>
      <c r="G595" s="24" t="s">
        <v>9</v>
      </c>
      <c r="H595" s="93">
        <v>15000</v>
      </c>
      <c r="I595" s="93"/>
      <c r="J595" s="95">
        <f t="shared" si="39"/>
        <v>33506.079999999958</v>
      </c>
    </row>
    <row r="596" spans="1:10" x14ac:dyDescent="0.35">
      <c r="A596" s="21" t="s">
        <v>95</v>
      </c>
      <c r="B596" s="22">
        <v>43507</v>
      </c>
      <c r="C596" s="23">
        <f t="shared" si="36"/>
        <v>11</v>
      </c>
      <c r="D596" s="24">
        <f t="shared" si="37"/>
        <v>2</v>
      </c>
      <c r="E596" s="24">
        <f t="shared" si="38"/>
        <v>2019</v>
      </c>
      <c r="F596" s="25" t="s">
        <v>167</v>
      </c>
      <c r="G596" s="24" t="s">
        <v>18</v>
      </c>
      <c r="H596" s="93"/>
      <c r="I596" s="93">
        <v>111.01</v>
      </c>
      <c r="J596" s="95">
        <f t="shared" si="39"/>
        <v>33395.069999999956</v>
      </c>
    </row>
    <row r="597" spans="1:10" x14ac:dyDescent="0.35">
      <c r="A597" s="21" t="s">
        <v>105</v>
      </c>
      <c r="B597" s="22">
        <v>43507</v>
      </c>
      <c r="C597" s="23">
        <f t="shared" si="36"/>
        <v>11</v>
      </c>
      <c r="D597" s="24">
        <f t="shared" si="37"/>
        <v>2</v>
      </c>
      <c r="E597" s="24">
        <f t="shared" si="38"/>
        <v>2019</v>
      </c>
      <c r="F597" s="25" t="s">
        <v>309</v>
      </c>
      <c r="G597" s="24" t="s">
        <v>9</v>
      </c>
      <c r="H597" s="93">
        <v>1759</v>
      </c>
      <c r="I597" s="93"/>
      <c r="J597" s="95">
        <f t="shared" si="39"/>
        <v>35154.069999999956</v>
      </c>
    </row>
    <row r="598" spans="1:10" x14ac:dyDescent="0.35">
      <c r="A598" s="21">
        <v>8538004</v>
      </c>
      <c r="B598" s="22">
        <v>43508</v>
      </c>
      <c r="C598" s="23">
        <f t="shared" si="36"/>
        <v>12</v>
      </c>
      <c r="D598" s="24">
        <f t="shared" si="37"/>
        <v>2</v>
      </c>
      <c r="E598" s="24">
        <f t="shared" si="38"/>
        <v>2019</v>
      </c>
      <c r="F598" s="25" t="s">
        <v>213</v>
      </c>
      <c r="G598" s="24" t="s">
        <v>146</v>
      </c>
      <c r="H598" s="93"/>
      <c r="I598" s="93">
        <v>74.8</v>
      </c>
      <c r="J598" s="95">
        <f t="shared" si="39"/>
        <v>35079.269999999953</v>
      </c>
    </row>
    <row r="599" spans="1:10" x14ac:dyDescent="0.35">
      <c r="A599" s="21" t="s">
        <v>125</v>
      </c>
      <c r="B599" s="22">
        <v>43509</v>
      </c>
      <c r="C599" s="23">
        <f t="shared" si="36"/>
        <v>13</v>
      </c>
      <c r="D599" s="24">
        <f t="shared" si="37"/>
        <v>2</v>
      </c>
      <c r="E599" s="24">
        <f t="shared" si="38"/>
        <v>2019</v>
      </c>
      <c r="F599" s="25" t="s">
        <v>235</v>
      </c>
      <c r="G599" s="24" t="s">
        <v>155</v>
      </c>
      <c r="H599" s="93"/>
      <c r="I599" s="93">
        <v>188.84</v>
      </c>
      <c r="J599" s="95">
        <f t="shared" si="39"/>
        <v>34890.429999999957</v>
      </c>
    </row>
    <row r="600" spans="1:10" x14ac:dyDescent="0.35">
      <c r="A600" s="21">
        <v>8538005</v>
      </c>
      <c r="B600" s="22">
        <v>43510</v>
      </c>
      <c r="C600" s="23">
        <f t="shared" si="36"/>
        <v>14</v>
      </c>
      <c r="D600" s="24">
        <f t="shared" si="37"/>
        <v>2</v>
      </c>
      <c r="E600" s="24">
        <f t="shared" si="38"/>
        <v>2019</v>
      </c>
      <c r="F600" s="25" t="s">
        <v>218</v>
      </c>
      <c r="G600" s="24" t="s">
        <v>164</v>
      </c>
      <c r="H600" s="93"/>
      <c r="I600" s="93">
        <v>66.319999999999993</v>
      </c>
      <c r="J600" s="95">
        <f t="shared" si="39"/>
        <v>34824.109999999957</v>
      </c>
    </row>
    <row r="601" spans="1:10" x14ac:dyDescent="0.35">
      <c r="A601" s="21" t="s">
        <v>105</v>
      </c>
      <c r="B601" s="22">
        <v>43510</v>
      </c>
      <c r="C601" s="23">
        <f t="shared" si="36"/>
        <v>14</v>
      </c>
      <c r="D601" s="24">
        <f t="shared" si="37"/>
        <v>2</v>
      </c>
      <c r="E601" s="24">
        <f t="shared" si="38"/>
        <v>2019</v>
      </c>
      <c r="F601" s="25" t="s">
        <v>334</v>
      </c>
      <c r="G601" s="24" t="s">
        <v>32</v>
      </c>
      <c r="H601" s="93"/>
      <c r="I601" s="93">
        <v>270</v>
      </c>
      <c r="J601" s="95">
        <f t="shared" si="39"/>
        <v>34554.109999999957</v>
      </c>
    </row>
    <row r="602" spans="1:10" x14ac:dyDescent="0.35">
      <c r="A602" s="21" t="s">
        <v>125</v>
      </c>
      <c r="B602" s="22">
        <v>43511</v>
      </c>
      <c r="C602" s="23">
        <f t="shared" si="36"/>
        <v>15</v>
      </c>
      <c r="D602" s="24">
        <f t="shared" si="37"/>
        <v>2</v>
      </c>
      <c r="E602" s="24">
        <f t="shared" si="38"/>
        <v>2019</v>
      </c>
      <c r="F602" s="25" t="s">
        <v>226</v>
      </c>
      <c r="G602" s="24" t="s">
        <v>80</v>
      </c>
      <c r="H602" s="93"/>
      <c r="I602" s="93">
        <v>13.99</v>
      </c>
      <c r="J602" s="95">
        <f t="shared" si="39"/>
        <v>34540.119999999959</v>
      </c>
    </row>
    <row r="603" spans="1:10" x14ac:dyDescent="0.35">
      <c r="A603" s="21" t="s">
        <v>125</v>
      </c>
      <c r="B603" s="22">
        <v>43511</v>
      </c>
      <c r="C603" s="23">
        <f t="shared" si="36"/>
        <v>15</v>
      </c>
      <c r="D603" s="24">
        <f t="shared" si="37"/>
        <v>2</v>
      </c>
      <c r="E603" s="24">
        <f t="shared" si="38"/>
        <v>2019</v>
      </c>
      <c r="F603" s="25" t="s">
        <v>226</v>
      </c>
      <c r="G603" s="24" t="s">
        <v>128</v>
      </c>
      <c r="H603" s="93"/>
      <c r="I603" s="93">
        <f>3*26.75</f>
        <v>80.25</v>
      </c>
      <c r="J603" s="95">
        <f t="shared" si="39"/>
        <v>34459.869999999959</v>
      </c>
    </row>
    <row r="604" spans="1:10" x14ac:dyDescent="0.35">
      <c r="A604" s="26" t="s">
        <v>125</v>
      </c>
      <c r="B604" s="22">
        <v>43514</v>
      </c>
      <c r="C604" s="23">
        <f t="shared" si="36"/>
        <v>18</v>
      </c>
      <c r="D604" s="24">
        <f t="shared" si="37"/>
        <v>2</v>
      </c>
      <c r="E604" s="24">
        <f t="shared" si="38"/>
        <v>2019</v>
      </c>
      <c r="F604" s="25" t="s">
        <v>57</v>
      </c>
      <c r="G604" s="24" t="s">
        <v>32</v>
      </c>
      <c r="H604" s="93"/>
      <c r="I604" s="93">
        <v>32.75</v>
      </c>
      <c r="J604" s="95">
        <f t="shared" si="39"/>
        <v>34427.119999999959</v>
      </c>
    </row>
    <row r="605" spans="1:10" x14ac:dyDescent="0.35">
      <c r="A605" s="26" t="s">
        <v>125</v>
      </c>
      <c r="B605" s="22">
        <v>43514</v>
      </c>
      <c r="C605" s="23">
        <f t="shared" si="36"/>
        <v>18</v>
      </c>
      <c r="D605" s="24">
        <f t="shared" si="37"/>
        <v>2</v>
      </c>
      <c r="E605" s="24">
        <f t="shared" si="38"/>
        <v>2019</v>
      </c>
      <c r="F605" s="25" t="s">
        <v>235</v>
      </c>
      <c r="G605" s="24" t="s">
        <v>91</v>
      </c>
      <c r="H605" s="93"/>
      <c r="I605" s="93">
        <v>16.09</v>
      </c>
      <c r="J605" s="95">
        <f t="shared" si="39"/>
        <v>34411.029999999962</v>
      </c>
    </row>
    <row r="606" spans="1:10" x14ac:dyDescent="0.35">
      <c r="A606" s="26" t="s">
        <v>125</v>
      </c>
      <c r="B606" s="22">
        <v>43515</v>
      </c>
      <c r="C606" s="23">
        <f t="shared" si="36"/>
        <v>19</v>
      </c>
      <c r="D606" s="24">
        <f t="shared" si="37"/>
        <v>2</v>
      </c>
      <c r="E606" s="24">
        <f t="shared" si="38"/>
        <v>2019</v>
      </c>
      <c r="F606" s="25" t="s">
        <v>226</v>
      </c>
      <c r="G606" s="24" t="s">
        <v>80</v>
      </c>
      <c r="H606" s="93"/>
      <c r="I606" s="93">
        <v>58.78</v>
      </c>
      <c r="J606" s="95">
        <f t="shared" si="39"/>
        <v>34352.249999999964</v>
      </c>
    </row>
    <row r="607" spans="1:10" x14ac:dyDescent="0.35">
      <c r="A607" s="26">
        <v>8538006</v>
      </c>
      <c r="B607" s="22">
        <v>43516</v>
      </c>
      <c r="C607" s="23">
        <f t="shared" si="36"/>
        <v>20</v>
      </c>
      <c r="D607" s="24">
        <f t="shared" si="37"/>
        <v>2</v>
      </c>
      <c r="E607" s="24">
        <f t="shared" si="38"/>
        <v>2019</v>
      </c>
      <c r="F607" s="25" t="s">
        <v>118</v>
      </c>
      <c r="G607" s="24" t="s">
        <v>155</v>
      </c>
      <c r="H607" s="93"/>
      <c r="I607" s="93">
        <v>56.6</v>
      </c>
      <c r="J607" s="95">
        <f t="shared" si="39"/>
        <v>34295.649999999965</v>
      </c>
    </row>
    <row r="608" spans="1:10" x14ac:dyDescent="0.35">
      <c r="A608" s="26" t="s">
        <v>105</v>
      </c>
      <c r="B608" s="22">
        <v>43517</v>
      </c>
      <c r="C608" s="23">
        <f t="shared" si="36"/>
        <v>21</v>
      </c>
      <c r="D608" s="24">
        <f t="shared" si="37"/>
        <v>2</v>
      </c>
      <c r="E608" s="24">
        <f t="shared" si="38"/>
        <v>2019</v>
      </c>
      <c r="F608" s="25" t="s">
        <v>123</v>
      </c>
      <c r="G608" s="24" t="s">
        <v>71</v>
      </c>
      <c r="H608" s="93"/>
      <c r="I608" s="93">
        <v>439.93</v>
      </c>
      <c r="J608" s="95">
        <f t="shared" si="39"/>
        <v>33855.719999999965</v>
      </c>
    </row>
    <row r="609" spans="1:10" x14ac:dyDescent="0.35">
      <c r="A609" s="26" t="s">
        <v>125</v>
      </c>
      <c r="B609" s="22">
        <v>43521</v>
      </c>
      <c r="C609" s="23">
        <f t="shared" si="36"/>
        <v>25</v>
      </c>
      <c r="D609" s="24">
        <f t="shared" si="37"/>
        <v>2</v>
      </c>
      <c r="E609" s="24">
        <f t="shared" si="38"/>
        <v>2019</v>
      </c>
      <c r="F609" s="25" t="s">
        <v>235</v>
      </c>
      <c r="G609" s="24" t="s">
        <v>155</v>
      </c>
      <c r="H609" s="93"/>
      <c r="I609" s="93">
        <v>48.78</v>
      </c>
      <c r="J609" s="95">
        <f t="shared" si="39"/>
        <v>33806.939999999966</v>
      </c>
    </row>
    <row r="610" spans="1:10" x14ac:dyDescent="0.35">
      <c r="A610" s="26" t="s">
        <v>125</v>
      </c>
      <c r="B610" s="22">
        <v>43521</v>
      </c>
      <c r="C610" s="23">
        <f t="shared" si="36"/>
        <v>25</v>
      </c>
      <c r="D610" s="24">
        <f t="shared" si="37"/>
        <v>2</v>
      </c>
      <c r="E610" s="24">
        <f t="shared" si="38"/>
        <v>2019</v>
      </c>
      <c r="F610" s="25" t="s">
        <v>248</v>
      </c>
      <c r="G610" s="24" t="s">
        <v>155</v>
      </c>
      <c r="H610" s="93"/>
      <c r="I610" s="93">
        <v>50.59</v>
      </c>
      <c r="J610" s="95">
        <f t="shared" si="39"/>
        <v>33756.349999999969</v>
      </c>
    </row>
    <row r="611" spans="1:10" x14ac:dyDescent="0.35">
      <c r="A611" s="26" t="s">
        <v>125</v>
      </c>
      <c r="B611" s="22">
        <v>43522</v>
      </c>
      <c r="C611" s="23">
        <f t="shared" si="36"/>
        <v>26</v>
      </c>
      <c r="D611" s="24">
        <f t="shared" si="37"/>
        <v>2</v>
      </c>
      <c r="E611" s="24">
        <f t="shared" si="38"/>
        <v>2019</v>
      </c>
      <c r="F611" s="25" t="s">
        <v>221</v>
      </c>
      <c r="G611" s="24" t="s">
        <v>146</v>
      </c>
      <c r="H611" s="93"/>
      <c r="I611" s="93">
        <v>20.8</v>
      </c>
      <c r="J611" s="95">
        <f t="shared" si="39"/>
        <v>33735.549999999967</v>
      </c>
    </row>
    <row r="612" spans="1:10" x14ac:dyDescent="0.35">
      <c r="A612" s="1" t="s">
        <v>105</v>
      </c>
      <c r="B612" s="20">
        <v>43525</v>
      </c>
      <c r="C612" s="11">
        <f t="shared" si="36"/>
        <v>1</v>
      </c>
      <c r="D612" s="10">
        <f t="shared" si="37"/>
        <v>3</v>
      </c>
      <c r="E612" s="10">
        <f t="shared" si="38"/>
        <v>2019</v>
      </c>
      <c r="F612" s="11" t="s">
        <v>309</v>
      </c>
      <c r="G612" s="11" t="s">
        <v>19</v>
      </c>
      <c r="H612" s="91">
        <v>216</v>
      </c>
      <c r="J612" s="92">
        <f t="shared" si="39"/>
        <v>33951.549999999967</v>
      </c>
    </row>
    <row r="613" spans="1:10" x14ac:dyDescent="0.35">
      <c r="A613" s="1" t="s">
        <v>105</v>
      </c>
      <c r="B613" s="20">
        <v>43525</v>
      </c>
      <c r="C613" s="11">
        <f t="shared" si="36"/>
        <v>1</v>
      </c>
      <c r="D613" s="10">
        <f t="shared" si="37"/>
        <v>3</v>
      </c>
      <c r="E613" s="10">
        <f t="shared" si="38"/>
        <v>2019</v>
      </c>
      <c r="F613" s="11" t="s">
        <v>309</v>
      </c>
      <c r="G613" s="11" t="s">
        <v>9</v>
      </c>
      <c r="H613" s="91">
        <v>133</v>
      </c>
      <c r="J613" s="92">
        <f t="shared" si="39"/>
        <v>34084.549999999967</v>
      </c>
    </row>
    <row r="614" spans="1:10" x14ac:dyDescent="0.35">
      <c r="A614" s="1" t="s">
        <v>105</v>
      </c>
      <c r="B614" s="20">
        <v>43525</v>
      </c>
      <c r="C614" s="11">
        <f t="shared" si="36"/>
        <v>1</v>
      </c>
      <c r="D614" s="10">
        <f t="shared" si="37"/>
        <v>3</v>
      </c>
      <c r="E614" s="10">
        <f t="shared" si="38"/>
        <v>2019</v>
      </c>
      <c r="F614" s="11" t="s">
        <v>336</v>
      </c>
      <c r="G614" s="11" t="s">
        <v>19</v>
      </c>
      <c r="H614" s="91">
        <v>216</v>
      </c>
      <c r="J614" s="92">
        <f t="shared" si="39"/>
        <v>34300.549999999967</v>
      </c>
    </row>
    <row r="615" spans="1:10" x14ac:dyDescent="0.35">
      <c r="A615" s="1" t="s">
        <v>105</v>
      </c>
      <c r="B615" s="20">
        <v>43528</v>
      </c>
      <c r="C615" s="11">
        <f t="shared" si="36"/>
        <v>4</v>
      </c>
      <c r="D615" s="10">
        <f t="shared" si="37"/>
        <v>3</v>
      </c>
      <c r="E615" s="10">
        <f t="shared" si="38"/>
        <v>2019</v>
      </c>
      <c r="F615" s="11" t="s">
        <v>357</v>
      </c>
      <c r="G615" s="11" t="s">
        <v>19</v>
      </c>
      <c r="H615" s="91">
        <v>216</v>
      </c>
      <c r="J615" s="92">
        <f t="shared" si="39"/>
        <v>34516.549999999967</v>
      </c>
    </row>
    <row r="616" spans="1:10" x14ac:dyDescent="0.35">
      <c r="A616" s="1" t="s">
        <v>105</v>
      </c>
      <c r="B616" s="20">
        <v>43528</v>
      </c>
      <c r="C616" s="11">
        <f t="shared" si="36"/>
        <v>4</v>
      </c>
      <c r="D616" s="10">
        <f t="shared" si="37"/>
        <v>3</v>
      </c>
      <c r="E616" s="10">
        <f t="shared" si="38"/>
        <v>2019</v>
      </c>
      <c r="F616" s="11" t="s">
        <v>329</v>
      </c>
      <c r="G616" s="11" t="s">
        <v>9</v>
      </c>
      <c r="H616" s="91">
        <v>125</v>
      </c>
      <c r="J616" s="92">
        <f t="shared" si="39"/>
        <v>34641.549999999967</v>
      </c>
    </row>
    <row r="617" spans="1:10" x14ac:dyDescent="0.35">
      <c r="A617" s="1" t="s">
        <v>249</v>
      </c>
      <c r="B617" s="20">
        <v>43528</v>
      </c>
      <c r="C617" s="11">
        <f t="shared" si="36"/>
        <v>4</v>
      </c>
      <c r="D617" s="10">
        <f t="shared" si="37"/>
        <v>3</v>
      </c>
      <c r="E617" s="10">
        <f t="shared" si="38"/>
        <v>2019</v>
      </c>
      <c r="F617" s="11" t="s">
        <v>356</v>
      </c>
      <c r="G617" s="11" t="s">
        <v>9</v>
      </c>
      <c r="H617" s="91">
        <v>35000</v>
      </c>
      <c r="J617" s="92">
        <f t="shared" si="39"/>
        <v>69641.549999999959</v>
      </c>
    </row>
    <row r="618" spans="1:10" x14ac:dyDescent="0.35">
      <c r="A618" s="1" t="s">
        <v>105</v>
      </c>
      <c r="B618" s="20">
        <v>43528</v>
      </c>
      <c r="C618" s="11">
        <f t="shared" si="36"/>
        <v>4</v>
      </c>
      <c r="D618" s="10">
        <f t="shared" si="37"/>
        <v>3</v>
      </c>
      <c r="E618" s="10">
        <f t="shared" si="38"/>
        <v>2019</v>
      </c>
      <c r="F618" s="11" t="s">
        <v>334</v>
      </c>
      <c r="G618" s="11" t="s">
        <v>9</v>
      </c>
      <c r="H618" s="91">
        <v>65</v>
      </c>
      <c r="J618" s="92">
        <f t="shared" si="39"/>
        <v>69706.549999999959</v>
      </c>
    </row>
    <row r="619" spans="1:10" x14ac:dyDescent="0.35">
      <c r="A619" s="1" t="s">
        <v>105</v>
      </c>
      <c r="B619" s="20">
        <v>43528</v>
      </c>
      <c r="C619" s="11">
        <f t="shared" si="36"/>
        <v>4</v>
      </c>
      <c r="D619" s="10">
        <f t="shared" si="37"/>
        <v>3</v>
      </c>
      <c r="E619" s="10">
        <f t="shared" si="38"/>
        <v>2019</v>
      </c>
      <c r="F619" s="11" t="s">
        <v>329</v>
      </c>
      <c r="G619" s="11" t="s">
        <v>19</v>
      </c>
      <c r="H619" s="91">
        <v>216</v>
      </c>
      <c r="J619" s="92">
        <f t="shared" si="39"/>
        <v>69922.549999999959</v>
      </c>
    </row>
    <row r="620" spans="1:10" x14ac:dyDescent="0.35">
      <c r="A620" s="1" t="s">
        <v>105</v>
      </c>
      <c r="B620" s="20">
        <v>43528</v>
      </c>
      <c r="C620" s="11">
        <f t="shared" si="36"/>
        <v>4</v>
      </c>
      <c r="D620" s="10">
        <f t="shared" si="37"/>
        <v>3</v>
      </c>
      <c r="E620" s="10">
        <f t="shared" si="38"/>
        <v>2019</v>
      </c>
      <c r="F620" s="11" t="s">
        <v>334</v>
      </c>
      <c r="G620" s="11" t="s">
        <v>19</v>
      </c>
      <c r="H620" s="91">
        <v>216</v>
      </c>
      <c r="J620" s="92">
        <f t="shared" si="39"/>
        <v>70138.549999999959</v>
      </c>
    </row>
    <row r="621" spans="1:10" x14ac:dyDescent="0.35">
      <c r="A621" s="1" t="s">
        <v>105</v>
      </c>
      <c r="B621" s="20">
        <v>43528</v>
      </c>
      <c r="C621" s="11">
        <f t="shared" si="36"/>
        <v>4</v>
      </c>
      <c r="D621" s="10">
        <f t="shared" si="37"/>
        <v>3</v>
      </c>
      <c r="E621" s="10">
        <f t="shared" si="38"/>
        <v>2019</v>
      </c>
      <c r="F621" s="11" t="s">
        <v>330</v>
      </c>
      <c r="G621" s="11" t="s">
        <v>48</v>
      </c>
      <c r="I621" s="91">
        <v>1667</v>
      </c>
      <c r="J621" s="92">
        <f t="shared" si="39"/>
        <v>68471.549999999959</v>
      </c>
    </row>
    <row r="622" spans="1:10" x14ac:dyDescent="0.35">
      <c r="A622" s="1" t="s">
        <v>249</v>
      </c>
      <c r="B622" s="20">
        <v>43528</v>
      </c>
      <c r="C622" s="11">
        <f t="shared" si="36"/>
        <v>4</v>
      </c>
      <c r="D622" s="10">
        <f t="shared" si="37"/>
        <v>3</v>
      </c>
      <c r="E622" s="10">
        <f t="shared" si="38"/>
        <v>2019</v>
      </c>
      <c r="F622" s="11" t="s">
        <v>356</v>
      </c>
      <c r="G622" s="11" t="s">
        <v>38</v>
      </c>
      <c r="H622" s="91">
        <v>1000</v>
      </c>
      <c r="J622" s="92">
        <f t="shared" si="39"/>
        <v>69471.549999999959</v>
      </c>
    </row>
    <row r="623" spans="1:10" x14ac:dyDescent="0.35">
      <c r="A623" s="1" t="s">
        <v>105</v>
      </c>
      <c r="B623" s="20">
        <v>43529</v>
      </c>
      <c r="C623" s="11">
        <f t="shared" si="36"/>
        <v>5</v>
      </c>
      <c r="D623" s="10">
        <f t="shared" si="37"/>
        <v>3</v>
      </c>
      <c r="E623" s="10">
        <f t="shared" si="38"/>
        <v>2019</v>
      </c>
      <c r="F623" s="11" t="s">
        <v>45</v>
      </c>
      <c r="G623" s="11" t="s">
        <v>96</v>
      </c>
      <c r="I623" s="91">
        <v>0.19</v>
      </c>
      <c r="J623" s="92">
        <f t="shared" si="39"/>
        <v>69471.359999999957</v>
      </c>
    </row>
    <row r="624" spans="1:10" x14ac:dyDescent="0.35">
      <c r="A624" s="1" t="s">
        <v>125</v>
      </c>
      <c r="B624" s="20">
        <v>43529</v>
      </c>
      <c r="C624" s="11">
        <f t="shared" si="36"/>
        <v>5</v>
      </c>
      <c r="D624" s="10">
        <f t="shared" si="37"/>
        <v>3</v>
      </c>
      <c r="E624" s="10">
        <f t="shared" si="38"/>
        <v>2019</v>
      </c>
      <c r="F624" s="11" t="s">
        <v>144</v>
      </c>
      <c r="G624" s="11" t="s">
        <v>143</v>
      </c>
      <c r="I624" s="91">
        <v>11.8</v>
      </c>
      <c r="J624" s="92">
        <f t="shared" si="39"/>
        <v>69459.559999999954</v>
      </c>
    </row>
    <row r="625" spans="1:10" x14ac:dyDescent="0.35">
      <c r="A625" s="1" t="s">
        <v>125</v>
      </c>
      <c r="B625" s="20">
        <v>43529</v>
      </c>
      <c r="C625" s="11">
        <f t="shared" si="36"/>
        <v>5</v>
      </c>
      <c r="D625" s="10">
        <f t="shared" si="37"/>
        <v>3</v>
      </c>
      <c r="E625" s="10">
        <f t="shared" si="38"/>
        <v>2019</v>
      </c>
      <c r="F625" s="11" t="s">
        <v>235</v>
      </c>
      <c r="G625" s="11" t="s">
        <v>91</v>
      </c>
      <c r="I625" s="91">
        <v>20.69</v>
      </c>
      <c r="J625" s="92">
        <f t="shared" si="39"/>
        <v>69438.869999999952</v>
      </c>
    </row>
    <row r="626" spans="1:10" x14ac:dyDescent="0.35">
      <c r="A626" s="1" t="s">
        <v>105</v>
      </c>
      <c r="B626" s="20">
        <v>43530</v>
      </c>
      <c r="C626" s="11">
        <f t="shared" si="36"/>
        <v>6</v>
      </c>
      <c r="D626" s="10">
        <f t="shared" si="37"/>
        <v>3</v>
      </c>
      <c r="E626" s="10">
        <f t="shared" si="38"/>
        <v>2019</v>
      </c>
      <c r="F626" s="11" t="s">
        <v>179</v>
      </c>
      <c r="G626" s="11" t="s">
        <v>116</v>
      </c>
      <c r="I626" s="91">
        <v>15.56</v>
      </c>
      <c r="J626" s="92">
        <f t="shared" si="39"/>
        <v>69423.309999999954</v>
      </c>
    </row>
    <row r="627" spans="1:10" x14ac:dyDescent="0.35">
      <c r="A627" s="1" t="s">
        <v>105</v>
      </c>
      <c r="B627" s="20">
        <v>43530</v>
      </c>
      <c r="C627" s="11">
        <f t="shared" si="36"/>
        <v>6</v>
      </c>
      <c r="D627" s="10">
        <f t="shared" si="37"/>
        <v>3</v>
      </c>
      <c r="E627" s="10">
        <f t="shared" si="38"/>
        <v>2019</v>
      </c>
      <c r="F627" s="11" t="s">
        <v>226</v>
      </c>
      <c r="G627" s="11" t="s">
        <v>102</v>
      </c>
      <c r="I627" s="91">
        <v>27.76</v>
      </c>
      <c r="J627" s="92">
        <f t="shared" si="39"/>
        <v>69395.549999999959</v>
      </c>
    </row>
    <row r="628" spans="1:10" x14ac:dyDescent="0.35">
      <c r="A628" s="1" t="s">
        <v>105</v>
      </c>
      <c r="B628" s="20">
        <v>43531</v>
      </c>
      <c r="C628" s="11">
        <f t="shared" si="36"/>
        <v>7</v>
      </c>
      <c r="D628" s="10">
        <f t="shared" si="37"/>
        <v>3</v>
      </c>
      <c r="E628" s="10">
        <f t="shared" si="38"/>
        <v>2019</v>
      </c>
      <c r="F628" s="11" t="s">
        <v>326</v>
      </c>
      <c r="G628" s="11" t="s">
        <v>19</v>
      </c>
      <c r="H628" s="91">
        <v>216</v>
      </c>
      <c r="J628" s="92">
        <f t="shared" si="39"/>
        <v>69611.549999999959</v>
      </c>
    </row>
    <row r="629" spans="1:10" x14ac:dyDescent="0.35">
      <c r="A629" s="1" t="s">
        <v>105</v>
      </c>
      <c r="B629" s="20">
        <v>43531</v>
      </c>
      <c r="C629" s="11">
        <f t="shared" si="36"/>
        <v>7</v>
      </c>
      <c r="D629" s="10">
        <f t="shared" si="37"/>
        <v>3</v>
      </c>
      <c r="E629" s="10">
        <f t="shared" si="38"/>
        <v>2019</v>
      </c>
      <c r="F629" s="11" t="s">
        <v>326</v>
      </c>
      <c r="G629" s="11" t="s">
        <v>9</v>
      </c>
      <c r="H629" s="91">
        <v>135</v>
      </c>
      <c r="J629" s="92">
        <f t="shared" si="39"/>
        <v>69746.549999999959</v>
      </c>
    </row>
    <row r="630" spans="1:10" x14ac:dyDescent="0.35">
      <c r="A630" s="1" t="s">
        <v>105</v>
      </c>
      <c r="B630" s="20">
        <v>43531</v>
      </c>
      <c r="C630" s="11">
        <f t="shared" si="36"/>
        <v>7</v>
      </c>
      <c r="D630" s="10">
        <f t="shared" si="37"/>
        <v>3</v>
      </c>
      <c r="E630" s="10">
        <f t="shared" si="38"/>
        <v>2019</v>
      </c>
      <c r="F630" s="11" t="s">
        <v>160</v>
      </c>
      <c r="G630" s="11" t="s">
        <v>161</v>
      </c>
      <c r="I630" s="91">
        <v>44.82</v>
      </c>
      <c r="J630" s="92">
        <f t="shared" si="39"/>
        <v>69701.729999999952</v>
      </c>
    </row>
    <row r="631" spans="1:10" x14ac:dyDescent="0.35">
      <c r="A631" s="1" t="s">
        <v>125</v>
      </c>
      <c r="B631" s="20">
        <v>43531</v>
      </c>
      <c r="C631" s="11">
        <f t="shared" si="36"/>
        <v>7</v>
      </c>
      <c r="D631" s="10">
        <f t="shared" si="37"/>
        <v>3</v>
      </c>
      <c r="E631" s="10">
        <f t="shared" si="38"/>
        <v>2019</v>
      </c>
      <c r="F631" s="11" t="s">
        <v>221</v>
      </c>
      <c r="G631" s="11" t="s">
        <v>155</v>
      </c>
      <c r="I631" s="91">
        <v>116.9</v>
      </c>
      <c r="J631" s="92">
        <f t="shared" si="39"/>
        <v>69584.829999999958</v>
      </c>
    </row>
    <row r="632" spans="1:10" x14ac:dyDescent="0.35">
      <c r="A632" s="1" t="s">
        <v>105</v>
      </c>
      <c r="B632" s="20">
        <v>43531</v>
      </c>
      <c r="C632" s="11">
        <f t="shared" si="36"/>
        <v>7</v>
      </c>
      <c r="D632" s="10">
        <f t="shared" si="37"/>
        <v>3</v>
      </c>
      <c r="E632" s="10">
        <f t="shared" si="38"/>
        <v>2019</v>
      </c>
      <c r="F632" s="11" t="s">
        <v>333</v>
      </c>
      <c r="G632" s="11" t="s">
        <v>9</v>
      </c>
      <c r="H632" s="91">
        <v>50</v>
      </c>
      <c r="J632" s="92">
        <f t="shared" si="39"/>
        <v>69634.829999999958</v>
      </c>
    </row>
    <row r="633" spans="1:10" x14ac:dyDescent="0.35">
      <c r="A633" s="1" t="s">
        <v>105</v>
      </c>
      <c r="B633" s="20">
        <v>43531</v>
      </c>
      <c r="C633" s="11">
        <f t="shared" si="36"/>
        <v>7</v>
      </c>
      <c r="D633" s="10">
        <f t="shared" si="37"/>
        <v>3</v>
      </c>
      <c r="E633" s="10">
        <f t="shared" si="38"/>
        <v>2019</v>
      </c>
      <c r="F633" s="11" t="s">
        <v>333</v>
      </c>
      <c r="G633" s="11" t="s">
        <v>19</v>
      </c>
      <c r="H633" s="91">
        <v>216</v>
      </c>
      <c r="J633" s="92">
        <f t="shared" si="39"/>
        <v>69850.829999999958</v>
      </c>
    </row>
    <row r="634" spans="1:10" x14ac:dyDescent="0.35">
      <c r="A634" s="1" t="s">
        <v>105</v>
      </c>
      <c r="B634" s="20">
        <v>43535</v>
      </c>
      <c r="C634" s="11">
        <f t="shared" si="36"/>
        <v>11</v>
      </c>
      <c r="D634" s="10">
        <f t="shared" si="37"/>
        <v>3</v>
      </c>
      <c r="E634" s="10">
        <f t="shared" si="38"/>
        <v>2019</v>
      </c>
      <c r="F634" s="11" t="s">
        <v>327</v>
      </c>
      <c r="G634" s="11" t="s">
        <v>19</v>
      </c>
      <c r="H634" s="91">
        <v>216</v>
      </c>
      <c r="J634" s="92">
        <f t="shared" si="39"/>
        <v>70066.829999999958</v>
      </c>
    </row>
    <row r="635" spans="1:10" x14ac:dyDescent="0.35">
      <c r="A635" s="1" t="s">
        <v>105</v>
      </c>
      <c r="B635" s="20">
        <v>43535</v>
      </c>
      <c r="C635" s="11">
        <f t="shared" si="36"/>
        <v>11</v>
      </c>
      <c r="D635" s="10">
        <f t="shared" si="37"/>
        <v>3</v>
      </c>
      <c r="E635" s="10">
        <f t="shared" si="38"/>
        <v>2019</v>
      </c>
      <c r="F635" s="11" t="s">
        <v>335</v>
      </c>
      <c r="G635" s="11" t="s">
        <v>19</v>
      </c>
      <c r="H635" s="91">
        <v>216</v>
      </c>
      <c r="J635" s="92">
        <f t="shared" si="39"/>
        <v>70282.829999999958</v>
      </c>
    </row>
    <row r="636" spans="1:10" x14ac:dyDescent="0.35">
      <c r="A636" s="1" t="s">
        <v>105</v>
      </c>
      <c r="B636" s="20">
        <v>43535</v>
      </c>
      <c r="C636" s="11">
        <f t="shared" si="36"/>
        <v>11</v>
      </c>
      <c r="D636" s="10">
        <f t="shared" si="37"/>
        <v>3</v>
      </c>
      <c r="E636" s="10">
        <f t="shared" si="38"/>
        <v>2019</v>
      </c>
      <c r="F636" s="11" t="s">
        <v>327</v>
      </c>
      <c r="G636" s="11" t="s">
        <v>9</v>
      </c>
      <c r="H636" s="91">
        <v>120</v>
      </c>
      <c r="J636" s="92">
        <f t="shared" si="39"/>
        <v>70402.829999999958</v>
      </c>
    </row>
    <row r="637" spans="1:10" x14ac:dyDescent="0.35">
      <c r="A637" s="1" t="s">
        <v>105</v>
      </c>
      <c r="B637" s="20">
        <v>43535</v>
      </c>
      <c r="C637" s="11">
        <f t="shared" si="36"/>
        <v>11</v>
      </c>
      <c r="D637" s="10">
        <f t="shared" si="37"/>
        <v>3</v>
      </c>
      <c r="E637" s="10">
        <f t="shared" si="38"/>
        <v>2019</v>
      </c>
      <c r="F637" s="11" t="s">
        <v>335</v>
      </c>
      <c r="G637" s="11" t="s">
        <v>9</v>
      </c>
      <c r="H637" s="91">
        <v>100</v>
      </c>
      <c r="J637" s="92">
        <f t="shared" si="39"/>
        <v>70502.829999999958</v>
      </c>
    </row>
    <row r="638" spans="1:10" x14ac:dyDescent="0.35">
      <c r="A638" s="1" t="s">
        <v>125</v>
      </c>
      <c r="B638" s="20">
        <v>43535</v>
      </c>
      <c r="C638" s="11">
        <f t="shared" si="36"/>
        <v>11</v>
      </c>
      <c r="D638" s="10">
        <f t="shared" si="37"/>
        <v>3</v>
      </c>
      <c r="E638" s="10">
        <f t="shared" si="38"/>
        <v>2019</v>
      </c>
      <c r="F638" s="11" t="s">
        <v>57</v>
      </c>
      <c r="G638" s="11" t="s">
        <v>32</v>
      </c>
      <c r="I638" s="91">
        <v>75.95</v>
      </c>
      <c r="J638" s="92">
        <f t="shared" si="39"/>
        <v>70426.879999999961</v>
      </c>
    </row>
    <row r="639" spans="1:10" x14ac:dyDescent="0.35">
      <c r="A639" s="1" t="s">
        <v>95</v>
      </c>
      <c r="B639" s="20">
        <v>43535</v>
      </c>
      <c r="C639" s="11">
        <f t="shared" si="36"/>
        <v>11</v>
      </c>
      <c r="D639" s="10">
        <f t="shared" si="37"/>
        <v>3</v>
      </c>
      <c r="E639" s="10">
        <f t="shared" si="38"/>
        <v>2019</v>
      </c>
      <c r="F639" s="11" t="s">
        <v>167</v>
      </c>
      <c r="G639" s="11" t="s">
        <v>18</v>
      </c>
      <c r="I639" s="91">
        <v>110.82</v>
      </c>
      <c r="J639" s="92">
        <f t="shared" si="39"/>
        <v>70316.059999999954</v>
      </c>
    </row>
    <row r="640" spans="1:10" x14ac:dyDescent="0.35">
      <c r="A640" s="1" t="s">
        <v>125</v>
      </c>
      <c r="B640" s="20">
        <v>43535</v>
      </c>
      <c r="C640" s="11">
        <f t="shared" si="36"/>
        <v>11</v>
      </c>
      <c r="D640" s="10">
        <f t="shared" si="37"/>
        <v>3</v>
      </c>
      <c r="E640" s="10">
        <f t="shared" si="38"/>
        <v>2019</v>
      </c>
      <c r="F640" s="11" t="s">
        <v>245</v>
      </c>
      <c r="G640" s="11" t="s">
        <v>98</v>
      </c>
      <c r="I640" s="91">
        <v>52.1</v>
      </c>
      <c r="J640" s="92">
        <f t="shared" si="39"/>
        <v>70263.959999999948</v>
      </c>
    </row>
    <row r="641" spans="1:10" x14ac:dyDescent="0.35">
      <c r="A641" s="1" t="s">
        <v>105</v>
      </c>
      <c r="B641" s="20">
        <v>43535</v>
      </c>
      <c r="C641" s="11">
        <f t="shared" si="36"/>
        <v>11</v>
      </c>
      <c r="D641" s="10">
        <f t="shared" si="37"/>
        <v>3</v>
      </c>
      <c r="E641" s="10">
        <f t="shared" si="38"/>
        <v>2019</v>
      </c>
      <c r="F641" s="11" t="s">
        <v>332</v>
      </c>
      <c r="G641" s="11" t="s">
        <v>9</v>
      </c>
      <c r="H641" s="91">
        <v>80</v>
      </c>
      <c r="J641" s="92">
        <f t="shared" si="39"/>
        <v>70343.959999999948</v>
      </c>
    </row>
    <row r="642" spans="1:10" x14ac:dyDescent="0.35">
      <c r="A642" s="1" t="s">
        <v>105</v>
      </c>
      <c r="B642" s="20">
        <v>43535</v>
      </c>
      <c r="C642" s="11">
        <f t="shared" ref="C642:C705" si="40">DAY(B642)</f>
        <v>11</v>
      </c>
      <c r="D642" s="10">
        <f t="shared" ref="D642:D705" si="41">MONTH(B642)</f>
        <v>3</v>
      </c>
      <c r="E642" s="10">
        <f t="shared" ref="E642:E705" si="42">YEAR(B642)</f>
        <v>2019</v>
      </c>
      <c r="F642" s="11" t="s">
        <v>332</v>
      </c>
      <c r="G642" s="11" t="s">
        <v>19</v>
      </c>
      <c r="H642" s="91">
        <v>216</v>
      </c>
      <c r="J642" s="92">
        <f t="shared" si="39"/>
        <v>70559.959999999948</v>
      </c>
    </row>
    <row r="643" spans="1:10" x14ac:dyDescent="0.35">
      <c r="A643" s="1" t="s">
        <v>125</v>
      </c>
      <c r="B643" s="20">
        <v>43536</v>
      </c>
      <c r="C643" s="11">
        <f t="shared" si="40"/>
        <v>12</v>
      </c>
      <c r="D643" s="10">
        <f t="shared" si="41"/>
        <v>3</v>
      </c>
      <c r="E643" s="10">
        <f t="shared" si="42"/>
        <v>2019</v>
      </c>
      <c r="F643" s="11" t="s">
        <v>194</v>
      </c>
      <c r="G643" s="11" t="s">
        <v>91</v>
      </c>
      <c r="I643" s="91">
        <v>28.7</v>
      </c>
      <c r="J643" s="92">
        <f t="shared" ref="J643:J706" si="43">J642+H643-I643</f>
        <v>70531.259999999951</v>
      </c>
    </row>
    <row r="644" spans="1:10" x14ac:dyDescent="0.35">
      <c r="A644" s="1" t="s">
        <v>125</v>
      </c>
      <c r="B644" s="20">
        <v>43537</v>
      </c>
      <c r="C644" s="11">
        <f t="shared" si="40"/>
        <v>13</v>
      </c>
      <c r="D644" s="10">
        <f t="shared" si="41"/>
        <v>3</v>
      </c>
      <c r="E644" s="10">
        <f t="shared" si="42"/>
        <v>2019</v>
      </c>
      <c r="F644" s="11" t="s">
        <v>144</v>
      </c>
      <c r="G644" s="11" t="s">
        <v>157</v>
      </c>
      <c r="I644" s="91">
        <v>47.2</v>
      </c>
      <c r="J644" s="92">
        <f t="shared" si="43"/>
        <v>70484.059999999954</v>
      </c>
    </row>
    <row r="645" spans="1:10" x14ac:dyDescent="0.35">
      <c r="A645" s="1" t="s">
        <v>105</v>
      </c>
      <c r="B645" s="20">
        <v>43537</v>
      </c>
      <c r="C645" s="11">
        <f t="shared" si="40"/>
        <v>13</v>
      </c>
      <c r="D645" s="10">
        <f t="shared" si="41"/>
        <v>3</v>
      </c>
      <c r="E645" s="10">
        <f t="shared" si="42"/>
        <v>2019</v>
      </c>
      <c r="F645" s="11" t="s">
        <v>186</v>
      </c>
      <c r="G645" s="11" t="s">
        <v>91</v>
      </c>
      <c r="I645" s="91">
        <v>75.3</v>
      </c>
      <c r="J645" s="92">
        <f t="shared" si="43"/>
        <v>70408.759999999951</v>
      </c>
    </row>
    <row r="646" spans="1:10" x14ac:dyDescent="0.35">
      <c r="A646" s="1" t="s">
        <v>125</v>
      </c>
      <c r="B646" s="20">
        <v>43538</v>
      </c>
      <c r="C646" s="11">
        <f t="shared" si="40"/>
        <v>14</v>
      </c>
      <c r="D646" s="10">
        <f t="shared" si="41"/>
        <v>3</v>
      </c>
      <c r="E646" s="10">
        <f t="shared" si="42"/>
        <v>2019</v>
      </c>
      <c r="F646" s="11" t="s">
        <v>53</v>
      </c>
      <c r="G646" s="11" t="s">
        <v>146</v>
      </c>
      <c r="I646" s="91">
        <v>7.3</v>
      </c>
      <c r="J646" s="92">
        <f t="shared" si="43"/>
        <v>70401.459999999948</v>
      </c>
    </row>
    <row r="647" spans="1:10" x14ac:dyDescent="0.35">
      <c r="A647" s="1" t="s">
        <v>125</v>
      </c>
      <c r="B647" s="20">
        <v>43538</v>
      </c>
      <c r="C647" s="11">
        <f t="shared" si="40"/>
        <v>14</v>
      </c>
      <c r="D647" s="10">
        <f t="shared" si="41"/>
        <v>3</v>
      </c>
      <c r="E647" s="10">
        <f t="shared" si="42"/>
        <v>2019</v>
      </c>
      <c r="F647" s="11" t="s">
        <v>144</v>
      </c>
      <c r="G647" s="11" t="s">
        <v>146</v>
      </c>
      <c r="I647" s="91">
        <v>13</v>
      </c>
      <c r="J647" s="92">
        <f t="shared" si="43"/>
        <v>70388.459999999948</v>
      </c>
    </row>
    <row r="648" spans="1:10" x14ac:dyDescent="0.35">
      <c r="A648" s="1" t="s">
        <v>105</v>
      </c>
      <c r="B648" s="20">
        <v>43542</v>
      </c>
      <c r="C648" s="11">
        <f t="shared" si="40"/>
        <v>18</v>
      </c>
      <c r="D648" s="10">
        <f t="shared" si="41"/>
        <v>3</v>
      </c>
      <c r="E648" s="10">
        <f t="shared" si="42"/>
        <v>2019</v>
      </c>
      <c r="F648" s="11" t="s">
        <v>357</v>
      </c>
      <c r="G648" s="11" t="s">
        <v>9</v>
      </c>
      <c r="H648" s="91">
        <v>830</v>
      </c>
      <c r="J648" s="92">
        <f t="shared" si="43"/>
        <v>71218.459999999948</v>
      </c>
    </row>
    <row r="649" spans="1:10" x14ac:dyDescent="0.35">
      <c r="A649" s="1" t="s">
        <v>125</v>
      </c>
      <c r="B649" s="20">
        <v>43542</v>
      </c>
      <c r="C649" s="11">
        <f t="shared" si="40"/>
        <v>18</v>
      </c>
      <c r="D649" s="10">
        <f t="shared" si="41"/>
        <v>3</v>
      </c>
      <c r="E649" s="10">
        <f t="shared" si="42"/>
        <v>2019</v>
      </c>
      <c r="F649" s="11" t="s">
        <v>245</v>
      </c>
      <c r="G649" s="11" t="s">
        <v>250</v>
      </c>
      <c r="I649" s="91">
        <f>11.58*1.2</f>
        <v>13.895999999999999</v>
      </c>
      <c r="J649" s="92">
        <f t="shared" si="43"/>
        <v>71204.563999999955</v>
      </c>
    </row>
    <row r="650" spans="1:10" x14ac:dyDescent="0.35">
      <c r="A650" s="1" t="s">
        <v>105</v>
      </c>
      <c r="B650" s="20">
        <v>43542</v>
      </c>
      <c r="C650" s="11">
        <f t="shared" si="40"/>
        <v>18</v>
      </c>
      <c r="D650" s="10">
        <f t="shared" si="41"/>
        <v>3</v>
      </c>
      <c r="E650" s="10">
        <f t="shared" si="42"/>
        <v>2019</v>
      </c>
      <c r="F650" s="11" t="s">
        <v>7</v>
      </c>
      <c r="G650" s="11" t="s">
        <v>108</v>
      </c>
      <c r="I650" s="91">
        <v>153</v>
      </c>
      <c r="J650" s="92">
        <f t="shared" si="43"/>
        <v>71051.563999999955</v>
      </c>
    </row>
    <row r="651" spans="1:10" x14ac:dyDescent="0.35">
      <c r="A651" s="1" t="s">
        <v>125</v>
      </c>
      <c r="B651" s="20">
        <v>43542</v>
      </c>
      <c r="C651" s="11">
        <f t="shared" si="40"/>
        <v>18</v>
      </c>
      <c r="D651" s="10">
        <f t="shared" si="41"/>
        <v>3</v>
      </c>
      <c r="E651" s="10">
        <f t="shared" si="42"/>
        <v>2019</v>
      </c>
      <c r="F651" s="11" t="s">
        <v>179</v>
      </c>
      <c r="G651" s="11" t="s">
        <v>116</v>
      </c>
      <c r="I651" s="91">
        <v>2.5</v>
      </c>
      <c r="J651" s="92">
        <f t="shared" si="43"/>
        <v>71049.063999999955</v>
      </c>
    </row>
    <row r="652" spans="1:10" x14ac:dyDescent="0.35">
      <c r="A652" s="1" t="s">
        <v>125</v>
      </c>
      <c r="B652" s="20">
        <v>43542</v>
      </c>
      <c r="C652" s="11">
        <f t="shared" si="40"/>
        <v>18</v>
      </c>
      <c r="D652" s="10">
        <f t="shared" si="41"/>
        <v>3</v>
      </c>
      <c r="E652" s="10">
        <f t="shared" si="42"/>
        <v>2019</v>
      </c>
      <c r="F652" s="11" t="s">
        <v>245</v>
      </c>
      <c r="G652" s="11" t="s">
        <v>91</v>
      </c>
      <c r="I652" s="91">
        <f>10.5*1.2</f>
        <v>12.6</v>
      </c>
      <c r="J652" s="92">
        <f t="shared" si="43"/>
        <v>71036.463999999949</v>
      </c>
    </row>
    <row r="653" spans="1:10" x14ac:dyDescent="0.35">
      <c r="A653" s="1" t="s">
        <v>125</v>
      </c>
      <c r="B653" s="20">
        <v>43543</v>
      </c>
      <c r="C653" s="11">
        <f t="shared" si="40"/>
        <v>19</v>
      </c>
      <c r="D653" s="10">
        <f t="shared" si="41"/>
        <v>3</v>
      </c>
      <c r="E653" s="10">
        <f t="shared" si="42"/>
        <v>2019</v>
      </c>
      <c r="F653" s="11" t="s">
        <v>196</v>
      </c>
      <c r="G653" s="11" t="s">
        <v>148</v>
      </c>
      <c r="I653" s="91">
        <v>30</v>
      </c>
      <c r="J653" s="92">
        <f t="shared" si="43"/>
        <v>71006.463999999949</v>
      </c>
    </row>
    <row r="654" spans="1:10" x14ac:dyDescent="0.35">
      <c r="A654" s="1" t="s">
        <v>105</v>
      </c>
      <c r="B654" s="20">
        <v>43543</v>
      </c>
      <c r="C654" s="11">
        <f t="shared" si="40"/>
        <v>19</v>
      </c>
      <c r="D654" s="10">
        <f t="shared" si="41"/>
        <v>3</v>
      </c>
      <c r="E654" s="10">
        <f t="shared" si="42"/>
        <v>2019</v>
      </c>
      <c r="F654" s="11" t="s">
        <v>309</v>
      </c>
      <c r="G654" s="11" t="s">
        <v>84</v>
      </c>
      <c r="I654" s="91">
        <v>214.2</v>
      </c>
      <c r="J654" s="92">
        <f t="shared" si="43"/>
        <v>70792.263999999952</v>
      </c>
    </row>
    <row r="655" spans="1:10" x14ac:dyDescent="0.35">
      <c r="A655" s="1" t="s">
        <v>125</v>
      </c>
      <c r="B655" s="20">
        <v>43543</v>
      </c>
      <c r="C655" s="11">
        <f t="shared" si="40"/>
        <v>19</v>
      </c>
      <c r="D655" s="10">
        <f t="shared" si="41"/>
        <v>3</v>
      </c>
      <c r="E655" s="10">
        <f t="shared" si="42"/>
        <v>2019</v>
      </c>
      <c r="F655" s="11" t="s">
        <v>225</v>
      </c>
      <c r="G655" s="11" t="s">
        <v>98</v>
      </c>
      <c r="I655" s="91">
        <v>27.37</v>
      </c>
      <c r="J655" s="92">
        <f t="shared" si="43"/>
        <v>70764.893999999957</v>
      </c>
    </row>
    <row r="656" spans="1:10" x14ac:dyDescent="0.35">
      <c r="A656" s="1" t="s">
        <v>125</v>
      </c>
      <c r="B656" s="20">
        <v>43544</v>
      </c>
      <c r="C656" s="11">
        <f t="shared" si="40"/>
        <v>20</v>
      </c>
      <c r="D656" s="10">
        <f t="shared" si="41"/>
        <v>3</v>
      </c>
      <c r="E656" s="10">
        <f t="shared" si="42"/>
        <v>2019</v>
      </c>
      <c r="F656" s="11" t="s">
        <v>245</v>
      </c>
      <c r="G656" s="11" t="s">
        <v>250</v>
      </c>
      <c r="I656" s="91">
        <v>25.6</v>
      </c>
      <c r="J656" s="92">
        <f t="shared" si="43"/>
        <v>70739.293999999951</v>
      </c>
    </row>
    <row r="657" spans="1:10" x14ac:dyDescent="0.35">
      <c r="A657" s="1" t="s">
        <v>125</v>
      </c>
      <c r="B657" s="20">
        <v>43544</v>
      </c>
      <c r="C657" s="11">
        <f t="shared" si="40"/>
        <v>20</v>
      </c>
      <c r="D657" s="10">
        <f t="shared" si="41"/>
        <v>3</v>
      </c>
      <c r="E657" s="10">
        <f t="shared" si="42"/>
        <v>2019</v>
      </c>
      <c r="F657" s="11" t="s">
        <v>226</v>
      </c>
      <c r="G657" s="11" t="s">
        <v>116</v>
      </c>
      <c r="I657" s="91">
        <v>8.5399999999999991</v>
      </c>
      <c r="J657" s="92">
        <f t="shared" si="43"/>
        <v>70730.753999999957</v>
      </c>
    </row>
    <row r="658" spans="1:10" x14ac:dyDescent="0.35">
      <c r="A658" s="1" t="s">
        <v>182</v>
      </c>
      <c r="B658" s="20">
        <v>43549</v>
      </c>
      <c r="C658" s="11">
        <f t="shared" si="40"/>
        <v>25</v>
      </c>
      <c r="D658" s="10">
        <f t="shared" si="41"/>
        <v>3</v>
      </c>
      <c r="E658" s="10">
        <f t="shared" si="42"/>
        <v>2019</v>
      </c>
      <c r="F658" s="11" t="s">
        <v>39</v>
      </c>
      <c r="G658" s="11" t="s">
        <v>94</v>
      </c>
      <c r="I658" s="91">
        <v>92.32</v>
      </c>
      <c r="J658" s="92">
        <f t="shared" si="43"/>
        <v>70638.43399999995</v>
      </c>
    </row>
    <row r="659" spans="1:10" x14ac:dyDescent="0.35">
      <c r="A659" s="1">
        <v>8538007</v>
      </c>
      <c r="B659" s="20">
        <v>43549</v>
      </c>
      <c r="C659" s="11">
        <f t="shared" si="40"/>
        <v>25</v>
      </c>
      <c r="D659" s="10">
        <f t="shared" si="41"/>
        <v>3</v>
      </c>
      <c r="E659" s="10">
        <f t="shared" si="42"/>
        <v>2019</v>
      </c>
      <c r="F659" s="11" t="s">
        <v>231</v>
      </c>
      <c r="G659" s="11" t="s">
        <v>132</v>
      </c>
      <c r="I659" s="91">
        <v>171</v>
      </c>
      <c r="J659" s="92">
        <f t="shared" si="43"/>
        <v>70467.43399999995</v>
      </c>
    </row>
    <row r="660" spans="1:10" x14ac:dyDescent="0.35">
      <c r="A660" s="1">
        <v>8538008</v>
      </c>
      <c r="B660" s="20">
        <v>43549</v>
      </c>
      <c r="C660" s="11">
        <f t="shared" si="40"/>
        <v>25</v>
      </c>
      <c r="D660" s="10">
        <f t="shared" si="41"/>
        <v>3</v>
      </c>
      <c r="E660" s="10">
        <f t="shared" si="42"/>
        <v>2019</v>
      </c>
      <c r="F660" s="11" t="s">
        <v>165</v>
      </c>
      <c r="G660" s="11" t="s">
        <v>143</v>
      </c>
      <c r="I660" s="91">
        <v>51.6</v>
      </c>
      <c r="J660" s="92">
        <f t="shared" si="43"/>
        <v>70415.833999999944</v>
      </c>
    </row>
    <row r="661" spans="1:10" x14ac:dyDescent="0.35">
      <c r="A661" s="1" t="s">
        <v>125</v>
      </c>
      <c r="B661" s="20">
        <v>43553</v>
      </c>
      <c r="C661" s="11">
        <f t="shared" si="40"/>
        <v>29</v>
      </c>
      <c r="D661" s="10">
        <f t="shared" si="41"/>
        <v>3</v>
      </c>
      <c r="E661" s="10">
        <f t="shared" si="42"/>
        <v>2019</v>
      </c>
      <c r="F661" s="11" t="s">
        <v>226</v>
      </c>
      <c r="G661" s="11" t="s">
        <v>80</v>
      </c>
      <c r="I661" s="91">
        <v>27.48</v>
      </c>
      <c r="J661" s="92">
        <f t="shared" si="43"/>
        <v>70388.353999999948</v>
      </c>
    </row>
    <row r="662" spans="1:10" x14ac:dyDescent="0.35">
      <c r="A662" s="1" t="s">
        <v>125</v>
      </c>
      <c r="B662" s="20">
        <v>43553</v>
      </c>
      <c r="C662" s="11">
        <f t="shared" si="40"/>
        <v>29</v>
      </c>
      <c r="D662" s="10">
        <f t="shared" si="41"/>
        <v>3</v>
      </c>
      <c r="E662" s="10">
        <f t="shared" si="42"/>
        <v>2019</v>
      </c>
      <c r="F662" s="11" t="s">
        <v>245</v>
      </c>
      <c r="G662" s="11" t="s">
        <v>98</v>
      </c>
      <c r="I662" s="91">
        <v>15.68</v>
      </c>
      <c r="J662" s="92">
        <f t="shared" si="43"/>
        <v>70372.673999999955</v>
      </c>
    </row>
    <row r="663" spans="1:10" x14ac:dyDescent="0.35">
      <c r="A663" s="26" t="s">
        <v>105</v>
      </c>
      <c r="B663" s="27">
        <v>43556</v>
      </c>
      <c r="C663" s="24">
        <f t="shared" si="40"/>
        <v>1</v>
      </c>
      <c r="D663" s="24">
        <f t="shared" si="41"/>
        <v>4</v>
      </c>
      <c r="E663" s="24">
        <f t="shared" si="42"/>
        <v>2019</v>
      </c>
      <c r="F663" s="24" t="s">
        <v>309</v>
      </c>
      <c r="G663" s="24" t="s">
        <v>19</v>
      </c>
      <c r="H663" s="93">
        <v>216</v>
      </c>
      <c r="I663" s="93"/>
      <c r="J663" s="95">
        <f t="shared" si="43"/>
        <v>70588.673999999955</v>
      </c>
    </row>
    <row r="664" spans="1:10" x14ac:dyDescent="0.35">
      <c r="A664" s="26" t="s">
        <v>105</v>
      </c>
      <c r="B664" s="27">
        <v>43556</v>
      </c>
      <c r="C664" s="24">
        <f t="shared" si="40"/>
        <v>1</v>
      </c>
      <c r="D664" s="24">
        <f t="shared" si="41"/>
        <v>4</v>
      </c>
      <c r="E664" s="24">
        <f t="shared" si="42"/>
        <v>2019</v>
      </c>
      <c r="F664" s="24" t="s">
        <v>309</v>
      </c>
      <c r="G664" s="24" t="s">
        <v>9</v>
      </c>
      <c r="H664" s="93">
        <v>124</v>
      </c>
      <c r="I664" s="93"/>
      <c r="J664" s="95">
        <f t="shared" si="43"/>
        <v>70712.673999999955</v>
      </c>
    </row>
    <row r="665" spans="1:10" x14ac:dyDescent="0.35">
      <c r="A665" s="26" t="s">
        <v>105</v>
      </c>
      <c r="B665" s="27">
        <v>43556</v>
      </c>
      <c r="C665" s="24">
        <f t="shared" si="40"/>
        <v>1</v>
      </c>
      <c r="D665" s="24">
        <f t="shared" si="41"/>
        <v>4</v>
      </c>
      <c r="E665" s="24">
        <f t="shared" si="42"/>
        <v>2019</v>
      </c>
      <c r="F665" s="24" t="s">
        <v>336</v>
      </c>
      <c r="G665" s="24" t="s">
        <v>19</v>
      </c>
      <c r="H665" s="93">
        <v>216</v>
      </c>
      <c r="I665" s="93"/>
      <c r="J665" s="95">
        <f t="shared" si="43"/>
        <v>70928.673999999955</v>
      </c>
    </row>
    <row r="666" spans="1:10" x14ac:dyDescent="0.35">
      <c r="A666" s="26" t="s">
        <v>105</v>
      </c>
      <c r="B666" s="27">
        <v>43557</v>
      </c>
      <c r="C666" s="24">
        <f t="shared" si="40"/>
        <v>2</v>
      </c>
      <c r="D666" s="24">
        <f t="shared" si="41"/>
        <v>4</v>
      </c>
      <c r="E666" s="24">
        <f t="shared" si="42"/>
        <v>2019</v>
      </c>
      <c r="F666" s="24" t="s">
        <v>329</v>
      </c>
      <c r="G666" s="24" t="s">
        <v>9</v>
      </c>
      <c r="H666" s="93">
        <v>125</v>
      </c>
      <c r="I666" s="93"/>
      <c r="J666" s="95">
        <f t="shared" si="43"/>
        <v>71053.673999999955</v>
      </c>
    </row>
    <row r="667" spans="1:10" x14ac:dyDescent="0.35">
      <c r="A667" s="26" t="s">
        <v>105</v>
      </c>
      <c r="B667" s="27">
        <v>43558</v>
      </c>
      <c r="C667" s="24">
        <f t="shared" si="40"/>
        <v>3</v>
      </c>
      <c r="D667" s="24">
        <f t="shared" si="41"/>
        <v>4</v>
      </c>
      <c r="E667" s="24">
        <f t="shared" si="42"/>
        <v>2019</v>
      </c>
      <c r="F667" s="24" t="s">
        <v>330</v>
      </c>
      <c r="G667" s="24" t="s">
        <v>48</v>
      </c>
      <c r="H667" s="93"/>
      <c r="I667" s="93">
        <v>1667</v>
      </c>
      <c r="J667" s="95">
        <f t="shared" si="43"/>
        <v>69386.673999999955</v>
      </c>
    </row>
    <row r="668" spans="1:10" x14ac:dyDescent="0.35">
      <c r="A668" s="26" t="s">
        <v>105</v>
      </c>
      <c r="B668" s="27">
        <v>43559</v>
      </c>
      <c r="C668" s="24">
        <f t="shared" si="40"/>
        <v>4</v>
      </c>
      <c r="D668" s="24">
        <f t="shared" si="41"/>
        <v>4</v>
      </c>
      <c r="E668" s="24">
        <f t="shared" si="42"/>
        <v>2019</v>
      </c>
      <c r="F668" s="24" t="s">
        <v>357</v>
      </c>
      <c r="G668" s="24" t="s">
        <v>19</v>
      </c>
      <c r="H668" s="93">
        <v>216</v>
      </c>
      <c r="I668" s="93"/>
      <c r="J668" s="95">
        <f t="shared" si="43"/>
        <v>69602.673999999955</v>
      </c>
    </row>
    <row r="669" spans="1:10" x14ac:dyDescent="0.35">
      <c r="A669" s="26" t="s">
        <v>105</v>
      </c>
      <c r="B669" s="27">
        <v>43559</v>
      </c>
      <c r="C669" s="24">
        <f t="shared" si="40"/>
        <v>4</v>
      </c>
      <c r="D669" s="24">
        <f t="shared" si="41"/>
        <v>4</v>
      </c>
      <c r="E669" s="24">
        <f t="shared" si="42"/>
        <v>2019</v>
      </c>
      <c r="F669" s="24" t="s">
        <v>357</v>
      </c>
      <c r="G669" s="24" t="s">
        <v>9</v>
      </c>
      <c r="H669" s="93">
        <v>830</v>
      </c>
      <c r="I669" s="93"/>
      <c r="J669" s="95">
        <f t="shared" si="43"/>
        <v>70432.673999999955</v>
      </c>
    </row>
    <row r="670" spans="1:10" x14ac:dyDescent="0.35">
      <c r="A670" s="26" t="s">
        <v>105</v>
      </c>
      <c r="B670" s="27">
        <v>43559</v>
      </c>
      <c r="C670" s="24">
        <f t="shared" si="40"/>
        <v>4</v>
      </c>
      <c r="D670" s="24">
        <f t="shared" si="41"/>
        <v>4</v>
      </c>
      <c r="E670" s="24">
        <f t="shared" si="42"/>
        <v>2019</v>
      </c>
      <c r="F670" s="24" t="s">
        <v>329</v>
      </c>
      <c r="G670" s="24" t="s">
        <v>19</v>
      </c>
      <c r="H670" s="93">
        <v>216</v>
      </c>
      <c r="I670" s="93"/>
      <c r="J670" s="95">
        <f t="shared" si="43"/>
        <v>70648.673999999955</v>
      </c>
    </row>
    <row r="671" spans="1:10" x14ac:dyDescent="0.35">
      <c r="A671" s="26" t="s">
        <v>125</v>
      </c>
      <c r="B671" s="27">
        <v>43560</v>
      </c>
      <c r="C671" s="24">
        <f t="shared" si="40"/>
        <v>5</v>
      </c>
      <c r="D671" s="24">
        <f t="shared" si="41"/>
        <v>4</v>
      </c>
      <c r="E671" s="24">
        <f t="shared" si="42"/>
        <v>2019</v>
      </c>
      <c r="F671" s="24" t="s">
        <v>160</v>
      </c>
      <c r="G671" s="24" t="s">
        <v>161</v>
      </c>
      <c r="H671" s="93"/>
      <c r="I671" s="93">
        <v>43</v>
      </c>
      <c r="J671" s="95">
        <f t="shared" si="43"/>
        <v>70605.673999999955</v>
      </c>
    </row>
    <row r="672" spans="1:10" x14ac:dyDescent="0.35">
      <c r="A672" s="26" t="s">
        <v>105</v>
      </c>
      <c r="B672" s="27">
        <v>43560</v>
      </c>
      <c r="C672" s="24">
        <f t="shared" si="40"/>
        <v>5</v>
      </c>
      <c r="D672" s="24">
        <f t="shared" si="41"/>
        <v>4</v>
      </c>
      <c r="E672" s="24">
        <f t="shared" si="42"/>
        <v>2019</v>
      </c>
      <c r="F672" s="24" t="s">
        <v>334</v>
      </c>
      <c r="G672" s="24" t="s">
        <v>9</v>
      </c>
      <c r="H672" s="93">
        <v>65</v>
      </c>
      <c r="I672" s="93"/>
      <c r="J672" s="95">
        <f t="shared" si="43"/>
        <v>70670.673999999955</v>
      </c>
    </row>
    <row r="673" spans="1:10" x14ac:dyDescent="0.35">
      <c r="A673" s="26" t="s">
        <v>105</v>
      </c>
      <c r="B673" s="27">
        <v>43560</v>
      </c>
      <c r="C673" s="24">
        <f t="shared" si="40"/>
        <v>5</v>
      </c>
      <c r="D673" s="24">
        <f t="shared" si="41"/>
        <v>4</v>
      </c>
      <c r="E673" s="24">
        <f t="shared" si="42"/>
        <v>2019</v>
      </c>
      <c r="F673" s="24" t="s">
        <v>334</v>
      </c>
      <c r="G673" s="24" t="s">
        <v>19</v>
      </c>
      <c r="H673" s="93">
        <v>216</v>
      </c>
      <c r="I673" s="93"/>
      <c r="J673" s="95">
        <f t="shared" si="43"/>
        <v>70886.673999999955</v>
      </c>
    </row>
    <row r="674" spans="1:10" x14ac:dyDescent="0.35">
      <c r="A674" s="26" t="s">
        <v>105</v>
      </c>
      <c r="B674" s="27">
        <v>43563</v>
      </c>
      <c r="C674" s="24">
        <f t="shared" si="40"/>
        <v>8</v>
      </c>
      <c r="D674" s="24">
        <f t="shared" si="41"/>
        <v>4</v>
      </c>
      <c r="E674" s="24">
        <f t="shared" si="42"/>
        <v>2019</v>
      </c>
      <c r="F674" s="24" t="s">
        <v>327</v>
      </c>
      <c r="G674" s="24" t="s">
        <v>19</v>
      </c>
      <c r="H674" s="93">
        <v>216</v>
      </c>
      <c r="I674" s="93"/>
      <c r="J674" s="95">
        <f t="shared" si="43"/>
        <v>71102.673999999955</v>
      </c>
    </row>
    <row r="675" spans="1:10" x14ac:dyDescent="0.35">
      <c r="A675" s="26" t="s">
        <v>105</v>
      </c>
      <c r="B675" s="27">
        <v>43563</v>
      </c>
      <c r="C675" s="24">
        <f t="shared" si="40"/>
        <v>8</v>
      </c>
      <c r="D675" s="24">
        <f t="shared" si="41"/>
        <v>4</v>
      </c>
      <c r="E675" s="24">
        <f t="shared" si="42"/>
        <v>2019</v>
      </c>
      <c r="F675" s="24" t="s">
        <v>327</v>
      </c>
      <c r="G675" s="24" t="s">
        <v>9</v>
      </c>
      <c r="H675" s="93">
        <v>120</v>
      </c>
      <c r="I675" s="93"/>
      <c r="J675" s="95">
        <f t="shared" si="43"/>
        <v>71222.673999999955</v>
      </c>
    </row>
    <row r="676" spans="1:10" x14ac:dyDescent="0.35">
      <c r="A676" s="26" t="s">
        <v>125</v>
      </c>
      <c r="B676" s="27">
        <v>43563</v>
      </c>
      <c r="C676" s="24">
        <f t="shared" si="40"/>
        <v>8</v>
      </c>
      <c r="D676" s="24">
        <f t="shared" si="41"/>
        <v>4</v>
      </c>
      <c r="E676" s="24">
        <f t="shared" si="42"/>
        <v>2019</v>
      </c>
      <c r="F676" s="24" t="s">
        <v>235</v>
      </c>
      <c r="G676" s="24" t="s">
        <v>69</v>
      </c>
      <c r="H676" s="93"/>
      <c r="I676" s="93">
        <v>992.52</v>
      </c>
      <c r="J676" s="95">
        <f t="shared" si="43"/>
        <v>70230.153999999951</v>
      </c>
    </row>
    <row r="677" spans="1:10" x14ac:dyDescent="0.35">
      <c r="A677" s="26" t="s">
        <v>105</v>
      </c>
      <c r="B677" s="27">
        <v>43564</v>
      </c>
      <c r="C677" s="24">
        <f t="shared" si="40"/>
        <v>9</v>
      </c>
      <c r="D677" s="24">
        <f t="shared" si="41"/>
        <v>4</v>
      </c>
      <c r="E677" s="24">
        <f t="shared" si="42"/>
        <v>2019</v>
      </c>
      <c r="F677" s="24" t="s">
        <v>123</v>
      </c>
      <c r="G677" s="24" t="s">
        <v>71</v>
      </c>
      <c r="H677" s="93"/>
      <c r="I677" s="93">
        <v>505.92</v>
      </c>
      <c r="J677" s="95">
        <f t="shared" si="43"/>
        <v>69724.233999999953</v>
      </c>
    </row>
    <row r="678" spans="1:10" x14ac:dyDescent="0.35">
      <c r="A678" s="26" t="s">
        <v>105</v>
      </c>
      <c r="B678" s="27">
        <v>43564</v>
      </c>
      <c r="C678" s="24">
        <f t="shared" si="40"/>
        <v>9</v>
      </c>
      <c r="D678" s="24">
        <f t="shared" si="41"/>
        <v>4</v>
      </c>
      <c r="E678" s="24">
        <f t="shared" si="42"/>
        <v>2019</v>
      </c>
      <c r="F678" s="24" t="s">
        <v>118</v>
      </c>
      <c r="G678" s="24" t="s">
        <v>64</v>
      </c>
      <c r="H678" s="93"/>
      <c r="I678" s="93">
        <v>47.76</v>
      </c>
      <c r="J678" s="95">
        <f t="shared" si="43"/>
        <v>69676.473999999958</v>
      </c>
    </row>
    <row r="679" spans="1:10" x14ac:dyDescent="0.35">
      <c r="A679" s="26">
        <v>8538009</v>
      </c>
      <c r="B679" s="27">
        <v>43565</v>
      </c>
      <c r="C679" s="24">
        <f t="shared" si="40"/>
        <v>10</v>
      </c>
      <c r="D679" s="24">
        <f t="shared" si="41"/>
        <v>4</v>
      </c>
      <c r="E679" s="24">
        <f t="shared" si="42"/>
        <v>2019</v>
      </c>
      <c r="F679" s="24" t="s">
        <v>137</v>
      </c>
      <c r="G679" s="24" t="s">
        <v>94</v>
      </c>
      <c r="H679" s="93"/>
      <c r="I679" s="93">
        <v>1400</v>
      </c>
      <c r="J679" s="95">
        <f t="shared" si="43"/>
        <v>68276.473999999958</v>
      </c>
    </row>
    <row r="680" spans="1:10" x14ac:dyDescent="0.35">
      <c r="A680" s="26" t="s">
        <v>125</v>
      </c>
      <c r="B680" s="27">
        <v>43565</v>
      </c>
      <c r="C680" s="24">
        <f t="shared" si="40"/>
        <v>10</v>
      </c>
      <c r="D680" s="24">
        <f t="shared" si="41"/>
        <v>4</v>
      </c>
      <c r="E680" s="24">
        <f t="shared" si="42"/>
        <v>2019</v>
      </c>
      <c r="F680" s="24" t="s">
        <v>139</v>
      </c>
      <c r="G680" s="24" t="s">
        <v>94</v>
      </c>
      <c r="H680" s="93"/>
      <c r="I680" s="93">
        <v>166.89</v>
      </c>
      <c r="J680" s="95">
        <f t="shared" si="43"/>
        <v>68109.583999999959</v>
      </c>
    </row>
    <row r="681" spans="1:10" x14ac:dyDescent="0.35">
      <c r="A681" s="26" t="s">
        <v>95</v>
      </c>
      <c r="B681" s="27">
        <v>43565</v>
      </c>
      <c r="C681" s="24">
        <f t="shared" si="40"/>
        <v>10</v>
      </c>
      <c r="D681" s="24">
        <f t="shared" si="41"/>
        <v>4</v>
      </c>
      <c r="E681" s="24">
        <f t="shared" si="42"/>
        <v>2019</v>
      </c>
      <c r="F681" s="24" t="s">
        <v>167</v>
      </c>
      <c r="G681" s="24" t="s">
        <v>18</v>
      </c>
      <c r="H681" s="93"/>
      <c r="I681" s="93">
        <v>110.82</v>
      </c>
      <c r="J681" s="95">
        <f t="shared" si="43"/>
        <v>67998.763999999952</v>
      </c>
    </row>
    <row r="682" spans="1:10" x14ac:dyDescent="0.35">
      <c r="A682" s="26" t="s">
        <v>125</v>
      </c>
      <c r="B682" s="27">
        <v>43565</v>
      </c>
      <c r="C682" s="24">
        <f t="shared" si="40"/>
        <v>10</v>
      </c>
      <c r="D682" s="24">
        <f t="shared" si="41"/>
        <v>4</v>
      </c>
      <c r="E682" s="24">
        <f t="shared" si="42"/>
        <v>2019</v>
      </c>
      <c r="F682" s="24" t="s">
        <v>226</v>
      </c>
      <c r="G682" s="24" t="s">
        <v>77</v>
      </c>
      <c r="H682" s="93"/>
      <c r="I682" s="93">
        <f>17.41</f>
        <v>17.41</v>
      </c>
      <c r="J682" s="95">
        <f t="shared" si="43"/>
        <v>67981.353999999948</v>
      </c>
    </row>
    <row r="683" spans="1:10" x14ac:dyDescent="0.35">
      <c r="A683" s="26" t="s">
        <v>125</v>
      </c>
      <c r="B683" s="27">
        <v>43565</v>
      </c>
      <c r="C683" s="24">
        <f t="shared" si="40"/>
        <v>10</v>
      </c>
      <c r="D683" s="24">
        <f t="shared" si="41"/>
        <v>4</v>
      </c>
      <c r="E683" s="24">
        <f t="shared" si="42"/>
        <v>2019</v>
      </c>
      <c r="F683" s="24" t="s">
        <v>226</v>
      </c>
      <c r="G683" s="24" t="s">
        <v>128</v>
      </c>
      <c r="H683" s="93"/>
      <c r="I683" s="93">
        <f>26.75*2</f>
        <v>53.5</v>
      </c>
      <c r="J683" s="95">
        <f t="shared" si="43"/>
        <v>67927.853999999948</v>
      </c>
    </row>
    <row r="684" spans="1:10" x14ac:dyDescent="0.35">
      <c r="A684" s="26" t="s">
        <v>105</v>
      </c>
      <c r="B684" s="27">
        <v>43565</v>
      </c>
      <c r="C684" s="24">
        <f t="shared" si="40"/>
        <v>10</v>
      </c>
      <c r="D684" s="24">
        <f t="shared" si="41"/>
        <v>4</v>
      </c>
      <c r="E684" s="24">
        <f t="shared" si="42"/>
        <v>2019</v>
      </c>
      <c r="F684" s="24" t="s">
        <v>332</v>
      </c>
      <c r="G684" s="24" t="s">
        <v>9</v>
      </c>
      <c r="H684" s="93">
        <v>80</v>
      </c>
      <c r="I684" s="93"/>
      <c r="J684" s="95">
        <f t="shared" si="43"/>
        <v>68007.853999999948</v>
      </c>
    </row>
    <row r="685" spans="1:10" x14ac:dyDescent="0.35">
      <c r="A685" s="26" t="s">
        <v>105</v>
      </c>
      <c r="B685" s="27">
        <v>43565</v>
      </c>
      <c r="C685" s="24">
        <f t="shared" si="40"/>
        <v>10</v>
      </c>
      <c r="D685" s="24">
        <f t="shared" si="41"/>
        <v>4</v>
      </c>
      <c r="E685" s="24">
        <f t="shared" si="42"/>
        <v>2019</v>
      </c>
      <c r="F685" s="24" t="s">
        <v>332</v>
      </c>
      <c r="G685" s="24" t="s">
        <v>19</v>
      </c>
      <c r="H685" s="93">
        <v>216</v>
      </c>
      <c r="I685" s="93"/>
      <c r="J685" s="95">
        <f t="shared" si="43"/>
        <v>68223.853999999948</v>
      </c>
    </row>
    <row r="686" spans="1:10" x14ac:dyDescent="0.35">
      <c r="A686" s="26" t="s">
        <v>105</v>
      </c>
      <c r="B686" s="27">
        <v>43566</v>
      </c>
      <c r="C686" s="24">
        <f t="shared" si="40"/>
        <v>11</v>
      </c>
      <c r="D686" s="24">
        <f t="shared" si="41"/>
        <v>4</v>
      </c>
      <c r="E686" s="24">
        <f t="shared" si="42"/>
        <v>2019</v>
      </c>
      <c r="F686" s="24" t="s">
        <v>333</v>
      </c>
      <c r="G686" s="24" t="s">
        <v>9</v>
      </c>
      <c r="H686" s="93">
        <v>50</v>
      </c>
      <c r="I686" s="93"/>
      <c r="J686" s="95">
        <f t="shared" si="43"/>
        <v>68273.853999999948</v>
      </c>
    </row>
    <row r="687" spans="1:10" x14ac:dyDescent="0.35">
      <c r="A687" s="26" t="s">
        <v>105</v>
      </c>
      <c r="B687" s="27">
        <v>43566</v>
      </c>
      <c r="C687" s="24">
        <f t="shared" si="40"/>
        <v>11</v>
      </c>
      <c r="D687" s="24">
        <f t="shared" si="41"/>
        <v>4</v>
      </c>
      <c r="E687" s="24">
        <f t="shared" si="42"/>
        <v>2019</v>
      </c>
      <c r="F687" s="24" t="s">
        <v>333</v>
      </c>
      <c r="G687" s="24" t="s">
        <v>19</v>
      </c>
      <c r="H687" s="93">
        <v>216</v>
      </c>
      <c r="I687" s="93"/>
      <c r="J687" s="95">
        <f t="shared" si="43"/>
        <v>68489.853999999948</v>
      </c>
    </row>
    <row r="688" spans="1:10" x14ac:dyDescent="0.35">
      <c r="A688" s="17" t="s">
        <v>125</v>
      </c>
      <c r="B688" s="19">
        <v>43567</v>
      </c>
      <c r="C688" s="15">
        <f t="shared" si="40"/>
        <v>12</v>
      </c>
      <c r="D688" s="14">
        <f t="shared" si="41"/>
        <v>4</v>
      </c>
      <c r="E688" s="14">
        <f t="shared" si="42"/>
        <v>2019</v>
      </c>
      <c r="F688" s="28" t="s">
        <v>41</v>
      </c>
      <c r="G688" s="29" t="s">
        <v>91</v>
      </c>
      <c r="H688" s="93"/>
      <c r="I688" s="93">
        <v>11</v>
      </c>
      <c r="J688" s="94">
        <f t="shared" si="43"/>
        <v>68478.853999999948</v>
      </c>
    </row>
    <row r="689" spans="1:10" x14ac:dyDescent="0.35">
      <c r="A689" s="26" t="s">
        <v>114</v>
      </c>
      <c r="B689" s="27">
        <v>43567</v>
      </c>
      <c r="C689" s="24">
        <f t="shared" si="40"/>
        <v>12</v>
      </c>
      <c r="D689" s="24">
        <f t="shared" si="41"/>
        <v>4</v>
      </c>
      <c r="E689" s="24">
        <f t="shared" si="42"/>
        <v>2019</v>
      </c>
      <c r="F689" s="24" t="s">
        <v>65</v>
      </c>
      <c r="G689" s="24" t="s">
        <v>69</v>
      </c>
      <c r="H689" s="93"/>
      <c r="I689" s="93">
        <v>250</v>
      </c>
      <c r="J689" s="95">
        <f t="shared" si="43"/>
        <v>68228.853999999948</v>
      </c>
    </row>
    <row r="690" spans="1:10" x14ac:dyDescent="0.35">
      <c r="A690" s="26" t="s">
        <v>125</v>
      </c>
      <c r="B690" s="27">
        <v>43570</v>
      </c>
      <c r="C690" s="24">
        <f t="shared" si="40"/>
        <v>15</v>
      </c>
      <c r="D690" s="24">
        <f t="shared" si="41"/>
        <v>4</v>
      </c>
      <c r="E690" s="24">
        <f t="shared" si="42"/>
        <v>2019</v>
      </c>
      <c r="F690" s="24" t="s">
        <v>226</v>
      </c>
      <c r="G690" s="24" t="s">
        <v>77</v>
      </c>
      <c r="H690" s="93"/>
      <c r="I690" s="93">
        <v>19.78</v>
      </c>
      <c r="J690" s="95">
        <f t="shared" si="43"/>
        <v>68209.07399999995</v>
      </c>
    </row>
    <row r="691" spans="1:10" x14ac:dyDescent="0.35">
      <c r="A691" s="26" t="s">
        <v>125</v>
      </c>
      <c r="B691" s="27">
        <v>43570</v>
      </c>
      <c r="C691" s="24">
        <f t="shared" si="40"/>
        <v>15</v>
      </c>
      <c r="D691" s="24">
        <f t="shared" si="41"/>
        <v>4</v>
      </c>
      <c r="E691" s="24">
        <f t="shared" si="42"/>
        <v>2019</v>
      </c>
      <c r="F691" s="24" t="s">
        <v>226</v>
      </c>
      <c r="G691" s="24" t="s">
        <v>128</v>
      </c>
      <c r="H691" s="93"/>
      <c r="I691" s="93">
        <v>26.75</v>
      </c>
      <c r="J691" s="95">
        <f t="shared" si="43"/>
        <v>68182.32399999995</v>
      </c>
    </row>
    <row r="692" spans="1:10" x14ac:dyDescent="0.35">
      <c r="A692" s="26" t="s">
        <v>125</v>
      </c>
      <c r="B692" s="27">
        <v>43570</v>
      </c>
      <c r="C692" s="24">
        <f t="shared" si="40"/>
        <v>15</v>
      </c>
      <c r="D692" s="24">
        <f t="shared" si="41"/>
        <v>4</v>
      </c>
      <c r="E692" s="24">
        <f t="shared" si="42"/>
        <v>2019</v>
      </c>
      <c r="F692" s="24" t="s">
        <v>118</v>
      </c>
      <c r="G692" s="24" t="s">
        <v>69</v>
      </c>
      <c r="H692" s="93"/>
      <c r="I692" s="93">
        <v>717.13</v>
      </c>
      <c r="J692" s="95">
        <f t="shared" si="43"/>
        <v>67465.193999999945</v>
      </c>
    </row>
    <row r="693" spans="1:10" x14ac:dyDescent="0.35">
      <c r="A693" s="26" t="s">
        <v>105</v>
      </c>
      <c r="B693" s="27">
        <v>43571</v>
      </c>
      <c r="C693" s="24">
        <f t="shared" si="40"/>
        <v>16</v>
      </c>
      <c r="D693" s="24">
        <f t="shared" si="41"/>
        <v>4</v>
      </c>
      <c r="E693" s="24">
        <f t="shared" si="42"/>
        <v>2019</v>
      </c>
      <c r="F693" s="24" t="s">
        <v>326</v>
      </c>
      <c r="G693" s="24" t="s">
        <v>19</v>
      </c>
      <c r="H693" s="93">
        <v>216</v>
      </c>
      <c r="I693" s="93"/>
      <c r="J693" s="95">
        <f t="shared" si="43"/>
        <v>67681.193999999945</v>
      </c>
    </row>
    <row r="694" spans="1:10" x14ac:dyDescent="0.35">
      <c r="A694" s="26" t="s">
        <v>105</v>
      </c>
      <c r="B694" s="27">
        <v>43571</v>
      </c>
      <c r="C694" s="24">
        <f t="shared" si="40"/>
        <v>16</v>
      </c>
      <c r="D694" s="24">
        <f t="shared" si="41"/>
        <v>4</v>
      </c>
      <c r="E694" s="24">
        <f t="shared" si="42"/>
        <v>2019</v>
      </c>
      <c r="F694" s="24" t="s">
        <v>326</v>
      </c>
      <c r="G694" s="24" t="s">
        <v>9</v>
      </c>
      <c r="H694" s="93">
        <v>135</v>
      </c>
      <c r="I694" s="93"/>
      <c r="J694" s="95">
        <f t="shared" si="43"/>
        <v>67816.193999999945</v>
      </c>
    </row>
    <row r="695" spans="1:10" x14ac:dyDescent="0.35">
      <c r="A695" s="26" t="s">
        <v>105</v>
      </c>
      <c r="B695" s="27">
        <v>43571</v>
      </c>
      <c r="C695" s="24">
        <f t="shared" si="40"/>
        <v>16</v>
      </c>
      <c r="D695" s="24">
        <f t="shared" si="41"/>
        <v>4</v>
      </c>
      <c r="E695" s="24">
        <f t="shared" si="42"/>
        <v>2019</v>
      </c>
      <c r="F695" s="24" t="s">
        <v>83</v>
      </c>
      <c r="G695" s="24" t="s">
        <v>146</v>
      </c>
      <c r="H695" s="93"/>
      <c r="I695" s="93">
        <v>92</v>
      </c>
      <c r="J695" s="95">
        <f t="shared" si="43"/>
        <v>67724.193999999945</v>
      </c>
    </row>
    <row r="696" spans="1:10" x14ac:dyDescent="0.35">
      <c r="A696" s="26" t="s">
        <v>105</v>
      </c>
      <c r="B696" s="27">
        <v>43571</v>
      </c>
      <c r="C696" s="24">
        <f t="shared" si="40"/>
        <v>16</v>
      </c>
      <c r="D696" s="24">
        <f t="shared" si="41"/>
        <v>4</v>
      </c>
      <c r="E696" s="24">
        <f t="shared" si="42"/>
        <v>2019</v>
      </c>
      <c r="F696" s="24" t="s">
        <v>174</v>
      </c>
      <c r="G696" s="24" t="s">
        <v>116</v>
      </c>
      <c r="H696" s="93"/>
      <c r="I696" s="93">
        <v>4.72</v>
      </c>
      <c r="J696" s="95">
        <f t="shared" si="43"/>
        <v>67719.473999999944</v>
      </c>
    </row>
    <row r="697" spans="1:10" x14ac:dyDescent="0.35">
      <c r="A697" s="26" t="s">
        <v>105</v>
      </c>
      <c r="B697" s="27">
        <v>43571</v>
      </c>
      <c r="C697" s="24">
        <f t="shared" si="40"/>
        <v>16</v>
      </c>
      <c r="D697" s="24">
        <f t="shared" si="41"/>
        <v>4</v>
      </c>
      <c r="E697" s="24">
        <f t="shared" si="42"/>
        <v>2019</v>
      </c>
      <c r="F697" s="24" t="s">
        <v>220</v>
      </c>
      <c r="G697" s="24" t="s">
        <v>116</v>
      </c>
      <c r="H697" s="93"/>
      <c r="I697" s="93">
        <v>39</v>
      </c>
      <c r="J697" s="95">
        <f t="shared" si="43"/>
        <v>67680.473999999944</v>
      </c>
    </row>
    <row r="698" spans="1:10" x14ac:dyDescent="0.35">
      <c r="A698" s="26" t="s">
        <v>105</v>
      </c>
      <c r="B698" s="27">
        <v>43571</v>
      </c>
      <c r="C698" s="24">
        <f t="shared" si="40"/>
        <v>16</v>
      </c>
      <c r="D698" s="24">
        <f t="shared" si="41"/>
        <v>4</v>
      </c>
      <c r="E698" s="24">
        <f t="shared" si="42"/>
        <v>2019</v>
      </c>
      <c r="F698" s="24" t="s">
        <v>216</v>
      </c>
      <c r="G698" s="24" t="s">
        <v>91</v>
      </c>
      <c r="H698" s="93"/>
      <c r="I698" s="93">
        <v>43.2</v>
      </c>
      <c r="J698" s="95">
        <f t="shared" si="43"/>
        <v>67637.273999999947</v>
      </c>
    </row>
    <row r="699" spans="1:10" x14ac:dyDescent="0.35">
      <c r="A699" s="26" t="s">
        <v>95</v>
      </c>
      <c r="B699" s="27">
        <v>43572</v>
      </c>
      <c r="C699" s="24">
        <f t="shared" si="40"/>
        <v>17</v>
      </c>
      <c r="D699" s="24">
        <f t="shared" si="41"/>
        <v>4</v>
      </c>
      <c r="E699" s="24">
        <f t="shared" si="42"/>
        <v>2019</v>
      </c>
      <c r="F699" s="24" t="s">
        <v>179</v>
      </c>
      <c r="G699" s="24" t="s">
        <v>96</v>
      </c>
      <c r="H699" s="93"/>
      <c r="I699" s="93">
        <v>72</v>
      </c>
      <c r="J699" s="95">
        <f t="shared" si="43"/>
        <v>67565.273999999947</v>
      </c>
    </row>
    <row r="700" spans="1:10" x14ac:dyDescent="0.35">
      <c r="A700" s="26" t="s">
        <v>105</v>
      </c>
      <c r="B700" s="27">
        <v>43581</v>
      </c>
      <c r="C700" s="24">
        <f t="shared" si="40"/>
        <v>26</v>
      </c>
      <c r="D700" s="24">
        <f t="shared" si="41"/>
        <v>4</v>
      </c>
      <c r="E700" s="24">
        <f t="shared" si="42"/>
        <v>2019</v>
      </c>
      <c r="F700" s="24" t="s">
        <v>7</v>
      </c>
      <c r="G700" s="24" t="s">
        <v>108</v>
      </c>
      <c r="H700" s="93"/>
      <c r="I700" s="93">
        <v>385.2</v>
      </c>
      <c r="J700" s="95">
        <f t="shared" si="43"/>
        <v>67180.07399999995</v>
      </c>
    </row>
    <row r="701" spans="1:10" x14ac:dyDescent="0.35">
      <c r="A701" s="26" t="s">
        <v>125</v>
      </c>
      <c r="B701" s="27">
        <v>43581</v>
      </c>
      <c r="C701" s="24">
        <f t="shared" si="40"/>
        <v>26</v>
      </c>
      <c r="D701" s="24">
        <f t="shared" si="41"/>
        <v>4</v>
      </c>
      <c r="E701" s="24">
        <f t="shared" si="42"/>
        <v>2019</v>
      </c>
      <c r="F701" s="24" t="s">
        <v>179</v>
      </c>
      <c r="G701" s="24" t="s">
        <v>116</v>
      </c>
      <c r="H701" s="93"/>
      <c r="I701" s="93">
        <v>2.16</v>
      </c>
      <c r="J701" s="95">
        <f t="shared" si="43"/>
        <v>67177.913999999946</v>
      </c>
    </row>
    <row r="702" spans="1:10" x14ac:dyDescent="0.35">
      <c r="A702" s="26">
        <v>8538011</v>
      </c>
      <c r="B702" s="27">
        <v>43584</v>
      </c>
      <c r="C702" s="24">
        <f t="shared" si="40"/>
        <v>29</v>
      </c>
      <c r="D702" s="24">
        <f t="shared" si="41"/>
        <v>4</v>
      </c>
      <c r="E702" s="24">
        <f t="shared" si="42"/>
        <v>2019</v>
      </c>
      <c r="F702" s="24" t="s">
        <v>118</v>
      </c>
      <c r="G702" s="24" t="s">
        <v>69</v>
      </c>
      <c r="H702" s="93"/>
      <c r="I702" s="93">
        <v>702.28</v>
      </c>
      <c r="J702" s="95">
        <f t="shared" si="43"/>
        <v>66475.633999999947</v>
      </c>
    </row>
    <row r="703" spans="1:10" x14ac:dyDescent="0.35">
      <c r="A703" s="26">
        <v>8538012</v>
      </c>
      <c r="B703" s="27">
        <v>43584</v>
      </c>
      <c r="C703" s="24">
        <f t="shared" si="40"/>
        <v>29</v>
      </c>
      <c r="D703" s="24">
        <f t="shared" si="41"/>
        <v>4</v>
      </c>
      <c r="E703" s="24">
        <f t="shared" si="42"/>
        <v>2019</v>
      </c>
      <c r="F703" s="24" t="s">
        <v>118</v>
      </c>
      <c r="G703" s="24" t="s">
        <v>69</v>
      </c>
      <c r="H703" s="93"/>
      <c r="I703" s="93">
        <v>2341.5</v>
      </c>
      <c r="J703" s="95">
        <f t="shared" si="43"/>
        <v>64134.133999999947</v>
      </c>
    </row>
    <row r="704" spans="1:10" x14ac:dyDescent="0.35">
      <c r="A704" s="26" t="s">
        <v>105</v>
      </c>
      <c r="B704" s="27">
        <v>43587</v>
      </c>
      <c r="C704" s="24">
        <f t="shared" si="40"/>
        <v>2</v>
      </c>
      <c r="D704" s="24">
        <f t="shared" si="41"/>
        <v>5</v>
      </c>
      <c r="E704" s="24">
        <f t="shared" si="42"/>
        <v>2019</v>
      </c>
      <c r="F704" s="24" t="s">
        <v>309</v>
      </c>
      <c r="G704" s="24" t="s">
        <v>19</v>
      </c>
      <c r="H704" s="93">
        <v>216</v>
      </c>
      <c r="I704" s="93"/>
      <c r="J704" s="95">
        <f t="shared" si="43"/>
        <v>64350.133999999947</v>
      </c>
    </row>
    <row r="705" spans="1:10" x14ac:dyDescent="0.35">
      <c r="A705" s="26" t="s">
        <v>105</v>
      </c>
      <c r="B705" s="27">
        <v>43587</v>
      </c>
      <c r="C705" s="24">
        <f t="shared" si="40"/>
        <v>2</v>
      </c>
      <c r="D705" s="24">
        <f t="shared" si="41"/>
        <v>5</v>
      </c>
      <c r="E705" s="24">
        <f t="shared" si="42"/>
        <v>2019</v>
      </c>
      <c r="F705" s="24" t="s">
        <v>309</v>
      </c>
      <c r="G705" s="24" t="s">
        <v>9</v>
      </c>
      <c r="H705" s="93">
        <v>130</v>
      </c>
      <c r="I705" s="93"/>
      <c r="J705" s="95">
        <f t="shared" si="43"/>
        <v>64480.133999999947</v>
      </c>
    </row>
    <row r="706" spans="1:10" x14ac:dyDescent="0.35">
      <c r="A706" s="26" t="s">
        <v>105</v>
      </c>
      <c r="B706" s="27">
        <v>43587</v>
      </c>
      <c r="C706" s="24">
        <f t="shared" ref="C706:C769" si="44">DAY(B706)</f>
        <v>2</v>
      </c>
      <c r="D706" s="24">
        <f t="shared" ref="D706:D769" si="45">MONTH(B706)</f>
        <v>5</v>
      </c>
      <c r="E706" s="24">
        <f t="shared" ref="E706:E769" si="46">YEAR(B706)</f>
        <v>2019</v>
      </c>
      <c r="F706" s="24" t="s">
        <v>329</v>
      </c>
      <c r="G706" s="24" t="s">
        <v>9</v>
      </c>
      <c r="H706" s="93">
        <v>125</v>
      </c>
      <c r="I706" s="93"/>
      <c r="J706" s="95">
        <f t="shared" si="43"/>
        <v>64605.133999999947</v>
      </c>
    </row>
    <row r="707" spans="1:10" x14ac:dyDescent="0.35">
      <c r="A707" s="26" t="s">
        <v>105</v>
      </c>
      <c r="B707" s="27">
        <v>43587</v>
      </c>
      <c r="C707" s="24">
        <f t="shared" si="44"/>
        <v>2</v>
      </c>
      <c r="D707" s="24">
        <f t="shared" si="45"/>
        <v>5</v>
      </c>
      <c r="E707" s="24">
        <f t="shared" si="46"/>
        <v>2019</v>
      </c>
      <c r="F707" s="24" t="s">
        <v>336</v>
      </c>
      <c r="G707" s="24" t="s">
        <v>19</v>
      </c>
      <c r="H707" s="93">
        <v>216</v>
      </c>
      <c r="I707" s="93"/>
      <c r="J707" s="95">
        <f t="shared" ref="J707:J770" si="47">J706+H707-I707</f>
        <v>64821.133999999947</v>
      </c>
    </row>
    <row r="708" spans="1:10" x14ac:dyDescent="0.35">
      <c r="A708" s="26" t="s">
        <v>105</v>
      </c>
      <c r="B708" s="27">
        <v>43591</v>
      </c>
      <c r="C708" s="24">
        <f t="shared" si="44"/>
        <v>6</v>
      </c>
      <c r="D708" s="24">
        <f t="shared" si="45"/>
        <v>5</v>
      </c>
      <c r="E708" s="24">
        <f t="shared" si="46"/>
        <v>2019</v>
      </c>
      <c r="F708" s="24" t="s">
        <v>330</v>
      </c>
      <c r="G708" s="24" t="s">
        <v>48</v>
      </c>
      <c r="H708" s="93"/>
      <c r="I708" s="93">
        <v>1667</v>
      </c>
      <c r="J708" s="95">
        <f t="shared" si="47"/>
        <v>63154.133999999947</v>
      </c>
    </row>
    <row r="709" spans="1:10" x14ac:dyDescent="0.35">
      <c r="A709" s="26" t="s">
        <v>105</v>
      </c>
      <c r="B709" s="27">
        <v>43591</v>
      </c>
      <c r="C709" s="24">
        <f t="shared" si="44"/>
        <v>6</v>
      </c>
      <c r="D709" s="24">
        <f t="shared" si="45"/>
        <v>5</v>
      </c>
      <c r="E709" s="24">
        <f t="shared" si="46"/>
        <v>2019</v>
      </c>
      <c r="F709" s="24" t="s">
        <v>335</v>
      </c>
      <c r="G709" s="24" t="s">
        <v>19</v>
      </c>
      <c r="H709" s="93">
        <v>216</v>
      </c>
      <c r="I709" s="93"/>
      <c r="J709" s="95">
        <f t="shared" si="47"/>
        <v>63370.133999999947</v>
      </c>
    </row>
    <row r="710" spans="1:10" x14ac:dyDescent="0.35">
      <c r="A710" s="26" t="s">
        <v>105</v>
      </c>
      <c r="B710" s="27">
        <v>43591</v>
      </c>
      <c r="C710" s="24">
        <f t="shared" si="44"/>
        <v>6</v>
      </c>
      <c r="D710" s="24">
        <f t="shared" si="45"/>
        <v>5</v>
      </c>
      <c r="E710" s="24">
        <f t="shared" si="46"/>
        <v>2019</v>
      </c>
      <c r="F710" s="24" t="s">
        <v>335</v>
      </c>
      <c r="G710" s="24" t="s">
        <v>19</v>
      </c>
      <c r="H710" s="93">
        <v>216</v>
      </c>
      <c r="I710" s="93"/>
      <c r="J710" s="95">
        <f t="shared" si="47"/>
        <v>63586.133999999947</v>
      </c>
    </row>
    <row r="711" spans="1:10" x14ac:dyDescent="0.35">
      <c r="A711" s="26" t="s">
        <v>125</v>
      </c>
      <c r="B711" s="27">
        <v>43591</v>
      </c>
      <c r="C711" s="24">
        <f t="shared" si="44"/>
        <v>6</v>
      </c>
      <c r="D711" s="24">
        <f t="shared" si="45"/>
        <v>5</v>
      </c>
      <c r="E711" s="24">
        <f t="shared" si="46"/>
        <v>2019</v>
      </c>
      <c r="F711" s="24" t="s">
        <v>245</v>
      </c>
      <c r="G711" s="24" t="s">
        <v>153</v>
      </c>
      <c r="H711" s="93"/>
      <c r="I711" s="93">
        <v>27.17</v>
      </c>
      <c r="J711" s="94">
        <f t="shared" si="47"/>
        <v>63558.963999999949</v>
      </c>
    </row>
    <row r="712" spans="1:10" x14ac:dyDescent="0.35">
      <c r="A712" s="26" t="s">
        <v>95</v>
      </c>
      <c r="B712" s="27">
        <v>43591</v>
      </c>
      <c r="C712" s="24">
        <f t="shared" si="44"/>
        <v>6</v>
      </c>
      <c r="D712" s="24">
        <f t="shared" si="45"/>
        <v>5</v>
      </c>
      <c r="E712" s="24">
        <f t="shared" si="46"/>
        <v>2019</v>
      </c>
      <c r="F712" s="24" t="s">
        <v>45</v>
      </c>
      <c r="G712" s="24" t="s">
        <v>96</v>
      </c>
      <c r="H712" s="93"/>
      <c r="I712" s="93">
        <v>4.76</v>
      </c>
      <c r="J712" s="95">
        <f t="shared" si="47"/>
        <v>63554.203999999947</v>
      </c>
    </row>
    <row r="713" spans="1:10" x14ac:dyDescent="0.35">
      <c r="A713" s="26" t="s">
        <v>125</v>
      </c>
      <c r="B713" s="27">
        <v>43591</v>
      </c>
      <c r="C713" s="24">
        <f t="shared" si="44"/>
        <v>6</v>
      </c>
      <c r="D713" s="24">
        <f t="shared" si="45"/>
        <v>5</v>
      </c>
      <c r="E713" s="24">
        <f t="shared" si="46"/>
        <v>2019</v>
      </c>
      <c r="F713" s="24" t="s">
        <v>160</v>
      </c>
      <c r="G713" s="24" t="s">
        <v>161</v>
      </c>
      <c r="H713" s="93"/>
      <c r="I713" s="93">
        <v>43.9</v>
      </c>
      <c r="J713" s="95">
        <f t="shared" si="47"/>
        <v>63510.303999999946</v>
      </c>
    </row>
    <row r="714" spans="1:10" x14ac:dyDescent="0.35">
      <c r="A714" s="26" t="s">
        <v>125</v>
      </c>
      <c r="B714" s="27">
        <v>43591</v>
      </c>
      <c r="C714" s="24">
        <f t="shared" si="44"/>
        <v>6</v>
      </c>
      <c r="D714" s="24">
        <f t="shared" si="45"/>
        <v>5</v>
      </c>
      <c r="E714" s="24">
        <f t="shared" si="46"/>
        <v>2019</v>
      </c>
      <c r="F714" s="24" t="s">
        <v>245</v>
      </c>
      <c r="G714" s="24" t="s">
        <v>91</v>
      </c>
      <c r="H714" s="93"/>
      <c r="I714" s="93">
        <v>61.05</v>
      </c>
      <c r="J714" s="94">
        <f t="shared" si="47"/>
        <v>63449.253999999943</v>
      </c>
    </row>
    <row r="715" spans="1:10" x14ac:dyDescent="0.35">
      <c r="A715" s="26" t="s">
        <v>105</v>
      </c>
      <c r="B715" s="27">
        <v>43591</v>
      </c>
      <c r="C715" s="24">
        <f t="shared" si="44"/>
        <v>6</v>
      </c>
      <c r="D715" s="24">
        <f t="shared" si="45"/>
        <v>5</v>
      </c>
      <c r="E715" s="24">
        <f t="shared" si="46"/>
        <v>2019</v>
      </c>
      <c r="F715" s="24" t="s">
        <v>329</v>
      </c>
      <c r="G715" s="24" t="s">
        <v>19</v>
      </c>
      <c r="H715" s="93">
        <v>216</v>
      </c>
      <c r="I715" s="93"/>
      <c r="J715" s="95">
        <f t="shared" si="47"/>
        <v>63665.253999999943</v>
      </c>
    </row>
    <row r="716" spans="1:10" x14ac:dyDescent="0.35">
      <c r="A716" s="26" t="s">
        <v>105</v>
      </c>
      <c r="B716" s="27">
        <v>43591</v>
      </c>
      <c r="C716" s="24">
        <f t="shared" si="44"/>
        <v>6</v>
      </c>
      <c r="D716" s="24">
        <f t="shared" si="45"/>
        <v>5</v>
      </c>
      <c r="E716" s="24">
        <f t="shared" si="46"/>
        <v>2019</v>
      </c>
      <c r="F716" s="24" t="s">
        <v>333</v>
      </c>
      <c r="G716" s="24" t="s">
        <v>9</v>
      </c>
      <c r="H716" s="93">
        <v>50</v>
      </c>
      <c r="I716" s="93"/>
      <c r="J716" s="95">
        <f t="shared" si="47"/>
        <v>63715.253999999943</v>
      </c>
    </row>
    <row r="717" spans="1:10" x14ac:dyDescent="0.35">
      <c r="A717" s="26" t="s">
        <v>105</v>
      </c>
      <c r="B717" s="27">
        <v>43591</v>
      </c>
      <c r="C717" s="24">
        <f t="shared" si="44"/>
        <v>6</v>
      </c>
      <c r="D717" s="24">
        <f t="shared" si="45"/>
        <v>5</v>
      </c>
      <c r="E717" s="24">
        <f t="shared" si="46"/>
        <v>2019</v>
      </c>
      <c r="F717" s="24" t="s">
        <v>334</v>
      </c>
      <c r="G717" s="24" t="s">
        <v>9</v>
      </c>
      <c r="H717" s="93">
        <v>65</v>
      </c>
      <c r="I717" s="93"/>
      <c r="J717" s="95">
        <f t="shared" si="47"/>
        <v>63780.253999999943</v>
      </c>
    </row>
    <row r="718" spans="1:10" x14ac:dyDescent="0.35">
      <c r="A718" s="26" t="s">
        <v>105</v>
      </c>
      <c r="B718" s="27">
        <v>43591</v>
      </c>
      <c r="C718" s="24">
        <f t="shared" si="44"/>
        <v>6</v>
      </c>
      <c r="D718" s="24">
        <f t="shared" si="45"/>
        <v>5</v>
      </c>
      <c r="E718" s="24">
        <f t="shared" si="46"/>
        <v>2019</v>
      </c>
      <c r="F718" s="24" t="s">
        <v>333</v>
      </c>
      <c r="G718" s="24" t="s">
        <v>19</v>
      </c>
      <c r="H718" s="93">
        <v>216</v>
      </c>
      <c r="I718" s="93"/>
      <c r="J718" s="95">
        <f t="shared" si="47"/>
        <v>63996.253999999943</v>
      </c>
    </row>
    <row r="719" spans="1:10" x14ac:dyDescent="0.35">
      <c r="A719" s="26" t="s">
        <v>105</v>
      </c>
      <c r="B719" s="27">
        <v>43591</v>
      </c>
      <c r="C719" s="24">
        <f t="shared" si="44"/>
        <v>6</v>
      </c>
      <c r="D719" s="24">
        <f t="shared" si="45"/>
        <v>5</v>
      </c>
      <c r="E719" s="24">
        <f t="shared" si="46"/>
        <v>2019</v>
      </c>
      <c r="F719" s="24" t="s">
        <v>334</v>
      </c>
      <c r="G719" s="24" t="s">
        <v>19</v>
      </c>
      <c r="H719" s="93">
        <v>216</v>
      </c>
      <c r="I719" s="93"/>
      <c r="J719" s="95">
        <f t="shared" si="47"/>
        <v>64212.253999999943</v>
      </c>
    </row>
    <row r="720" spans="1:10" x14ac:dyDescent="0.35">
      <c r="A720" s="26" t="s">
        <v>105</v>
      </c>
      <c r="B720" s="27">
        <v>43592</v>
      </c>
      <c r="C720" s="24">
        <f t="shared" si="44"/>
        <v>7</v>
      </c>
      <c r="D720" s="24">
        <f t="shared" si="45"/>
        <v>5</v>
      </c>
      <c r="E720" s="24">
        <f t="shared" si="46"/>
        <v>2019</v>
      </c>
      <c r="F720" s="24" t="s">
        <v>357</v>
      </c>
      <c r="G720" s="24" t="s">
        <v>19</v>
      </c>
      <c r="H720" s="93">
        <v>216</v>
      </c>
      <c r="I720" s="93"/>
      <c r="J720" s="95">
        <f t="shared" si="47"/>
        <v>64428.253999999943</v>
      </c>
    </row>
    <row r="721" spans="1:29" x14ac:dyDescent="0.35">
      <c r="A721" s="26" t="s">
        <v>105</v>
      </c>
      <c r="B721" s="27">
        <v>43592</v>
      </c>
      <c r="C721" s="24">
        <f t="shared" si="44"/>
        <v>7</v>
      </c>
      <c r="D721" s="24">
        <f t="shared" si="45"/>
        <v>5</v>
      </c>
      <c r="E721" s="24">
        <f t="shared" si="46"/>
        <v>2019</v>
      </c>
      <c r="F721" s="24" t="s">
        <v>357</v>
      </c>
      <c r="G721" s="24" t="s">
        <v>9</v>
      </c>
      <c r="H721" s="93">
        <v>830</v>
      </c>
      <c r="I721" s="93"/>
      <c r="J721" s="95">
        <f t="shared" si="47"/>
        <v>65258.253999999943</v>
      </c>
    </row>
    <row r="722" spans="1:29" x14ac:dyDescent="0.35">
      <c r="A722" s="26" t="s">
        <v>105</v>
      </c>
      <c r="B722" s="27">
        <v>43594</v>
      </c>
      <c r="C722" s="24">
        <f t="shared" si="44"/>
        <v>9</v>
      </c>
      <c r="D722" s="24">
        <f t="shared" si="45"/>
        <v>5</v>
      </c>
      <c r="E722" s="24">
        <f t="shared" si="46"/>
        <v>2019</v>
      </c>
      <c r="F722" s="24" t="s">
        <v>144</v>
      </c>
      <c r="G722" s="24" t="s">
        <v>153</v>
      </c>
      <c r="H722" s="93"/>
      <c r="I722" s="93">
        <v>81</v>
      </c>
      <c r="J722" s="95">
        <f t="shared" si="47"/>
        <v>65177.253999999943</v>
      </c>
    </row>
    <row r="723" spans="1:29" x14ac:dyDescent="0.35">
      <c r="A723" s="26" t="s">
        <v>105</v>
      </c>
      <c r="B723" s="27">
        <v>43595</v>
      </c>
      <c r="C723" s="24">
        <f t="shared" si="44"/>
        <v>10</v>
      </c>
      <c r="D723" s="24">
        <f t="shared" si="45"/>
        <v>5</v>
      </c>
      <c r="E723" s="24">
        <f t="shared" si="46"/>
        <v>2019</v>
      </c>
      <c r="F723" s="24" t="s">
        <v>326</v>
      </c>
      <c r="G723" s="24" t="s">
        <v>19</v>
      </c>
      <c r="H723" s="93">
        <v>216</v>
      </c>
      <c r="I723" s="93"/>
      <c r="J723" s="95">
        <f t="shared" si="47"/>
        <v>65393.253999999943</v>
      </c>
    </row>
    <row r="724" spans="1:29" x14ac:dyDescent="0.35">
      <c r="A724" s="26" t="s">
        <v>105</v>
      </c>
      <c r="B724" s="27">
        <v>43595</v>
      </c>
      <c r="C724" s="24">
        <f t="shared" si="44"/>
        <v>10</v>
      </c>
      <c r="D724" s="24">
        <f t="shared" si="45"/>
        <v>5</v>
      </c>
      <c r="E724" s="24">
        <f t="shared" si="46"/>
        <v>2019</v>
      </c>
      <c r="F724" s="24" t="s">
        <v>326</v>
      </c>
      <c r="G724" s="24" t="s">
        <v>9</v>
      </c>
      <c r="H724" s="93">
        <v>135</v>
      </c>
      <c r="I724" s="93"/>
      <c r="J724" s="95">
        <f t="shared" si="47"/>
        <v>65528.253999999943</v>
      </c>
    </row>
    <row r="725" spans="1:29" x14ac:dyDescent="0.35">
      <c r="A725" s="26" t="s">
        <v>95</v>
      </c>
      <c r="B725" s="27">
        <v>43595</v>
      </c>
      <c r="C725" s="24">
        <f t="shared" si="44"/>
        <v>10</v>
      </c>
      <c r="D725" s="24">
        <f t="shared" si="45"/>
        <v>5</v>
      </c>
      <c r="E725" s="24">
        <f t="shared" si="46"/>
        <v>2019</v>
      </c>
      <c r="F725" s="24" t="s">
        <v>167</v>
      </c>
      <c r="G725" s="24" t="s">
        <v>18</v>
      </c>
      <c r="H725" s="93"/>
      <c r="I725" s="93">
        <v>110.82</v>
      </c>
      <c r="J725" s="95">
        <f t="shared" si="47"/>
        <v>65417.433999999943</v>
      </c>
    </row>
    <row r="726" spans="1:29" x14ac:dyDescent="0.35">
      <c r="A726" s="26" t="s">
        <v>125</v>
      </c>
      <c r="B726" s="27">
        <v>43598</v>
      </c>
      <c r="C726" s="24">
        <f t="shared" si="44"/>
        <v>13</v>
      </c>
      <c r="D726" s="24">
        <f t="shared" si="45"/>
        <v>5</v>
      </c>
      <c r="E726" s="24">
        <f t="shared" si="46"/>
        <v>2019</v>
      </c>
      <c r="F726" s="24" t="s">
        <v>196</v>
      </c>
      <c r="G726" s="24" t="s">
        <v>148</v>
      </c>
      <c r="H726" s="93"/>
      <c r="I726" s="93">
        <v>22.5</v>
      </c>
      <c r="J726" s="95">
        <f t="shared" si="47"/>
        <v>65394.933999999943</v>
      </c>
    </row>
    <row r="727" spans="1:29" x14ac:dyDescent="0.35">
      <c r="A727" s="26" t="s">
        <v>125</v>
      </c>
      <c r="B727" s="27">
        <v>43599</v>
      </c>
      <c r="C727" s="24">
        <f t="shared" si="44"/>
        <v>14</v>
      </c>
      <c r="D727" s="24">
        <f t="shared" si="45"/>
        <v>5</v>
      </c>
      <c r="E727" s="24">
        <f t="shared" si="46"/>
        <v>2019</v>
      </c>
      <c r="F727" s="24" t="s">
        <v>136</v>
      </c>
      <c r="G727" s="24" t="s">
        <v>153</v>
      </c>
      <c r="H727" s="93"/>
      <c r="I727" s="93">
        <v>38.5</v>
      </c>
      <c r="J727" s="95">
        <f t="shared" si="47"/>
        <v>65356.433999999943</v>
      </c>
    </row>
    <row r="728" spans="1:29" x14ac:dyDescent="0.35">
      <c r="A728" s="26" t="s">
        <v>125</v>
      </c>
      <c r="B728" s="27">
        <v>43599</v>
      </c>
      <c r="C728" s="24">
        <f t="shared" si="44"/>
        <v>14</v>
      </c>
      <c r="D728" s="24">
        <f t="shared" si="45"/>
        <v>5</v>
      </c>
      <c r="E728" s="24">
        <f t="shared" si="46"/>
        <v>2019</v>
      </c>
      <c r="F728" s="24" t="s">
        <v>226</v>
      </c>
      <c r="G728" s="24" t="s">
        <v>80</v>
      </c>
      <c r="H728" s="93"/>
      <c r="I728" s="93">
        <v>57.2</v>
      </c>
      <c r="J728" s="95">
        <f t="shared" si="47"/>
        <v>65299.233999999946</v>
      </c>
    </row>
    <row r="729" spans="1:29" x14ac:dyDescent="0.35">
      <c r="A729" s="26" t="s">
        <v>125</v>
      </c>
      <c r="B729" s="27">
        <v>43599</v>
      </c>
      <c r="C729" s="24">
        <f t="shared" si="44"/>
        <v>14</v>
      </c>
      <c r="D729" s="24">
        <f t="shared" si="45"/>
        <v>5</v>
      </c>
      <c r="E729" s="24">
        <f t="shared" si="46"/>
        <v>2019</v>
      </c>
      <c r="F729" s="24" t="s">
        <v>226</v>
      </c>
      <c r="G729" s="24" t="s">
        <v>251</v>
      </c>
      <c r="H729" s="93"/>
      <c r="I729" s="93">
        <f>190.949999999999-57.2</f>
        <v>133.74999999999898</v>
      </c>
      <c r="J729" s="95">
        <f t="shared" si="47"/>
        <v>65165.483999999946</v>
      </c>
    </row>
    <row r="730" spans="1:29" x14ac:dyDescent="0.35">
      <c r="A730" s="26" t="s">
        <v>125</v>
      </c>
      <c r="B730" s="27">
        <v>43600</v>
      </c>
      <c r="C730" s="24">
        <f t="shared" si="44"/>
        <v>15</v>
      </c>
      <c r="D730" s="24">
        <f t="shared" si="45"/>
        <v>5</v>
      </c>
      <c r="E730" s="24">
        <f t="shared" si="46"/>
        <v>2019</v>
      </c>
      <c r="F730" s="24" t="s">
        <v>144</v>
      </c>
      <c r="G730" s="24" t="s">
        <v>153</v>
      </c>
      <c r="H730" s="93"/>
      <c r="I730" s="93">
        <v>67</v>
      </c>
      <c r="J730" s="95">
        <f t="shared" si="47"/>
        <v>65098.483999999946</v>
      </c>
    </row>
    <row r="731" spans="1:29" x14ac:dyDescent="0.35">
      <c r="A731" s="26" t="s">
        <v>125</v>
      </c>
      <c r="B731" s="27">
        <v>43600</v>
      </c>
      <c r="C731" s="24">
        <f t="shared" si="44"/>
        <v>15</v>
      </c>
      <c r="D731" s="24">
        <f t="shared" si="45"/>
        <v>5</v>
      </c>
      <c r="E731" s="24">
        <f t="shared" si="46"/>
        <v>2019</v>
      </c>
      <c r="F731" s="24" t="s">
        <v>144</v>
      </c>
      <c r="G731" s="24" t="s">
        <v>157</v>
      </c>
      <c r="H731" s="93"/>
      <c r="I731" s="93">
        <v>59</v>
      </c>
      <c r="J731" s="95">
        <f t="shared" si="47"/>
        <v>65039.483999999946</v>
      </c>
    </row>
    <row r="732" spans="1:29" x14ac:dyDescent="0.35">
      <c r="A732" s="26" t="s">
        <v>125</v>
      </c>
      <c r="B732" s="27">
        <v>43605</v>
      </c>
      <c r="C732" s="24">
        <f t="shared" si="44"/>
        <v>20</v>
      </c>
      <c r="D732" s="24">
        <f t="shared" si="45"/>
        <v>5</v>
      </c>
      <c r="E732" s="24">
        <f t="shared" si="46"/>
        <v>2019</v>
      </c>
      <c r="F732" s="24" t="s">
        <v>201</v>
      </c>
      <c r="G732" s="24" t="s">
        <v>94</v>
      </c>
      <c r="H732" s="93"/>
      <c r="I732" s="93">
        <v>64.2</v>
      </c>
      <c r="J732" s="95">
        <f t="shared" si="47"/>
        <v>64975.283999999949</v>
      </c>
    </row>
    <row r="733" spans="1:29" x14ac:dyDescent="0.35">
      <c r="A733" s="26" t="s">
        <v>125</v>
      </c>
      <c r="B733" s="27">
        <v>43605</v>
      </c>
      <c r="C733" s="24">
        <f t="shared" si="44"/>
        <v>20</v>
      </c>
      <c r="D733" s="24">
        <f t="shared" si="45"/>
        <v>5</v>
      </c>
      <c r="E733" s="24">
        <f t="shared" si="46"/>
        <v>2019</v>
      </c>
      <c r="F733" s="24" t="s">
        <v>245</v>
      </c>
      <c r="G733" s="24" t="s">
        <v>91</v>
      </c>
      <c r="H733" s="93"/>
      <c r="I733" s="93">
        <v>23.51</v>
      </c>
      <c r="J733" s="95">
        <f t="shared" si="47"/>
        <v>64951.773999999947</v>
      </c>
    </row>
    <row r="734" spans="1:29" x14ac:dyDescent="0.35">
      <c r="A734" s="26"/>
      <c r="B734" s="27">
        <v>43606</v>
      </c>
      <c r="C734" s="24">
        <f t="shared" si="44"/>
        <v>21</v>
      </c>
      <c r="D734" s="24">
        <f t="shared" si="45"/>
        <v>5</v>
      </c>
      <c r="E734" s="24">
        <f t="shared" si="46"/>
        <v>2019</v>
      </c>
      <c r="F734" s="24" t="s">
        <v>356</v>
      </c>
      <c r="G734" s="24" t="s">
        <v>19</v>
      </c>
      <c r="H734" s="93">
        <v>256</v>
      </c>
      <c r="I734" s="93"/>
      <c r="J734" s="95">
        <f t="shared" si="47"/>
        <v>65207.773999999947</v>
      </c>
      <c r="AB734" s="30"/>
      <c r="AC734" s="30"/>
    </row>
    <row r="735" spans="1:29" x14ac:dyDescent="0.35">
      <c r="A735" s="26" t="s">
        <v>105</v>
      </c>
      <c r="B735" s="27">
        <v>43612</v>
      </c>
      <c r="C735" s="24">
        <f t="shared" si="44"/>
        <v>27</v>
      </c>
      <c r="D735" s="24">
        <f t="shared" si="45"/>
        <v>5</v>
      </c>
      <c r="E735" s="24">
        <f t="shared" si="46"/>
        <v>2019</v>
      </c>
      <c r="F735" s="24" t="s">
        <v>123</v>
      </c>
      <c r="G735" s="24" t="s">
        <v>71</v>
      </c>
      <c r="H735" s="93"/>
      <c r="I735" s="93">
        <v>432.02</v>
      </c>
      <c r="J735" s="95">
        <f t="shared" si="47"/>
        <v>64775.75399999995</v>
      </c>
    </row>
    <row r="736" spans="1:29" x14ac:dyDescent="0.35">
      <c r="A736" s="26" t="s">
        <v>105</v>
      </c>
      <c r="B736" s="27">
        <v>43612</v>
      </c>
      <c r="C736" s="24">
        <f t="shared" si="44"/>
        <v>27</v>
      </c>
      <c r="D736" s="24">
        <f t="shared" si="45"/>
        <v>5</v>
      </c>
      <c r="E736" s="24">
        <f t="shared" si="46"/>
        <v>2019</v>
      </c>
      <c r="F736" s="24" t="s">
        <v>123</v>
      </c>
      <c r="G736" s="24" t="s">
        <v>71</v>
      </c>
      <c r="H736" s="93"/>
      <c r="I736" s="93">
        <v>46.91</v>
      </c>
      <c r="J736" s="95">
        <f t="shared" si="47"/>
        <v>64728.843999999946</v>
      </c>
    </row>
    <row r="737" spans="1:10" x14ac:dyDescent="0.35">
      <c r="A737" s="26">
        <v>8538013</v>
      </c>
      <c r="B737" s="27">
        <v>43612</v>
      </c>
      <c r="C737" s="24">
        <f t="shared" si="44"/>
        <v>27</v>
      </c>
      <c r="D737" s="24">
        <f t="shared" si="45"/>
        <v>5</v>
      </c>
      <c r="E737" s="24">
        <f t="shared" si="46"/>
        <v>2019</v>
      </c>
      <c r="F737" s="24" t="s">
        <v>215</v>
      </c>
      <c r="G737" s="24" t="s">
        <v>91</v>
      </c>
      <c r="H737" s="93"/>
      <c r="I737" s="93">
        <v>76</v>
      </c>
      <c r="J737" s="95">
        <f t="shared" si="47"/>
        <v>64652.843999999946</v>
      </c>
    </row>
    <row r="738" spans="1:10" x14ac:dyDescent="0.35">
      <c r="A738" s="26">
        <v>8538010</v>
      </c>
      <c r="B738" s="27">
        <v>43614</v>
      </c>
      <c r="C738" s="24">
        <f t="shared" si="44"/>
        <v>29</v>
      </c>
      <c r="D738" s="24">
        <f t="shared" si="45"/>
        <v>5</v>
      </c>
      <c r="E738" s="24">
        <f t="shared" si="46"/>
        <v>2019</v>
      </c>
      <c r="F738" s="24" t="s">
        <v>227</v>
      </c>
      <c r="G738" s="24" t="s">
        <v>143</v>
      </c>
      <c r="H738" s="93"/>
      <c r="I738" s="93">
        <v>35</v>
      </c>
      <c r="J738" s="95">
        <f t="shared" si="47"/>
        <v>64617.843999999946</v>
      </c>
    </row>
    <row r="739" spans="1:10" x14ac:dyDescent="0.35">
      <c r="A739" s="26">
        <v>8538014</v>
      </c>
      <c r="B739" s="27">
        <v>43614</v>
      </c>
      <c r="C739" s="24">
        <f t="shared" si="44"/>
        <v>29</v>
      </c>
      <c r="D739" s="24">
        <f t="shared" si="45"/>
        <v>5</v>
      </c>
      <c r="E739" s="24">
        <f t="shared" si="46"/>
        <v>2019</v>
      </c>
      <c r="F739" s="24" t="s">
        <v>144</v>
      </c>
      <c r="G739" s="24" t="s">
        <v>128</v>
      </c>
      <c r="H739" s="93"/>
      <c r="I739" s="93">
        <v>57</v>
      </c>
      <c r="J739" s="95">
        <f t="shared" si="47"/>
        <v>64560.843999999946</v>
      </c>
    </row>
    <row r="740" spans="1:10" x14ac:dyDescent="0.35">
      <c r="A740" s="26" t="s">
        <v>125</v>
      </c>
      <c r="B740" s="27">
        <v>43616</v>
      </c>
      <c r="C740" s="24">
        <f t="shared" si="44"/>
        <v>31</v>
      </c>
      <c r="D740" s="24">
        <f t="shared" si="45"/>
        <v>5</v>
      </c>
      <c r="E740" s="24">
        <f t="shared" si="46"/>
        <v>2019</v>
      </c>
      <c r="F740" s="24" t="s">
        <v>245</v>
      </c>
      <c r="G740" s="24" t="s">
        <v>69</v>
      </c>
      <c r="H740" s="93"/>
      <c r="I740" s="93">
        <v>76.39</v>
      </c>
      <c r="J740" s="95">
        <f t="shared" si="47"/>
        <v>64484.453999999947</v>
      </c>
    </row>
    <row r="741" spans="1:10" x14ac:dyDescent="0.35">
      <c r="A741" s="1" t="s">
        <v>105</v>
      </c>
      <c r="B741" s="20">
        <v>43619</v>
      </c>
      <c r="C741" s="11">
        <f t="shared" si="44"/>
        <v>3</v>
      </c>
      <c r="D741" s="10">
        <f t="shared" si="45"/>
        <v>6</v>
      </c>
      <c r="E741" s="11">
        <f t="shared" si="46"/>
        <v>2019</v>
      </c>
      <c r="F741" s="11" t="s">
        <v>309</v>
      </c>
      <c r="G741" s="11" t="s">
        <v>19</v>
      </c>
      <c r="H741" s="91">
        <v>216</v>
      </c>
      <c r="J741" s="92">
        <f t="shared" si="47"/>
        <v>64700.453999999947</v>
      </c>
    </row>
    <row r="742" spans="1:10" x14ac:dyDescent="0.35">
      <c r="A742" s="1" t="s">
        <v>105</v>
      </c>
      <c r="B742" s="20">
        <v>43619</v>
      </c>
      <c r="C742" s="11">
        <f t="shared" si="44"/>
        <v>3</v>
      </c>
      <c r="D742" s="10">
        <f t="shared" si="45"/>
        <v>6</v>
      </c>
      <c r="E742" s="11">
        <f t="shared" si="46"/>
        <v>2019</v>
      </c>
      <c r="F742" s="11" t="s">
        <v>309</v>
      </c>
      <c r="G742" s="11" t="s">
        <v>9</v>
      </c>
      <c r="H742" s="91">
        <v>130</v>
      </c>
      <c r="J742" s="92">
        <f t="shared" si="47"/>
        <v>64830.453999999947</v>
      </c>
    </row>
    <row r="743" spans="1:10" x14ac:dyDescent="0.35">
      <c r="A743" s="1" t="s">
        <v>125</v>
      </c>
      <c r="B743" s="20">
        <v>43619</v>
      </c>
      <c r="C743" s="11">
        <f t="shared" si="44"/>
        <v>3</v>
      </c>
      <c r="D743" s="10">
        <f t="shared" si="45"/>
        <v>6</v>
      </c>
      <c r="E743" s="11">
        <f t="shared" si="46"/>
        <v>2019</v>
      </c>
      <c r="F743" s="11" t="s">
        <v>245</v>
      </c>
      <c r="G743" s="11" t="s">
        <v>250</v>
      </c>
      <c r="I743" s="91">
        <v>27.11</v>
      </c>
      <c r="J743" s="92">
        <f t="shared" si="47"/>
        <v>64803.343999999946</v>
      </c>
    </row>
    <row r="744" spans="1:10" x14ac:dyDescent="0.35">
      <c r="A744" s="1" t="s">
        <v>125</v>
      </c>
      <c r="B744" s="20">
        <v>43619</v>
      </c>
      <c r="C744" s="11">
        <f t="shared" si="44"/>
        <v>3</v>
      </c>
      <c r="D744" s="10">
        <f t="shared" si="45"/>
        <v>6</v>
      </c>
      <c r="E744" s="11">
        <f t="shared" si="46"/>
        <v>2019</v>
      </c>
      <c r="F744" s="11" t="s">
        <v>178</v>
      </c>
      <c r="G744" s="11" t="s">
        <v>143</v>
      </c>
      <c r="I744" s="91">
        <v>7.3</v>
      </c>
      <c r="J744" s="92">
        <f t="shared" si="47"/>
        <v>64796.043999999943</v>
      </c>
    </row>
    <row r="745" spans="1:10" x14ac:dyDescent="0.35">
      <c r="A745" s="1" t="s">
        <v>125</v>
      </c>
      <c r="B745" s="20">
        <v>43619</v>
      </c>
      <c r="C745" s="11">
        <f t="shared" si="44"/>
        <v>3</v>
      </c>
      <c r="D745" s="10">
        <f t="shared" si="45"/>
        <v>6</v>
      </c>
      <c r="E745" s="11">
        <f t="shared" si="46"/>
        <v>2019</v>
      </c>
      <c r="F745" s="11" t="s">
        <v>144</v>
      </c>
      <c r="G745" s="11" t="s">
        <v>100</v>
      </c>
      <c r="I745" s="91">
        <v>18.8</v>
      </c>
      <c r="J745" s="92">
        <f t="shared" si="47"/>
        <v>64777.243999999941</v>
      </c>
    </row>
    <row r="746" spans="1:10" x14ac:dyDescent="0.35">
      <c r="A746" s="1" t="s">
        <v>105</v>
      </c>
      <c r="B746" s="20">
        <v>43619</v>
      </c>
      <c r="C746" s="11">
        <f t="shared" si="44"/>
        <v>3</v>
      </c>
      <c r="D746" s="10">
        <f t="shared" si="45"/>
        <v>6</v>
      </c>
      <c r="E746" s="11">
        <f t="shared" si="46"/>
        <v>2019</v>
      </c>
      <c r="F746" s="11" t="s">
        <v>329</v>
      </c>
      <c r="G746" s="11" t="s">
        <v>9</v>
      </c>
      <c r="H746" s="91">
        <v>125</v>
      </c>
      <c r="J746" s="92">
        <f t="shared" si="47"/>
        <v>64902.243999999941</v>
      </c>
    </row>
    <row r="747" spans="1:10" x14ac:dyDescent="0.35">
      <c r="A747" s="1" t="s">
        <v>105</v>
      </c>
      <c r="B747" s="20">
        <v>43619</v>
      </c>
      <c r="C747" s="11">
        <f t="shared" si="44"/>
        <v>3</v>
      </c>
      <c r="D747" s="10">
        <f t="shared" si="45"/>
        <v>6</v>
      </c>
      <c r="E747" s="11">
        <f t="shared" si="46"/>
        <v>2019</v>
      </c>
      <c r="F747" s="11" t="s">
        <v>334</v>
      </c>
      <c r="G747" s="11" t="s">
        <v>9</v>
      </c>
      <c r="H747" s="91">
        <v>65</v>
      </c>
      <c r="J747" s="92">
        <f t="shared" si="47"/>
        <v>64967.243999999941</v>
      </c>
    </row>
    <row r="748" spans="1:10" x14ac:dyDescent="0.35">
      <c r="A748" s="1" t="s">
        <v>105</v>
      </c>
      <c r="B748" s="20">
        <v>43619</v>
      </c>
      <c r="C748" s="11">
        <f t="shared" si="44"/>
        <v>3</v>
      </c>
      <c r="D748" s="10">
        <f t="shared" si="45"/>
        <v>6</v>
      </c>
      <c r="E748" s="11">
        <f t="shared" si="46"/>
        <v>2019</v>
      </c>
      <c r="F748" s="11" t="s">
        <v>336</v>
      </c>
      <c r="G748" s="11" t="s">
        <v>19</v>
      </c>
      <c r="H748" s="91">
        <v>216</v>
      </c>
      <c r="J748" s="92">
        <f t="shared" si="47"/>
        <v>65183.243999999941</v>
      </c>
    </row>
    <row r="749" spans="1:10" x14ac:dyDescent="0.35">
      <c r="A749" s="1" t="s">
        <v>105</v>
      </c>
      <c r="B749" s="20">
        <v>43619</v>
      </c>
      <c r="C749" s="11">
        <f t="shared" si="44"/>
        <v>3</v>
      </c>
      <c r="D749" s="10">
        <f t="shared" si="45"/>
        <v>6</v>
      </c>
      <c r="E749" s="11">
        <f t="shared" si="46"/>
        <v>2019</v>
      </c>
      <c r="F749" s="11" t="s">
        <v>334</v>
      </c>
      <c r="G749" s="11" t="s">
        <v>19</v>
      </c>
      <c r="H749" s="91">
        <v>216</v>
      </c>
      <c r="J749" s="92">
        <f t="shared" si="47"/>
        <v>65399.243999999941</v>
      </c>
    </row>
    <row r="750" spans="1:10" x14ac:dyDescent="0.35">
      <c r="A750" s="1" t="s">
        <v>125</v>
      </c>
      <c r="B750" s="20">
        <v>43619</v>
      </c>
      <c r="C750" s="11">
        <f t="shared" si="44"/>
        <v>3</v>
      </c>
      <c r="D750" s="10">
        <f t="shared" si="45"/>
        <v>6</v>
      </c>
      <c r="E750" s="11">
        <f t="shared" si="46"/>
        <v>2019</v>
      </c>
      <c r="F750" s="11" t="s">
        <v>118</v>
      </c>
      <c r="G750" s="11" t="s">
        <v>69</v>
      </c>
      <c r="I750" s="91">
        <v>983.17</v>
      </c>
      <c r="J750" s="92">
        <f t="shared" si="47"/>
        <v>64416.073999999942</v>
      </c>
    </row>
    <row r="751" spans="1:10" x14ac:dyDescent="0.35">
      <c r="A751" s="1" t="s">
        <v>105</v>
      </c>
      <c r="B751" s="20">
        <v>43620</v>
      </c>
      <c r="C751" s="11">
        <f t="shared" si="44"/>
        <v>4</v>
      </c>
      <c r="D751" s="10">
        <f t="shared" si="45"/>
        <v>6</v>
      </c>
      <c r="E751" s="11">
        <f t="shared" si="46"/>
        <v>2019</v>
      </c>
      <c r="F751" s="11" t="s">
        <v>330</v>
      </c>
      <c r="G751" s="11" t="s">
        <v>48</v>
      </c>
      <c r="I751" s="91">
        <v>1667</v>
      </c>
      <c r="J751" s="92">
        <f t="shared" si="47"/>
        <v>62749.073999999942</v>
      </c>
    </row>
    <row r="752" spans="1:10" x14ac:dyDescent="0.35">
      <c r="A752" s="1" t="s">
        <v>105</v>
      </c>
      <c r="B752" s="20">
        <v>43620</v>
      </c>
      <c r="C752" s="11">
        <f t="shared" si="44"/>
        <v>4</v>
      </c>
      <c r="D752" s="10">
        <f t="shared" si="45"/>
        <v>6</v>
      </c>
      <c r="E752" s="11">
        <f t="shared" si="46"/>
        <v>2019</v>
      </c>
      <c r="F752" s="11" t="s">
        <v>329</v>
      </c>
      <c r="G752" s="11" t="s">
        <v>19</v>
      </c>
      <c r="H752" s="91">
        <v>216</v>
      </c>
      <c r="J752" s="92">
        <f t="shared" si="47"/>
        <v>62965.073999999942</v>
      </c>
    </row>
    <row r="753" spans="1:10" x14ac:dyDescent="0.35">
      <c r="A753" s="1" t="s">
        <v>125</v>
      </c>
      <c r="B753" s="20">
        <v>43620</v>
      </c>
      <c r="C753" s="11">
        <f t="shared" si="44"/>
        <v>4</v>
      </c>
      <c r="D753" s="10">
        <f t="shared" si="45"/>
        <v>6</v>
      </c>
      <c r="E753" s="11">
        <f t="shared" si="46"/>
        <v>2019</v>
      </c>
      <c r="F753" s="11" t="s">
        <v>245</v>
      </c>
      <c r="G753" s="11" t="s">
        <v>91</v>
      </c>
      <c r="I753" s="91">
        <v>21.8</v>
      </c>
      <c r="J753" s="92">
        <f t="shared" si="47"/>
        <v>62943.273999999939</v>
      </c>
    </row>
    <row r="754" spans="1:10" x14ac:dyDescent="0.35">
      <c r="A754" s="1" t="s">
        <v>105</v>
      </c>
      <c r="B754" s="20">
        <v>43621</v>
      </c>
      <c r="C754" s="11">
        <f t="shared" si="44"/>
        <v>5</v>
      </c>
      <c r="D754" s="10">
        <f t="shared" si="45"/>
        <v>6</v>
      </c>
      <c r="E754" s="11">
        <f t="shared" si="46"/>
        <v>2019</v>
      </c>
      <c r="F754" s="11" t="s">
        <v>357</v>
      </c>
      <c r="G754" s="11" t="s">
        <v>19</v>
      </c>
      <c r="H754" s="91">
        <v>216</v>
      </c>
      <c r="J754" s="92">
        <f t="shared" si="47"/>
        <v>63159.273999999939</v>
      </c>
    </row>
    <row r="755" spans="1:10" x14ac:dyDescent="0.35">
      <c r="A755" s="1" t="s">
        <v>105</v>
      </c>
      <c r="B755" s="20">
        <v>43621</v>
      </c>
      <c r="C755" s="11">
        <f t="shared" si="44"/>
        <v>5</v>
      </c>
      <c r="D755" s="10">
        <f t="shared" si="45"/>
        <v>6</v>
      </c>
      <c r="E755" s="11">
        <f t="shared" si="46"/>
        <v>2019</v>
      </c>
      <c r="F755" s="11" t="s">
        <v>357</v>
      </c>
      <c r="G755" s="11" t="s">
        <v>9</v>
      </c>
      <c r="H755" s="91">
        <v>830</v>
      </c>
      <c r="J755" s="92">
        <f t="shared" si="47"/>
        <v>63989.273999999939</v>
      </c>
    </row>
    <row r="756" spans="1:10" x14ac:dyDescent="0.35">
      <c r="A756" s="1" t="s">
        <v>105</v>
      </c>
      <c r="B756" s="20">
        <v>43622</v>
      </c>
      <c r="C756" s="11">
        <f t="shared" si="44"/>
        <v>6</v>
      </c>
      <c r="D756" s="10">
        <f t="shared" si="45"/>
        <v>6</v>
      </c>
      <c r="E756" s="11">
        <f t="shared" si="46"/>
        <v>2019</v>
      </c>
      <c r="F756" s="11" t="s">
        <v>326</v>
      </c>
      <c r="G756" s="11" t="s">
        <v>19</v>
      </c>
      <c r="H756" s="91">
        <v>216</v>
      </c>
      <c r="J756" s="92">
        <f t="shared" si="47"/>
        <v>64205.273999999939</v>
      </c>
    </row>
    <row r="757" spans="1:10" x14ac:dyDescent="0.35">
      <c r="A757" s="1" t="s">
        <v>105</v>
      </c>
      <c r="B757" s="20">
        <v>43622</v>
      </c>
      <c r="C757" s="11">
        <f t="shared" si="44"/>
        <v>6</v>
      </c>
      <c r="D757" s="10">
        <f t="shared" si="45"/>
        <v>6</v>
      </c>
      <c r="E757" s="11">
        <f t="shared" si="46"/>
        <v>2019</v>
      </c>
      <c r="F757" s="11" t="s">
        <v>326</v>
      </c>
      <c r="G757" s="11" t="s">
        <v>9</v>
      </c>
      <c r="H757" s="91">
        <v>135</v>
      </c>
      <c r="J757" s="92">
        <f t="shared" si="47"/>
        <v>64340.273999999939</v>
      </c>
    </row>
    <row r="758" spans="1:10" x14ac:dyDescent="0.35">
      <c r="A758" s="1" t="s">
        <v>105</v>
      </c>
      <c r="B758" s="20">
        <v>43627</v>
      </c>
      <c r="C758" s="11">
        <f t="shared" si="44"/>
        <v>11</v>
      </c>
      <c r="D758" s="10">
        <f t="shared" si="45"/>
        <v>6</v>
      </c>
      <c r="E758" s="11">
        <f t="shared" si="46"/>
        <v>2019</v>
      </c>
      <c r="F758" s="11" t="s">
        <v>335</v>
      </c>
      <c r="G758" s="11" t="s">
        <v>19</v>
      </c>
      <c r="H758" s="91">
        <v>216</v>
      </c>
      <c r="J758" s="92">
        <f t="shared" si="47"/>
        <v>64556.273999999939</v>
      </c>
    </row>
    <row r="759" spans="1:10" x14ac:dyDescent="0.35">
      <c r="A759" s="1" t="s">
        <v>105</v>
      </c>
      <c r="B759" s="20">
        <v>43627</v>
      </c>
      <c r="C759" s="11">
        <f t="shared" si="44"/>
        <v>11</v>
      </c>
      <c r="D759" s="10">
        <f t="shared" si="45"/>
        <v>6</v>
      </c>
      <c r="E759" s="11">
        <f t="shared" si="46"/>
        <v>2019</v>
      </c>
      <c r="F759" s="11" t="s">
        <v>335</v>
      </c>
      <c r="G759" s="11" t="s">
        <v>91</v>
      </c>
      <c r="I759" s="91">
        <v>10.09</v>
      </c>
      <c r="J759" s="92">
        <f t="shared" si="47"/>
        <v>64546.183999999943</v>
      </c>
    </row>
    <row r="760" spans="1:10" x14ac:dyDescent="0.35">
      <c r="A760" s="1" t="s">
        <v>95</v>
      </c>
      <c r="B760" s="20">
        <v>43627</v>
      </c>
      <c r="C760" s="11">
        <f t="shared" si="44"/>
        <v>11</v>
      </c>
      <c r="D760" s="10">
        <f t="shared" si="45"/>
        <v>6</v>
      </c>
      <c r="E760" s="11">
        <f t="shared" si="46"/>
        <v>2019</v>
      </c>
      <c r="F760" s="11" t="s">
        <v>167</v>
      </c>
      <c r="G760" s="11" t="s">
        <v>18</v>
      </c>
      <c r="I760" s="91">
        <v>110.82</v>
      </c>
      <c r="J760" s="92">
        <f t="shared" si="47"/>
        <v>64435.363999999943</v>
      </c>
    </row>
    <row r="761" spans="1:10" x14ac:dyDescent="0.35">
      <c r="A761" s="1" t="s">
        <v>105</v>
      </c>
      <c r="B761" s="20">
        <v>43627</v>
      </c>
      <c r="C761" s="11">
        <f t="shared" si="44"/>
        <v>11</v>
      </c>
      <c r="D761" s="10">
        <f t="shared" si="45"/>
        <v>6</v>
      </c>
      <c r="E761" s="11">
        <f t="shared" si="46"/>
        <v>2019</v>
      </c>
      <c r="F761" s="11" t="s">
        <v>160</v>
      </c>
      <c r="G761" s="11" t="s">
        <v>161</v>
      </c>
      <c r="I761" s="91">
        <v>44.17</v>
      </c>
      <c r="J761" s="92">
        <f t="shared" si="47"/>
        <v>64391.193999999945</v>
      </c>
    </row>
    <row r="762" spans="1:10" x14ac:dyDescent="0.35">
      <c r="A762" s="1" t="s">
        <v>105</v>
      </c>
      <c r="B762" s="20">
        <v>43627</v>
      </c>
      <c r="C762" s="11">
        <f t="shared" si="44"/>
        <v>11</v>
      </c>
      <c r="D762" s="10">
        <f t="shared" si="45"/>
        <v>6</v>
      </c>
      <c r="E762" s="11">
        <f t="shared" si="46"/>
        <v>2019</v>
      </c>
      <c r="F762" s="11" t="s">
        <v>332</v>
      </c>
      <c r="G762" s="11" t="s">
        <v>9</v>
      </c>
      <c r="H762" s="91">
        <v>80</v>
      </c>
      <c r="J762" s="92">
        <f t="shared" si="47"/>
        <v>64471.193999999945</v>
      </c>
    </row>
    <row r="763" spans="1:10" x14ac:dyDescent="0.35">
      <c r="A763" s="1" t="s">
        <v>105</v>
      </c>
      <c r="B763" s="20">
        <v>43627</v>
      </c>
      <c r="C763" s="11">
        <f t="shared" si="44"/>
        <v>11</v>
      </c>
      <c r="D763" s="10">
        <f t="shared" si="45"/>
        <v>6</v>
      </c>
      <c r="E763" s="11">
        <f t="shared" si="46"/>
        <v>2019</v>
      </c>
      <c r="F763" s="11" t="s">
        <v>332</v>
      </c>
      <c r="G763" s="11" t="s">
        <v>9</v>
      </c>
      <c r="H763" s="91">
        <v>80</v>
      </c>
      <c r="J763" s="92">
        <f t="shared" si="47"/>
        <v>64551.193999999945</v>
      </c>
    </row>
    <row r="764" spans="1:10" x14ac:dyDescent="0.35">
      <c r="A764" s="1" t="s">
        <v>105</v>
      </c>
      <c r="B764" s="20">
        <v>43627</v>
      </c>
      <c r="C764" s="11">
        <f t="shared" si="44"/>
        <v>11</v>
      </c>
      <c r="D764" s="10">
        <f t="shared" si="45"/>
        <v>6</v>
      </c>
      <c r="E764" s="11">
        <f t="shared" si="46"/>
        <v>2019</v>
      </c>
      <c r="F764" s="11" t="s">
        <v>333</v>
      </c>
      <c r="G764" s="11" t="s">
        <v>9</v>
      </c>
      <c r="H764" s="91">
        <v>35</v>
      </c>
      <c r="J764" s="92">
        <f t="shared" si="47"/>
        <v>64586.193999999945</v>
      </c>
    </row>
    <row r="765" spans="1:10" x14ac:dyDescent="0.35">
      <c r="A765" s="1" t="s">
        <v>105</v>
      </c>
      <c r="B765" s="20">
        <v>43627</v>
      </c>
      <c r="C765" s="11">
        <f t="shared" si="44"/>
        <v>11</v>
      </c>
      <c r="D765" s="10">
        <f t="shared" si="45"/>
        <v>6</v>
      </c>
      <c r="E765" s="11">
        <f t="shared" si="46"/>
        <v>2019</v>
      </c>
      <c r="F765" s="11" t="s">
        <v>332</v>
      </c>
      <c r="G765" s="11" t="s">
        <v>19</v>
      </c>
      <c r="H765" s="91">
        <v>216</v>
      </c>
      <c r="J765" s="92">
        <f t="shared" si="47"/>
        <v>64802.193999999945</v>
      </c>
    </row>
    <row r="766" spans="1:10" x14ac:dyDescent="0.35">
      <c r="A766" s="1" t="s">
        <v>105</v>
      </c>
      <c r="B766" s="20">
        <v>43627</v>
      </c>
      <c r="C766" s="11">
        <f t="shared" si="44"/>
        <v>11</v>
      </c>
      <c r="D766" s="10">
        <f t="shared" si="45"/>
        <v>6</v>
      </c>
      <c r="E766" s="11">
        <f t="shared" si="46"/>
        <v>2019</v>
      </c>
      <c r="F766" s="11" t="s">
        <v>332</v>
      </c>
      <c r="G766" s="11" t="s">
        <v>19</v>
      </c>
      <c r="H766" s="91">
        <v>216</v>
      </c>
      <c r="J766" s="92">
        <f t="shared" si="47"/>
        <v>65018.193999999945</v>
      </c>
    </row>
    <row r="767" spans="1:10" x14ac:dyDescent="0.35">
      <c r="A767" s="1" t="s">
        <v>105</v>
      </c>
      <c r="B767" s="20">
        <v>43627</v>
      </c>
      <c r="C767" s="11">
        <f t="shared" si="44"/>
        <v>11</v>
      </c>
      <c r="D767" s="10">
        <f t="shared" si="45"/>
        <v>6</v>
      </c>
      <c r="E767" s="11">
        <f t="shared" si="46"/>
        <v>2019</v>
      </c>
      <c r="F767" s="11" t="s">
        <v>333</v>
      </c>
      <c r="G767" s="11" t="s">
        <v>19</v>
      </c>
      <c r="H767" s="91">
        <v>216</v>
      </c>
      <c r="J767" s="92">
        <f t="shared" si="47"/>
        <v>65234.193999999945</v>
      </c>
    </row>
    <row r="768" spans="1:10" x14ac:dyDescent="0.35">
      <c r="A768" s="1" t="s">
        <v>252</v>
      </c>
      <c r="B768" s="20">
        <v>43628</v>
      </c>
      <c r="C768" s="11">
        <f t="shared" si="44"/>
        <v>12</v>
      </c>
      <c r="D768" s="10">
        <f t="shared" si="45"/>
        <v>6</v>
      </c>
      <c r="E768" s="11">
        <f t="shared" si="46"/>
        <v>2019</v>
      </c>
      <c r="F768" s="11" t="s">
        <v>356</v>
      </c>
      <c r="G768" s="11" t="s">
        <v>9</v>
      </c>
      <c r="H768" s="91">
        <v>150</v>
      </c>
      <c r="J768" s="92">
        <f t="shared" si="47"/>
        <v>65384.193999999945</v>
      </c>
    </row>
    <row r="769" spans="1:10" x14ac:dyDescent="0.35">
      <c r="A769" s="1" t="s">
        <v>252</v>
      </c>
      <c r="B769" s="20">
        <v>43628</v>
      </c>
      <c r="C769" s="11">
        <f t="shared" si="44"/>
        <v>12</v>
      </c>
      <c r="D769" s="10">
        <f t="shared" si="45"/>
        <v>6</v>
      </c>
      <c r="E769" s="11">
        <f t="shared" si="46"/>
        <v>2019</v>
      </c>
      <c r="F769" s="11" t="s">
        <v>356</v>
      </c>
      <c r="G769" s="11" t="s">
        <v>19</v>
      </c>
      <c r="H769" s="91">
        <v>256</v>
      </c>
      <c r="J769" s="92">
        <f t="shared" si="47"/>
        <v>65640.193999999945</v>
      </c>
    </row>
    <row r="770" spans="1:10" x14ac:dyDescent="0.35">
      <c r="A770" s="1" t="s">
        <v>105</v>
      </c>
      <c r="B770" s="20">
        <v>43629</v>
      </c>
      <c r="C770" s="11">
        <f t="shared" ref="C770:C833" si="48">DAY(B770)</f>
        <v>13</v>
      </c>
      <c r="D770" s="10">
        <f t="shared" ref="D770:D833" si="49">MONTH(B770)</f>
        <v>6</v>
      </c>
      <c r="E770" s="11">
        <f t="shared" ref="E770:E833" si="50">YEAR(B770)</f>
        <v>2019</v>
      </c>
      <c r="F770" s="11" t="s">
        <v>335</v>
      </c>
      <c r="G770" s="11" t="s">
        <v>37</v>
      </c>
      <c r="I770" s="91">
        <v>9000</v>
      </c>
      <c r="J770" s="92">
        <f t="shared" si="47"/>
        <v>56640.193999999945</v>
      </c>
    </row>
    <row r="771" spans="1:10" x14ac:dyDescent="0.35">
      <c r="A771" s="1" t="s">
        <v>105</v>
      </c>
      <c r="B771" s="20">
        <v>43629</v>
      </c>
      <c r="C771" s="11">
        <f t="shared" si="48"/>
        <v>13</v>
      </c>
      <c r="D771" s="10">
        <f t="shared" si="49"/>
        <v>6</v>
      </c>
      <c r="E771" s="11">
        <f t="shared" si="50"/>
        <v>2019</v>
      </c>
      <c r="F771" s="11" t="s">
        <v>331</v>
      </c>
      <c r="G771" s="11" t="s">
        <v>50</v>
      </c>
      <c r="I771" s="91">
        <v>100</v>
      </c>
      <c r="J771" s="92">
        <f t="shared" ref="J771:J834" si="51">J770+H771-I771</f>
        <v>56540.193999999945</v>
      </c>
    </row>
    <row r="772" spans="1:10" x14ac:dyDescent="0.35">
      <c r="A772" s="1" t="s">
        <v>105</v>
      </c>
      <c r="B772" s="20">
        <v>43630</v>
      </c>
      <c r="C772" s="11">
        <f t="shared" si="48"/>
        <v>14</v>
      </c>
      <c r="D772" s="10">
        <f t="shared" si="49"/>
        <v>6</v>
      </c>
      <c r="E772" s="11">
        <f t="shared" si="50"/>
        <v>2019</v>
      </c>
      <c r="F772" s="11" t="s">
        <v>335</v>
      </c>
      <c r="G772" s="11" t="s">
        <v>37</v>
      </c>
      <c r="I772" s="91">
        <v>6185</v>
      </c>
      <c r="J772" s="92">
        <f t="shared" si="51"/>
        <v>50355.193999999945</v>
      </c>
    </row>
    <row r="773" spans="1:10" x14ac:dyDescent="0.35">
      <c r="A773" s="1" t="s">
        <v>125</v>
      </c>
      <c r="B773" s="20">
        <v>43634</v>
      </c>
      <c r="C773" s="11">
        <f t="shared" si="48"/>
        <v>18</v>
      </c>
      <c r="D773" s="10">
        <f t="shared" si="49"/>
        <v>6</v>
      </c>
      <c r="E773" s="11">
        <f t="shared" si="50"/>
        <v>2019</v>
      </c>
      <c r="F773" s="11" t="s">
        <v>245</v>
      </c>
      <c r="G773" s="11" t="s">
        <v>91</v>
      </c>
      <c r="I773" s="91">
        <v>57.6</v>
      </c>
      <c r="J773" s="92">
        <f t="shared" si="51"/>
        <v>50297.593999999946</v>
      </c>
    </row>
    <row r="774" spans="1:10" x14ac:dyDescent="0.35">
      <c r="A774" s="1" t="s">
        <v>125</v>
      </c>
      <c r="B774" s="20">
        <v>43640</v>
      </c>
      <c r="C774" s="11">
        <f t="shared" si="48"/>
        <v>24</v>
      </c>
      <c r="D774" s="10">
        <f t="shared" si="49"/>
        <v>6</v>
      </c>
      <c r="E774" s="11">
        <f t="shared" si="50"/>
        <v>2019</v>
      </c>
      <c r="F774" s="11" t="s">
        <v>245</v>
      </c>
      <c r="G774" s="11" t="s">
        <v>153</v>
      </c>
      <c r="I774" s="91">
        <v>163.41999999999999</v>
      </c>
      <c r="J774" s="92">
        <f t="shared" si="51"/>
        <v>50134.173999999948</v>
      </c>
    </row>
    <row r="775" spans="1:10" x14ac:dyDescent="0.35">
      <c r="A775" s="1" t="s">
        <v>125</v>
      </c>
      <c r="B775" s="20">
        <v>43640</v>
      </c>
      <c r="C775" s="11">
        <f t="shared" si="48"/>
        <v>24</v>
      </c>
      <c r="D775" s="10">
        <f t="shared" si="49"/>
        <v>6</v>
      </c>
      <c r="E775" s="11">
        <f t="shared" si="50"/>
        <v>2019</v>
      </c>
      <c r="F775" s="11" t="s">
        <v>15</v>
      </c>
      <c r="G775" s="31" t="s">
        <v>91</v>
      </c>
      <c r="I775" s="91">
        <v>5.99</v>
      </c>
      <c r="J775" s="92">
        <f t="shared" si="51"/>
        <v>50128.18399999995</v>
      </c>
    </row>
    <row r="776" spans="1:10" x14ac:dyDescent="0.35">
      <c r="A776" s="1" t="s">
        <v>105</v>
      </c>
      <c r="B776" s="20">
        <v>43642</v>
      </c>
      <c r="C776" s="11">
        <f t="shared" si="48"/>
        <v>26</v>
      </c>
      <c r="D776" s="10">
        <f t="shared" si="49"/>
        <v>6</v>
      </c>
      <c r="E776" s="11">
        <f t="shared" si="50"/>
        <v>2019</v>
      </c>
      <c r="F776" s="11" t="s">
        <v>327</v>
      </c>
      <c r="G776" s="11" t="s">
        <v>19</v>
      </c>
      <c r="H776" s="91">
        <v>216</v>
      </c>
      <c r="J776" s="92">
        <f t="shared" si="51"/>
        <v>50344.18399999995</v>
      </c>
    </row>
    <row r="777" spans="1:10" x14ac:dyDescent="0.35">
      <c r="A777" s="1" t="s">
        <v>105</v>
      </c>
      <c r="B777" s="20">
        <v>43642</v>
      </c>
      <c r="C777" s="11">
        <f t="shared" si="48"/>
        <v>26</v>
      </c>
      <c r="D777" s="10">
        <f t="shared" si="49"/>
        <v>6</v>
      </c>
      <c r="E777" s="11">
        <f t="shared" si="50"/>
        <v>2019</v>
      </c>
      <c r="F777" s="11" t="s">
        <v>327</v>
      </c>
      <c r="G777" s="11" t="s">
        <v>9</v>
      </c>
      <c r="H777" s="91">
        <v>120</v>
      </c>
      <c r="J777" s="92">
        <f t="shared" si="51"/>
        <v>50464.18399999995</v>
      </c>
    </row>
    <row r="778" spans="1:10" x14ac:dyDescent="0.35">
      <c r="A778" s="17" t="s">
        <v>105</v>
      </c>
      <c r="B778" s="19">
        <v>43647</v>
      </c>
      <c r="C778" s="15">
        <f t="shared" si="48"/>
        <v>1</v>
      </c>
      <c r="D778" s="14">
        <f t="shared" si="49"/>
        <v>7</v>
      </c>
      <c r="E778" s="15">
        <f t="shared" si="50"/>
        <v>2019</v>
      </c>
      <c r="F778" s="15" t="s">
        <v>330</v>
      </c>
      <c r="G778" s="15" t="s">
        <v>48</v>
      </c>
      <c r="H778" s="93"/>
      <c r="I778" s="93">
        <v>1667</v>
      </c>
      <c r="J778" s="94">
        <f t="shared" si="51"/>
        <v>48797.18399999995</v>
      </c>
    </row>
    <row r="779" spans="1:10" x14ac:dyDescent="0.35">
      <c r="A779" s="17" t="s">
        <v>105</v>
      </c>
      <c r="B779" s="19">
        <v>43647</v>
      </c>
      <c r="C779" s="15">
        <f t="shared" si="48"/>
        <v>1</v>
      </c>
      <c r="D779" s="14">
        <f t="shared" si="49"/>
        <v>7</v>
      </c>
      <c r="E779" s="15">
        <f t="shared" si="50"/>
        <v>2019</v>
      </c>
      <c r="F779" s="15" t="s">
        <v>357</v>
      </c>
      <c r="G779" s="15" t="s">
        <v>19</v>
      </c>
      <c r="H779" s="93">
        <v>216</v>
      </c>
      <c r="I779" s="93"/>
      <c r="J779" s="94">
        <f t="shared" si="51"/>
        <v>49013.18399999995</v>
      </c>
    </row>
    <row r="780" spans="1:10" x14ac:dyDescent="0.35">
      <c r="A780" s="17" t="s">
        <v>105</v>
      </c>
      <c r="B780" s="19">
        <v>43647</v>
      </c>
      <c r="C780" s="15">
        <f t="shared" si="48"/>
        <v>1</v>
      </c>
      <c r="D780" s="14">
        <f t="shared" si="49"/>
        <v>7</v>
      </c>
      <c r="E780" s="15">
        <f t="shared" si="50"/>
        <v>2019</v>
      </c>
      <c r="F780" s="15" t="s">
        <v>309</v>
      </c>
      <c r="G780" s="15" t="s">
        <v>19</v>
      </c>
      <c r="H780" s="93">
        <v>216</v>
      </c>
      <c r="I780" s="93"/>
      <c r="J780" s="94">
        <f t="shared" si="51"/>
        <v>49229.18399999995</v>
      </c>
    </row>
    <row r="781" spans="1:10" x14ac:dyDescent="0.35">
      <c r="A781" s="17" t="s">
        <v>105</v>
      </c>
      <c r="B781" s="19">
        <v>43647</v>
      </c>
      <c r="C781" s="15">
        <f t="shared" si="48"/>
        <v>1</v>
      </c>
      <c r="D781" s="14">
        <f t="shared" si="49"/>
        <v>7</v>
      </c>
      <c r="E781" s="15">
        <f t="shared" si="50"/>
        <v>2019</v>
      </c>
      <c r="F781" s="15" t="s">
        <v>357</v>
      </c>
      <c r="G781" s="15" t="s">
        <v>9</v>
      </c>
      <c r="H781" s="93">
        <v>830</v>
      </c>
      <c r="I781" s="93"/>
      <c r="J781" s="94">
        <f t="shared" si="51"/>
        <v>50059.18399999995</v>
      </c>
    </row>
    <row r="782" spans="1:10" x14ac:dyDescent="0.35">
      <c r="A782" s="17" t="s">
        <v>105</v>
      </c>
      <c r="B782" s="19">
        <v>43647</v>
      </c>
      <c r="C782" s="15">
        <f t="shared" si="48"/>
        <v>1</v>
      </c>
      <c r="D782" s="14">
        <f t="shared" si="49"/>
        <v>7</v>
      </c>
      <c r="E782" s="15">
        <f t="shared" si="50"/>
        <v>2019</v>
      </c>
      <c r="F782" s="15" t="s">
        <v>309</v>
      </c>
      <c r="G782" s="15" t="s">
        <v>9</v>
      </c>
      <c r="H782" s="93">
        <v>130</v>
      </c>
      <c r="I782" s="93"/>
      <c r="J782" s="94">
        <f t="shared" si="51"/>
        <v>50189.18399999995</v>
      </c>
    </row>
    <row r="783" spans="1:10" x14ac:dyDescent="0.35">
      <c r="A783" s="17" t="s">
        <v>105</v>
      </c>
      <c r="B783" s="19">
        <v>43647</v>
      </c>
      <c r="C783" s="15">
        <f t="shared" si="48"/>
        <v>1</v>
      </c>
      <c r="D783" s="14">
        <f t="shared" si="49"/>
        <v>7</v>
      </c>
      <c r="E783" s="15">
        <f t="shared" si="50"/>
        <v>2019</v>
      </c>
      <c r="F783" s="15" t="s">
        <v>336</v>
      </c>
      <c r="G783" s="15" t="s">
        <v>19</v>
      </c>
      <c r="H783" s="93">
        <v>216</v>
      </c>
      <c r="I783" s="93"/>
      <c r="J783" s="94">
        <f t="shared" si="51"/>
        <v>50405.18399999995</v>
      </c>
    </row>
    <row r="784" spans="1:10" x14ac:dyDescent="0.35">
      <c r="A784" s="17" t="s">
        <v>105</v>
      </c>
      <c r="B784" s="19">
        <v>43647</v>
      </c>
      <c r="C784" s="15">
        <f t="shared" si="48"/>
        <v>1</v>
      </c>
      <c r="D784" s="14">
        <f t="shared" si="49"/>
        <v>7</v>
      </c>
      <c r="E784" s="15">
        <f t="shared" si="50"/>
        <v>2019</v>
      </c>
      <c r="F784" s="15" t="s">
        <v>331</v>
      </c>
      <c r="G784" s="15" t="s">
        <v>50</v>
      </c>
      <c r="H784" s="93"/>
      <c r="I784" s="93">
        <v>100</v>
      </c>
      <c r="J784" s="94">
        <f t="shared" si="51"/>
        <v>50305.18399999995</v>
      </c>
    </row>
    <row r="785" spans="1:10" x14ac:dyDescent="0.35">
      <c r="A785" s="17" t="s">
        <v>125</v>
      </c>
      <c r="B785" s="19">
        <v>43648</v>
      </c>
      <c r="C785" s="15">
        <f t="shared" si="48"/>
        <v>2</v>
      </c>
      <c r="D785" s="14">
        <f t="shared" si="49"/>
        <v>7</v>
      </c>
      <c r="E785" s="15">
        <f t="shared" si="50"/>
        <v>2019</v>
      </c>
      <c r="F785" s="15" t="s">
        <v>226</v>
      </c>
      <c r="G785" s="24" t="s">
        <v>91</v>
      </c>
      <c r="H785" s="93"/>
      <c r="I785" s="93">
        <v>15.41</v>
      </c>
      <c r="J785" s="94">
        <f t="shared" si="51"/>
        <v>50289.773999999947</v>
      </c>
    </row>
    <row r="786" spans="1:10" x14ac:dyDescent="0.35">
      <c r="A786" s="17" t="s">
        <v>125</v>
      </c>
      <c r="B786" s="19">
        <v>43648</v>
      </c>
      <c r="C786" s="15">
        <f t="shared" si="48"/>
        <v>2</v>
      </c>
      <c r="D786" s="14">
        <f t="shared" si="49"/>
        <v>7</v>
      </c>
      <c r="E786" s="15">
        <f t="shared" si="50"/>
        <v>2019</v>
      </c>
      <c r="F786" s="15" t="s">
        <v>235</v>
      </c>
      <c r="G786" s="24" t="s">
        <v>91</v>
      </c>
      <c r="H786" s="93"/>
      <c r="I786" s="93">
        <v>48.73</v>
      </c>
      <c r="J786" s="94">
        <f t="shared" si="51"/>
        <v>50241.043999999943</v>
      </c>
    </row>
    <row r="787" spans="1:10" x14ac:dyDescent="0.35">
      <c r="A787" s="17" t="s">
        <v>105</v>
      </c>
      <c r="B787" s="19">
        <v>43648</v>
      </c>
      <c r="C787" s="15">
        <f t="shared" si="48"/>
        <v>2</v>
      </c>
      <c r="D787" s="14">
        <f t="shared" si="49"/>
        <v>7</v>
      </c>
      <c r="E787" s="15">
        <f t="shared" si="50"/>
        <v>2019</v>
      </c>
      <c r="F787" s="15" t="s">
        <v>329</v>
      </c>
      <c r="G787" s="15" t="s">
        <v>9</v>
      </c>
      <c r="H787" s="93">
        <v>125</v>
      </c>
      <c r="I787" s="93"/>
      <c r="J787" s="94">
        <f t="shared" si="51"/>
        <v>50366.043999999943</v>
      </c>
    </row>
    <row r="788" spans="1:10" x14ac:dyDescent="0.35">
      <c r="A788" s="17" t="s">
        <v>105</v>
      </c>
      <c r="B788" s="19">
        <v>43649</v>
      </c>
      <c r="C788" s="15">
        <f t="shared" si="48"/>
        <v>3</v>
      </c>
      <c r="D788" s="14">
        <f t="shared" si="49"/>
        <v>7</v>
      </c>
      <c r="E788" s="15">
        <f t="shared" si="50"/>
        <v>2019</v>
      </c>
      <c r="F788" s="15" t="s">
        <v>334</v>
      </c>
      <c r="G788" s="15" t="s">
        <v>9</v>
      </c>
      <c r="H788" s="93">
        <v>65</v>
      </c>
      <c r="I788" s="93"/>
      <c r="J788" s="94">
        <f t="shared" si="51"/>
        <v>50431.043999999943</v>
      </c>
    </row>
    <row r="789" spans="1:10" x14ac:dyDescent="0.35">
      <c r="A789" s="17" t="s">
        <v>105</v>
      </c>
      <c r="B789" s="19">
        <v>43649</v>
      </c>
      <c r="C789" s="15">
        <f t="shared" si="48"/>
        <v>3</v>
      </c>
      <c r="D789" s="14">
        <f t="shared" si="49"/>
        <v>7</v>
      </c>
      <c r="E789" s="15">
        <f t="shared" si="50"/>
        <v>2019</v>
      </c>
      <c r="F789" s="15" t="s">
        <v>334</v>
      </c>
      <c r="G789" s="15" t="s">
        <v>19</v>
      </c>
      <c r="H789" s="93">
        <v>216</v>
      </c>
      <c r="I789" s="93"/>
      <c r="J789" s="94">
        <f t="shared" si="51"/>
        <v>50647.043999999943</v>
      </c>
    </row>
    <row r="790" spans="1:10" x14ac:dyDescent="0.35">
      <c r="A790" s="17" t="s">
        <v>105</v>
      </c>
      <c r="B790" s="19">
        <v>43650</v>
      </c>
      <c r="C790" s="15">
        <f t="shared" si="48"/>
        <v>4</v>
      </c>
      <c r="D790" s="14">
        <f t="shared" si="49"/>
        <v>7</v>
      </c>
      <c r="E790" s="15">
        <f t="shared" si="50"/>
        <v>2019</v>
      </c>
      <c r="F790" s="15" t="s">
        <v>329</v>
      </c>
      <c r="G790" s="15" t="s">
        <v>19</v>
      </c>
      <c r="H790" s="93">
        <v>216</v>
      </c>
      <c r="I790" s="93"/>
      <c r="J790" s="94">
        <f t="shared" si="51"/>
        <v>50863.043999999943</v>
      </c>
    </row>
    <row r="791" spans="1:10" x14ac:dyDescent="0.35">
      <c r="A791" s="17" t="s">
        <v>95</v>
      </c>
      <c r="B791" s="19">
        <v>43650</v>
      </c>
      <c r="C791" s="15">
        <f t="shared" si="48"/>
        <v>4</v>
      </c>
      <c r="D791" s="14">
        <f t="shared" si="49"/>
        <v>7</v>
      </c>
      <c r="E791" s="15">
        <f t="shared" si="50"/>
        <v>2019</v>
      </c>
      <c r="F791" s="15" t="s">
        <v>179</v>
      </c>
      <c r="G791" s="15" t="s">
        <v>96</v>
      </c>
      <c r="H791" s="93"/>
      <c r="I791" s="93">
        <v>11.84</v>
      </c>
      <c r="J791" s="94">
        <f t="shared" si="51"/>
        <v>50851.203999999947</v>
      </c>
    </row>
    <row r="792" spans="1:10" x14ac:dyDescent="0.35">
      <c r="A792" s="17" t="s">
        <v>125</v>
      </c>
      <c r="B792" s="19">
        <v>43650</v>
      </c>
      <c r="C792" s="15">
        <f t="shared" si="48"/>
        <v>4</v>
      </c>
      <c r="D792" s="14">
        <f t="shared" si="49"/>
        <v>7</v>
      </c>
      <c r="E792" s="15">
        <f t="shared" si="50"/>
        <v>2019</v>
      </c>
      <c r="F792" s="15" t="s">
        <v>201</v>
      </c>
      <c r="G792" s="15" t="s">
        <v>94</v>
      </c>
      <c r="H792" s="93"/>
      <c r="I792" s="93">
        <v>11.69</v>
      </c>
      <c r="J792" s="94">
        <f t="shared" si="51"/>
        <v>50839.513999999945</v>
      </c>
    </row>
    <row r="793" spans="1:10" x14ac:dyDescent="0.35">
      <c r="A793" s="17" t="s">
        <v>105</v>
      </c>
      <c r="B793" s="19">
        <v>43650</v>
      </c>
      <c r="C793" s="15">
        <f t="shared" si="48"/>
        <v>4</v>
      </c>
      <c r="D793" s="14">
        <f t="shared" si="49"/>
        <v>7</v>
      </c>
      <c r="E793" s="15">
        <f t="shared" si="50"/>
        <v>2019</v>
      </c>
      <c r="F793" s="15" t="s">
        <v>332</v>
      </c>
      <c r="G793" s="15" t="s">
        <v>9</v>
      </c>
      <c r="H793" s="93">
        <v>80</v>
      </c>
      <c r="I793" s="93"/>
      <c r="J793" s="94">
        <f t="shared" si="51"/>
        <v>50919.513999999945</v>
      </c>
    </row>
    <row r="794" spans="1:10" x14ac:dyDescent="0.35">
      <c r="A794" s="17" t="s">
        <v>105</v>
      </c>
      <c r="B794" s="19">
        <v>43654</v>
      </c>
      <c r="C794" s="15">
        <f t="shared" si="48"/>
        <v>8</v>
      </c>
      <c r="D794" s="14">
        <f t="shared" si="49"/>
        <v>7</v>
      </c>
      <c r="E794" s="15">
        <f t="shared" si="50"/>
        <v>2019</v>
      </c>
      <c r="F794" s="15" t="s">
        <v>327</v>
      </c>
      <c r="G794" s="15" t="s">
        <v>19</v>
      </c>
      <c r="H794" s="93">
        <v>472</v>
      </c>
      <c r="I794" s="93"/>
      <c r="J794" s="94">
        <f t="shared" si="51"/>
        <v>51391.513999999945</v>
      </c>
    </row>
    <row r="795" spans="1:10" x14ac:dyDescent="0.35">
      <c r="A795" s="17" t="s">
        <v>105</v>
      </c>
      <c r="B795" s="19">
        <v>43654</v>
      </c>
      <c r="C795" s="15">
        <f t="shared" si="48"/>
        <v>8</v>
      </c>
      <c r="D795" s="14">
        <f t="shared" si="49"/>
        <v>7</v>
      </c>
      <c r="E795" s="15">
        <f t="shared" si="50"/>
        <v>2019</v>
      </c>
      <c r="F795" s="15" t="s">
        <v>327</v>
      </c>
      <c r="G795" s="15" t="s">
        <v>9</v>
      </c>
      <c r="H795" s="93">
        <v>760</v>
      </c>
      <c r="I795" s="93"/>
      <c r="J795" s="94">
        <f t="shared" si="51"/>
        <v>52151.513999999945</v>
      </c>
    </row>
    <row r="796" spans="1:10" x14ac:dyDescent="0.35">
      <c r="A796" s="17">
        <v>8538017</v>
      </c>
      <c r="B796" s="19">
        <v>43654</v>
      </c>
      <c r="C796" s="15">
        <f t="shared" si="48"/>
        <v>8</v>
      </c>
      <c r="D796" s="14">
        <f t="shared" si="49"/>
        <v>7</v>
      </c>
      <c r="E796" s="15">
        <f t="shared" si="50"/>
        <v>2019</v>
      </c>
      <c r="F796" s="15" t="s">
        <v>118</v>
      </c>
      <c r="G796" s="15" t="s">
        <v>98</v>
      </c>
      <c r="H796" s="93"/>
      <c r="I796" s="93">
        <v>358.8</v>
      </c>
      <c r="J796" s="94">
        <f t="shared" si="51"/>
        <v>51792.713999999942</v>
      </c>
    </row>
    <row r="797" spans="1:10" x14ac:dyDescent="0.35">
      <c r="A797" s="17" t="s">
        <v>125</v>
      </c>
      <c r="B797" s="19">
        <v>43654</v>
      </c>
      <c r="C797" s="15">
        <f t="shared" si="48"/>
        <v>8</v>
      </c>
      <c r="D797" s="14">
        <f t="shared" si="49"/>
        <v>7</v>
      </c>
      <c r="E797" s="15">
        <f t="shared" si="50"/>
        <v>2019</v>
      </c>
      <c r="F797" s="15" t="s">
        <v>160</v>
      </c>
      <c r="G797" s="15" t="s">
        <v>161</v>
      </c>
      <c r="H797" s="93"/>
      <c r="I797" s="93">
        <v>46.73</v>
      </c>
      <c r="J797" s="94">
        <f t="shared" si="51"/>
        <v>51745.983999999939</v>
      </c>
    </row>
    <row r="798" spans="1:10" x14ac:dyDescent="0.35">
      <c r="A798" s="17" t="s">
        <v>105</v>
      </c>
      <c r="B798" s="19">
        <v>43654</v>
      </c>
      <c r="C798" s="15">
        <f t="shared" si="48"/>
        <v>8</v>
      </c>
      <c r="D798" s="14">
        <f t="shared" si="49"/>
        <v>7</v>
      </c>
      <c r="E798" s="15">
        <f t="shared" si="50"/>
        <v>2019</v>
      </c>
      <c r="F798" s="15" t="s">
        <v>333</v>
      </c>
      <c r="G798" s="15" t="s">
        <v>9</v>
      </c>
      <c r="H798" s="93">
        <v>50</v>
      </c>
      <c r="I798" s="93"/>
      <c r="J798" s="94">
        <f t="shared" si="51"/>
        <v>51795.983999999939</v>
      </c>
    </row>
    <row r="799" spans="1:10" x14ac:dyDescent="0.35">
      <c r="A799" s="17" t="s">
        <v>105</v>
      </c>
      <c r="B799" s="19">
        <v>43654</v>
      </c>
      <c r="C799" s="15">
        <f t="shared" si="48"/>
        <v>8</v>
      </c>
      <c r="D799" s="14">
        <f t="shared" si="49"/>
        <v>7</v>
      </c>
      <c r="E799" s="15">
        <f t="shared" si="50"/>
        <v>2019</v>
      </c>
      <c r="F799" s="15" t="s">
        <v>333</v>
      </c>
      <c r="G799" s="15" t="s">
        <v>19</v>
      </c>
      <c r="H799" s="93">
        <v>216</v>
      </c>
      <c r="I799" s="93"/>
      <c r="J799" s="94">
        <f t="shared" si="51"/>
        <v>52011.983999999939</v>
      </c>
    </row>
    <row r="800" spans="1:10" x14ac:dyDescent="0.35">
      <c r="A800" s="17">
        <v>8538017</v>
      </c>
      <c r="B800" s="19">
        <v>43654</v>
      </c>
      <c r="C800" s="15">
        <f t="shared" si="48"/>
        <v>8</v>
      </c>
      <c r="D800" s="14">
        <f t="shared" si="49"/>
        <v>7</v>
      </c>
      <c r="E800" s="15">
        <f t="shared" si="50"/>
        <v>2019</v>
      </c>
      <c r="F800" s="15" t="s">
        <v>118</v>
      </c>
      <c r="G800" s="15" t="s">
        <v>69</v>
      </c>
      <c r="H800" s="93"/>
      <c r="I800" s="93">
        <f>1432.60999999999-358.8</f>
        <v>1073.8099999999899</v>
      </c>
      <c r="J800" s="94">
        <f t="shared" si="51"/>
        <v>50938.173999999948</v>
      </c>
    </row>
    <row r="801" spans="1:10" x14ac:dyDescent="0.35">
      <c r="A801" s="17" t="s">
        <v>105</v>
      </c>
      <c r="B801" s="19">
        <v>43655</v>
      </c>
      <c r="C801" s="15">
        <f t="shared" si="48"/>
        <v>9</v>
      </c>
      <c r="D801" s="14">
        <f t="shared" si="49"/>
        <v>7</v>
      </c>
      <c r="E801" s="15">
        <f t="shared" si="50"/>
        <v>2019</v>
      </c>
      <c r="F801" s="15" t="s">
        <v>326</v>
      </c>
      <c r="G801" s="15" t="s">
        <v>19</v>
      </c>
      <c r="H801" s="93">
        <v>216</v>
      </c>
      <c r="I801" s="93"/>
      <c r="J801" s="94">
        <f t="shared" si="51"/>
        <v>51154.173999999948</v>
      </c>
    </row>
    <row r="802" spans="1:10" x14ac:dyDescent="0.35">
      <c r="A802" s="17" t="s">
        <v>105</v>
      </c>
      <c r="B802" s="19">
        <v>43655</v>
      </c>
      <c r="C802" s="15">
        <f t="shared" si="48"/>
        <v>9</v>
      </c>
      <c r="D802" s="14">
        <f t="shared" si="49"/>
        <v>7</v>
      </c>
      <c r="E802" s="15">
        <f t="shared" si="50"/>
        <v>2019</v>
      </c>
      <c r="F802" s="15" t="s">
        <v>335</v>
      </c>
      <c r="G802" s="15" t="s">
        <v>19</v>
      </c>
      <c r="H802" s="93">
        <v>216</v>
      </c>
      <c r="I802" s="93"/>
      <c r="J802" s="94">
        <f t="shared" si="51"/>
        <v>51370.173999999948</v>
      </c>
    </row>
    <row r="803" spans="1:10" x14ac:dyDescent="0.35">
      <c r="A803" s="17" t="s">
        <v>105</v>
      </c>
      <c r="B803" s="19">
        <v>43655</v>
      </c>
      <c r="C803" s="15">
        <f t="shared" si="48"/>
        <v>9</v>
      </c>
      <c r="D803" s="14">
        <f t="shared" si="49"/>
        <v>7</v>
      </c>
      <c r="E803" s="15">
        <f t="shared" si="50"/>
        <v>2019</v>
      </c>
      <c r="F803" s="15" t="s">
        <v>326</v>
      </c>
      <c r="G803" s="15" t="s">
        <v>9</v>
      </c>
      <c r="H803" s="93">
        <v>135</v>
      </c>
      <c r="I803" s="93"/>
      <c r="J803" s="94">
        <f t="shared" si="51"/>
        <v>51505.173999999948</v>
      </c>
    </row>
    <row r="804" spans="1:10" x14ac:dyDescent="0.35">
      <c r="A804" s="17" t="s">
        <v>125</v>
      </c>
      <c r="B804" s="19">
        <v>43655</v>
      </c>
      <c r="C804" s="15">
        <f t="shared" si="48"/>
        <v>9</v>
      </c>
      <c r="D804" s="14">
        <f t="shared" si="49"/>
        <v>7</v>
      </c>
      <c r="E804" s="15">
        <f t="shared" si="50"/>
        <v>2019</v>
      </c>
      <c r="F804" s="15" t="s">
        <v>226</v>
      </c>
      <c r="G804" s="15" t="s">
        <v>128</v>
      </c>
      <c r="H804" s="93"/>
      <c r="I804" s="93">
        <v>133.75</v>
      </c>
      <c r="J804" s="94">
        <f t="shared" si="51"/>
        <v>51371.423999999948</v>
      </c>
    </row>
    <row r="805" spans="1:10" x14ac:dyDescent="0.35">
      <c r="A805" s="17" t="s">
        <v>125</v>
      </c>
      <c r="B805" s="19">
        <v>43655</v>
      </c>
      <c r="C805" s="15">
        <f t="shared" si="48"/>
        <v>9</v>
      </c>
      <c r="D805" s="14">
        <f t="shared" si="49"/>
        <v>7</v>
      </c>
      <c r="E805" s="15">
        <f t="shared" si="50"/>
        <v>2019</v>
      </c>
      <c r="F805" s="15" t="s">
        <v>245</v>
      </c>
      <c r="G805" s="15" t="s">
        <v>69</v>
      </c>
      <c r="H805" s="93"/>
      <c r="I805" s="93">
        <v>80.23</v>
      </c>
      <c r="J805" s="94">
        <f t="shared" si="51"/>
        <v>51291.193999999945</v>
      </c>
    </row>
    <row r="806" spans="1:10" x14ac:dyDescent="0.35">
      <c r="A806" s="17" t="s">
        <v>95</v>
      </c>
      <c r="B806" s="19">
        <v>43656</v>
      </c>
      <c r="C806" s="15">
        <f t="shared" si="48"/>
        <v>10</v>
      </c>
      <c r="D806" s="14">
        <f t="shared" si="49"/>
        <v>7</v>
      </c>
      <c r="E806" s="15">
        <f t="shared" si="50"/>
        <v>2019</v>
      </c>
      <c r="F806" s="15" t="s">
        <v>167</v>
      </c>
      <c r="G806" s="15" t="s">
        <v>18</v>
      </c>
      <c r="H806" s="93"/>
      <c r="I806" s="93">
        <v>110.82</v>
      </c>
      <c r="J806" s="94">
        <f t="shared" si="51"/>
        <v>51180.373999999945</v>
      </c>
    </row>
    <row r="807" spans="1:10" x14ac:dyDescent="0.35">
      <c r="A807" s="17" t="s">
        <v>105</v>
      </c>
      <c r="B807" s="19">
        <v>43656</v>
      </c>
      <c r="C807" s="15">
        <f t="shared" si="48"/>
        <v>10</v>
      </c>
      <c r="D807" s="14">
        <f t="shared" si="49"/>
        <v>7</v>
      </c>
      <c r="E807" s="15">
        <f t="shared" si="50"/>
        <v>2019</v>
      </c>
      <c r="F807" s="15" t="s">
        <v>332</v>
      </c>
      <c r="G807" s="15" t="s">
        <v>19</v>
      </c>
      <c r="H807" s="93">
        <v>216</v>
      </c>
      <c r="I807" s="93"/>
      <c r="J807" s="94">
        <f t="shared" si="51"/>
        <v>51396.373999999945</v>
      </c>
    </row>
    <row r="808" spans="1:10" x14ac:dyDescent="0.35">
      <c r="A808" s="17" t="s">
        <v>125</v>
      </c>
      <c r="B808" s="19">
        <v>43656</v>
      </c>
      <c r="C808" s="15">
        <f t="shared" si="48"/>
        <v>10</v>
      </c>
      <c r="D808" s="14">
        <f t="shared" si="49"/>
        <v>7</v>
      </c>
      <c r="E808" s="15">
        <f t="shared" si="50"/>
        <v>2019</v>
      </c>
      <c r="F808" s="15" t="s">
        <v>61</v>
      </c>
      <c r="G808" s="15" t="s">
        <v>69</v>
      </c>
      <c r="H808" s="93"/>
      <c r="I808" s="93">
        <v>56.65</v>
      </c>
      <c r="J808" s="94">
        <f t="shared" si="51"/>
        <v>51339.723999999944</v>
      </c>
    </row>
    <row r="809" spans="1:10" x14ac:dyDescent="0.35">
      <c r="A809" s="17" t="s">
        <v>253</v>
      </c>
      <c r="B809" s="19">
        <v>43657</v>
      </c>
      <c r="C809" s="15">
        <f t="shared" si="48"/>
        <v>11</v>
      </c>
      <c r="D809" s="14">
        <f t="shared" si="49"/>
        <v>7</v>
      </c>
      <c r="E809" s="15">
        <f t="shared" si="50"/>
        <v>2019</v>
      </c>
      <c r="F809" s="15" t="s">
        <v>356</v>
      </c>
      <c r="G809" s="15" t="s">
        <v>9</v>
      </c>
      <c r="H809" s="93">
        <v>50</v>
      </c>
      <c r="I809" s="93"/>
      <c r="J809" s="94">
        <f t="shared" si="51"/>
        <v>51389.723999999944</v>
      </c>
    </row>
    <row r="810" spans="1:10" x14ac:dyDescent="0.35">
      <c r="A810" s="17" t="s">
        <v>253</v>
      </c>
      <c r="B810" s="19">
        <v>43657</v>
      </c>
      <c r="C810" s="15">
        <f t="shared" si="48"/>
        <v>11</v>
      </c>
      <c r="D810" s="14">
        <f t="shared" si="49"/>
        <v>7</v>
      </c>
      <c r="E810" s="15">
        <f t="shared" si="50"/>
        <v>2019</v>
      </c>
      <c r="F810" s="15" t="s">
        <v>356</v>
      </c>
      <c r="G810" s="15" t="s">
        <v>19</v>
      </c>
      <c r="H810" s="93">
        <v>256</v>
      </c>
      <c r="I810" s="93"/>
      <c r="J810" s="94">
        <f t="shared" si="51"/>
        <v>51645.723999999944</v>
      </c>
    </row>
    <row r="811" spans="1:10" x14ac:dyDescent="0.35">
      <c r="A811" s="17" t="s">
        <v>95</v>
      </c>
      <c r="B811" s="19">
        <v>43663</v>
      </c>
      <c r="C811" s="15">
        <f t="shared" si="48"/>
        <v>17</v>
      </c>
      <c r="D811" s="14">
        <f t="shared" si="49"/>
        <v>7</v>
      </c>
      <c r="E811" s="15">
        <f t="shared" si="50"/>
        <v>2019</v>
      </c>
      <c r="F811" s="15" t="s">
        <v>179</v>
      </c>
      <c r="G811" s="15" t="s">
        <v>96</v>
      </c>
      <c r="H811" s="93"/>
      <c r="I811" s="93">
        <v>72</v>
      </c>
      <c r="J811" s="94">
        <f t="shared" si="51"/>
        <v>51573.723999999944</v>
      </c>
    </row>
    <row r="812" spans="1:10" x14ac:dyDescent="0.35">
      <c r="A812" s="17" t="s">
        <v>105</v>
      </c>
      <c r="B812" s="19">
        <v>43668</v>
      </c>
      <c r="C812" s="15">
        <f t="shared" si="48"/>
        <v>22</v>
      </c>
      <c r="D812" s="14">
        <f t="shared" si="49"/>
        <v>7</v>
      </c>
      <c r="E812" s="15">
        <f t="shared" si="50"/>
        <v>2019</v>
      </c>
      <c r="F812" s="15" t="s">
        <v>111</v>
      </c>
      <c r="G812" s="15" t="s">
        <v>116</v>
      </c>
      <c r="H812" s="93"/>
      <c r="I812" s="93">
        <v>44</v>
      </c>
      <c r="J812" s="94">
        <f t="shared" si="51"/>
        <v>51529.723999999944</v>
      </c>
    </row>
    <row r="813" spans="1:10" x14ac:dyDescent="0.35">
      <c r="A813" s="17" t="s">
        <v>125</v>
      </c>
      <c r="B813" s="19">
        <v>43668</v>
      </c>
      <c r="C813" s="15">
        <f t="shared" si="48"/>
        <v>22</v>
      </c>
      <c r="D813" s="14">
        <f t="shared" si="49"/>
        <v>7</v>
      </c>
      <c r="E813" s="15">
        <f t="shared" si="50"/>
        <v>2019</v>
      </c>
      <c r="F813" s="15" t="s">
        <v>226</v>
      </c>
      <c r="G813" s="15" t="s">
        <v>80</v>
      </c>
      <c r="H813" s="93"/>
      <c r="I813" s="93">
        <v>14.47</v>
      </c>
      <c r="J813" s="94">
        <f t="shared" si="51"/>
        <v>51515.253999999943</v>
      </c>
    </row>
    <row r="814" spans="1:10" x14ac:dyDescent="0.35">
      <c r="A814" s="17" t="s">
        <v>105</v>
      </c>
      <c r="B814" s="19">
        <v>43669</v>
      </c>
      <c r="C814" s="15">
        <f t="shared" si="48"/>
        <v>23</v>
      </c>
      <c r="D814" s="14">
        <f t="shared" si="49"/>
        <v>7</v>
      </c>
      <c r="E814" s="15">
        <f t="shared" si="50"/>
        <v>2019</v>
      </c>
      <c r="F814" s="15" t="s">
        <v>123</v>
      </c>
      <c r="G814" s="15" t="s">
        <v>71</v>
      </c>
      <c r="H814" s="93"/>
      <c r="I814" s="93">
        <v>478.9</v>
      </c>
      <c r="J814" s="94">
        <f t="shared" si="51"/>
        <v>51036.353999999941</v>
      </c>
    </row>
    <row r="815" spans="1:10" x14ac:dyDescent="0.35">
      <c r="A815" s="17" t="s">
        <v>105</v>
      </c>
      <c r="B815" s="19">
        <v>43669</v>
      </c>
      <c r="C815" s="15">
        <f t="shared" si="48"/>
        <v>23</v>
      </c>
      <c r="D815" s="14">
        <f t="shared" si="49"/>
        <v>7</v>
      </c>
      <c r="E815" s="15">
        <f t="shared" si="50"/>
        <v>2019</v>
      </c>
      <c r="F815" s="15" t="s">
        <v>123</v>
      </c>
      <c r="G815" s="15" t="s">
        <v>71</v>
      </c>
      <c r="H815" s="93"/>
      <c r="I815" s="93">
        <v>170.24</v>
      </c>
      <c r="J815" s="94">
        <f t="shared" si="51"/>
        <v>50866.113999999943</v>
      </c>
    </row>
    <row r="816" spans="1:10" x14ac:dyDescent="0.35">
      <c r="A816" s="17" t="s">
        <v>125</v>
      </c>
      <c r="B816" s="19">
        <v>43670</v>
      </c>
      <c r="C816" s="15">
        <f t="shared" si="48"/>
        <v>24</v>
      </c>
      <c r="D816" s="14">
        <f t="shared" si="49"/>
        <v>7</v>
      </c>
      <c r="E816" s="15">
        <f t="shared" si="50"/>
        <v>2019</v>
      </c>
      <c r="F816" s="15" t="s">
        <v>226</v>
      </c>
      <c r="G816" s="15" t="s">
        <v>28</v>
      </c>
      <c r="H816" s="93"/>
      <c r="I816" s="93">
        <v>38.18</v>
      </c>
      <c r="J816" s="94">
        <f t="shared" si="51"/>
        <v>50827.933999999943</v>
      </c>
    </row>
    <row r="817" spans="1:10" x14ac:dyDescent="0.35">
      <c r="A817" s="17" t="s">
        <v>125</v>
      </c>
      <c r="B817" s="19">
        <v>43670</v>
      </c>
      <c r="C817" s="15">
        <f t="shared" si="48"/>
        <v>24</v>
      </c>
      <c r="D817" s="14">
        <f t="shared" si="49"/>
        <v>7</v>
      </c>
      <c r="E817" s="15">
        <f t="shared" si="50"/>
        <v>2019</v>
      </c>
      <c r="F817" s="15" t="s">
        <v>226</v>
      </c>
      <c r="G817" s="15" t="s">
        <v>116</v>
      </c>
      <c r="H817" s="93"/>
      <c r="I817" s="93">
        <f>9.72+2.04+1.64999999999999+1.56+1.49</f>
        <v>16.45999999999999</v>
      </c>
      <c r="J817" s="94">
        <f t="shared" si="51"/>
        <v>50811.473999999944</v>
      </c>
    </row>
    <row r="818" spans="1:10" x14ac:dyDescent="0.35">
      <c r="A818" s="17" t="s">
        <v>125</v>
      </c>
      <c r="B818" s="19">
        <v>43670</v>
      </c>
      <c r="C818" s="15">
        <f t="shared" si="48"/>
        <v>24</v>
      </c>
      <c r="D818" s="14">
        <f t="shared" si="49"/>
        <v>7</v>
      </c>
      <c r="E818" s="15">
        <f t="shared" si="50"/>
        <v>2019</v>
      </c>
      <c r="F818" s="15" t="s">
        <v>226</v>
      </c>
      <c r="G818" s="24" t="s">
        <v>91</v>
      </c>
      <c r="H818" s="93"/>
      <c r="I818" s="93">
        <f>3.7+11.65+2.33999999999999</f>
        <v>17.689999999999991</v>
      </c>
      <c r="J818" s="94">
        <f t="shared" si="51"/>
        <v>50793.783999999941</v>
      </c>
    </row>
    <row r="819" spans="1:10" x14ac:dyDescent="0.35">
      <c r="A819" s="17" t="s">
        <v>125</v>
      </c>
      <c r="B819" s="19">
        <v>43670</v>
      </c>
      <c r="C819" s="15">
        <f t="shared" si="48"/>
        <v>24</v>
      </c>
      <c r="D819" s="14">
        <f t="shared" si="49"/>
        <v>7</v>
      </c>
      <c r="E819" s="15">
        <f t="shared" si="50"/>
        <v>2019</v>
      </c>
      <c r="F819" s="15" t="s">
        <v>245</v>
      </c>
      <c r="G819" s="15" t="s">
        <v>69</v>
      </c>
      <c r="H819" s="93"/>
      <c r="I819" s="93">
        <v>78.260000000000005</v>
      </c>
      <c r="J819" s="94">
        <f t="shared" si="51"/>
        <v>50715.523999999939</v>
      </c>
    </row>
    <row r="820" spans="1:10" x14ac:dyDescent="0.35">
      <c r="A820" s="17" t="s">
        <v>125</v>
      </c>
      <c r="B820" s="19">
        <v>43672</v>
      </c>
      <c r="C820" s="15">
        <f t="shared" si="48"/>
        <v>26</v>
      </c>
      <c r="D820" s="14">
        <f t="shared" si="49"/>
        <v>7</v>
      </c>
      <c r="E820" s="15">
        <f t="shared" si="50"/>
        <v>2019</v>
      </c>
      <c r="F820" s="15" t="s">
        <v>225</v>
      </c>
      <c r="G820" s="15" t="s">
        <v>69</v>
      </c>
      <c r="H820" s="93"/>
      <c r="I820" s="93">
        <v>27.49</v>
      </c>
      <c r="J820" s="94">
        <f t="shared" si="51"/>
        <v>50688.033999999941</v>
      </c>
    </row>
    <row r="821" spans="1:10" x14ac:dyDescent="0.35">
      <c r="A821" s="17" t="s">
        <v>125</v>
      </c>
      <c r="B821" s="19">
        <v>43675</v>
      </c>
      <c r="C821" s="15">
        <f t="shared" si="48"/>
        <v>29</v>
      </c>
      <c r="D821" s="14">
        <f t="shared" si="49"/>
        <v>7</v>
      </c>
      <c r="E821" s="15">
        <f t="shared" si="50"/>
        <v>2019</v>
      </c>
      <c r="F821" s="15" t="s">
        <v>226</v>
      </c>
      <c r="G821" s="15" t="s">
        <v>80</v>
      </c>
      <c r="H821" s="93"/>
      <c r="I821" s="93">
        <v>13.89</v>
      </c>
      <c r="J821" s="94">
        <f t="shared" si="51"/>
        <v>50674.143999999942</v>
      </c>
    </row>
    <row r="822" spans="1:10" x14ac:dyDescent="0.35">
      <c r="A822" s="17" t="s">
        <v>125</v>
      </c>
      <c r="B822" s="19">
        <v>43676</v>
      </c>
      <c r="C822" s="15">
        <f t="shared" si="48"/>
        <v>30</v>
      </c>
      <c r="D822" s="14">
        <f t="shared" si="49"/>
        <v>7</v>
      </c>
      <c r="E822" s="15">
        <f t="shared" si="50"/>
        <v>2019</v>
      </c>
      <c r="F822" s="15" t="s">
        <v>226</v>
      </c>
      <c r="G822" s="15" t="s">
        <v>80</v>
      </c>
      <c r="H822" s="93"/>
      <c r="I822" s="93">
        <v>17.16</v>
      </c>
      <c r="J822" s="94">
        <f t="shared" si="51"/>
        <v>50656.983999999939</v>
      </c>
    </row>
    <row r="823" spans="1:10" x14ac:dyDescent="0.35">
      <c r="A823" s="17" t="s">
        <v>105</v>
      </c>
      <c r="B823" s="19">
        <v>43677</v>
      </c>
      <c r="C823" s="15">
        <f t="shared" si="48"/>
        <v>31</v>
      </c>
      <c r="D823" s="14">
        <f t="shared" si="49"/>
        <v>7</v>
      </c>
      <c r="E823" s="15">
        <f t="shared" si="50"/>
        <v>2019</v>
      </c>
      <c r="F823" s="15" t="s">
        <v>326</v>
      </c>
      <c r="G823" s="15" t="s">
        <v>19</v>
      </c>
      <c r="H823" s="93">
        <v>216</v>
      </c>
      <c r="I823" s="93"/>
      <c r="J823" s="94">
        <f t="shared" si="51"/>
        <v>50872.983999999939</v>
      </c>
    </row>
    <row r="824" spans="1:10" x14ac:dyDescent="0.35">
      <c r="A824" s="17" t="s">
        <v>105</v>
      </c>
      <c r="B824" s="19">
        <v>43677</v>
      </c>
      <c r="C824" s="15">
        <f t="shared" si="48"/>
        <v>31</v>
      </c>
      <c r="D824" s="14">
        <f t="shared" si="49"/>
        <v>7</v>
      </c>
      <c r="E824" s="15">
        <f t="shared" si="50"/>
        <v>2019</v>
      </c>
      <c r="F824" s="15" t="s">
        <v>326</v>
      </c>
      <c r="G824" s="15" t="s">
        <v>9</v>
      </c>
      <c r="H824" s="93">
        <v>135</v>
      </c>
      <c r="I824" s="93"/>
      <c r="J824" s="94">
        <f t="shared" si="51"/>
        <v>51007.983999999939</v>
      </c>
    </row>
    <row r="825" spans="1:10" x14ac:dyDescent="0.35">
      <c r="A825" s="1" t="s">
        <v>105</v>
      </c>
      <c r="B825" s="20">
        <v>43678</v>
      </c>
      <c r="C825" s="11">
        <f t="shared" si="48"/>
        <v>1</v>
      </c>
      <c r="D825" s="10">
        <f t="shared" si="49"/>
        <v>8</v>
      </c>
      <c r="E825" s="11">
        <f t="shared" si="50"/>
        <v>2019</v>
      </c>
      <c r="F825" s="11" t="s">
        <v>330</v>
      </c>
      <c r="G825" s="11" t="s">
        <v>48</v>
      </c>
      <c r="I825" s="91">
        <v>1667</v>
      </c>
      <c r="J825" s="92">
        <f t="shared" si="51"/>
        <v>49340.983999999939</v>
      </c>
    </row>
    <row r="826" spans="1:10" x14ac:dyDescent="0.35">
      <c r="A826" s="1" t="s">
        <v>105</v>
      </c>
      <c r="B826" s="20">
        <v>43678</v>
      </c>
      <c r="C826" s="11">
        <f t="shared" si="48"/>
        <v>1</v>
      </c>
      <c r="D826" s="10">
        <f t="shared" si="49"/>
        <v>8</v>
      </c>
      <c r="E826" s="11">
        <f t="shared" si="50"/>
        <v>2019</v>
      </c>
      <c r="F826" s="11" t="s">
        <v>309</v>
      </c>
      <c r="G826" s="11" t="s">
        <v>19</v>
      </c>
      <c r="H826" s="91">
        <v>216</v>
      </c>
      <c r="J826" s="92">
        <f t="shared" si="51"/>
        <v>49556.983999999939</v>
      </c>
    </row>
    <row r="827" spans="1:10" x14ac:dyDescent="0.35">
      <c r="A827" s="1" t="s">
        <v>105</v>
      </c>
      <c r="B827" s="20">
        <v>43678</v>
      </c>
      <c r="C827" s="11">
        <f t="shared" si="48"/>
        <v>1</v>
      </c>
      <c r="D827" s="10">
        <f t="shared" si="49"/>
        <v>8</v>
      </c>
      <c r="E827" s="11">
        <f t="shared" si="50"/>
        <v>2019</v>
      </c>
      <c r="F827" s="11" t="s">
        <v>309</v>
      </c>
      <c r="G827" s="11" t="s">
        <v>9</v>
      </c>
      <c r="H827" s="91">
        <v>130</v>
      </c>
      <c r="J827" s="92">
        <f t="shared" si="51"/>
        <v>49686.983999999939</v>
      </c>
    </row>
    <row r="828" spans="1:10" x14ac:dyDescent="0.35">
      <c r="A828" s="1" t="s">
        <v>105</v>
      </c>
      <c r="B828" s="20">
        <v>43678</v>
      </c>
      <c r="C828" s="11">
        <f t="shared" si="48"/>
        <v>1</v>
      </c>
      <c r="D828" s="10">
        <f t="shared" si="49"/>
        <v>8</v>
      </c>
      <c r="E828" s="11">
        <f t="shared" si="50"/>
        <v>2019</v>
      </c>
      <c r="F828" s="11" t="s">
        <v>331</v>
      </c>
      <c r="G828" s="11" t="s">
        <v>50</v>
      </c>
      <c r="I828" s="91">
        <v>100</v>
      </c>
      <c r="J828" s="92">
        <f t="shared" si="51"/>
        <v>49586.983999999939</v>
      </c>
    </row>
    <row r="829" spans="1:10" x14ac:dyDescent="0.35">
      <c r="A829" s="1" t="s">
        <v>105</v>
      </c>
      <c r="B829" s="20">
        <v>43679</v>
      </c>
      <c r="C829" s="11">
        <f t="shared" si="48"/>
        <v>2</v>
      </c>
      <c r="D829" s="10">
        <f t="shared" si="49"/>
        <v>8</v>
      </c>
      <c r="E829" s="11">
        <f t="shared" si="50"/>
        <v>2019</v>
      </c>
      <c r="F829" s="11" t="s">
        <v>357</v>
      </c>
      <c r="G829" s="11" t="s">
        <v>19</v>
      </c>
      <c r="H829" s="91">
        <v>216</v>
      </c>
      <c r="J829" s="92">
        <f t="shared" si="51"/>
        <v>49802.983999999939</v>
      </c>
    </row>
    <row r="830" spans="1:10" x14ac:dyDescent="0.35">
      <c r="A830" s="1" t="s">
        <v>105</v>
      </c>
      <c r="B830" s="20">
        <v>43679</v>
      </c>
      <c r="C830" s="11">
        <f t="shared" si="48"/>
        <v>2</v>
      </c>
      <c r="D830" s="10">
        <f t="shared" si="49"/>
        <v>8</v>
      </c>
      <c r="E830" s="11">
        <f t="shared" si="50"/>
        <v>2019</v>
      </c>
      <c r="F830" s="11" t="s">
        <v>357</v>
      </c>
      <c r="G830" s="11" t="s">
        <v>9</v>
      </c>
      <c r="H830" s="91">
        <v>417</v>
      </c>
      <c r="J830" s="92">
        <f t="shared" si="51"/>
        <v>50219.983999999939</v>
      </c>
    </row>
    <row r="831" spans="1:10" x14ac:dyDescent="0.35">
      <c r="A831" s="1" t="s">
        <v>105</v>
      </c>
      <c r="B831" s="20">
        <v>43679</v>
      </c>
      <c r="C831" s="11">
        <f t="shared" si="48"/>
        <v>2</v>
      </c>
      <c r="D831" s="10">
        <f t="shared" si="49"/>
        <v>8</v>
      </c>
      <c r="E831" s="11">
        <f t="shared" si="50"/>
        <v>2019</v>
      </c>
      <c r="F831" s="11" t="s">
        <v>357</v>
      </c>
      <c r="G831" s="11" t="s">
        <v>9</v>
      </c>
      <c r="H831" s="91">
        <v>830</v>
      </c>
      <c r="J831" s="92">
        <f t="shared" si="51"/>
        <v>51049.983999999939</v>
      </c>
    </row>
    <row r="832" spans="1:10" x14ac:dyDescent="0.35">
      <c r="A832" s="1" t="s">
        <v>125</v>
      </c>
      <c r="B832" s="20">
        <v>43679</v>
      </c>
      <c r="C832" s="11">
        <f t="shared" si="48"/>
        <v>2</v>
      </c>
      <c r="D832" s="10">
        <f t="shared" si="49"/>
        <v>8</v>
      </c>
      <c r="E832" s="11">
        <f t="shared" si="50"/>
        <v>2019</v>
      </c>
      <c r="F832" s="11" t="s">
        <v>57</v>
      </c>
      <c r="G832" s="11" t="s">
        <v>254</v>
      </c>
      <c r="I832" s="91">
        <v>121</v>
      </c>
      <c r="J832" s="92">
        <f t="shared" si="51"/>
        <v>50928.983999999939</v>
      </c>
    </row>
    <row r="833" spans="1:10" x14ac:dyDescent="0.35">
      <c r="A833" s="1" t="s">
        <v>125</v>
      </c>
      <c r="B833" s="20">
        <v>43679</v>
      </c>
      <c r="C833" s="11">
        <f t="shared" si="48"/>
        <v>2</v>
      </c>
      <c r="D833" s="10">
        <f t="shared" si="49"/>
        <v>8</v>
      </c>
      <c r="E833" s="11">
        <f t="shared" si="50"/>
        <v>2019</v>
      </c>
      <c r="F833" s="11" t="s">
        <v>235</v>
      </c>
      <c r="G833" s="11" t="s">
        <v>91</v>
      </c>
      <c r="I833" s="91">
        <v>12.8</v>
      </c>
      <c r="J833" s="92">
        <f t="shared" si="51"/>
        <v>50916.183999999936</v>
      </c>
    </row>
    <row r="834" spans="1:10" x14ac:dyDescent="0.35">
      <c r="A834" s="1" t="s">
        <v>125</v>
      </c>
      <c r="B834" s="20">
        <v>43679</v>
      </c>
      <c r="C834" s="11">
        <f t="shared" ref="C834:C897" si="52">DAY(B834)</f>
        <v>2</v>
      </c>
      <c r="D834" s="10">
        <f t="shared" ref="D834:D897" si="53">MONTH(B834)</f>
        <v>8</v>
      </c>
      <c r="E834" s="11">
        <f t="shared" ref="E834:E897" si="54">YEAR(B834)</f>
        <v>2019</v>
      </c>
      <c r="F834" s="11" t="s">
        <v>235</v>
      </c>
      <c r="G834" s="11" t="s">
        <v>91</v>
      </c>
      <c r="I834" s="91">
        <v>15.32</v>
      </c>
      <c r="J834" s="92">
        <f t="shared" si="51"/>
        <v>50900.863999999936</v>
      </c>
    </row>
    <row r="835" spans="1:10" x14ac:dyDescent="0.35">
      <c r="A835" s="1" t="s">
        <v>105</v>
      </c>
      <c r="B835" s="20">
        <v>43679</v>
      </c>
      <c r="C835" s="11">
        <f t="shared" si="52"/>
        <v>2</v>
      </c>
      <c r="D835" s="10">
        <f t="shared" si="53"/>
        <v>8</v>
      </c>
      <c r="E835" s="11">
        <f t="shared" si="54"/>
        <v>2019</v>
      </c>
      <c r="F835" s="11" t="s">
        <v>329</v>
      </c>
      <c r="G835" s="11" t="s">
        <v>9</v>
      </c>
      <c r="H835" s="91">
        <v>125</v>
      </c>
      <c r="J835" s="92">
        <f t="shared" ref="J835:J898" si="55">J834+H835-I835</f>
        <v>51025.863999999936</v>
      </c>
    </row>
    <row r="836" spans="1:10" x14ac:dyDescent="0.35">
      <c r="A836" s="1" t="s">
        <v>105</v>
      </c>
      <c r="B836" s="20">
        <v>43679</v>
      </c>
      <c r="C836" s="11">
        <f t="shared" si="52"/>
        <v>2</v>
      </c>
      <c r="D836" s="10">
        <f t="shared" si="53"/>
        <v>8</v>
      </c>
      <c r="E836" s="11">
        <f t="shared" si="54"/>
        <v>2019</v>
      </c>
      <c r="F836" s="11" t="s">
        <v>336</v>
      </c>
      <c r="G836" s="11" t="s">
        <v>19</v>
      </c>
      <c r="H836" s="91">
        <v>216</v>
      </c>
      <c r="J836" s="92">
        <f t="shared" si="55"/>
        <v>51241.863999999936</v>
      </c>
    </row>
    <row r="837" spans="1:10" x14ac:dyDescent="0.35">
      <c r="A837" s="1" t="s">
        <v>105</v>
      </c>
      <c r="B837" s="20">
        <v>43682</v>
      </c>
      <c r="C837" s="11">
        <f t="shared" si="52"/>
        <v>5</v>
      </c>
      <c r="D837" s="10">
        <f t="shared" si="53"/>
        <v>8</v>
      </c>
      <c r="E837" s="11">
        <f t="shared" si="54"/>
        <v>2019</v>
      </c>
      <c r="F837" s="11" t="s">
        <v>327</v>
      </c>
      <c r="G837" s="11" t="s">
        <v>19</v>
      </c>
      <c r="H837" s="91">
        <v>216</v>
      </c>
      <c r="J837" s="92">
        <f t="shared" si="55"/>
        <v>51457.863999999936</v>
      </c>
    </row>
    <row r="838" spans="1:10" x14ac:dyDescent="0.35">
      <c r="A838" s="1" t="s">
        <v>105</v>
      </c>
      <c r="B838" s="20">
        <v>43682</v>
      </c>
      <c r="C838" s="11">
        <f t="shared" si="52"/>
        <v>5</v>
      </c>
      <c r="D838" s="10">
        <f t="shared" si="53"/>
        <v>8</v>
      </c>
      <c r="E838" s="11">
        <f t="shared" si="54"/>
        <v>2019</v>
      </c>
      <c r="F838" s="11" t="s">
        <v>329</v>
      </c>
      <c r="G838" s="11" t="s">
        <v>19</v>
      </c>
      <c r="H838" s="91">
        <v>216</v>
      </c>
      <c r="J838" s="92">
        <f t="shared" si="55"/>
        <v>51673.863999999936</v>
      </c>
    </row>
    <row r="839" spans="1:10" x14ac:dyDescent="0.35">
      <c r="A839" s="1" t="s">
        <v>105</v>
      </c>
      <c r="B839" s="20">
        <v>43682</v>
      </c>
      <c r="C839" s="11">
        <f t="shared" si="52"/>
        <v>5</v>
      </c>
      <c r="D839" s="10">
        <f t="shared" si="53"/>
        <v>8</v>
      </c>
      <c r="E839" s="11">
        <f t="shared" si="54"/>
        <v>2019</v>
      </c>
      <c r="F839" s="11" t="s">
        <v>327</v>
      </c>
      <c r="G839" s="11" t="s">
        <v>9</v>
      </c>
      <c r="H839" s="91">
        <v>160</v>
      </c>
      <c r="J839" s="92">
        <f t="shared" si="55"/>
        <v>51833.863999999936</v>
      </c>
    </row>
    <row r="840" spans="1:10" x14ac:dyDescent="0.35">
      <c r="A840" s="1" t="s">
        <v>125</v>
      </c>
      <c r="B840" s="20">
        <v>43682</v>
      </c>
      <c r="C840" s="11">
        <f t="shared" si="52"/>
        <v>5</v>
      </c>
      <c r="D840" s="10">
        <f t="shared" si="53"/>
        <v>8</v>
      </c>
      <c r="E840" s="11">
        <f t="shared" si="54"/>
        <v>2019</v>
      </c>
      <c r="F840" s="11" t="s">
        <v>36</v>
      </c>
      <c r="G840" s="11" t="s">
        <v>94</v>
      </c>
      <c r="I840" s="91">
        <v>9.74</v>
      </c>
      <c r="J840" s="92">
        <f t="shared" si="55"/>
        <v>51824.123999999938</v>
      </c>
    </row>
    <row r="841" spans="1:10" x14ac:dyDescent="0.35">
      <c r="A841" s="1" t="s">
        <v>105</v>
      </c>
      <c r="B841" s="20">
        <v>43682</v>
      </c>
      <c r="C841" s="11">
        <f t="shared" si="52"/>
        <v>5</v>
      </c>
      <c r="D841" s="10">
        <f t="shared" si="53"/>
        <v>8</v>
      </c>
      <c r="E841" s="11">
        <f t="shared" si="54"/>
        <v>2019</v>
      </c>
      <c r="F841" s="11" t="s">
        <v>334</v>
      </c>
      <c r="G841" s="11" t="s">
        <v>9</v>
      </c>
      <c r="H841" s="91">
        <v>65</v>
      </c>
      <c r="J841" s="92">
        <f t="shared" si="55"/>
        <v>51889.123999999938</v>
      </c>
    </row>
    <row r="842" spans="1:10" x14ac:dyDescent="0.35">
      <c r="A842" s="1" t="s">
        <v>105</v>
      </c>
      <c r="B842" s="20">
        <v>43682</v>
      </c>
      <c r="C842" s="11">
        <f t="shared" si="52"/>
        <v>5</v>
      </c>
      <c r="D842" s="10">
        <f t="shared" si="53"/>
        <v>8</v>
      </c>
      <c r="E842" s="11">
        <f t="shared" si="54"/>
        <v>2019</v>
      </c>
      <c r="F842" s="11" t="s">
        <v>334</v>
      </c>
      <c r="G842" s="11" t="s">
        <v>19</v>
      </c>
      <c r="H842" s="91">
        <v>216</v>
      </c>
      <c r="J842" s="92">
        <f t="shared" si="55"/>
        <v>52105.123999999938</v>
      </c>
    </row>
    <row r="843" spans="1:10" x14ac:dyDescent="0.35">
      <c r="A843" s="1">
        <v>8538020</v>
      </c>
      <c r="B843" s="20">
        <v>43682</v>
      </c>
      <c r="C843" s="11">
        <f t="shared" si="52"/>
        <v>5</v>
      </c>
      <c r="D843" s="10">
        <f t="shared" si="53"/>
        <v>8</v>
      </c>
      <c r="E843" s="11">
        <f t="shared" si="54"/>
        <v>2019</v>
      </c>
      <c r="F843" s="11" t="s">
        <v>118</v>
      </c>
      <c r="G843" s="11" t="s">
        <v>69</v>
      </c>
      <c r="I843" s="91">
        <v>525.46</v>
      </c>
      <c r="J843" s="92">
        <f t="shared" si="55"/>
        <v>51579.663999999939</v>
      </c>
    </row>
    <row r="844" spans="1:10" x14ac:dyDescent="0.35">
      <c r="A844" s="1" t="s">
        <v>95</v>
      </c>
      <c r="B844" s="20">
        <v>43683</v>
      </c>
      <c r="C844" s="11">
        <f t="shared" si="52"/>
        <v>6</v>
      </c>
      <c r="D844" s="10">
        <f t="shared" si="53"/>
        <v>8</v>
      </c>
      <c r="E844" s="11">
        <f t="shared" si="54"/>
        <v>2019</v>
      </c>
      <c r="F844" s="11" t="s">
        <v>45</v>
      </c>
      <c r="G844" s="11" t="s">
        <v>96</v>
      </c>
      <c r="I844" s="91">
        <v>0.81</v>
      </c>
      <c r="J844" s="92">
        <f t="shared" si="55"/>
        <v>51578.853999999941</v>
      </c>
    </row>
    <row r="845" spans="1:10" x14ac:dyDescent="0.35">
      <c r="A845" s="1" t="s">
        <v>105</v>
      </c>
      <c r="B845" s="20">
        <v>43683</v>
      </c>
      <c r="C845" s="11">
        <f t="shared" si="52"/>
        <v>6</v>
      </c>
      <c r="D845" s="10">
        <f t="shared" si="53"/>
        <v>8</v>
      </c>
      <c r="E845" s="11">
        <f t="shared" si="54"/>
        <v>2019</v>
      </c>
      <c r="F845" s="11" t="s">
        <v>333</v>
      </c>
      <c r="G845" s="11" t="s">
        <v>9</v>
      </c>
      <c r="H845" s="91">
        <v>50</v>
      </c>
      <c r="J845" s="92">
        <f t="shared" si="55"/>
        <v>51628.853999999941</v>
      </c>
    </row>
    <row r="846" spans="1:10" x14ac:dyDescent="0.35">
      <c r="A846" s="1" t="s">
        <v>105</v>
      </c>
      <c r="B846" s="20">
        <v>43683</v>
      </c>
      <c r="C846" s="11">
        <f t="shared" si="52"/>
        <v>6</v>
      </c>
      <c r="D846" s="10">
        <f t="shared" si="53"/>
        <v>8</v>
      </c>
      <c r="E846" s="11">
        <f t="shared" si="54"/>
        <v>2019</v>
      </c>
      <c r="F846" s="11" t="s">
        <v>333</v>
      </c>
      <c r="G846" s="11" t="s">
        <v>19</v>
      </c>
      <c r="H846" s="91">
        <v>216</v>
      </c>
      <c r="J846" s="92">
        <f t="shared" si="55"/>
        <v>51844.853999999941</v>
      </c>
    </row>
    <row r="847" spans="1:10" x14ac:dyDescent="0.35">
      <c r="A847" s="1" t="s">
        <v>125</v>
      </c>
      <c r="B847" s="20">
        <v>43684</v>
      </c>
      <c r="C847" s="11">
        <f t="shared" si="52"/>
        <v>7</v>
      </c>
      <c r="D847" s="10">
        <f t="shared" si="53"/>
        <v>8</v>
      </c>
      <c r="E847" s="11">
        <f t="shared" si="54"/>
        <v>2019</v>
      </c>
      <c r="F847" s="11" t="s">
        <v>144</v>
      </c>
      <c r="G847" s="11" t="s">
        <v>153</v>
      </c>
      <c r="I847" s="91">
        <v>36</v>
      </c>
      <c r="J847" s="92">
        <f t="shared" si="55"/>
        <v>51808.853999999941</v>
      </c>
    </row>
    <row r="848" spans="1:10" x14ac:dyDescent="0.35">
      <c r="A848" s="1" t="s">
        <v>105</v>
      </c>
      <c r="B848" s="20">
        <v>43689</v>
      </c>
      <c r="C848" s="11">
        <f t="shared" si="52"/>
        <v>12</v>
      </c>
      <c r="D848" s="10">
        <f t="shared" si="53"/>
        <v>8</v>
      </c>
      <c r="E848" s="11">
        <f t="shared" si="54"/>
        <v>2019</v>
      </c>
      <c r="F848" s="11" t="s">
        <v>335</v>
      </c>
      <c r="G848" s="11" t="s">
        <v>19</v>
      </c>
      <c r="H848" s="91">
        <v>216</v>
      </c>
      <c r="J848" s="92">
        <f t="shared" si="55"/>
        <v>52024.853999999941</v>
      </c>
    </row>
    <row r="849" spans="1:10" x14ac:dyDescent="0.35">
      <c r="A849" s="1" t="s">
        <v>95</v>
      </c>
      <c r="B849" s="20">
        <v>43689</v>
      </c>
      <c r="C849" s="11">
        <f t="shared" si="52"/>
        <v>12</v>
      </c>
      <c r="D849" s="10">
        <f t="shared" si="53"/>
        <v>8</v>
      </c>
      <c r="E849" s="11">
        <f t="shared" si="54"/>
        <v>2019</v>
      </c>
      <c r="F849" s="11" t="s">
        <v>167</v>
      </c>
      <c r="G849" s="11" t="s">
        <v>18</v>
      </c>
      <c r="I849" s="91">
        <v>110.82</v>
      </c>
      <c r="J849" s="92">
        <f t="shared" si="55"/>
        <v>51914.033999999941</v>
      </c>
    </row>
    <row r="850" spans="1:10" x14ac:dyDescent="0.35">
      <c r="A850" s="1">
        <v>8538019</v>
      </c>
      <c r="B850" s="20">
        <v>43691</v>
      </c>
      <c r="C850" s="11">
        <f t="shared" si="52"/>
        <v>14</v>
      </c>
      <c r="D850" s="10">
        <f t="shared" si="53"/>
        <v>8</v>
      </c>
      <c r="E850" s="11">
        <f t="shared" si="54"/>
        <v>2019</v>
      </c>
      <c r="F850" s="11" t="s">
        <v>86</v>
      </c>
      <c r="G850" s="11" t="s">
        <v>30</v>
      </c>
      <c r="I850" s="91">
        <v>228</v>
      </c>
      <c r="J850" s="92">
        <f t="shared" si="55"/>
        <v>51686.033999999941</v>
      </c>
    </row>
    <row r="851" spans="1:10" x14ac:dyDescent="0.35">
      <c r="A851" s="1" t="s">
        <v>105</v>
      </c>
      <c r="B851" s="20">
        <v>43696</v>
      </c>
      <c r="C851" s="11">
        <f t="shared" si="52"/>
        <v>19</v>
      </c>
      <c r="D851" s="10">
        <f t="shared" si="53"/>
        <v>8</v>
      </c>
      <c r="E851" s="11">
        <f t="shared" si="54"/>
        <v>2019</v>
      </c>
      <c r="F851" s="11" t="s">
        <v>332</v>
      </c>
      <c r="G851" s="11" t="s">
        <v>9</v>
      </c>
      <c r="H851" s="91">
        <v>80</v>
      </c>
      <c r="J851" s="92">
        <f t="shared" si="55"/>
        <v>51766.033999999941</v>
      </c>
    </row>
    <row r="852" spans="1:10" x14ac:dyDescent="0.35">
      <c r="A852" s="1" t="s">
        <v>105</v>
      </c>
      <c r="B852" s="20">
        <v>43696</v>
      </c>
      <c r="C852" s="11">
        <f t="shared" si="52"/>
        <v>19</v>
      </c>
      <c r="D852" s="10">
        <f t="shared" si="53"/>
        <v>8</v>
      </c>
      <c r="E852" s="11">
        <f t="shared" si="54"/>
        <v>2019</v>
      </c>
      <c r="F852" s="11" t="s">
        <v>332</v>
      </c>
      <c r="G852" s="11" t="s">
        <v>19</v>
      </c>
      <c r="H852" s="91">
        <v>216</v>
      </c>
      <c r="J852" s="92">
        <f t="shared" si="55"/>
        <v>51982.033999999941</v>
      </c>
    </row>
    <row r="853" spans="1:10" x14ac:dyDescent="0.35">
      <c r="A853" s="1" t="s">
        <v>125</v>
      </c>
      <c r="B853" s="20">
        <v>43697</v>
      </c>
      <c r="C853" s="11">
        <f t="shared" si="52"/>
        <v>20</v>
      </c>
      <c r="D853" s="10">
        <f t="shared" si="53"/>
        <v>8</v>
      </c>
      <c r="E853" s="11">
        <f t="shared" si="54"/>
        <v>2019</v>
      </c>
      <c r="F853" s="11" t="s">
        <v>245</v>
      </c>
      <c r="G853" s="11" t="s">
        <v>54</v>
      </c>
      <c r="I853" s="91">
        <v>677.68</v>
      </c>
      <c r="J853" s="92">
        <f t="shared" si="55"/>
        <v>51304.353999999941</v>
      </c>
    </row>
    <row r="854" spans="1:10" x14ac:dyDescent="0.35">
      <c r="A854" s="1" t="s">
        <v>105</v>
      </c>
      <c r="B854" s="20">
        <v>43698</v>
      </c>
      <c r="C854" s="11">
        <f t="shared" si="52"/>
        <v>21</v>
      </c>
      <c r="D854" s="10">
        <f t="shared" si="53"/>
        <v>8</v>
      </c>
      <c r="E854" s="11">
        <f t="shared" si="54"/>
        <v>2019</v>
      </c>
      <c r="F854" s="11" t="s">
        <v>356</v>
      </c>
      <c r="G854" s="11" t="s">
        <v>19</v>
      </c>
      <c r="H854" s="91">
        <v>256</v>
      </c>
      <c r="J854" s="92">
        <f t="shared" si="55"/>
        <v>51560.353999999941</v>
      </c>
    </row>
    <row r="855" spans="1:10" x14ac:dyDescent="0.35">
      <c r="A855" s="1" t="s">
        <v>105</v>
      </c>
      <c r="B855" s="20">
        <v>43698</v>
      </c>
      <c r="C855" s="11">
        <f t="shared" si="52"/>
        <v>21</v>
      </c>
      <c r="D855" s="10">
        <f t="shared" si="53"/>
        <v>8</v>
      </c>
      <c r="E855" s="11">
        <f t="shared" si="54"/>
        <v>2019</v>
      </c>
      <c r="F855" s="11" t="s">
        <v>356</v>
      </c>
      <c r="G855" s="11" t="s">
        <v>9</v>
      </c>
      <c r="H855" s="91">
        <v>150</v>
      </c>
      <c r="J855" s="92">
        <f t="shared" si="55"/>
        <v>51710.353999999941</v>
      </c>
    </row>
    <row r="856" spans="1:10" x14ac:dyDescent="0.35">
      <c r="A856" s="1" t="s">
        <v>125</v>
      </c>
      <c r="B856" s="20">
        <v>43699</v>
      </c>
      <c r="C856" s="11">
        <f t="shared" si="52"/>
        <v>22</v>
      </c>
      <c r="D856" s="10">
        <f t="shared" si="53"/>
        <v>8</v>
      </c>
      <c r="E856" s="11">
        <f t="shared" si="54"/>
        <v>2019</v>
      </c>
      <c r="F856" s="11" t="s">
        <v>226</v>
      </c>
      <c r="G856" s="11" t="s">
        <v>128</v>
      </c>
      <c r="I856" s="91">
        <v>85.25</v>
      </c>
      <c r="J856" s="92">
        <f t="shared" si="55"/>
        <v>51625.103999999941</v>
      </c>
    </row>
    <row r="857" spans="1:10" x14ac:dyDescent="0.35">
      <c r="A857" s="1" t="s">
        <v>125</v>
      </c>
      <c r="B857" s="20">
        <v>43699</v>
      </c>
      <c r="C857" s="11">
        <f t="shared" si="52"/>
        <v>22</v>
      </c>
      <c r="D857" s="10">
        <f t="shared" si="53"/>
        <v>8</v>
      </c>
      <c r="E857" s="11">
        <f t="shared" si="54"/>
        <v>2019</v>
      </c>
      <c r="F857" s="11" t="s">
        <v>245</v>
      </c>
      <c r="G857" s="11" t="s">
        <v>54</v>
      </c>
      <c r="I857" s="91">
        <v>168.78</v>
      </c>
      <c r="J857" s="92">
        <f t="shared" si="55"/>
        <v>51456.323999999942</v>
      </c>
    </row>
    <row r="858" spans="1:10" x14ac:dyDescent="0.35">
      <c r="A858" s="1" t="s">
        <v>125</v>
      </c>
      <c r="B858" s="20">
        <v>43700</v>
      </c>
      <c r="C858" s="11">
        <f t="shared" si="52"/>
        <v>23</v>
      </c>
      <c r="D858" s="10">
        <f t="shared" si="53"/>
        <v>8</v>
      </c>
      <c r="E858" s="11">
        <f t="shared" si="54"/>
        <v>2019</v>
      </c>
      <c r="F858" s="11" t="s">
        <v>245</v>
      </c>
      <c r="G858" s="11" t="s">
        <v>54</v>
      </c>
      <c r="I858" s="91">
        <v>112.39</v>
      </c>
      <c r="J858" s="92">
        <f t="shared" si="55"/>
        <v>51343.933999999943</v>
      </c>
    </row>
    <row r="859" spans="1:10" x14ac:dyDescent="0.35">
      <c r="A859" s="1" t="s">
        <v>125</v>
      </c>
      <c r="B859" s="20">
        <v>43706</v>
      </c>
      <c r="C859" s="11">
        <f t="shared" si="52"/>
        <v>29</v>
      </c>
      <c r="D859" s="10">
        <f t="shared" si="53"/>
        <v>8</v>
      </c>
      <c r="E859" s="11">
        <f t="shared" si="54"/>
        <v>2019</v>
      </c>
      <c r="F859" s="11" t="s">
        <v>245</v>
      </c>
      <c r="G859" s="11" t="s">
        <v>69</v>
      </c>
      <c r="I859" s="91">
        <v>74.989999999999995</v>
      </c>
      <c r="J859" s="92">
        <f t="shared" si="55"/>
        <v>51268.943999999945</v>
      </c>
    </row>
    <row r="860" spans="1:10" x14ac:dyDescent="0.35">
      <c r="A860" s="1" t="s">
        <v>125</v>
      </c>
      <c r="B860" s="20">
        <v>43707</v>
      </c>
      <c r="C860" s="11">
        <f t="shared" si="52"/>
        <v>30</v>
      </c>
      <c r="D860" s="10">
        <f t="shared" si="53"/>
        <v>8</v>
      </c>
      <c r="E860" s="11">
        <f t="shared" si="54"/>
        <v>2019</v>
      </c>
      <c r="F860" s="11" t="s">
        <v>129</v>
      </c>
      <c r="G860" s="11" t="s">
        <v>69</v>
      </c>
      <c r="I860" s="91">
        <v>17.25</v>
      </c>
      <c r="J860" s="92">
        <f t="shared" si="55"/>
        <v>51251.693999999945</v>
      </c>
    </row>
    <row r="861" spans="1:10" x14ac:dyDescent="0.35">
      <c r="A861" s="17"/>
      <c r="B861" s="19">
        <v>43710</v>
      </c>
      <c r="C861" s="15">
        <f t="shared" si="52"/>
        <v>2</v>
      </c>
      <c r="D861" s="14">
        <f t="shared" si="53"/>
        <v>9</v>
      </c>
      <c r="E861" s="15">
        <f t="shared" si="54"/>
        <v>2019</v>
      </c>
      <c r="F861" s="15" t="s">
        <v>330</v>
      </c>
      <c r="G861" s="15" t="s">
        <v>48</v>
      </c>
      <c r="H861" s="93"/>
      <c r="I861" s="93">
        <v>1667</v>
      </c>
      <c r="J861" s="94">
        <f t="shared" si="55"/>
        <v>49584.693999999945</v>
      </c>
    </row>
    <row r="862" spans="1:10" x14ac:dyDescent="0.35">
      <c r="A862" s="17"/>
      <c r="B862" s="19">
        <v>43710</v>
      </c>
      <c r="C862" s="15">
        <f t="shared" si="52"/>
        <v>2</v>
      </c>
      <c r="D862" s="14">
        <f t="shared" si="53"/>
        <v>9</v>
      </c>
      <c r="E862" s="15">
        <f t="shared" si="54"/>
        <v>2019</v>
      </c>
      <c r="F862" s="15" t="s">
        <v>357</v>
      </c>
      <c r="G862" s="15" t="s">
        <v>19</v>
      </c>
      <c r="H862" s="93">
        <v>216</v>
      </c>
      <c r="I862" s="93"/>
      <c r="J862" s="94">
        <f t="shared" si="55"/>
        <v>49800.693999999945</v>
      </c>
    </row>
    <row r="863" spans="1:10" x14ac:dyDescent="0.35">
      <c r="A863" s="17"/>
      <c r="B863" s="19">
        <v>43710</v>
      </c>
      <c r="C863" s="15">
        <f t="shared" si="52"/>
        <v>2</v>
      </c>
      <c r="D863" s="14">
        <f t="shared" si="53"/>
        <v>9</v>
      </c>
      <c r="E863" s="15">
        <f t="shared" si="54"/>
        <v>2019</v>
      </c>
      <c r="F863" s="15" t="s">
        <v>309</v>
      </c>
      <c r="G863" s="15" t="s">
        <v>19</v>
      </c>
      <c r="H863" s="93">
        <v>216</v>
      </c>
      <c r="I863" s="93"/>
      <c r="J863" s="94">
        <f t="shared" si="55"/>
        <v>50016.693999999945</v>
      </c>
    </row>
    <row r="864" spans="1:10" x14ac:dyDescent="0.35">
      <c r="A864" s="17"/>
      <c r="B864" s="19">
        <v>43710</v>
      </c>
      <c r="C864" s="15">
        <f t="shared" si="52"/>
        <v>2</v>
      </c>
      <c r="D864" s="14">
        <f t="shared" si="53"/>
        <v>9</v>
      </c>
      <c r="E864" s="15">
        <f t="shared" si="54"/>
        <v>2019</v>
      </c>
      <c r="F864" s="15" t="s">
        <v>357</v>
      </c>
      <c r="G864" s="15" t="s">
        <v>9</v>
      </c>
      <c r="H864" s="93">
        <v>830</v>
      </c>
      <c r="I864" s="93"/>
      <c r="J864" s="94">
        <f t="shared" si="55"/>
        <v>50846.693999999945</v>
      </c>
    </row>
    <row r="865" spans="1:10" x14ac:dyDescent="0.35">
      <c r="A865" s="17"/>
      <c r="B865" s="19">
        <v>43710</v>
      </c>
      <c r="C865" s="15">
        <f t="shared" si="52"/>
        <v>2</v>
      </c>
      <c r="D865" s="14">
        <f t="shared" si="53"/>
        <v>9</v>
      </c>
      <c r="E865" s="15">
        <f t="shared" si="54"/>
        <v>2019</v>
      </c>
      <c r="F865" s="15" t="s">
        <v>309</v>
      </c>
      <c r="G865" s="15" t="s">
        <v>9</v>
      </c>
      <c r="H865" s="93">
        <v>130</v>
      </c>
      <c r="I865" s="93"/>
      <c r="J865" s="94">
        <f t="shared" si="55"/>
        <v>50976.693999999945</v>
      </c>
    </row>
    <row r="866" spans="1:10" x14ac:dyDescent="0.35">
      <c r="A866" s="17"/>
      <c r="B866" s="19">
        <v>43710</v>
      </c>
      <c r="C866" s="15">
        <f t="shared" si="52"/>
        <v>2</v>
      </c>
      <c r="D866" s="14">
        <f t="shared" si="53"/>
        <v>9</v>
      </c>
      <c r="E866" s="15">
        <f t="shared" si="54"/>
        <v>2019</v>
      </c>
      <c r="F866" s="15" t="s">
        <v>329</v>
      </c>
      <c r="G866" s="15" t="s">
        <v>9</v>
      </c>
      <c r="H866" s="93">
        <v>125</v>
      </c>
      <c r="I866" s="93"/>
      <c r="J866" s="94">
        <f t="shared" si="55"/>
        <v>51101.693999999945</v>
      </c>
    </row>
    <row r="867" spans="1:10" x14ac:dyDescent="0.35">
      <c r="A867" s="17"/>
      <c r="B867" s="19">
        <v>43710</v>
      </c>
      <c r="C867" s="15">
        <f t="shared" si="52"/>
        <v>2</v>
      </c>
      <c r="D867" s="14">
        <f t="shared" si="53"/>
        <v>9</v>
      </c>
      <c r="E867" s="15">
        <f t="shared" si="54"/>
        <v>2019</v>
      </c>
      <c r="F867" s="15" t="s">
        <v>331</v>
      </c>
      <c r="G867" s="15" t="s">
        <v>50</v>
      </c>
      <c r="H867" s="93"/>
      <c r="I867" s="93">
        <v>100</v>
      </c>
      <c r="J867" s="94">
        <f t="shared" si="55"/>
        <v>51001.693999999945</v>
      </c>
    </row>
    <row r="868" spans="1:10" x14ac:dyDescent="0.35">
      <c r="A868" s="17"/>
      <c r="B868" s="19">
        <v>43710</v>
      </c>
      <c r="C868" s="15">
        <f t="shared" si="52"/>
        <v>2</v>
      </c>
      <c r="D868" s="14">
        <f t="shared" si="53"/>
        <v>9</v>
      </c>
      <c r="E868" s="15">
        <f t="shared" si="54"/>
        <v>2019</v>
      </c>
      <c r="F868" s="15" t="s">
        <v>118</v>
      </c>
      <c r="G868" s="15" t="s">
        <v>69</v>
      </c>
      <c r="H868" s="93"/>
      <c r="I868" s="93">
        <v>58.1</v>
      </c>
      <c r="J868" s="94">
        <f t="shared" si="55"/>
        <v>50943.593999999946</v>
      </c>
    </row>
    <row r="869" spans="1:10" x14ac:dyDescent="0.35">
      <c r="A869" s="17"/>
      <c r="B869" s="19">
        <v>43711</v>
      </c>
      <c r="C869" s="15">
        <f t="shared" si="52"/>
        <v>3</v>
      </c>
      <c r="D869" s="14">
        <f t="shared" si="53"/>
        <v>9</v>
      </c>
      <c r="E869" s="15">
        <f t="shared" si="54"/>
        <v>2019</v>
      </c>
      <c r="F869" s="15" t="s">
        <v>356</v>
      </c>
      <c r="G869" s="15" t="s">
        <v>19</v>
      </c>
      <c r="H869" s="93">
        <v>256</v>
      </c>
      <c r="I869" s="93"/>
      <c r="J869" s="94">
        <f t="shared" si="55"/>
        <v>51199.593999999946</v>
      </c>
    </row>
    <row r="870" spans="1:10" x14ac:dyDescent="0.35">
      <c r="A870" s="17"/>
      <c r="B870" s="19">
        <v>43712</v>
      </c>
      <c r="C870" s="15">
        <f t="shared" si="52"/>
        <v>4</v>
      </c>
      <c r="D870" s="14">
        <f t="shared" si="53"/>
        <v>9</v>
      </c>
      <c r="E870" s="15">
        <f t="shared" si="54"/>
        <v>2019</v>
      </c>
      <c r="F870" s="15" t="s">
        <v>329</v>
      </c>
      <c r="G870" s="15" t="s">
        <v>19</v>
      </c>
      <c r="H870" s="93">
        <v>216</v>
      </c>
      <c r="I870" s="93"/>
      <c r="J870" s="94">
        <f t="shared" si="55"/>
        <v>51415.593999999946</v>
      </c>
    </row>
    <row r="871" spans="1:10" x14ac:dyDescent="0.35">
      <c r="A871" s="17"/>
      <c r="B871" s="19">
        <v>43712</v>
      </c>
      <c r="C871" s="15">
        <f t="shared" si="52"/>
        <v>4</v>
      </c>
      <c r="D871" s="14">
        <f t="shared" si="53"/>
        <v>9</v>
      </c>
      <c r="E871" s="15">
        <f t="shared" si="54"/>
        <v>2019</v>
      </c>
      <c r="F871" s="15" t="s">
        <v>179</v>
      </c>
      <c r="G871" s="15" t="s">
        <v>96</v>
      </c>
      <c r="H871" s="93"/>
      <c r="I871" s="93">
        <v>0.28000000000000008</v>
      </c>
      <c r="J871" s="94">
        <f t="shared" si="55"/>
        <v>51415.313999999948</v>
      </c>
    </row>
    <row r="872" spans="1:10" x14ac:dyDescent="0.35">
      <c r="A872" s="17"/>
      <c r="B872" s="19">
        <v>43712</v>
      </c>
      <c r="C872" s="15">
        <f t="shared" si="52"/>
        <v>4</v>
      </c>
      <c r="D872" s="14">
        <f t="shared" si="53"/>
        <v>9</v>
      </c>
      <c r="E872" s="15">
        <f t="shared" si="54"/>
        <v>2019</v>
      </c>
      <c r="F872" s="15" t="s">
        <v>147</v>
      </c>
      <c r="G872" s="15" t="s">
        <v>69</v>
      </c>
      <c r="H872" s="93"/>
      <c r="I872" s="93">
        <v>55.54</v>
      </c>
      <c r="J872" s="94">
        <f t="shared" si="55"/>
        <v>51359.773999999947</v>
      </c>
    </row>
    <row r="873" spans="1:10" x14ac:dyDescent="0.35">
      <c r="A873" s="17"/>
      <c r="B873" s="19">
        <v>43714</v>
      </c>
      <c r="C873" s="15">
        <f t="shared" si="52"/>
        <v>6</v>
      </c>
      <c r="D873" s="14">
        <f t="shared" si="53"/>
        <v>9</v>
      </c>
      <c r="E873" s="15">
        <f t="shared" si="54"/>
        <v>2019</v>
      </c>
      <c r="F873" s="15" t="s">
        <v>144</v>
      </c>
      <c r="G873" s="15" t="s">
        <v>157</v>
      </c>
      <c r="H873" s="93"/>
      <c r="I873" s="93">
        <v>47.2</v>
      </c>
      <c r="J873" s="94">
        <f t="shared" si="55"/>
        <v>51312.57399999995</v>
      </c>
    </row>
    <row r="874" spans="1:10" x14ac:dyDescent="0.35">
      <c r="A874" s="17"/>
      <c r="B874" s="19">
        <v>43714</v>
      </c>
      <c r="C874" s="15">
        <f t="shared" si="52"/>
        <v>6</v>
      </c>
      <c r="D874" s="14">
        <f t="shared" si="53"/>
        <v>9</v>
      </c>
      <c r="E874" s="15">
        <f t="shared" si="54"/>
        <v>2019</v>
      </c>
      <c r="F874" s="15" t="s">
        <v>235</v>
      </c>
      <c r="G874" s="15" t="s">
        <v>69</v>
      </c>
      <c r="H874" s="93"/>
      <c r="I874" s="93">
        <v>29.3</v>
      </c>
      <c r="J874" s="94">
        <f t="shared" si="55"/>
        <v>51283.273999999947</v>
      </c>
    </row>
    <row r="875" spans="1:10" x14ac:dyDescent="0.35">
      <c r="A875" s="17"/>
      <c r="B875" s="19">
        <v>43717</v>
      </c>
      <c r="C875" s="15">
        <f t="shared" si="52"/>
        <v>9</v>
      </c>
      <c r="D875" s="14">
        <f t="shared" si="53"/>
        <v>9</v>
      </c>
      <c r="E875" s="15">
        <f t="shared" si="54"/>
        <v>2019</v>
      </c>
      <c r="F875" s="15" t="s">
        <v>326</v>
      </c>
      <c r="G875" s="15" t="s">
        <v>19</v>
      </c>
      <c r="H875" s="93">
        <v>216</v>
      </c>
      <c r="I875" s="93"/>
      <c r="J875" s="94">
        <f t="shared" si="55"/>
        <v>51499.273999999947</v>
      </c>
    </row>
    <row r="876" spans="1:10" x14ac:dyDescent="0.35">
      <c r="A876" s="17"/>
      <c r="B876" s="19">
        <v>43717</v>
      </c>
      <c r="C876" s="15">
        <f t="shared" si="52"/>
        <v>9</v>
      </c>
      <c r="D876" s="14">
        <f t="shared" si="53"/>
        <v>9</v>
      </c>
      <c r="E876" s="15">
        <f t="shared" si="54"/>
        <v>2019</v>
      </c>
      <c r="F876" s="15" t="s">
        <v>326</v>
      </c>
      <c r="G876" s="15" t="s">
        <v>9</v>
      </c>
      <c r="H876" s="93">
        <v>135</v>
      </c>
      <c r="I876" s="93"/>
      <c r="J876" s="94">
        <f t="shared" si="55"/>
        <v>51634.273999999947</v>
      </c>
    </row>
    <row r="877" spans="1:10" x14ac:dyDescent="0.35">
      <c r="A877" s="17"/>
      <c r="B877" s="19">
        <v>43717</v>
      </c>
      <c r="C877" s="15">
        <f t="shared" si="52"/>
        <v>9</v>
      </c>
      <c r="D877" s="14">
        <f t="shared" si="53"/>
        <v>9</v>
      </c>
      <c r="E877" s="15">
        <f t="shared" si="54"/>
        <v>2019</v>
      </c>
      <c r="F877" s="15" t="s">
        <v>160</v>
      </c>
      <c r="G877" s="15" t="s">
        <v>161</v>
      </c>
      <c r="H877" s="93"/>
      <c r="I877" s="93">
        <v>86.46</v>
      </c>
      <c r="J877" s="94">
        <f t="shared" si="55"/>
        <v>51547.813999999948</v>
      </c>
    </row>
    <row r="878" spans="1:10" x14ac:dyDescent="0.35">
      <c r="A878" s="17"/>
      <c r="B878" s="19">
        <v>43717</v>
      </c>
      <c r="C878" s="15">
        <f t="shared" si="52"/>
        <v>9</v>
      </c>
      <c r="D878" s="14">
        <f t="shared" si="53"/>
        <v>9</v>
      </c>
      <c r="E878" s="15">
        <f t="shared" si="54"/>
        <v>2019</v>
      </c>
      <c r="F878" s="15" t="s">
        <v>333</v>
      </c>
      <c r="G878" s="15" t="s">
        <v>9</v>
      </c>
      <c r="H878" s="93">
        <v>50</v>
      </c>
      <c r="I878" s="93"/>
      <c r="J878" s="94">
        <f t="shared" si="55"/>
        <v>51597.813999999948</v>
      </c>
    </row>
    <row r="879" spans="1:10" x14ac:dyDescent="0.35">
      <c r="A879" s="17"/>
      <c r="B879" s="19">
        <v>43717</v>
      </c>
      <c r="C879" s="15">
        <f t="shared" si="52"/>
        <v>9</v>
      </c>
      <c r="D879" s="14">
        <f t="shared" si="53"/>
        <v>9</v>
      </c>
      <c r="E879" s="15">
        <f t="shared" si="54"/>
        <v>2019</v>
      </c>
      <c r="F879" s="15" t="s">
        <v>336</v>
      </c>
      <c r="G879" s="15" t="s">
        <v>19</v>
      </c>
      <c r="H879" s="93">
        <v>216</v>
      </c>
      <c r="I879" s="93"/>
      <c r="J879" s="94">
        <f t="shared" si="55"/>
        <v>51813.813999999948</v>
      </c>
    </row>
    <row r="880" spans="1:10" x14ac:dyDescent="0.35">
      <c r="A880" s="17"/>
      <c r="B880" s="19">
        <v>43717</v>
      </c>
      <c r="C880" s="15">
        <f t="shared" si="52"/>
        <v>9</v>
      </c>
      <c r="D880" s="14">
        <f t="shared" si="53"/>
        <v>9</v>
      </c>
      <c r="E880" s="15">
        <f t="shared" si="54"/>
        <v>2019</v>
      </c>
      <c r="F880" s="15" t="s">
        <v>333</v>
      </c>
      <c r="G880" s="15" t="s">
        <v>19</v>
      </c>
      <c r="H880" s="93">
        <v>216</v>
      </c>
      <c r="I880" s="93"/>
      <c r="J880" s="94">
        <f t="shared" si="55"/>
        <v>52029.813999999948</v>
      </c>
    </row>
    <row r="881" spans="1:10" x14ac:dyDescent="0.35">
      <c r="A881" s="17"/>
      <c r="B881" s="19">
        <v>43718</v>
      </c>
      <c r="C881" s="15">
        <f t="shared" si="52"/>
        <v>10</v>
      </c>
      <c r="D881" s="14">
        <f t="shared" si="53"/>
        <v>9</v>
      </c>
      <c r="E881" s="15">
        <f t="shared" si="54"/>
        <v>2019</v>
      </c>
      <c r="F881" s="15" t="s">
        <v>167</v>
      </c>
      <c r="G881" s="15" t="s">
        <v>18</v>
      </c>
      <c r="H881" s="93"/>
      <c r="I881" s="93">
        <v>110.82</v>
      </c>
      <c r="J881" s="94">
        <f t="shared" si="55"/>
        <v>51918.993999999948</v>
      </c>
    </row>
    <row r="882" spans="1:10" x14ac:dyDescent="0.35">
      <c r="A882" s="17"/>
      <c r="B882" s="19">
        <v>43718</v>
      </c>
      <c r="C882" s="15">
        <f t="shared" si="52"/>
        <v>10</v>
      </c>
      <c r="D882" s="14">
        <f t="shared" si="53"/>
        <v>9</v>
      </c>
      <c r="E882" s="15">
        <f t="shared" si="54"/>
        <v>2019</v>
      </c>
      <c r="F882" s="15" t="s">
        <v>356</v>
      </c>
      <c r="G882" s="15" t="s">
        <v>9</v>
      </c>
      <c r="H882" s="93">
        <v>150</v>
      </c>
      <c r="I882" s="93"/>
      <c r="J882" s="94">
        <f t="shared" si="55"/>
        <v>52068.993999999948</v>
      </c>
    </row>
    <row r="883" spans="1:10" x14ac:dyDescent="0.35">
      <c r="A883" s="17"/>
      <c r="B883" s="19">
        <v>43719</v>
      </c>
      <c r="C883" s="15">
        <f t="shared" si="52"/>
        <v>11</v>
      </c>
      <c r="D883" s="14">
        <f t="shared" si="53"/>
        <v>9</v>
      </c>
      <c r="E883" s="15">
        <f t="shared" si="54"/>
        <v>2019</v>
      </c>
      <c r="F883" s="15" t="s">
        <v>332</v>
      </c>
      <c r="G883" s="15" t="s">
        <v>9</v>
      </c>
      <c r="H883" s="93">
        <v>80</v>
      </c>
      <c r="I883" s="93"/>
      <c r="J883" s="94">
        <f t="shared" si="55"/>
        <v>52148.993999999948</v>
      </c>
    </row>
    <row r="884" spans="1:10" x14ac:dyDescent="0.35">
      <c r="A884" s="17"/>
      <c r="B884" s="19">
        <v>43719</v>
      </c>
      <c r="C884" s="15">
        <f t="shared" si="52"/>
        <v>11</v>
      </c>
      <c r="D884" s="14">
        <f t="shared" si="53"/>
        <v>9</v>
      </c>
      <c r="E884" s="15">
        <f t="shared" si="54"/>
        <v>2019</v>
      </c>
      <c r="F884" s="15" t="s">
        <v>332</v>
      </c>
      <c r="G884" s="15" t="s">
        <v>19</v>
      </c>
      <c r="H884" s="93">
        <v>216</v>
      </c>
      <c r="I884" s="93"/>
      <c r="J884" s="94">
        <f t="shared" si="55"/>
        <v>52364.993999999948</v>
      </c>
    </row>
    <row r="885" spans="1:10" x14ac:dyDescent="0.35">
      <c r="A885" s="17"/>
      <c r="B885" s="19">
        <v>43724</v>
      </c>
      <c r="C885" s="15">
        <f t="shared" si="52"/>
        <v>16</v>
      </c>
      <c r="D885" s="14">
        <f t="shared" si="53"/>
        <v>9</v>
      </c>
      <c r="E885" s="15">
        <f t="shared" si="54"/>
        <v>2019</v>
      </c>
      <c r="F885" s="15" t="s">
        <v>327</v>
      </c>
      <c r="G885" s="15" t="s">
        <v>19</v>
      </c>
      <c r="H885" s="93">
        <v>216</v>
      </c>
      <c r="I885" s="93"/>
      <c r="J885" s="94">
        <f t="shared" si="55"/>
        <v>52580.993999999948</v>
      </c>
    </row>
    <row r="886" spans="1:10" x14ac:dyDescent="0.35">
      <c r="A886" s="17"/>
      <c r="B886" s="19">
        <v>43724</v>
      </c>
      <c r="C886" s="15">
        <f t="shared" si="52"/>
        <v>16</v>
      </c>
      <c r="D886" s="14">
        <f t="shared" si="53"/>
        <v>9</v>
      </c>
      <c r="E886" s="15">
        <f t="shared" si="54"/>
        <v>2019</v>
      </c>
      <c r="F886" s="15" t="s">
        <v>327</v>
      </c>
      <c r="G886" s="15" t="s">
        <v>9</v>
      </c>
      <c r="H886" s="93">
        <v>160</v>
      </c>
      <c r="I886" s="93"/>
      <c r="J886" s="94">
        <f t="shared" si="55"/>
        <v>52740.993999999948</v>
      </c>
    </row>
    <row r="887" spans="1:10" x14ac:dyDescent="0.35">
      <c r="A887" s="17"/>
      <c r="B887" s="19">
        <v>43724</v>
      </c>
      <c r="C887" s="15">
        <f t="shared" si="52"/>
        <v>16</v>
      </c>
      <c r="D887" s="14">
        <f t="shared" si="53"/>
        <v>9</v>
      </c>
      <c r="E887" s="15">
        <f t="shared" si="54"/>
        <v>2019</v>
      </c>
      <c r="F887" s="15" t="s">
        <v>334</v>
      </c>
      <c r="G887" s="15" t="s">
        <v>9</v>
      </c>
      <c r="H887" s="93">
        <v>65</v>
      </c>
      <c r="I887" s="93"/>
      <c r="J887" s="94">
        <f t="shared" si="55"/>
        <v>52805.993999999948</v>
      </c>
    </row>
    <row r="888" spans="1:10" x14ac:dyDescent="0.35">
      <c r="A888" s="17"/>
      <c r="B888" s="19">
        <v>43724</v>
      </c>
      <c r="C888" s="15">
        <f t="shared" si="52"/>
        <v>16</v>
      </c>
      <c r="D888" s="14">
        <f t="shared" si="53"/>
        <v>9</v>
      </c>
      <c r="E888" s="15">
        <f t="shared" si="54"/>
        <v>2019</v>
      </c>
      <c r="F888" s="15" t="s">
        <v>334</v>
      </c>
      <c r="G888" s="15" t="s">
        <v>19</v>
      </c>
      <c r="H888" s="93">
        <v>216</v>
      </c>
      <c r="I888" s="93"/>
      <c r="J888" s="94">
        <f t="shared" si="55"/>
        <v>53021.993999999948</v>
      </c>
    </row>
    <row r="889" spans="1:10" x14ac:dyDescent="0.35">
      <c r="A889" s="17"/>
      <c r="B889" s="19">
        <v>43726</v>
      </c>
      <c r="C889" s="15">
        <f t="shared" si="52"/>
        <v>18</v>
      </c>
      <c r="D889" s="14">
        <f t="shared" si="53"/>
        <v>9</v>
      </c>
      <c r="E889" s="15">
        <f t="shared" si="54"/>
        <v>2019</v>
      </c>
      <c r="F889" s="15" t="s">
        <v>245</v>
      </c>
      <c r="G889" s="24" t="s">
        <v>91</v>
      </c>
      <c r="H889" s="93"/>
      <c r="I889" s="93">
        <v>40.9</v>
      </c>
      <c r="J889" s="94">
        <f t="shared" si="55"/>
        <v>52981.093999999946</v>
      </c>
    </row>
    <row r="890" spans="1:10" x14ac:dyDescent="0.35">
      <c r="A890" s="17"/>
      <c r="B890" s="19">
        <v>43731</v>
      </c>
      <c r="C890" s="15">
        <f t="shared" si="52"/>
        <v>23</v>
      </c>
      <c r="D890" s="14">
        <f t="shared" si="53"/>
        <v>9</v>
      </c>
      <c r="E890" s="15">
        <f t="shared" si="54"/>
        <v>2019</v>
      </c>
      <c r="F890" s="15" t="s">
        <v>245</v>
      </c>
      <c r="G890" s="15" t="s">
        <v>69</v>
      </c>
      <c r="H890" s="93"/>
      <c r="I890" s="93">
        <v>32.200000000000003</v>
      </c>
      <c r="J890" s="94">
        <f t="shared" si="55"/>
        <v>52948.893999999949</v>
      </c>
    </row>
    <row r="891" spans="1:10" x14ac:dyDescent="0.35">
      <c r="A891" s="17"/>
      <c r="B891" s="19">
        <v>43734</v>
      </c>
      <c r="C891" s="15">
        <f t="shared" si="52"/>
        <v>26</v>
      </c>
      <c r="D891" s="14">
        <f t="shared" si="53"/>
        <v>9</v>
      </c>
      <c r="E891" s="15">
        <f t="shared" si="54"/>
        <v>2019</v>
      </c>
      <c r="F891" s="15" t="s">
        <v>192</v>
      </c>
      <c r="G891" s="15" t="s">
        <v>46</v>
      </c>
      <c r="H891" s="93"/>
      <c r="I891" s="93">
        <v>7000</v>
      </c>
      <c r="J891" s="94">
        <f t="shared" si="55"/>
        <v>45948.893999999949</v>
      </c>
    </row>
    <row r="892" spans="1:10" x14ac:dyDescent="0.35">
      <c r="A892" s="17"/>
      <c r="B892" s="19">
        <v>43738</v>
      </c>
      <c r="C892" s="15">
        <f t="shared" si="52"/>
        <v>30</v>
      </c>
      <c r="D892" s="14">
        <f t="shared" si="53"/>
        <v>9</v>
      </c>
      <c r="E892" s="15">
        <f t="shared" si="54"/>
        <v>2019</v>
      </c>
      <c r="F892" s="15" t="s">
        <v>326</v>
      </c>
      <c r="G892" s="15" t="s">
        <v>19</v>
      </c>
      <c r="H892" s="93">
        <v>216</v>
      </c>
      <c r="I892" s="93"/>
      <c r="J892" s="94">
        <f t="shared" si="55"/>
        <v>46164.893999999949</v>
      </c>
    </row>
    <row r="893" spans="1:10" x14ac:dyDescent="0.35">
      <c r="A893" s="17"/>
      <c r="B893" s="19">
        <v>43738</v>
      </c>
      <c r="C893" s="15">
        <f t="shared" si="52"/>
        <v>30</v>
      </c>
      <c r="D893" s="14">
        <f t="shared" si="53"/>
        <v>9</v>
      </c>
      <c r="E893" s="15">
        <f t="shared" si="54"/>
        <v>2019</v>
      </c>
      <c r="F893" s="15" t="s">
        <v>226</v>
      </c>
      <c r="G893" s="15" t="s">
        <v>128</v>
      </c>
      <c r="H893" s="93"/>
      <c r="I893" s="93">
        <v>80.25</v>
      </c>
      <c r="J893" s="94">
        <f t="shared" si="55"/>
        <v>46084.643999999949</v>
      </c>
    </row>
    <row r="894" spans="1:10" x14ac:dyDescent="0.35">
      <c r="A894" s="17"/>
      <c r="B894" s="19">
        <v>43738</v>
      </c>
      <c r="C894" s="15">
        <f t="shared" si="52"/>
        <v>30</v>
      </c>
      <c r="D894" s="14">
        <f t="shared" si="53"/>
        <v>9</v>
      </c>
      <c r="E894" s="15">
        <f t="shared" si="54"/>
        <v>2019</v>
      </c>
      <c r="F894" s="15" t="s">
        <v>245</v>
      </c>
      <c r="G894" s="15" t="s">
        <v>69</v>
      </c>
      <c r="H894" s="93"/>
      <c r="I894" s="93">
        <v>94.43</v>
      </c>
      <c r="J894" s="94">
        <f t="shared" si="55"/>
        <v>45990.213999999949</v>
      </c>
    </row>
    <row r="895" spans="1:10" x14ac:dyDescent="0.35">
      <c r="A895" s="1" t="s">
        <v>105</v>
      </c>
      <c r="B895" s="20">
        <v>43739</v>
      </c>
      <c r="C895" s="11">
        <f t="shared" si="52"/>
        <v>1</v>
      </c>
      <c r="D895" s="10">
        <f t="shared" si="53"/>
        <v>10</v>
      </c>
      <c r="E895" s="11">
        <f t="shared" si="54"/>
        <v>2019</v>
      </c>
      <c r="F895" s="11" t="s">
        <v>330</v>
      </c>
      <c r="G895" s="11" t="s">
        <v>48</v>
      </c>
      <c r="I895" s="91">
        <v>1667</v>
      </c>
      <c r="J895" s="92">
        <f t="shared" si="55"/>
        <v>44323.213999999949</v>
      </c>
    </row>
    <row r="896" spans="1:10" x14ac:dyDescent="0.35">
      <c r="A896" s="1" t="s">
        <v>105</v>
      </c>
      <c r="B896" s="20">
        <v>43739</v>
      </c>
      <c r="C896" s="11">
        <f t="shared" si="52"/>
        <v>1</v>
      </c>
      <c r="D896" s="10">
        <f t="shared" si="53"/>
        <v>10</v>
      </c>
      <c r="E896" s="11">
        <f t="shared" si="54"/>
        <v>2019</v>
      </c>
      <c r="F896" s="11" t="s">
        <v>309</v>
      </c>
      <c r="G896" s="11" t="s">
        <v>19</v>
      </c>
      <c r="H896" s="91">
        <v>216</v>
      </c>
      <c r="J896" s="92">
        <f t="shared" si="55"/>
        <v>44539.213999999949</v>
      </c>
    </row>
    <row r="897" spans="1:10" x14ac:dyDescent="0.35">
      <c r="A897" s="1" t="s">
        <v>105</v>
      </c>
      <c r="B897" s="20">
        <v>43739</v>
      </c>
      <c r="C897" s="11">
        <f t="shared" si="52"/>
        <v>1</v>
      </c>
      <c r="D897" s="10">
        <f t="shared" si="53"/>
        <v>10</v>
      </c>
      <c r="E897" s="11">
        <f t="shared" si="54"/>
        <v>2019</v>
      </c>
      <c r="F897" s="11" t="s">
        <v>309</v>
      </c>
      <c r="G897" s="11" t="s">
        <v>9</v>
      </c>
      <c r="H897" s="91">
        <v>130</v>
      </c>
      <c r="J897" s="92">
        <f t="shared" si="55"/>
        <v>44669.213999999949</v>
      </c>
    </row>
    <row r="898" spans="1:10" x14ac:dyDescent="0.35">
      <c r="A898" s="1" t="s">
        <v>125</v>
      </c>
      <c r="B898" s="20">
        <v>43739</v>
      </c>
      <c r="C898" s="11">
        <f t="shared" ref="C898:C961" si="56">DAY(B898)</f>
        <v>1</v>
      </c>
      <c r="D898" s="10">
        <f t="shared" ref="D898:D961" si="57">MONTH(B898)</f>
        <v>10</v>
      </c>
      <c r="E898" s="11">
        <f t="shared" ref="E898:E961" si="58">YEAR(B898)</f>
        <v>2019</v>
      </c>
      <c r="F898" s="11" t="s">
        <v>144</v>
      </c>
      <c r="G898" s="11" t="s">
        <v>98</v>
      </c>
      <c r="I898" s="91">
        <v>43.2</v>
      </c>
      <c r="J898" s="92">
        <f t="shared" si="55"/>
        <v>44626.013999999952</v>
      </c>
    </row>
    <row r="899" spans="1:10" x14ac:dyDescent="0.35">
      <c r="A899" s="1" t="s">
        <v>105</v>
      </c>
      <c r="B899" s="20">
        <v>43739</v>
      </c>
      <c r="C899" s="11">
        <f t="shared" si="56"/>
        <v>1</v>
      </c>
      <c r="D899" s="10">
        <f t="shared" si="57"/>
        <v>10</v>
      </c>
      <c r="E899" s="11">
        <f t="shared" si="58"/>
        <v>2019</v>
      </c>
      <c r="F899" s="11" t="s">
        <v>331</v>
      </c>
      <c r="G899" s="11" t="s">
        <v>50</v>
      </c>
      <c r="I899" s="91">
        <v>100</v>
      </c>
      <c r="J899" s="92">
        <f t="shared" ref="J899:J962" si="59">J898+H899-I899</f>
        <v>44526.013999999952</v>
      </c>
    </row>
    <row r="900" spans="1:10" x14ac:dyDescent="0.35">
      <c r="A900" s="1" t="s">
        <v>125</v>
      </c>
      <c r="B900" s="20">
        <v>43739</v>
      </c>
      <c r="C900" s="11">
        <f t="shared" si="56"/>
        <v>1</v>
      </c>
      <c r="D900" s="10">
        <f t="shared" si="57"/>
        <v>10</v>
      </c>
      <c r="E900" s="11">
        <f t="shared" si="58"/>
        <v>2019</v>
      </c>
      <c r="F900" s="11" t="s">
        <v>245</v>
      </c>
      <c r="G900" s="11" t="s">
        <v>69</v>
      </c>
      <c r="I900" s="91">
        <v>13.61</v>
      </c>
      <c r="J900" s="92">
        <f t="shared" si="59"/>
        <v>44512.403999999951</v>
      </c>
    </row>
    <row r="901" spans="1:10" x14ac:dyDescent="0.35">
      <c r="A901" s="1" t="s">
        <v>125</v>
      </c>
      <c r="B901" s="20">
        <v>43739</v>
      </c>
      <c r="C901" s="11">
        <f t="shared" si="56"/>
        <v>1</v>
      </c>
      <c r="D901" s="10">
        <f t="shared" si="57"/>
        <v>10</v>
      </c>
      <c r="E901" s="11">
        <f t="shared" si="58"/>
        <v>2019</v>
      </c>
      <c r="F901" s="11" t="s">
        <v>245</v>
      </c>
      <c r="G901" s="11" t="s">
        <v>69</v>
      </c>
      <c r="I901" s="91">
        <v>33.11</v>
      </c>
      <c r="J901" s="92">
        <f t="shared" si="59"/>
        <v>44479.293999999951</v>
      </c>
    </row>
    <row r="902" spans="1:10" x14ac:dyDescent="0.35">
      <c r="A902" s="1" t="s">
        <v>105</v>
      </c>
      <c r="B902" s="20">
        <v>43740</v>
      </c>
      <c r="C902" s="11">
        <f t="shared" si="56"/>
        <v>2</v>
      </c>
      <c r="D902" s="10">
        <f t="shared" si="57"/>
        <v>10</v>
      </c>
      <c r="E902" s="11">
        <f t="shared" si="58"/>
        <v>2019</v>
      </c>
      <c r="F902" s="11" t="s">
        <v>357</v>
      </c>
      <c r="G902" s="11" t="s">
        <v>19</v>
      </c>
      <c r="H902" s="91">
        <v>216</v>
      </c>
      <c r="J902" s="92">
        <f t="shared" si="59"/>
        <v>44695.293999999951</v>
      </c>
    </row>
    <row r="903" spans="1:10" x14ac:dyDescent="0.35">
      <c r="A903" s="1" t="s">
        <v>105</v>
      </c>
      <c r="B903" s="20">
        <v>43740</v>
      </c>
      <c r="C903" s="11">
        <f t="shared" si="56"/>
        <v>2</v>
      </c>
      <c r="D903" s="10">
        <f t="shared" si="57"/>
        <v>10</v>
      </c>
      <c r="E903" s="11">
        <f t="shared" si="58"/>
        <v>2019</v>
      </c>
      <c r="F903" s="11" t="s">
        <v>357</v>
      </c>
      <c r="G903" s="11" t="s">
        <v>9</v>
      </c>
      <c r="H903" s="91">
        <v>830</v>
      </c>
      <c r="J903" s="92">
        <f t="shared" si="59"/>
        <v>45525.293999999951</v>
      </c>
    </row>
    <row r="904" spans="1:10" x14ac:dyDescent="0.35">
      <c r="A904" s="1" t="s">
        <v>105</v>
      </c>
      <c r="B904" s="20">
        <v>43740</v>
      </c>
      <c r="C904" s="11">
        <f t="shared" si="56"/>
        <v>2</v>
      </c>
      <c r="D904" s="10">
        <f t="shared" si="57"/>
        <v>10</v>
      </c>
      <c r="E904" s="11">
        <f t="shared" si="58"/>
        <v>2019</v>
      </c>
      <c r="F904" s="11" t="s">
        <v>329</v>
      </c>
      <c r="G904" s="11" t="s">
        <v>9</v>
      </c>
      <c r="H904" s="91">
        <v>125</v>
      </c>
      <c r="J904" s="92">
        <f t="shared" si="59"/>
        <v>45650.293999999951</v>
      </c>
    </row>
    <row r="905" spans="1:10" x14ac:dyDescent="0.35">
      <c r="A905" s="1" t="s">
        <v>105</v>
      </c>
      <c r="B905" s="20">
        <v>43740</v>
      </c>
      <c r="C905" s="11">
        <f t="shared" si="56"/>
        <v>2</v>
      </c>
      <c r="D905" s="10">
        <f t="shared" si="57"/>
        <v>10</v>
      </c>
      <c r="E905" s="11">
        <f t="shared" si="58"/>
        <v>2019</v>
      </c>
      <c r="F905" s="11" t="s">
        <v>123</v>
      </c>
      <c r="G905" s="11" t="s">
        <v>71</v>
      </c>
      <c r="I905" s="91">
        <v>102.98</v>
      </c>
      <c r="J905" s="92">
        <f t="shared" si="59"/>
        <v>45547.313999999948</v>
      </c>
    </row>
    <row r="906" spans="1:10" x14ac:dyDescent="0.35">
      <c r="A906" s="1" t="s">
        <v>105</v>
      </c>
      <c r="B906" s="20">
        <v>43740</v>
      </c>
      <c r="C906" s="11">
        <f t="shared" si="56"/>
        <v>2</v>
      </c>
      <c r="D906" s="10">
        <f t="shared" si="57"/>
        <v>10</v>
      </c>
      <c r="E906" s="11">
        <f t="shared" si="58"/>
        <v>2019</v>
      </c>
      <c r="F906" s="11" t="s">
        <v>123</v>
      </c>
      <c r="G906" s="11" t="s">
        <v>71</v>
      </c>
      <c r="I906" s="91">
        <v>296.12</v>
      </c>
      <c r="J906" s="92">
        <f t="shared" si="59"/>
        <v>45251.193999999945</v>
      </c>
    </row>
    <row r="907" spans="1:10" x14ac:dyDescent="0.35">
      <c r="A907" s="1" t="s">
        <v>105</v>
      </c>
      <c r="B907" s="20">
        <v>43740</v>
      </c>
      <c r="C907" s="11">
        <f t="shared" si="56"/>
        <v>2</v>
      </c>
      <c r="D907" s="10">
        <f t="shared" si="57"/>
        <v>10</v>
      </c>
      <c r="E907" s="11">
        <f t="shared" si="58"/>
        <v>2019</v>
      </c>
      <c r="F907" s="11" t="s">
        <v>336</v>
      </c>
      <c r="G907" s="11" t="s">
        <v>19</v>
      </c>
      <c r="H907" s="91">
        <v>216</v>
      </c>
      <c r="J907" s="92">
        <f t="shared" si="59"/>
        <v>45467.193999999945</v>
      </c>
    </row>
    <row r="908" spans="1:10" x14ac:dyDescent="0.35">
      <c r="A908" s="1" t="s">
        <v>105</v>
      </c>
      <c r="B908" s="20">
        <v>43740</v>
      </c>
      <c r="C908" s="11">
        <f t="shared" si="56"/>
        <v>2</v>
      </c>
      <c r="D908" s="10">
        <f t="shared" si="57"/>
        <v>10</v>
      </c>
      <c r="E908" s="11">
        <f t="shared" si="58"/>
        <v>2019</v>
      </c>
      <c r="F908" s="11" t="s">
        <v>118</v>
      </c>
      <c r="G908" s="11" t="s">
        <v>69</v>
      </c>
      <c r="I908" s="91">
        <v>183.67</v>
      </c>
      <c r="J908" s="92">
        <f t="shared" si="59"/>
        <v>45283.523999999947</v>
      </c>
    </row>
    <row r="909" spans="1:10" x14ac:dyDescent="0.35">
      <c r="A909" s="1" t="s">
        <v>105</v>
      </c>
      <c r="B909" s="20">
        <v>43742</v>
      </c>
      <c r="C909" s="11">
        <f t="shared" si="56"/>
        <v>4</v>
      </c>
      <c r="D909" s="10">
        <f t="shared" si="57"/>
        <v>10</v>
      </c>
      <c r="E909" s="11">
        <f t="shared" si="58"/>
        <v>2019</v>
      </c>
      <c r="F909" s="11" t="s">
        <v>329</v>
      </c>
      <c r="G909" s="11" t="s">
        <v>19</v>
      </c>
      <c r="H909" s="91">
        <v>216</v>
      </c>
      <c r="J909" s="92">
        <f t="shared" si="59"/>
        <v>45499.523999999947</v>
      </c>
    </row>
    <row r="910" spans="1:10" x14ac:dyDescent="0.35">
      <c r="A910" s="1" t="s">
        <v>95</v>
      </c>
      <c r="B910" s="20">
        <v>43742</v>
      </c>
      <c r="C910" s="11">
        <f t="shared" si="56"/>
        <v>4</v>
      </c>
      <c r="D910" s="10">
        <f t="shared" si="57"/>
        <v>10</v>
      </c>
      <c r="E910" s="11">
        <f t="shared" si="58"/>
        <v>2019</v>
      </c>
      <c r="F910" s="11" t="s">
        <v>179</v>
      </c>
      <c r="G910" s="11" t="s">
        <v>96</v>
      </c>
      <c r="I910" s="91">
        <v>4.6399999999999997</v>
      </c>
      <c r="J910" s="92">
        <f t="shared" si="59"/>
        <v>45494.883999999947</v>
      </c>
    </row>
    <row r="911" spans="1:10" x14ac:dyDescent="0.35">
      <c r="A911" s="1" t="s">
        <v>105</v>
      </c>
      <c r="B911" s="20">
        <v>43742</v>
      </c>
      <c r="C911" s="11">
        <f t="shared" si="56"/>
        <v>4</v>
      </c>
      <c r="D911" s="10">
        <f t="shared" si="57"/>
        <v>10</v>
      </c>
      <c r="E911" s="11">
        <f t="shared" si="58"/>
        <v>2019</v>
      </c>
      <c r="F911" s="11" t="s">
        <v>334</v>
      </c>
      <c r="G911" s="11" t="s">
        <v>9</v>
      </c>
      <c r="H911" s="91">
        <v>65</v>
      </c>
      <c r="J911" s="92">
        <f t="shared" si="59"/>
        <v>45559.883999999947</v>
      </c>
    </row>
    <row r="912" spans="1:10" x14ac:dyDescent="0.35">
      <c r="A912" s="1" t="s">
        <v>105</v>
      </c>
      <c r="B912" s="20">
        <v>43742</v>
      </c>
      <c r="C912" s="11">
        <f t="shared" si="56"/>
        <v>4</v>
      </c>
      <c r="D912" s="10">
        <f t="shared" si="57"/>
        <v>10</v>
      </c>
      <c r="E912" s="11">
        <f t="shared" si="58"/>
        <v>2019</v>
      </c>
      <c r="F912" s="11" t="s">
        <v>334</v>
      </c>
      <c r="G912" s="11" t="s">
        <v>19</v>
      </c>
      <c r="H912" s="91">
        <v>216</v>
      </c>
      <c r="J912" s="92">
        <f t="shared" si="59"/>
        <v>45775.883999999947</v>
      </c>
    </row>
    <row r="913" spans="1:10" x14ac:dyDescent="0.35">
      <c r="A913" s="1" t="s">
        <v>125</v>
      </c>
      <c r="B913" s="20">
        <v>43745</v>
      </c>
      <c r="C913" s="11">
        <f t="shared" si="56"/>
        <v>7</v>
      </c>
      <c r="D913" s="10">
        <f t="shared" si="57"/>
        <v>10</v>
      </c>
      <c r="E913" s="11">
        <f t="shared" si="58"/>
        <v>2019</v>
      </c>
      <c r="F913" s="11" t="s">
        <v>179</v>
      </c>
      <c r="G913" s="11" t="s">
        <v>116</v>
      </c>
      <c r="I913" s="91">
        <v>10.56</v>
      </c>
      <c r="J913" s="92">
        <f t="shared" si="59"/>
        <v>45765.32399999995</v>
      </c>
    </row>
    <row r="914" spans="1:10" x14ac:dyDescent="0.35">
      <c r="A914" s="1" t="s">
        <v>125</v>
      </c>
      <c r="B914" s="20">
        <v>43745</v>
      </c>
      <c r="C914" s="11">
        <f t="shared" si="56"/>
        <v>7</v>
      </c>
      <c r="D914" s="10">
        <f t="shared" si="57"/>
        <v>10</v>
      </c>
      <c r="E914" s="11">
        <f t="shared" si="58"/>
        <v>2019</v>
      </c>
      <c r="F914" s="11" t="s">
        <v>245</v>
      </c>
      <c r="G914" s="11" t="s">
        <v>91</v>
      </c>
      <c r="I914" s="91">
        <v>30.91</v>
      </c>
      <c r="J914" s="92">
        <f t="shared" si="59"/>
        <v>45734.413999999946</v>
      </c>
    </row>
    <row r="915" spans="1:10" x14ac:dyDescent="0.35">
      <c r="A915" s="1" t="s">
        <v>125</v>
      </c>
      <c r="B915" s="20">
        <v>43746</v>
      </c>
      <c r="C915" s="11">
        <f t="shared" si="56"/>
        <v>8</v>
      </c>
      <c r="D915" s="10">
        <f t="shared" si="57"/>
        <v>10</v>
      </c>
      <c r="E915" s="11">
        <f t="shared" si="58"/>
        <v>2019</v>
      </c>
      <c r="F915" s="11" t="s">
        <v>245</v>
      </c>
      <c r="G915" s="11" t="s">
        <v>91</v>
      </c>
      <c r="I915" s="91">
        <v>83.7</v>
      </c>
      <c r="J915" s="92">
        <f t="shared" si="59"/>
        <v>45650.713999999949</v>
      </c>
    </row>
    <row r="916" spans="1:10" x14ac:dyDescent="0.35">
      <c r="A916" s="1" t="s">
        <v>105</v>
      </c>
      <c r="B916" s="20">
        <v>43746</v>
      </c>
      <c r="C916" s="11">
        <f t="shared" si="56"/>
        <v>8</v>
      </c>
      <c r="D916" s="10">
        <f t="shared" si="57"/>
        <v>10</v>
      </c>
      <c r="E916" s="11">
        <f t="shared" si="58"/>
        <v>2019</v>
      </c>
      <c r="F916" s="11" t="s">
        <v>333</v>
      </c>
      <c r="G916" s="11" t="s">
        <v>9</v>
      </c>
      <c r="H916" s="91">
        <v>50</v>
      </c>
      <c r="J916" s="92">
        <f t="shared" si="59"/>
        <v>45700.713999999949</v>
      </c>
    </row>
    <row r="917" spans="1:10" x14ac:dyDescent="0.35">
      <c r="A917" s="1" t="s">
        <v>105</v>
      </c>
      <c r="B917" s="20">
        <v>43746</v>
      </c>
      <c r="C917" s="11">
        <f t="shared" si="56"/>
        <v>8</v>
      </c>
      <c r="D917" s="10">
        <f t="shared" si="57"/>
        <v>10</v>
      </c>
      <c r="E917" s="11">
        <f t="shared" si="58"/>
        <v>2019</v>
      </c>
      <c r="F917" s="11" t="s">
        <v>333</v>
      </c>
      <c r="G917" s="11" t="s">
        <v>19</v>
      </c>
      <c r="H917" s="91">
        <v>216</v>
      </c>
      <c r="J917" s="92">
        <f t="shared" si="59"/>
        <v>45916.713999999949</v>
      </c>
    </row>
    <row r="918" spans="1:10" x14ac:dyDescent="0.35">
      <c r="A918" s="1" t="s">
        <v>105</v>
      </c>
      <c r="B918" s="20">
        <v>43747</v>
      </c>
      <c r="C918" s="11">
        <f t="shared" si="56"/>
        <v>9</v>
      </c>
      <c r="D918" s="10">
        <f t="shared" si="57"/>
        <v>10</v>
      </c>
      <c r="E918" s="11">
        <f t="shared" si="58"/>
        <v>2019</v>
      </c>
      <c r="F918" s="11" t="s">
        <v>335</v>
      </c>
      <c r="G918" s="11" t="s">
        <v>19</v>
      </c>
      <c r="H918" s="91">
        <v>216</v>
      </c>
      <c r="J918" s="92">
        <f t="shared" si="59"/>
        <v>46132.713999999949</v>
      </c>
    </row>
    <row r="919" spans="1:10" x14ac:dyDescent="0.35">
      <c r="A919" s="1" t="s">
        <v>105</v>
      </c>
      <c r="B919" s="20">
        <v>43747</v>
      </c>
      <c r="C919" s="11">
        <f t="shared" si="56"/>
        <v>9</v>
      </c>
      <c r="D919" s="10">
        <f t="shared" si="57"/>
        <v>10</v>
      </c>
      <c r="E919" s="11">
        <f t="shared" si="58"/>
        <v>2019</v>
      </c>
      <c r="F919" s="11" t="s">
        <v>356</v>
      </c>
      <c r="G919" s="11" t="s">
        <v>19</v>
      </c>
      <c r="H919" s="91">
        <v>256</v>
      </c>
      <c r="J919" s="92">
        <f t="shared" si="59"/>
        <v>46388.713999999949</v>
      </c>
    </row>
    <row r="920" spans="1:10" x14ac:dyDescent="0.35">
      <c r="A920" s="1" t="s">
        <v>105</v>
      </c>
      <c r="B920" s="20">
        <v>43747</v>
      </c>
      <c r="C920" s="11">
        <f t="shared" si="56"/>
        <v>9</v>
      </c>
      <c r="D920" s="10">
        <f t="shared" si="57"/>
        <v>10</v>
      </c>
      <c r="E920" s="11">
        <f t="shared" si="58"/>
        <v>2019</v>
      </c>
      <c r="F920" s="11" t="s">
        <v>356</v>
      </c>
      <c r="G920" s="11" t="s">
        <v>9</v>
      </c>
      <c r="H920" s="91">
        <v>150</v>
      </c>
      <c r="J920" s="92">
        <f t="shared" si="59"/>
        <v>46538.713999999949</v>
      </c>
    </row>
    <row r="921" spans="1:10" x14ac:dyDescent="0.35">
      <c r="A921" s="1" t="s">
        <v>105</v>
      </c>
      <c r="B921" s="20">
        <v>43748</v>
      </c>
      <c r="C921" s="11">
        <f t="shared" si="56"/>
        <v>10</v>
      </c>
      <c r="D921" s="10">
        <f t="shared" si="57"/>
        <v>10</v>
      </c>
      <c r="E921" s="11">
        <f t="shared" si="58"/>
        <v>2019</v>
      </c>
      <c r="F921" s="11" t="s">
        <v>326</v>
      </c>
      <c r="G921" s="11" t="s">
        <v>9</v>
      </c>
      <c r="H921" s="91">
        <v>135</v>
      </c>
      <c r="J921" s="92">
        <f t="shared" si="59"/>
        <v>46673.713999999949</v>
      </c>
    </row>
    <row r="922" spans="1:10" x14ac:dyDescent="0.35">
      <c r="A922" s="1" t="s">
        <v>95</v>
      </c>
      <c r="B922" s="20">
        <v>43748</v>
      </c>
      <c r="C922" s="11">
        <f t="shared" si="56"/>
        <v>10</v>
      </c>
      <c r="D922" s="10">
        <f t="shared" si="57"/>
        <v>10</v>
      </c>
      <c r="E922" s="11">
        <f t="shared" si="58"/>
        <v>2019</v>
      </c>
      <c r="F922" s="11" t="s">
        <v>167</v>
      </c>
      <c r="G922" s="11" t="s">
        <v>18</v>
      </c>
      <c r="I922" s="91">
        <v>110.82</v>
      </c>
      <c r="J922" s="92">
        <f t="shared" si="59"/>
        <v>46562.893999999949</v>
      </c>
    </row>
    <row r="923" spans="1:10" x14ac:dyDescent="0.35">
      <c r="A923" s="1" t="s">
        <v>244</v>
      </c>
      <c r="B923" s="20">
        <v>43749</v>
      </c>
      <c r="C923" s="11">
        <f t="shared" si="56"/>
        <v>11</v>
      </c>
      <c r="D923" s="10">
        <f t="shared" si="57"/>
        <v>10</v>
      </c>
      <c r="E923" s="11">
        <f t="shared" si="58"/>
        <v>2019</v>
      </c>
      <c r="F923" s="11" t="s">
        <v>245</v>
      </c>
      <c r="G923" s="11" t="s">
        <v>69</v>
      </c>
      <c r="I923" s="91">
        <v>69.64</v>
      </c>
      <c r="J923" s="92">
        <f t="shared" si="59"/>
        <v>46493.25399999995</v>
      </c>
    </row>
    <row r="924" spans="1:10" x14ac:dyDescent="0.35">
      <c r="A924" s="1" t="s">
        <v>105</v>
      </c>
      <c r="B924" s="20">
        <v>43752</v>
      </c>
      <c r="C924" s="11">
        <f t="shared" si="56"/>
        <v>14</v>
      </c>
      <c r="D924" s="10">
        <f t="shared" si="57"/>
        <v>10</v>
      </c>
      <c r="E924" s="11">
        <f t="shared" si="58"/>
        <v>2019</v>
      </c>
      <c r="F924" s="11" t="s">
        <v>309</v>
      </c>
      <c r="G924" s="11" t="s">
        <v>9</v>
      </c>
      <c r="H924" s="91">
        <v>3000</v>
      </c>
      <c r="J924" s="92">
        <f t="shared" si="59"/>
        <v>49493.25399999995</v>
      </c>
    </row>
    <row r="925" spans="1:10" x14ac:dyDescent="0.35">
      <c r="A925" s="1" t="s">
        <v>125</v>
      </c>
      <c r="B925" s="20">
        <v>43752</v>
      </c>
      <c r="C925" s="11">
        <f t="shared" si="56"/>
        <v>14</v>
      </c>
      <c r="D925" s="10">
        <f t="shared" si="57"/>
        <v>10</v>
      </c>
      <c r="E925" s="11">
        <f t="shared" si="58"/>
        <v>2019</v>
      </c>
      <c r="F925" s="11" t="s">
        <v>236</v>
      </c>
      <c r="G925" s="11" t="s">
        <v>155</v>
      </c>
      <c r="I925" s="91">
        <v>31.9</v>
      </c>
      <c r="J925" s="92">
        <f t="shared" si="59"/>
        <v>49461.353999999948</v>
      </c>
    </row>
    <row r="926" spans="1:10" x14ac:dyDescent="0.35">
      <c r="A926" s="1" t="s">
        <v>105</v>
      </c>
      <c r="B926" s="20">
        <v>43752</v>
      </c>
      <c r="C926" s="11">
        <f t="shared" si="56"/>
        <v>14</v>
      </c>
      <c r="D926" s="10">
        <f t="shared" si="57"/>
        <v>10</v>
      </c>
      <c r="E926" s="11">
        <f t="shared" si="58"/>
        <v>2019</v>
      </c>
      <c r="F926" s="11" t="s">
        <v>335</v>
      </c>
      <c r="G926" s="11" t="s">
        <v>116</v>
      </c>
      <c r="I926" s="91">
        <v>110</v>
      </c>
      <c r="J926" s="92">
        <f t="shared" si="59"/>
        <v>49351.353999999948</v>
      </c>
    </row>
    <row r="927" spans="1:10" x14ac:dyDescent="0.35">
      <c r="A927" s="1" t="s">
        <v>125</v>
      </c>
      <c r="B927" s="20">
        <v>43752</v>
      </c>
      <c r="C927" s="11">
        <f t="shared" si="56"/>
        <v>14</v>
      </c>
      <c r="D927" s="10">
        <f t="shared" si="57"/>
        <v>10</v>
      </c>
      <c r="E927" s="11">
        <f t="shared" si="58"/>
        <v>2019</v>
      </c>
      <c r="F927" s="11" t="s">
        <v>226</v>
      </c>
      <c r="G927" s="11" t="s">
        <v>80</v>
      </c>
      <c r="I927" s="91">
        <v>29.8</v>
      </c>
      <c r="J927" s="92">
        <f t="shared" si="59"/>
        <v>49321.553999999946</v>
      </c>
    </row>
    <row r="928" spans="1:10" x14ac:dyDescent="0.35">
      <c r="A928" s="1" t="s">
        <v>125</v>
      </c>
      <c r="B928" s="20">
        <v>43752</v>
      </c>
      <c r="C928" s="11">
        <f t="shared" si="56"/>
        <v>14</v>
      </c>
      <c r="D928" s="10">
        <f t="shared" si="57"/>
        <v>10</v>
      </c>
      <c r="E928" s="11">
        <f t="shared" si="58"/>
        <v>2019</v>
      </c>
      <c r="F928" s="11" t="s">
        <v>226</v>
      </c>
      <c r="G928" s="11" t="s">
        <v>128</v>
      </c>
      <c r="I928" s="91">
        <v>146.69999999999999</v>
      </c>
      <c r="J928" s="92">
        <f t="shared" si="59"/>
        <v>49174.853999999948</v>
      </c>
    </row>
    <row r="929" spans="1:10" x14ac:dyDescent="0.35">
      <c r="A929" s="1" t="s">
        <v>105</v>
      </c>
      <c r="B929" s="20">
        <v>43752</v>
      </c>
      <c r="C929" s="11">
        <f t="shared" si="56"/>
        <v>14</v>
      </c>
      <c r="D929" s="10">
        <f t="shared" si="57"/>
        <v>10</v>
      </c>
      <c r="E929" s="11">
        <f t="shared" si="58"/>
        <v>2019</v>
      </c>
      <c r="F929" s="11" t="s">
        <v>332</v>
      </c>
      <c r="G929" s="11" t="s">
        <v>9</v>
      </c>
      <c r="H929" s="91">
        <v>80</v>
      </c>
      <c r="J929" s="92">
        <f t="shared" si="59"/>
        <v>49254.853999999948</v>
      </c>
    </row>
    <row r="930" spans="1:10" x14ac:dyDescent="0.35">
      <c r="A930" s="1" t="s">
        <v>105</v>
      </c>
      <c r="B930" s="20">
        <v>43752</v>
      </c>
      <c r="C930" s="11">
        <f t="shared" si="56"/>
        <v>14</v>
      </c>
      <c r="D930" s="10">
        <f t="shared" si="57"/>
        <v>10</v>
      </c>
      <c r="E930" s="11">
        <f t="shared" si="58"/>
        <v>2019</v>
      </c>
      <c r="F930" s="11" t="s">
        <v>332</v>
      </c>
      <c r="G930" s="11" t="s">
        <v>19</v>
      </c>
      <c r="H930" s="91">
        <v>216</v>
      </c>
      <c r="J930" s="92">
        <f t="shared" si="59"/>
        <v>49470.853999999948</v>
      </c>
    </row>
    <row r="931" spans="1:10" x14ac:dyDescent="0.35">
      <c r="A931" s="1" t="s">
        <v>125</v>
      </c>
      <c r="B931" s="20">
        <v>43753</v>
      </c>
      <c r="C931" s="11">
        <f t="shared" si="56"/>
        <v>15</v>
      </c>
      <c r="D931" s="10">
        <f t="shared" si="57"/>
        <v>10</v>
      </c>
      <c r="E931" s="11">
        <f t="shared" si="58"/>
        <v>2019</v>
      </c>
      <c r="F931" s="11" t="s">
        <v>245</v>
      </c>
      <c r="G931" s="11" t="s">
        <v>69</v>
      </c>
      <c r="I931" s="91">
        <v>34.549999999999997</v>
      </c>
      <c r="J931" s="92">
        <f t="shared" si="59"/>
        <v>49436.303999999946</v>
      </c>
    </row>
    <row r="932" spans="1:10" x14ac:dyDescent="0.35">
      <c r="A932" s="1" t="s">
        <v>95</v>
      </c>
      <c r="B932" s="20">
        <v>43755</v>
      </c>
      <c r="C932" s="11">
        <f t="shared" si="56"/>
        <v>17</v>
      </c>
      <c r="D932" s="10">
        <f t="shared" si="57"/>
        <v>10</v>
      </c>
      <c r="E932" s="11">
        <f t="shared" si="58"/>
        <v>2019</v>
      </c>
      <c r="F932" s="11" t="s">
        <v>179</v>
      </c>
      <c r="G932" s="11" t="s">
        <v>96</v>
      </c>
      <c r="I932" s="91">
        <v>72</v>
      </c>
      <c r="J932" s="92">
        <f t="shared" si="59"/>
        <v>49364.303999999946</v>
      </c>
    </row>
    <row r="933" spans="1:10" x14ac:dyDescent="0.35">
      <c r="A933" s="1" t="s">
        <v>105</v>
      </c>
      <c r="B933" s="20">
        <v>43756</v>
      </c>
      <c r="C933" s="11">
        <f t="shared" si="56"/>
        <v>18</v>
      </c>
      <c r="D933" s="10">
        <f t="shared" si="57"/>
        <v>10</v>
      </c>
      <c r="E933" s="11">
        <f t="shared" si="58"/>
        <v>2019</v>
      </c>
      <c r="F933" s="11" t="s">
        <v>327</v>
      </c>
      <c r="G933" s="11" t="s">
        <v>19</v>
      </c>
      <c r="H933" s="91">
        <v>216</v>
      </c>
      <c r="J933" s="92">
        <f t="shared" si="59"/>
        <v>49580.303999999946</v>
      </c>
    </row>
    <row r="934" spans="1:10" x14ac:dyDescent="0.35">
      <c r="A934" s="1" t="s">
        <v>105</v>
      </c>
      <c r="B934" s="20">
        <v>43756</v>
      </c>
      <c r="C934" s="11">
        <f t="shared" si="56"/>
        <v>18</v>
      </c>
      <c r="D934" s="10">
        <f t="shared" si="57"/>
        <v>10</v>
      </c>
      <c r="E934" s="11">
        <f t="shared" si="58"/>
        <v>2019</v>
      </c>
      <c r="F934" s="11" t="s">
        <v>327</v>
      </c>
      <c r="G934" s="11" t="s">
        <v>9</v>
      </c>
      <c r="H934" s="91">
        <v>160</v>
      </c>
      <c r="J934" s="92">
        <f t="shared" si="59"/>
        <v>49740.303999999946</v>
      </c>
    </row>
    <row r="935" spans="1:10" x14ac:dyDescent="0.35">
      <c r="A935" s="1" t="s">
        <v>105</v>
      </c>
      <c r="B935" s="20">
        <v>43759</v>
      </c>
      <c r="C935" s="11">
        <f t="shared" si="56"/>
        <v>21</v>
      </c>
      <c r="D935" s="10">
        <f t="shared" si="57"/>
        <v>10</v>
      </c>
      <c r="E935" s="11">
        <f t="shared" si="58"/>
        <v>2019</v>
      </c>
      <c r="F935" s="11" t="s">
        <v>76</v>
      </c>
      <c r="G935" s="11" t="s">
        <v>91</v>
      </c>
      <c r="I935" s="91">
        <v>24.98</v>
      </c>
      <c r="J935" s="92">
        <f t="shared" si="59"/>
        <v>49715.323999999942</v>
      </c>
    </row>
    <row r="936" spans="1:10" x14ac:dyDescent="0.35">
      <c r="A936" s="1" t="s">
        <v>125</v>
      </c>
      <c r="B936" s="20">
        <v>43759</v>
      </c>
      <c r="C936" s="11">
        <f t="shared" si="56"/>
        <v>21</v>
      </c>
      <c r="D936" s="10">
        <f t="shared" si="57"/>
        <v>10</v>
      </c>
      <c r="E936" s="11">
        <f t="shared" si="58"/>
        <v>2019</v>
      </c>
      <c r="F936" s="11" t="s">
        <v>245</v>
      </c>
      <c r="G936" s="11" t="s">
        <v>91</v>
      </c>
      <c r="I936" s="91">
        <v>68.42</v>
      </c>
      <c r="J936" s="92">
        <f t="shared" si="59"/>
        <v>49646.903999999944</v>
      </c>
    </row>
    <row r="937" spans="1:10" x14ac:dyDescent="0.35">
      <c r="A937" s="1" t="s">
        <v>125</v>
      </c>
      <c r="B937" s="20">
        <v>43760</v>
      </c>
      <c r="C937" s="11">
        <f t="shared" si="56"/>
        <v>22</v>
      </c>
      <c r="D937" s="10">
        <f t="shared" si="57"/>
        <v>10</v>
      </c>
      <c r="E937" s="11">
        <f t="shared" si="58"/>
        <v>2019</v>
      </c>
      <c r="F937" s="11" t="s">
        <v>225</v>
      </c>
      <c r="G937" s="11" t="s">
        <v>69</v>
      </c>
      <c r="I937" s="91">
        <v>48.49</v>
      </c>
      <c r="J937" s="92">
        <f t="shared" si="59"/>
        <v>49598.413999999946</v>
      </c>
    </row>
    <row r="938" spans="1:10" x14ac:dyDescent="0.35">
      <c r="A938" s="1" t="s">
        <v>125</v>
      </c>
      <c r="B938" s="20">
        <v>43760</v>
      </c>
      <c r="C938" s="11">
        <f t="shared" si="56"/>
        <v>22</v>
      </c>
      <c r="D938" s="10">
        <f t="shared" si="57"/>
        <v>10</v>
      </c>
      <c r="E938" s="11">
        <f t="shared" si="58"/>
        <v>2019</v>
      </c>
      <c r="F938" s="11" t="s">
        <v>226</v>
      </c>
      <c r="G938" s="11" t="s">
        <v>69</v>
      </c>
      <c r="I938" s="91">
        <v>39.96</v>
      </c>
      <c r="J938" s="92">
        <f t="shared" si="59"/>
        <v>49558.453999999947</v>
      </c>
    </row>
    <row r="939" spans="1:10" x14ac:dyDescent="0.35">
      <c r="A939" s="1" t="s">
        <v>125</v>
      </c>
      <c r="B939" s="20">
        <v>43760</v>
      </c>
      <c r="C939" s="11">
        <f t="shared" si="56"/>
        <v>22</v>
      </c>
      <c r="D939" s="10">
        <f t="shared" si="57"/>
        <v>10</v>
      </c>
      <c r="E939" s="11">
        <f t="shared" si="58"/>
        <v>2019</v>
      </c>
      <c r="F939" s="11" t="s">
        <v>226</v>
      </c>
      <c r="G939" s="11" t="s">
        <v>69</v>
      </c>
      <c r="I939" s="91">
        <v>45.91</v>
      </c>
      <c r="J939" s="92">
        <f t="shared" si="59"/>
        <v>49512.543999999943</v>
      </c>
    </row>
    <row r="940" spans="1:10" x14ac:dyDescent="0.35">
      <c r="A940" s="1" t="s">
        <v>125</v>
      </c>
      <c r="B940" s="20">
        <v>43761</v>
      </c>
      <c r="C940" s="11">
        <f t="shared" si="56"/>
        <v>23</v>
      </c>
      <c r="D940" s="10">
        <f t="shared" si="57"/>
        <v>10</v>
      </c>
      <c r="E940" s="11">
        <f t="shared" si="58"/>
        <v>2019</v>
      </c>
      <c r="F940" s="11" t="s">
        <v>160</v>
      </c>
      <c r="G940" s="11" t="s">
        <v>161</v>
      </c>
      <c r="I940" s="91">
        <v>43</v>
      </c>
      <c r="J940" s="92">
        <f t="shared" si="59"/>
        <v>49469.543999999943</v>
      </c>
    </row>
    <row r="941" spans="1:10" x14ac:dyDescent="0.35">
      <c r="A941" s="1" t="s">
        <v>125</v>
      </c>
      <c r="B941" s="20">
        <v>43761</v>
      </c>
      <c r="C941" s="11">
        <f t="shared" si="56"/>
        <v>23</v>
      </c>
      <c r="D941" s="10">
        <f t="shared" si="57"/>
        <v>10</v>
      </c>
      <c r="E941" s="11">
        <f t="shared" si="58"/>
        <v>2019</v>
      </c>
      <c r="F941" s="11" t="s">
        <v>245</v>
      </c>
      <c r="G941" s="11" t="s">
        <v>69</v>
      </c>
      <c r="I941" s="91">
        <v>25.1</v>
      </c>
      <c r="J941" s="92">
        <f t="shared" si="59"/>
        <v>49444.443999999945</v>
      </c>
    </row>
    <row r="942" spans="1:10" x14ac:dyDescent="0.35">
      <c r="A942" s="1" t="s">
        <v>125</v>
      </c>
      <c r="B942" s="20">
        <v>43762</v>
      </c>
      <c r="C942" s="11">
        <f t="shared" si="56"/>
        <v>24</v>
      </c>
      <c r="D942" s="10">
        <f t="shared" si="57"/>
        <v>10</v>
      </c>
      <c r="E942" s="11">
        <f t="shared" si="58"/>
        <v>2019</v>
      </c>
      <c r="F942" s="11" t="s">
        <v>245</v>
      </c>
      <c r="G942" s="11" t="s">
        <v>69</v>
      </c>
      <c r="I942" s="91">
        <v>23.9</v>
      </c>
      <c r="J942" s="92">
        <f t="shared" si="59"/>
        <v>49420.543999999943</v>
      </c>
    </row>
    <row r="943" spans="1:10" x14ac:dyDescent="0.35">
      <c r="A943" s="1" t="s">
        <v>105</v>
      </c>
      <c r="B943" s="20">
        <v>43763</v>
      </c>
      <c r="C943" s="11">
        <f t="shared" si="56"/>
        <v>25</v>
      </c>
      <c r="D943" s="10">
        <f t="shared" si="57"/>
        <v>10</v>
      </c>
      <c r="E943" s="11">
        <f t="shared" si="58"/>
        <v>2019</v>
      </c>
      <c r="F943" s="11" t="s">
        <v>326</v>
      </c>
      <c r="G943" s="11" t="s">
        <v>19</v>
      </c>
      <c r="H943" s="91">
        <v>216</v>
      </c>
      <c r="J943" s="92">
        <f t="shared" si="59"/>
        <v>49636.543999999943</v>
      </c>
    </row>
    <row r="944" spans="1:10" x14ac:dyDescent="0.35">
      <c r="A944" s="1" t="s">
        <v>105</v>
      </c>
      <c r="B944" s="20">
        <v>43763</v>
      </c>
      <c r="C944" s="11">
        <f t="shared" si="56"/>
        <v>25</v>
      </c>
      <c r="D944" s="10">
        <f t="shared" si="57"/>
        <v>10</v>
      </c>
      <c r="E944" s="11">
        <f t="shared" si="58"/>
        <v>2019</v>
      </c>
      <c r="F944" s="11" t="s">
        <v>326</v>
      </c>
      <c r="G944" s="11" t="s">
        <v>9</v>
      </c>
      <c r="H944" s="91">
        <v>135</v>
      </c>
      <c r="J944" s="92">
        <f t="shared" si="59"/>
        <v>49771.543999999943</v>
      </c>
    </row>
    <row r="945" spans="1:10" x14ac:dyDescent="0.35">
      <c r="A945" s="1" t="s">
        <v>95</v>
      </c>
      <c r="B945" s="20">
        <v>43763</v>
      </c>
      <c r="C945" s="11">
        <f t="shared" si="56"/>
        <v>25</v>
      </c>
      <c r="D945" s="10">
        <f t="shared" si="57"/>
        <v>10</v>
      </c>
      <c r="E945" s="11">
        <f t="shared" si="58"/>
        <v>2019</v>
      </c>
      <c r="F945" s="11" t="s">
        <v>231</v>
      </c>
      <c r="G945" s="11" t="s">
        <v>85</v>
      </c>
      <c r="I945" s="91">
        <v>2116</v>
      </c>
      <c r="J945" s="92">
        <f t="shared" si="59"/>
        <v>47655.543999999943</v>
      </c>
    </row>
    <row r="946" spans="1:10" x14ac:dyDescent="0.35">
      <c r="A946" s="1" t="s">
        <v>125</v>
      </c>
      <c r="B946" s="20">
        <v>43763</v>
      </c>
      <c r="C946" s="11">
        <f t="shared" si="56"/>
        <v>25</v>
      </c>
      <c r="D946" s="10">
        <f t="shared" si="57"/>
        <v>10</v>
      </c>
      <c r="E946" s="11">
        <f t="shared" si="58"/>
        <v>2019</v>
      </c>
      <c r="F946" s="11" t="s">
        <v>240</v>
      </c>
      <c r="G946" s="11" t="s">
        <v>91</v>
      </c>
      <c r="I946" s="91">
        <v>299.75</v>
      </c>
      <c r="J946" s="92">
        <f t="shared" si="59"/>
        <v>47355.793999999943</v>
      </c>
    </row>
    <row r="947" spans="1:10" x14ac:dyDescent="0.35">
      <c r="A947" s="1" t="s">
        <v>125</v>
      </c>
      <c r="B947" s="20">
        <v>43766</v>
      </c>
      <c r="C947" s="11">
        <f t="shared" si="56"/>
        <v>28</v>
      </c>
      <c r="D947" s="10">
        <f t="shared" si="57"/>
        <v>10</v>
      </c>
      <c r="E947" s="11">
        <f t="shared" si="58"/>
        <v>2019</v>
      </c>
      <c r="F947" s="11" t="s">
        <v>245</v>
      </c>
      <c r="G947" s="11" t="s">
        <v>54</v>
      </c>
      <c r="I947" s="91">
        <v>595.94000000000005</v>
      </c>
      <c r="J947" s="92">
        <f t="shared" si="59"/>
        <v>46759.853999999941</v>
      </c>
    </row>
    <row r="948" spans="1:10" x14ac:dyDescent="0.35">
      <c r="A948" s="1" t="s">
        <v>125</v>
      </c>
      <c r="B948" s="20">
        <v>43767</v>
      </c>
      <c r="C948" s="11">
        <f t="shared" si="56"/>
        <v>29</v>
      </c>
      <c r="D948" s="10">
        <f t="shared" si="57"/>
        <v>10</v>
      </c>
      <c r="E948" s="11">
        <f t="shared" si="58"/>
        <v>2019</v>
      </c>
      <c r="F948" s="11" t="s">
        <v>158</v>
      </c>
      <c r="G948" s="11" t="s">
        <v>146</v>
      </c>
      <c r="I948" s="91">
        <v>85.55</v>
      </c>
      <c r="J948" s="92">
        <f t="shared" si="59"/>
        <v>46674.303999999938</v>
      </c>
    </row>
    <row r="949" spans="1:10" x14ac:dyDescent="0.35">
      <c r="A949" s="1" t="s">
        <v>125</v>
      </c>
      <c r="B949" s="20">
        <v>43767</v>
      </c>
      <c r="C949" s="11">
        <f t="shared" si="56"/>
        <v>29</v>
      </c>
      <c r="D949" s="10">
        <f t="shared" si="57"/>
        <v>10</v>
      </c>
      <c r="E949" s="11">
        <f t="shared" si="58"/>
        <v>2019</v>
      </c>
      <c r="F949" s="11" t="s">
        <v>174</v>
      </c>
      <c r="G949" s="11" t="s">
        <v>116</v>
      </c>
      <c r="I949" s="91">
        <v>3.53</v>
      </c>
      <c r="J949" s="92">
        <f t="shared" si="59"/>
        <v>46670.773999999939</v>
      </c>
    </row>
    <row r="950" spans="1:10" x14ac:dyDescent="0.35">
      <c r="A950" s="1" t="s">
        <v>125</v>
      </c>
      <c r="B950" s="20">
        <v>43767</v>
      </c>
      <c r="C950" s="11">
        <f t="shared" si="56"/>
        <v>29</v>
      </c>
      <c r="D950" s="10">
        <f t="shared" si="57"/>
        <v>10</v>
      </c>
      <c r="E950" s="11">
        <f t="shared" si="58"/>
        <v>2019</v>
      </c>
      <c r="F950" s="11" t="s">
        <v>245</v>
      </c>
      <c r="G950" s="11" t="s">
        <v>69</v>
      </c>
      <c r="I950" s="91">
        <v>32.479999999999997</v>
      </c>
      <c r="J950" s="92">
        <f t="shared" si="59"/>
        <v>46638.293999999936</v>
      </c>
    </row>
    <row r="951" spans="1:10" x14ac:dyDescent="0.35">
      <c r="A951" s="1" t="s">
        <v>105</v>
      </c>
      <c r="B951" s="20">
        <v>43768</v>
      </c>
      <c r="C951" s="11">
        <f t="shared" si="56"/>
        <v>30</v>
      </c>
      <c r="D951" s="10">
        <f t="shared" si="57"/>
        <v>10</v>
      </c>
      <c r="E951" s="11">
        <f t="shared" si="58"/>
        <v>2019</v>
      </c>
      <c r="F951" s="11" t="s">
        <v>245</v>
      </c>
      <c r="G951" s="11" t="s">
        <v>91</v>
      </c>
      <c r="I951" s="91">
        <v>13.32</v>
      </c>
      <c r="J951" s="92">
        <f t="shared" si="59"/>
        <v>46624.973999999936</v>
      </c>
    </row>
    <row r="952" spans="1:10" x14ac:dyDescent="0.35">
      <c r="A952" s="17" t="s">
        <v>105</v>
      </c>
      <c r="B952" s="19">
        <v>43773</v>
      </c>
      <c r="C952" s="15">
        <f t="shared" si="56"/>
        <v>4</v>
      </c>
      <c r="D952" s="14">
        <f t="shared" si="57"/>
        <v>11</v>
      </c>
      <c r="E952" s="15">
        <f t="shared" si="58"/>
        <v>2019</v>
      </c>
      <c r="F952" s="15" t="s">
        <v>335</v>
      </c>
      <c r="G952" s="15" t="s">
        <v>37</v>
      </c>
      <c r="H952" s="93"/>
      <c r="I952" s="93">
        <v>500</v>
      </c>
      <c r="J952" s="94">
        <f t="shared" si="59"/>
        <v>46124.973999999936</v>
      </c>
    </row>
    <row r="953" spans="1:10" x14ac:dyDescent="0.35">
      <c r="A953" s="17" t="s">
        <v>105</v>
      </c>
      <c r="B953" s="19">
        <v>43773</v>
      </c>
      <c r="C953" s="15">
        <f t="shared" si="56"/>
        <v>4</v>
      </c>
      <c r="D953" s="14">
        <f t="shared" si="57"/>
        <v>11</v>
      </c>
      <c r="E953" s="15">
        <f t="shared" si="58"/>
        <v>2019</v>
      </c>
      <c r="F953" s="15" t="s">
        <v>330</v>
      </c>
      <c r="G953" s="15" t="s">
        <v>48</v>
      </c>
      <c r="H953" s="93"/>
      <c r="I953" s="93">
        <v>1667</v>
      </c>
      <c r="J953" s="94">
        <f t="shared" si="59"/>
        <v>44457.973999999936</v>
      </c>
    </row>
    <row r="954" spans="1:10" x14ac:dyDescent="0.35">
      <c r="A954" s="17" t="s">
        <v>105</v>
      </c>
      <c r="B954" s="19">
        <v>43773</v>
      </c>
      <c r="C954" s="15">
        <f t="shared" si="56"/>
        <v>4</v>
      </c>
      <c r="D954" s="14">
        <f t="shared" si="57"/>
        <v>11</v>
      </c>
      <c r="E954" s="15">
        <f t="shared" si="58"/>
        <v>2019</v>
      </c>
      <c r="F954" s="15" t="s">
        <v>331</v>
      </c>
      <c r="G954" s="15" t="s">
        <v>50</v>
      </c>
      <c r="H954" s="93"/>
      <c r="I954" s="93">
        <v>100</v>
      </c>
      <c r="J954" s="94">
        <f t="shared" si="59"/>
        <v>44357.973999999936</v>
      </c>
    </row>
    <row r="955" spans="1:10" x14ac:dyDescent="0.35">
      <c r="A955" s="17" t="s">
        <v>105</v>
      </c>
      <c r="B955" s="19">
        <v>43773</v>
      </c>
      <c r="C955" s="15">
        <f t="shared" si="56"/>
        <v>4</v>
      </c>
      <c r="D955" s="14">
        <f t="shared" si="57"/>
        <v>11</v>
      </c>
      <c r="E955" s="15">
        <f t="shared" si="58"/>
        <v>2019</v>
      </c>
      <c r="F955" s="15" t="s">
        <v>357</v>
      </c>
      <c r="G955" s="15" t="s">
        <v>19</v>
      </c>
      <c r="H955" s="93">
        <v>216</v>
      </c>
      <c r="I955" s="93"/>
      <c r="J955" s="94">
        <f t="shared" si="59"/>
        <v>44573.973999999936</v>
      </c>
    </row>
    <row r="956" spans="1:10" x14ac:dyDescent="0.35">
      <c r="A956" s="17" t="s">
        <v>105</v>
      </c>
      <c r="B956" s="19">
        <v>43773</v>
      </c>
      <c r="C956" s="15">
        <f t="shared" si="56"/>
        <v>4</v>
      </c>
      <c r="D956" s="14">
        <f t="shared" si="57"/>
        <v>11</v>
      </c>
      <c r="E956" s="15">
        <f t="shared" si="58"/>
        <v>2019</v>
      </c>
      <c r="F956" s="15" t="s">
        <v>309</v>
      </c>
      <c r="G956" s="15" t="s">
        <v>19</v>
      </c>
      <c r="H956" s="93">
        <v>216</v>
      </c>
      <c r="I956" s="93"/>
      <c r="J956" s="94">
        <f t="shared" si="59"/>
        <v>44789.973999999936</v>
      </c>
    </row>
    <row r="957" spans="1:10" x14ac:dyDescent="0.35">
      <c r="A957" s="17" t="s">
        <v>105</v>
      </c>
      <c r="B957" s="19">
        <v>43773</v>
      </c>
      <c r="C957" s="15">
        <f t="shared" si="56"/>
        <v>4</v>
      </c>
      <c r="D957" s="14">
        <f t="shared" si="57"/>
        <v>11</v>
      </c>
      <c r="E957" s="15">
        <f t="shared" si="58"/>
        <v>2019</v>
      </c>
      <c r="F957" s="15" t="s">
        <v>329</v>
      </c>
      <c r="G957" s="15" t="s">
        <v>19</v>
      </c>
      <c r="H957" s="93">
        <v>216</v>
      </c>
      <c r="I957" s="93"/>
      <c r="J957" s="94">
        <f t="shared" si="59"/>
        <v>45005.973999999936</v>
      </c>
    </row>
    <row r="958" spans="1:10" x14ac:dyDescent="0.35">
      <c r="A958" s="17" t="s">
        <v>105</v>
      </c>
      <c r="B958" s="19">
        <v>43773</v>
      </c>
      <c r="C958" s="15">
        <f t="shared" si="56"/>
        <v>4</v>
      </c>
      <c r="D958" s="14">
        <f t="shared" si="57"/>
        <v>11</v>
      </c>
      <c r="E958" s="15">
        <f t="shared" si="58"/>
        <v>2019</v>
      </c>
      <c r="F958" s="15" t="s">
        <v>357</v>
      </c>
      <c r="G958" s="15" t="s">
        <v>9</v>
      </c>
      <c r="H958" s="93">
        <v>417</v>
      </c>
      <c r="I958" s="93"/>
      <c r="J958" s="94">
        <f t="shared" si="59"/>
        <v>45422.973999999936</v>
      </c>
    </row>
    <row r="959" spans="1:10" x14ac:dyDescent="0.35">
      <c r="A959" s="17" t="s">
        <v>105</v>
      </c>
      <c r="B959" s="19">
        <v>43773</v>
      </c>
      <c r="C959" s="15">
        <f t="shared" si="56"/>
        <v>4</v>
      </c>
      <c r="D959" s="14">
        <f t="shared" si="57"/>
        <v>11</v>
      </c>
      <c r="E959" s="15">
        <f t="shared" si="58"/>
        <v>2019</v>
      </c>
      <c r="F959" s="15" t="s">
        <v>309</v>
      </c>
      <c r="G959" s="15" t="s">
        <v>9</v>
      </c>
      <c r="H959" s="93">
        <v>130</v>
      </c>
      <c r="I959" s="93"/>
      <c r="J959" s="94">
        <f t="shared" si="59"/>
        <v>45552.973999999936</v>
      </c>
    </row>
    <row r="960" spans="1:10" x14ac:dyDescent="0.35">
      <c r="A960" s="17" t="s">
        <v>105</v>
      </c>
      <c r="B960" s="19">
        <v>43773</v>
      </c>
      <c r="C960" s="15">
        <f t="shared" si="56"/>
        <v>4</v>
      </c>
      <c r="D960" s="14">
        <f t="shared" si="57"/>
        <v>11</v>
      </c>
      <c r="E960" s="15">
        <f t="shared" si="58"/>
        <v>2019</v>
      </c>
      <c r="F960" s="15" t="s">
        <v>329</v>
      </c>
      <c r="G960" s="15" t="s">
        <v>9</v>
      </c>
      <c r="H960" s="93">
        <v>125</v>
      </c>
      <c r="I960" s="93"/>
      <c r="J960" s="94">
        <f t="shared" si="59"/>
        <v>45677.973999999936</v>
      </c>
    </row>
    <row r="961" spans="1:10" x14ac:dyDescent="0.35">
      <c r="A961" s="17" t="s">
        <v>105</v>
      </c>
      <c r="B961" s="19">
        <v>43773</v>
      </c>
      <c r="C961" s="15">
        <f t="shared" si="56"/>
        <v>4</v>
      </c>
      <c r="D961" s="14">
        <f t="shared" si="57"/>
        <v>11</v>
      </c>
      <c r="E961" s="15">
        <f t="shared" si="58"/>
        <v>2019</v>
      </c>
      <c r="F961" s="15" t="s">
        <v>336</v>
      </c>
      <c r="G961" s="15" t="s">
        <v>9</v>
      </c>
      <c r="H961" s="93">
        <v>417</v>
      </c>
      <c r="I961" s="93"/>
      <c r="J961" s="94">
        <f t="shared" si="59"/>
        <v>46094.973999999936</v>
      </c>
    </row>
    <row r="962" spans="1:10" x14ac:dyDescent="0.35">
      <c r="A962" s="17" t="s">
        <v>125</v>
      </c>
      <c r="B962" s="19">
        <v>43773</v>
      </c>
      <c r="C962" s="15">
        <f t="shared" ref="C962:C1025" si="60">DAY(B962)</f>
        <v>4</v>
      </c>
      <c r="D962" s="14">
        <f t="shared" ref="D962:D1025" si="61">MONTH(B962)</f>
        <v>11</v>
      </c>
      <c r="E962" s="15">
        <f t="shared" ref="E962:E1025" si="62">YEAR(B962)</f>
        <v>2019</v>
      </c>
      <c r="F962" s="15" t="s">
        <v>245</v>
      </c>
      <c r="G962" s="24" t="s">
        <v>91</v>
      </c>
      <c r="H962" s="93"/>
      <c r="I962" s="93">
        <v>1.01</v>
      </c>
      <c r="J962" s="94">
        <f t="shared" si="59"/>
        <v>46093.963999999934</v>
      </c>
    </row>
    <row r="963" spans="1:10" x14ac:dyDescent="0.35">
      <c r="A963" s="17" t="s">
        <v>105</v>
      </c>
      <c r="B963" s="19">
        <v>43773</v>
      </c>
      <c r="C963" s="15">
        <f t="shared" si="60"/>
        <v>4</v>
      </c>
      <c r="D963" s="14">
        <f t="shared" si="61"/>
        <v>11</v>
      </c>
      <c r="E963" s="15">
        <f t="shared" si="62"/>
        <v>2019</v>
      </c>
      <c r="F963" s="15" t="s">
        <v>336</v>
      </c>
      <c r="G963" s="15" t="s">
        <v>19</v>
      </c>
      <c r="H963" s="93">
        <v>216</v>
      </c>
      <c r="I963" s="93"/>
      <c r="J963" s="94">
        <f t="shared" ref="J963:J1026" si="63">J962+H963-I963</f>
        <v>46309.963999999934</v>
      </c>
    </row>
    <row r="964" spans="1:10" x14ac:dyDescent="0.35">
      <c r="A964" s="17" t="s">
        <v>125</v>
      </c>
      <c r="B964" s="19">
        <v>43773</v>
      </c>
      <c r="C964" s="15">
        <f t="shared" si="60"/>
        <v>4</v>
      </c>
      <c r="D964" s="14">
        <f t="shared" si="61"/>
        <v>11</v>
      </c>
      <c r="E964" s="15">
        <f t="shared" si="62"/>
        <v>2019</v>
      </c>
      <c r="F964" s="15" t="s">
        <v>245</v>
      </c>
      <c r="G964" s="15" t="s">
        <v>69</v>
      </c>
      <c r="H964" s="93"/>
      <c r="I964" s="93">
        <v>18.8</v>
      </c>
      <c r="J964" s="94">
        <f t="shared" si="63"/>
        <v>46291.163999999932</v>
      </c>
    </row>
    <row r="965" spans="1:10" x14ac:dyDescent="0.35">
      <c r="A965" s="17" t="s">
        <v>95</v>
      </c>
      <c r="B965" s="19">
        <v>43774</v>
      </c>
      <c r="C965" s="15">
        <f t="shared" si="60"/>
        <v>5</v>
      </c>
      <c r="D965" s="14">
        <f t="shared" si="61"/>
        <v>11</v>
      </c>
      <c r="E965" s="15">
        <f t="shared" si="62"/>
        <v>2019</v>
      </c>
      <c r="F965" s="15" t="s">
        <v>179</v>
      </c>
      <c r="G965" s="15" t="s">
        <v>96</v>
      </c>
      <c r="H965" s="93"/>
      <c r="I965" s="93">
        <v>2.38</v>
      </c>
      <c r="J965" s="94">
        <f t="shared" si="63"/>
        <v>46288.783999999934</v>
      </c>
    </row>
    <row r="966" spans="1:10" x14ac:dyDescent="0.35">
      <c r="A966" s="17">
        <v>8538021</v>
      </c>
      <c r="B966" s="19">
        <v>43775</v>
      </c>
      <c r="C966" s="15">
        <f t="shared" si="60"/>
        <v>6</v>
      </c>
      <c r="D966" s="14">
        <f t="shared" si="61"/>
        <v>11</v>
      </c>
      <c r="E966" s="15">
        <f t="shared" si="62"/>
        <v>2019</v>
      </c>
      <c r="F966" s="15" t="s">
        <v>220</v>
      </c>
      <c r="G966" s="15" t="s">
        <v>116</v>
      </c>
      <c r="H966" s="93"/>
      <c r="I966" s="93">
        <v>39</v>
      </c>
      <c r="J966" s="94">
        <f t="shared" si="63"/>
        <v>46249.783999999934</v>
      </c>
    </row>
    <row r="967" spans="1:10" x14ac:dyDescent="0.35">
      <c r="A967" s="17" t="s">
        <v>105</v>
      </c>
      <c r="B967" s="19">
        <v>43776</v>
      </c>
      <c r="C967" s="15">
        <f t="shared" si="60"/>
        <v>7</v>
      </c>
      <c r="D967" s="14">
        <f t="shared" si="61"/>
        <v>11</v>
      </c>
      <c r="E967" s="15">
        <f t="shared" si="62"/>
        <v>2019</v>
      </c>
      <c r="F967" s="15" t="s">
        <v>334</v>
      </c>
      <c r="G967" s="15" t="s">
        <v>9</v>
      </c>
      <c r="H967" s="93">
        <v>65</v>
      </c>
      <c r="I967" s="93"/>
      <c r="J967" s="94">
        <f t="shared" si="63"/>
        <v>46314.783999999934</v>
      </c>
    </row>
    <row r="968" spans="1:10" x14ac:dyDescent="0.35">
      <c r="A968" s="17" t="s">
        <v>105</v>
      </c>
      <c r="B968" s="19">
        <v>43776</v>
      </c>
      <c r="C968" s="15">
        <f t="shared" si="60"/>
        <v>7</v>
      </c>
      <c r="D968" s="14">
        <f t="shared" si="61"/>
        <v>11</v>
      </c>
      <c r="E968" s="15">
        <f t="shared" si="62"/>
        <v>2019</v>
      </c>
      <c r="F968" s="15" t="s">
        <v>334</v>
      </c>
      <c r="G968" s="15" t="s">
        <v>19</v>
      </c>
      <c r="H968" s="93">
        <v>216</v>
      </c>
      <c r="I968" s="93"/>
      <c r="J968" s="94">
        <f t="shared" si="63"/>
        <v>46530.783999999934</v>
      </c>
    </row>
    <row r="969" spans="1:10" x14ac:dyDescent="0.35">
      <c r="A969" s="17" t="s">
        <v>105</v>
      </c>
      <c r="B969" s="19">
        <v>43781</v>
      </c>
      <c r="C969" s="15">
        <f t="shared" si="60"/>
        <v>12</v>
      </c>
      <c r="D969" s="14">
        <f t="shared" si="61"/>
        <v>11</v>
      </c>
      <c r="E969" s="15">
        <f t="shared" si="62"/>
        <v>2019</v>
      </c>
      <c r="F969" s="15" t="s">
        <v>356</v>
      </c>
      <c r="G969" s="15" t="s">
        <v>19</v>
      </c>
      <c r="H969" s="93">
        <v>256</v>
      </c>
      <c r="I969" s="93"/>
      <c r="J969" s="94">
        <f t="shared" si="63"/>
        <v>46786.783999999934</v>
      </c>
    </row>
    <row r="970" spans="1:10" x14ac:dyDescent="0.35">
      <c r="A970" s="17" t="s">
        <v>95</v>
      </c>
      <c r="B970" s="19">
        <v>43781</v>
      </c>
      <c r="C970" s="15">
        <f t="shared" si="60"/>
        <v>12</v>
      </c>
      <c r="D970" s="14">
        <f t="shared" si="61"/>
        <v>11</v>
      </c>
      <c r="E970" s="15">
        <f t="shared" si="62"/>
        <v>2019</v>
      </c>
      <c r="F970" s="15" t="s">
        <v>167</v>
      </c>
      <c r="G970" s="15" t="s">
        <v>18</v>
      </c>
      <c r="H970" s="93"/>
      <c r="I970" s="93">
        <v>110.82</v>
      </c>
      <c r="J970" s="94">
        <f t="shared" si="63"/>
        <v>46675.963999999934</v>
      </c>
    </row>
    <row r="971" spans="1:10" x14ac:dyDescent="0.35">
      <c r="A971" s="17" t="s">
        <v>105</v>
      </c>
      <c r="B971" s="19">
        <v>43781</v>
      </c>
      <c r="C971" s="15">
        <f t="shared" si="60"/>
        <v>12</v>
      </c>
      <c r="D971" s="14">
        <f t="shared" si="61"/>
        <v>11</v>
      </c>
      <c r="E971" s="15">
        <f t="shared" si="62"/>
        <v>2019</v>
      </c>
      <c r="F971" s="15" t="s">
        <v>356</v>
      </c>
      <c r="G971" s="15" t="s">
        <v>9</v>
      </c>
      <c r="H971" s="93">
        <v>200</v>
      </c>
      <c r="I971" s="93"/>
      <c r="J971" s="94">
        <f t="shared" si="63"/>
        <v>46875.963999999934</v>
      </c>
    </row>
    <row r="972" spans="1:10" x14ac:dyDescent="0.35">
      <c r="A972" s="17" t="s">
        <v>105</v>
      </c>
      <c r="B972" s="19">
        <v>43781</v>
      </c>
      <c r="C972" s="15">
        <f t="shared" si="60"/>
        <v>12</v>
      </c>
      <c r="D972" s="14">
        <f t="shared" si="61"/>
        <v>11</v>
      </c>
      <c r="E972" s="15">
        <f t="shared" si="62"/>
        <v>2019</v>
      </c>
      <c r="F972" s="15" t="s">
        <v>332</v>
      </c>
      <c r="G972" s="15" t="s">
        <v>9</v>
      </c>
      <c r="H972" s="93">
        <v>80</v>
      </c>
      <c r="I972" s="93"/>
      <c r="J972" s="94">
        <f t="shared" si="63"/>
        <v>46955.963999999934</v>
      </c>
    </row>
    <row r="973" spans="1:10" x14ac:dyDescent="0.35">
      <c r="A973" s="17" t="s">
        <v>105</v>
      </c>
      <c r="B973" s="19">
        <v>43781</v>
      </c>
      <c r="C973" s="15">
        <f t="shared" si="60"/>
        <v>12</v>
      </c>
      <c r="D973" s="14">
        <f t="shared" si="61"/>
        <v>11</v>
      </c>
      <c r="E973" s="15">
        <f t="shared" si="62"/>
        <v>2019</v>
      </c>
      <c r="F973" s="15" t="s">
        <v>333</v>
      </c>
      <c r="G973" s="15" t="s">
        <v>9</v>
      </c>
      <c r="H973" s="93">
        <v>50</v>
      </c>
      <c r="I973" s="93"/>
      <c r="J973" s="94">
        <f t="shared" si="63"/>
        <v>47005.963999999934</v>
      </c>
    </row>
    <row r="974" spans="1:10" x14ac:dyDescent="0.35">
      <c r="A974" s="17" t="s">
        <v>105</v>
      </c>
      <c r="B974" s="19">
        <v>43781</v>
      </c>
      <c r="C974" s="15">
        <f t="shared" si="60"/>
        <v>12</v>
      </c>
      <c r="D974" s="14">
        <f t="shared" si="61"/>
        <v>11</v>
      </c>
      <c r="E974" s="15">
        <f t="shared" si="62"/>
        <v>2019</v>
      </c>
      <c r="F974" s="15" t="s">
        <v>332</v>
      </c>
      <c r="G974" s="15" t="s">
        <v>19</v>
      </c>
      <c r="H974" s="93">
        <v>216</v>
      </c>
      <c r="I974" s="93"/>
      <c r="J974" s="94">
        <f t="shared" si="63"/>
        <v>47221.963999999934</v>
      </c>
    </row>
    <row r="975" spans="1:10" x14ac:dyDescent="0.35">
      <c r="A975" s="17" t="s">
        <v>105</v>
      </c>
      <c r="B975" s="19">
        <v>43781</v>
      </c>
      <c r="C975" s="15">
        <f t="shared" si="60"/>
        <v>12</v>
      </c>
      <c r="D975" s="14">
        <f t="shared" si="61"/>
        <v>11</v>
      </c>
      <c r="E975" s="15">
        <f t="shared" si="62"/>
        <v>2019</v>
      </c>
      <c r="F975" s="15" t="s">
        <v>333</v>
      </c>
      <c r="G975" s="15" t="s">
        <v>19</v>
      </c>
      <c r="H975" s="93">
        <v>216</v>
      </c>
      <c r="I975" s="93"/>
      <c r="J975" s="94">
        <f t="shared" si="63"/>
        <v>47437.963999999934</v>
      </c>
    </row>
    <row r="976" spans="1:10" x14ac:dyDescent="0.35">
      <c r="A976" s="17" t="s">
        <v>105</v>
      </c>
      <c r="B976" s="19">
        <v>43782</v>
      </c>
      <c r="C976" s="15">
        <f t="shared" si="60"/>
        <v>13</v>
      </c>
      <c r="D976" s="14">
        <f t="shared" si="61"/>
        <v>11</v>
      </c>
      <c r="E976" s="15">
        <f t="shared" si="62"/>
        <v>2019</v>
      </c>
      <c r="F976" s="15" t="s">
        <v>336</v>
      </c>
      <c r="G976" s="15" t="s">
        <v>9</v>
      </c>
      <c r="H976" s="93">
        <v>5421</v>
      </c>
      <c r="I976" s="93"/>
      <c r="J976" s="94">
        <f t="shared" si="63"/>
        <v>52858.963999999934</v>
      </c>
    </row>
    <row r="977" spans="1:10" x14ac:dyDescent="0.35">
      <c r="A977" s="17" t="s">
        <v>105</v>
      </c>
      <c r="B977" s="19">
        <v>43784</v>
      </c>
      <c r="C977" s="15">
        <f t="shared" si="60"/>
        <v>15</v>
      </c>
      <c r="D977" s="14">
        <f t="shared" si="61"/>
        <v>11</v>
      </c>
      <c r="E977" s="15">
        <f t="shared" si="62"/>
        <v>2019</v>
      </c>
      <c r="F977" s="15" t="s">
        <v>327</v>
      </c>
      <c r="G977" s="15" t="s">
        <v>19</v>
      </c>
      <c r="H977" s="93">
        <v>216</v>
      </c>
      <c r="I977" s="93"/>
      <c r="J977" s="94">
        <f t="shared" si="63"/>
        <v>53074.963999999934</v>
      </c>
    </row>
    <row r="978" spans="1:10" x14ac:dyDescent="0.35">
      <c r="A978" s="17" t="s">
        <v>105</v>
      </c>
      <c r="B978" s="19">
        <v>43784</v>
      </c>
      <c r="C978" s="15">
        <f t="shared" si="60"/>
        <v>15</v>
      </c>
      <c r="D978" s="14">
        <f t="shared" si="61"/>
        <v>11</v>
      </c>
      <c r="E978" s="15">
        <f t="shared" si="62"/>
        <v>2019</v>
      </c>
      <c r="F978" s="15" t="s">
        <v>327</v>
      </c>
      <c r="G978" s="15" t="s">
        <v>9</v>
      </c>
      <c r="H978" s="93">
        <v>160</v>
      </c>
      <c r="I978" s="93"/>
      <c r="J978" s="94">
        <f t="shared" si="63"/>
        <v>53234.963999999934</v>
      </c>
    </row>
    <row r="979" spans="1:10" x14ac:dyDescent="0.35">
      <c r="A979" s="17" t="s">
        <v>125</v>
      </c>
      <c r="B979" s="19">
        <v>43784</v>
      </c>
      <c r="C979" s="15">
        <f t="shared" si="60"/>
        <v>15</v>
      </c>
      <c r="D979" s="14">
        <f t="shared" si="61"/>
        <v>11</v>
      </c>
      <c r="E979" s="15">
        <f t="shared" si="62"/>
        <v>2019</v>
      </c>
      <c r="F979" s="15" t="s">
        <v>160</v>
      </c>
      <c r="G979" s="15" t="s">
        <v>161</v>
      </c>
      <c r="H979" s="93"/>
      <c r="I979" s="93">
        <v>46.48</v>
      </c>
      <c r="J979" s="94">
        <f t="shared" si="63"/>
        <v>53188.483999999931</v>
      </c>
    </row>
    <row r="980" spans="1:10" x14ac:dyDescent="0.35">
      <c r="A980" s="17" t="s">
        <v>125</v>
      </c>
      <c r="B980" s="19">
        <v>43784</v>
      </c>
      <c r="C980" s="15">
        <f t="shared" si="60"/>
        <v>15</v>
      </c>
      <c r="D980" s="14">
        <f t="shared" si="61"/>
        <v>11</v>
      </c>
      <c r="E980" s="15">
        <f t="shared" si="62"/>
        <v>2019</v>
      </c>
      <c r="F980" s="15" t="s">
        <v>226</v>
      </c>
      <c r="G980" s="32" t="s">
        <v>91</v>
      </c>
      <c r="H980" s="93"/>
      <c r="I980" s="93">
        <v>11.5</v>
      </c>
      <c r="J980" s="94">
        <f t="shared" si="63"/>
        <v>53176.983999999931</v>
      </c>
    </row>
    <row r="981" spans="1:10" x14ac:dyDescent="0.35">
      <c r="A981" s="17" t="s">
        <v>105</v>
      </c>
      <c r="B981" s="19">
        <v>43787</v>
      </c>
      <c r="C981" s="15">
        <f t="shared" si="60"/>
        <v>18</v>
      </c>
      <c r="D981" s="14">
        <f t="shared" si="61"/>
        <v>11</v>
      </c>
      <c r="E981" s="15">
        <f t="shared" si="62"/>
        <v>2019</v>
      </c>
      <c r="F981" s="15" t="s">
        <v>223</v>
      </c>
      <c r="G981" s="15" t="s">
        <v>98</v>
      </c>
      <c r="H981" s="93"/>
      <c r="I981" s="93">
        <v>20</v>
      </c>
      <c r="J981" s="94">
        <f t="shared" si="63"/>
        <v>53156.983999999931</v>
      </c>
    </row>
    <row r="982" spans="1:10" x14ac:dyDescent="0.35">
      <c r="A982" s="17" t="s">
        <v>125</v>
      </c>
      <c r="B982" s="19">
        <v>43788</v>
      </c>
      <c r="C982" s="15">
        <f t="shared" si="60"/>
        <v>19</v>
      </c>
      <c r="D982" s="14">
        <f t="shared" si="61"/>
        <v>11</v>
      </c>
      <c r="E982" s="15">
        <f t="shared" si="62"/>
        <v>2019</v>
      </c>
      <c r="F982" s="15" t="s">
        <v>245</v>
      </c>
      <c r="G982" s="24" t="s">
        <v>91</v>
      </c>
      <c r="H982" s="93"/>
      <c r="I982" s="93">
        <v>41.7</v>
      </c>
      <c r="J982" s="94">
        <f t="shared" si="63"/>
        <v>53115.283999999934</v>
      </c>
    </row>
    <row r="983" spans="1:10" x14ac:dyDescent="0.35">
      <c r="A983" s="17" t="s">
        <v>125</v>
      </c>
      <c r="B983" s="19">
        <v>43788</v>
      </c>
      <c r="C983" s="15">
        <f t="shared" si="60"/>
        <v>19</v>
      </c>
      <c r="D983" s="14">
        <f t="shared" si="61"/>
        <v>11</v>
      </c>
      <c r="E983" s="15">
        <f t="shared" si="62"/>
        <v>2019</v>
      </c>
      <c r="F983" s="15" t="s">
        <v>118</v>
      </c>
      <c r="G983" s="15" t="s">
        <v>69</v>
      </c>
      <c r="H983" s="93"/>
      <c r="I983" s="93">
        <v>75.239999999999995</v>
      </c>
      <c r="J983" s="94">
        <f t="shared" si="63"/>
        <v>53040.043999999936</v>
      </c>
    </row>
    <row r="984" spans="1:10" x14ac:dyDescent="0.35">
      <c r="A984" s="17" t="s">
        <v>249</v>
      </c>
      <c r="B984" s="19">
        <v>43789</v>
      </c>
      <c r="C984" s="15">
        <f t="shared" si="60"/>
        <v>20</v>
      </c>
      <c r="D984" s="14">
        <f t="shared" si="61"/>
        <v>11</v>
      </c>
      <c r="E984" s="15">
        <f t="shared" si="62"/>
        <v>2019</v>
      </c>
      <c r="F984" s="15" t="s">
        <v>192</v>
      </c>
      <c r="G984" s="15" t="s">
        <v>46</v>
      </c>
      <c r="H984" s="93"/>
      <c r="I984" s="93">
        <v>12357.14</v>
      </c>
      <c r="J984" s="94">
        <f t="shared" si="63"/>
        <v>40682.903999999937</v>
      </c>
    </row>
    <row r="985" spans="1:10" x14ac:dyDescent="0.35">
      <c r="A985" s="17" t="s">
        <v>249</v>
      </c>
      <c r="B985" s="19">
        <v>43789</v>
      </c>
      <c r="C985" s="15">
        <f t="shared" si="60"/>
        <v>20</v>
      </c>
      <c r="D985" s="14">
        <f t="shared" si="61"/>
        <v>11</v>
      </c>
      <c r="E985" s="15">
        <f t="shared" si="62"/>
        <v>2019</v>
      </c>
      <c r="F985" s="15" t="s">
        <v>118</v>
      </c>
      <c r="G985" s="15" t="s">
        <v>54</v>
      </c>
      <c r="H985" s="93"/>
      <c r="I985" s="93">
        <v>1660.33</v>
      </c>
      <c r="J985" s="94">
        <f t="shared" si="63"/>
        <v>39022.573999999935</v>
      </c>
    </row>
    <row r="986" spans="1:10" x14ac:dyDescent="0.35">
      <c r="A986" s="17" t="s">
        <v>249</v>
      </c>
      <c r="B986" s="19">
        <v>43789</v>
      </c>
      <c r="C986" s="15">
        <f t="shared" si="60"/>
        <v>20</v>
      </c>
      <c r="D986" s="14">
        <f t="shared" si="61"/>
        <v>11</v>
      </c>
      <c r="E986" s="15">
        <f t="shared" si="62"/>
        <v>2019</v>
      </c>
      <c r="F986" s="15" t="s">
        <v>118</v>
      </c>
      <c r="G986" s="15" t="s">
        <v>69</v>
      </c>
      <c r="H986" s="93"/>
      <c r="I986" s="93">
        <v>165.65</v>
      </c>
      <c r="J986" s="94">
        <f t="shared" si="63"/>
        <v>38856.923999999934</v>
      </c>
    </row>
    <row r="987" spans="1:10" x14ac:dyDescent="0.35">
      <c r="A987" s="17" t="s">
        <v>125</v>
      </c>
      <c r="B987" s="19">
        <v>43790</v>
      </c>
      <c r="C987" s="15">
        <f t="shared" si="60"/>
        <v>21</v>
      </c>
      <c r="D987" s="14">
        <f t="shared" si="61"/>
        <v>11</v>
      </c>
      <c r="E987" s="15">
        <f t="shared" si="62"/>
        <v>2019</v>
      </c>
      <c r="F987" s="15" t="s">
        <v>61</v>
      </c>
      <c r="G987" s="24" t="s">
        <v>91</v>
      </c>
      <c r="H987" s="93"/>
      <c r="I987" s="93">
        <v>30.4</v>
      </c>
      <c r="J987" s="94">
        <f t="shared" si="63"/>
        <v>38826.523999999932</v>
      </c>
    </row>
    <row r="988" spans="1:10" x14ac:dyDescent="0.35">
      <c r="A988" s="17" t="s">
        <v>125</v>
      </c>
      <c r="B988" s="19">
        <v>43791</v>
      </c>
      <c r="C988" s="15">
        <f t="shared" si="60"/>
        <v>22</v>
      </c>
      <c r="D988" s="14">
        <f t="shared" si="61"/>
        <v>11</v>
      </c>
      <c r="E988" s="15">
        <f t="shared" si="62"/>
        <v>2019</v>
      </c>
      <c r="F988" s="15" t="s">
        <v>232</v>
      </c>
      <c r="G988" s="15" t="s">
        <v>153</v>
      </c>
      <c r="H988" s="93"/>
      <c r="I988" s="93">
        <v>446.44</v>
      </c>
      <c r="J988" s="94">
        <f t="shared" si="63"/>
        <v>38380.08399999993</v>
      </c>
    </row>
    <row r="989" spans="1:10" x14ac:dyDescent="0.35">
      <c r="A989" s="17" t="s">
        <v>105</v>
      </c>
      <c r="B989" s="19">
        <v>43791</v>
      </c>
      <c r="C989" s="15">
        <f t="shared" si="60"/>
        <v>22</v>
      </c>
      <c r="D989" s="14">
        <f t="shared" si="61"/>
        <v>11</v>
      </c>
      <c r="E989" s="15">
        <f t="shared" si="62"/>
        <v>2019</v>
      </c>
      <c r="F989" s="15" t="s">
        <v>70</v>
      </c>
      <c r="G989" s="24" t="s">
        <v>91</v>
      </c>
      <c r="H989" s="93"/>
      <c r="I989" s="93">
        <v>7.29</v>
      </c>
      <c r="J989" s="94">
        <f t="shared" si="63"/>
        <v>38372.793999999929</v>
      </c>
    </row>
    <row r="990" spans="1:10" x14ac:dyDescent="0.35">
      <c r="A990" s="17" t="s">
        <v>105</v>
      </c>
      <c r="B990" s="19">
        <v>43791</v>
      </c>
      <c r="C990" s="15">
        <f t="shared" si="60"/>
        <v>22</v>
      </c>
      <c r="D990" s="14">
        <f t="shared" si="61"/>
        <v>11</v>
      </c>
      <c r="E990" s="15">
        <f t="shared" si="62"/>
        <v>2019</v>
      </c>
      <c r="F990" s="15" t="s">
        <v>123</v>
      </c>
      <c r="G990" s="15" t="s">
        <v>71</v>
      </c>
      <c r="H990" s="93"/>
      <c r="I990" s="93">
        <v>409.09</v>
      </c>
      <c r="J990" s="94">
        <f t="shared" si="63"/>
        <v>37963.703999999932</v>
      </c>
    </row>
    <row r="991" spans="1:10" x14ac:dyDescent="0.35">
      <c r="A991" s="17" t="s">
        <v>105</v>
      </c>
      <c r="B991" s="19">
        <v>43791</v>
      </c>
      <c r="C991" s="15">
        <f t="shared" si="60"/>
        <v>22</v>
      </c>
      <c r="D991" s="14">
        <f t="shared" si="61"/>
        <v>11</v>
      </c>
      <c r="E991" s="15">
        <f t="shared" si="62"/>
        <v>2019</v>
      </c>
      <c r="F991" s="15" t="s">
        <v>123</v>
      </c>
      <c r="G991" s="15" t="s">
        <v>71</v>
      </c>
      <c r="H991" s="93"/>
      <c r="I991" s="93">
        <v>136.84</v>
      </c>
      <c r="J991" s="94">
        <f t="shared" si="63"/>
        <v>37826.863999999936</v>
      </c>
    </row>
    <row r="992" spans="1:10" x14ac:dyDescent="0.35">
      <c r="A992" s="17" t="s">
        <v>249</v>
      </c>
      <c r="B992" s="19">
        <v>43794</v>
      </c>
      <c r="C992" s="15">
        <f t="shared" si="60"/>
        <v>25</v>
      </c>
      <c r="D992" s="14">
        <f t="shared" si="61"/>
        <v>11</v>
      </c>
      <c r="E992" s="15">
        <f t="shared" si="62"/>
        <v>2019</v>
      </c>
      <c r="F992" s="15" t="s">
        <v>144</v>
      </c>
      <c r="G992" s="15" t="s">
        <v>157</v>
      </c>
      <c r="H992" s="93"/>
      <c r="I992" s="93">
        <v>70</v>
      </c>
      <c r="J992" s="94">
        <f t="shared" si="63"/>
        <v>37756.863999999936</v>
      </c>
    </row>
    <row r="993" spans="1:10" x14ac:dyDescent="0.35">
      <c r="A993" s="17" t="s">
        <v>125</v>
      </c>
      <c r="B993" s="19">
        <v>43797</v>
      </c>
      <c r="C993" s="15">
        <f t="shared" si="60"/>
        <v>28</v>
      </c>
      <c r="D993" s="14">
        <f t="shared" si="61"/>
        <v>11</v>
      </c>
      <c r="E993" s="15">
        <f t="shared" si="62"/>
        <v>2019</v>
      </c>
      <c r="F993" s="15" t="s">
        <v>57</v>
      </c>
      <c r="G993" s="15" t="s">
        <v>254</v>
      </c>
      <c r="H993" s="93"/>
      <c r="I993" s="93">
        <v>115.15</v>
      </c>
      <c r="J993" s="94">
        <f t="shared" si="63"/>
        <v>37641.713999999934</v>
      </c>
    </row>
    <row r="994" spans="1:10" x14ac:dyDescent="0.35">
      <c r="A994" s="17" t="s">
        <v>95</v>
      </c>
      <c r="B994" s="19">
        <v>43797</v>
      </c>
      <c r="C994" s="15">
        <f t="shared" si="60"/>
        <v>28</v>
      </c>
      <c r="D994" s="14">
        <f t="shared" si="61"/>
        <v>11</v>
      </c>
      <c r="E994" s="15">
        <f t="shared" si="62"/>
        <v>2019</v>
      </c>
      <c r="F994" s="15" t="s">
        <v>160</v>
      </c>
      <c r="G994" s="15" t="s">
        <v>161</v>
      </c>
      <c r="H994" s="93"/>
      <c r="I994" s="93">
        <v>86.46</v>
      </c>
      <c r="J994" s="94">
        <f t="shared" si="63"/>
        <v>37555.253999999935</v>
      </c>
    </row>
    <row r="995" spans="1:10" x14ac:dyDescent="0.35">
      <c r="A995" s="17" t="s">
        <v>125</v>
      </c>
      <c r="B995" s="19">
        <v>43797</v>
      </c>
      <c r="C995" s="15">
        <f t="shared" si="60"/>
        <v>28</v>
      </c>
      <c r="D995" s="14">
        <f t="shared" si="61"/>
        <v>11</v>
      </c>
      <c r="E995" s="15">
        <f t="shared" si="62"/>
        <v>2019</v>
      </c>
      <c r="F995" s="15" t="s">
        <v>226</v>
      </c>
      <c r="G995" s="15" t="s">
        <v>80</v>
      </c>
      <c r="H995" s="93"/>
      <c r="I995" s="93">
        <v>75.92</v>
      </c>
      <c r="J995" s="94">
        <f t="shared" si="63"/>
        <v>37479.333999999937</v>
      </c>
    </row>
    <row r="996" spans="1:10" x14ac:dyDescent="0.35">
      <c r="A996" s="1" t="s">
        <v>105</v>
      </c>
      <c r="B996" s="20">
        <v>43801</v>
      </c>
      <c r="C996" s="11">
        <f t="shared" si="60"/>
        <v>2</v>
      </c>
      <c r="D996" s="10">
        <f t="shared" si="61"/>
        <v>12</v>
      </c>
      <c r="E996" s="11">
        <f t="shared" si="62"/>
        <v>2019</v>
      </c>
      <c r="F996" s="11" t="s">
        <v>335</v>
      </c>
      <c r="G996" s="11" t="s">
        <v>37</v>
      </c>
      <c r="I996" s="91">
        <v>500</v>
      </c>
      <c r="J996" s="92">
        <f t="shared" si="63"/>
        <v>36979.333999999937</v>
      </c>
    </row>
    <row r="997" spans="1:10" x14ac:dyDescent="0.35">
      <c r="A997" s="1" t="s">
        <v>105</v>
      </c>
      <c r="B997" s="20">
        <v>43801</v>
      </c>
      <c r="C997" s="11">
        <f t="shared" si="60"/>
        <v>2</v>
      </c>
      <c r="D997" s="10">
        <f t="shared" si="61"/>
        <v>12</v>
      </c>
      <c r="E997" s="11">
        <f t="shared" si="62"/>
        <v>2019</v>
      </c>
      <c r="F997" s="11" t="s">
        <v>330</v>
      </c>
      <c r="G997" s="11" t="s">
        <v>48</v>
      </c>
      <c r="I997" s="91">
        <v>1667</v>
      </c>
      <c r="J997" s="92">
        <f t="shared" si="63"/>
        <v>35312.333999999937</v>
      </c>
    </row>
    <row r="998" spans="1:10" x14ac:dyDescent="0.35">
      <c r="A998" s="1" t="s">
        <v>105</v>
      </c>
      <c r="B998" s="20">
        <v>43801</v>
      </c>
      <c r="C998" s="11">
        <f t="shared" si="60"/>
        <v>2</v>
      </c>
      <c r="D998" s="10">
        <f t="shared" si="61"/>
        <v>12</v>
      </c>
      <c r="E998" s="11">
        <f t="shared" si="62"/>
        <v>2019</v>
      </c>
      <c r="F998" s="11" t="s">
        <v>331</v>
      </c>
      <c r="G998" s="11" t="s">
        <v>50</v>
      </c>
      <c r="I998" s="91">
        <v>100</v>
      </c>
      <c r="J998" s="92">
        <f t="shared" si="63"/>
        <v>35212.333999999937</v>
      </c>
    </row>
    <row r="999" spans="1:10" x14ac:dyDescent="0.35">
      <c r="A999" s="1" t="s">
        <v>105</v>
      </c>
      <c r="B999" s="20">
        <v>43801</v>
      </c>
      <c r="C999" s="11">
        <f t="shared" si="60"/>
        <v>2</v>
      </c>
      <c r="D999" s="10">
        <f t="shared" si="61"/>
        <v>12</v>
      </c>
      <c r="E999" s="11">
        <f t="shared" si="62"/>
        <v>2019</v>
      </c>
      <c r="F999" s="11" t="s">
        <v>357</v>
      </c>
      <c r="G999" s="11" t="s">
        <v>19</v>
      </c>
      <c r="H999" s="91">
        <v>215</v>
      </c>
      <c r="J999" s="92">
        <f t="shared" si="63"/>
        <v>35427.333999999937</v>
      </c>
    </row>
    <row r="1000" spans="1:10" x14ac:dyDescent="0.35">
      <c r="A1000" s="1" t="s">
        <v>105</v>
      </c>
      <c r="B1000" s="20">
        <v>43801</v>
      </c>
      <c r="C1000" s="11">
        <f t="shared" si="60"/>
        <v>2</v>
      </c>
      <c r="D1000" s="10">
        <f t="shared" si="61"/>
        <v>12</v>
      </c>
      <c r="E1000" s="11">
        <f t="shared" si="62"/>
        <v>2019</v>
      </c>
      <c r="F1000" s="11" t="s">
        <v>309</v>
      </c>
      <c r="G1000" s="11" t="s">
        <v>19</v>
      </c>
      <c r="H1000" s="91">
        <v>216</v>
      </c>
      <c r="J1000" s="92">
        <f t="shared" si="63"/>
        <v>35643.333999999937</v>
      </c>
    </row>
    <row r="1001" spans="1:10" x14ac:dyDescent="0.35">
      <c r="A1001" s="1" t="s">
        <v>105</v>
      </c>
      <c r="B1001" s="20">
        <v>43801</v>
      </c>
      <c r="C1001" s="11">
        <f t="shared" si="60"/>
        <v>2</v>
      </c>
      <c r="D1001" s="10">
        <f t="shared" si="61"/>
        <v>12</v>
      </c>
      <c r="E1001" s="11">
        <f t="shared" si="62"/>
        <v>2019</v>
      </c>
      <c r="F1001" s="11" t="s">
        <v>357</v>
      </c>
      <c r="G1001" s="11" t="s">
        <v>9</v>
      </c>
      <c r="H1001" s="91">
        <v>3000</v>
      </c>
      <c r="J1001" s="92">
        <f t="shared" si="63"/>
        <v>38643.333999999937</v>
      </c>
    </row>
    <row r="1002" spans="1:10" x14ac:dyDescent="0.35">
      <c r="A1002" s="1" t="s">
        <v>105</v>
      </c>
      <c r="B1002" s="20">
        <v>43801</v>
      </c>
      <c r="C1002" s="11">
        <f t="shared" si="60"/>
        <v>2</v>
      </c>
      <c r="D1002" s="10">
        <f t="shared" si="61"/>
        <v>12</v>
      </c>
      <c r="E1002" s="11">
        <f t="shared" si="62"/>
        <v>2019</v>
      </c>
      <c r="F1002" s="11" t="s">
        <v>357</v>
      </c>
      <c r="G1002" s="11" t="s">
        <v>9</v>
      </c>
      <c r="H1002" s="91">
        <v>2500</v>
      </c>
      <c r="J1002" s="92">
        <f t="shared" si="63"/>
        <v>41143.333999999937</v>
      </c>
    </row>
    <row r="1003" spans="1:10" x14ac:dyDescent="0.35">
      <c r="A1003" s="1" t="s">
        <v>105</v>
      </c>
      <c r="B1003" s="20">
        <v>43801</v>
      </c>
      <c r="C1003" s="11">
        <f t="shared" si="60"/>
        <v>2</v>
      </c>
      <c r="D1003" s="10">
        <f t="shared" si="61"/>
        <v>12</v>
      </c>
      <c r="E1003" s="11">
        <f t="shared" si="62"/>
        <v>2019</v>
      </c>
      <c r="F1003" s="11" t="s">
        <v>357</v>
      </c>
      <c r="G1003" s="11" t="s">
        <v>9</v>
      </c>
      <c r="H1003" s="91">
        <v>417</v>
      </c>
      <c r="J1003" s="92">
        <f t="shared" si="63"/>
        <v>41560.333999999937</v>
      </c>
    </row>
    <row r="1004" spans="1:10" x14ac:dyDescent="0.35">
      <c r="A1004" s="1" t="s">
        <v>105</v>
      </c>
      <c r="B1004" s="20">
        <v>43801</v>
      </c>
      <c r="C1004" s="11">
        <f t="shared" si="60"/>
        <v>2</v>
      </c>
      <c r="D1004" s="10">
        <f t="shared" si="61"/>
        <v>12</v>
      </c>
      <c r="E1004" s="11">
        <f t="shared" si="62"/>
        <v>2019</v>
      </c>
      <c r="F1004" s="11" t="s">
        <v>309</v>
      </c>
      <c r="G1004" s="11" t="s">
        <v>9</v>
      </c>
      <c r="H1004" s="91">
        <v>130</v>
      </c>
      <c r="J1004" s="92">
        <f t="shared" si="63"/>
        <v>41690.333999999937</v>
      </c>
    </row>
    <row r="1005" spans="1:10" x14ac:dyDescent="0.35">
      <c r="A1005" s="1" t="s">
        <v>105</v>
      </c>
      <c r="B1005" s="20">
        <v>43801</v>
      </c>
      <c r="C1005" s="11">
        <f t="shared" si="60"/>
        <v>2</v>
      </c>
      <c r="D1005" s="10">
        <f t="shared" si="61"/>
        <v>12</v>
      </c>
      <c r="E1005" s="11">
        <f t="shared" si="62"/>
        <v>2019</v>
      </c>
      <c r="F1005" s="11" t="s">
        <v>329</v>
      </c>
      <c r="G1005" s="11" t="s">
        <v>9</v>
      </c>
      <c r="H1005" s="91">
        <v>125</v>
      </c>
      <c r="J1005" s="92">
        <f t="shared" si="63"/>
        <v>41815.333999999937</v>
      </c>
    </row>
    <row r="1006" spans="1:10" x14ac:dyDescent="0.35">
      <c r="A1006" s="1" t="s">
        <v>105</v>
      </c>
      <c r="B1006" s="20">
        <v>43801</v>
      </c>
      <c r="C1006" s="11">
        <f t="shared" si="60"/>
        <v>2</v>
      </c>
      <c r="D1006" s="10">
        <f t="shared" si="61"/>
        <v>12</v>
      </c>
      <c r="E1006" s="11">
        <f t="shared" si="62"/>
        <v>2019</v>
      </c>
      <c r="F1006" s="11" t="s">
        <v>336</v>
      </c>
      <c r="G1006" s="11" t="s">
        <v>9</v>
      </c>
      <c r="H1006" s="91">
        <v>4996</v>
      </c>
      <c r="J1006" s="92">
        <f t="shared" si="63"/>
        <v>46811.333999999937</v>
      </c>
    </row>
    <row r="1007" spans="1:10" x14ac:dyDescent="0.35">
      <c r="A1007" s="1" t="s">
        <v>105</v>
      </c>
      <c r="B1007" s="20">
        <v>43801</v>
      </c>
      <c r="C1007" s="11">
        <f t="shared" si="60"/>
        <v>2</v>
      </c>
      <c r="D1007" s="10">
        <f t="shared" si="61"/>
        <v>12</v>
      </c>
      <c r="E1007" s="11">
        <f t="shared" si="62"/>
        <v>2019</v>
      </c>
      <c r="F1007" s="11" t="s">
        <v>336</v>
      </c>
      <c r="G1007" s="11" t="s">
        <v>9</v>
      </c>
      <c r="H1007" s="91">
        <v>417</v>
      </c>
      <c r="J1007" s="92">
        <f t="shared" si="63"/>
        <v>47228.333999999937</v>
      </c>
    </row>
    <row r="1008" spans="1:10" x14ac:dyDescent="0.35">
      <c r="A1008" s="1">
        <v>8538028</v>
      </c>
      <c r="B1008" s="20">
        <v>43801</v>
      </c>
      <c r="C1008" s="11">
        <f t="shared" si="60"/>
        <v>2</v>
      </c>
      <c r="D1008" s="10">
        <f t="shared" si="61"/>
        <v>12</v>
      </c>
      <c r="E1008" s="11">
        <f t="shared" si="62"/>
        <v>2019</v>
      </c>
      <c r="F1008" s="11" t="s">
        <v>53</v>
      </c>
      <c r="G1008" s="11" t="s">
        <v>122</v>
      </c>
      <c r="I1008" s="91">
        <v>48.3</v>
      </c>
      <c r="J1008" s="92">
        <f t="shared" si="63"/>
        <v>47180.033999999934</v>
      </c>
    </row>
    <row r="1009" spans="1:10" x14ac:dyDescent="0.35">
      <c r="A1009" s="1" t="s">
        <v>105</v>
      </c>
      <c r="B1009" s="20">
        <v>43801</v>
      </c>
      <c r="C1009" s="11">
        <f t="shared" si="60"/>
        <v>2</v>
      </c>
      <c r="D1009" s="10">
        <f t="shared" si="61"/>
        <v>12</v>
      </c>
      <c r="E1009" s="11">
        <f t="shared" si="62"/>
        <v>2019</v>
      </c>
      <c r="F1009" s="11" t="s">
        <v>336</v>
      </c>
      <c r="G1009" s="11" t="s">
        <v>19</v>
      </c>
      <c r="H1009" s="91">
        <v>216</v>
      </c>
      <c r="J1009" s="92">
        <f t="shared" si="63"/>
        <v>47396.033999999934</v>
      </c>
    </row>
    <row r="1010" spans="1:10" x14ac:dyDescent="0.35">
      <c r="A1010" s="1" t="s">
        <v>105</v>
      </c>
      <c r="B1010" s="20">
        <v>43802</v>
      </c>
      <c r="C1010" s="11">
        <f t="shared" si="60"/>
        <v>3</v>
      </c>
      <c r="D1010" s="10">
        <f t="shared" si="61"/>
        <v>12</v>
      </c>
      <c r="E1010" s="11">
        <f t="shared" si="62"/>
        <v>2019</v>
      </c>
      <c r="F1010" s="11" t="s">
        <v>326</v>
      </c>
      <c r="G1010" s="11" t="s">
        <v>19</v>
      </c>
      <c r="H1010" s="91">
        <v>216</v>
      </c>
      <c r="J1010" s="92">
        <f t="shared" si="63"/>
        <v>47612.033999999934</v>
      </c>
    </row>
    <row r="1011" spans="1:10" x14ac:dyDescent="0.35">
      <c r="A1011" s="1" t="s">
        <v>105</v>
      </c>
      <c r="B1011" s="20">
        <v>43803</v>
      </c>
      <c r="C1011" s="11">
        <f t="shared" si="60"/>
        <v>4</v>
      </c>
      <c r="D1011" s="10">
        <f t="shared" si="61"/>
        <v>12</v>
      </c>
      <c r="E1011" s="11">
        <f t="shared" si="62"/>
        <v>2019</v>
      </c>
      <c r="F1011" s="11" t="s">
        <v>329</v>
      </c>
      <c r="G1011" s="11" t="s">
        <v>19</v>
      </c>
      <c r="H1011" s="91">
        <v>216</v>
      </c>
      <c r="J1011" s="92">
        <f t="shared" si="63"/>
        <v>47828.033999999934</v>
      </c>
    </row>
    <row r="1012" spans="1:10" x14ac:dyDescent="0.35">
      <c r="A1012" s="1" t="s">
        <v>105</v>
      </c>
      <c r="B1012" s="20">
        <v>43803</v>
      </c>
      <c r="C1012" s="11">
        <f t="shared" si="60"/>
        <v>4</v>
      </c>
      <c r="D1012" s="10">
        <f t="shared" si="61"/>
        <v>12</v>
      </c>
      <c r="E1012" s="11">
        <f t="shared" si="62"/>
        <v>2019</v>
      </c>
      <c r="F1012" s="11" t="s">
        <v>326</v>
      </c>
      <c r="G1012" s="11" t="s">
        <v>9</v>
      </c>
      <c r="H1012" s="91">
        <v>135</v>
      </c>
      <c r="J1012" s="92">
        <f t="shared" si="63"/>
        <v>47963.033999999934</v>
      </c>
    </row>
    <row r="1013" spans="1:10" x14ac:dyDescent="0.35">
      <c r="A1013" s="1" t="s">
        <v>105</v>
      </c>
      <c r="B1013" s="20">
        <v>43803</v>
      </c>
      <c r="C1013" s="11">
        <f t="shared" si="60"/>
        <v>4</v>
      </c>
      <c r="D1013" s="10">
        <f t="shared" si="61"/>
        <v>12</v>
      </c>
      <c r="E1013" s="11">
        <f t="shared" si="62"/>
        <v>2019</v>
      </c>
      <c r="F1013" s="11" t="s">
        <v>357</v>
      </c>
      <c r="G1013" s="11" t="s">
        <v>9</v>
      </c>
      <c r="H1013" s="91">
        <v>2500</v>
      </c>
      <c r="J1013" s="92">
        <f t="shared" si="63"/>
        <v>50463.033999999934</v>
      </c>
    </row>
    <row r="1014" spans="1:10" x14ac:dyDescent="0.35">
      <c r="A1014" s="1" t="s">
        <v>95</v>
      </c>
      <c r="B1014" s="20">
        <v>43803</v>
      </c>
      <c r="C1014" s="11">
        <f t="shared" si="60"/>
        <v>4</v>
      </c>
      <c r="D1014" s="10">
        <f t="shared" si="61"/>
        <v>12</v>
      </c>
      <c r="E1014" s="11">
        <f t="shared" si="62"/>
        <v>2019</v>
      </c>
      <c r="F1014" s="11" t="s">
        <v>179</v>
      </c>
      <c r="G1014" s="11" t="s">
        <v>96</v>
      </c>
      <c r="I1014" s="91">
        <v>11.66</v>
      </c>
      <c r="J1014" s="92">
        <f t="shared" si="63"/>
        <v>50451.373999999931</v>
      </c>
    </row>
    <row r="1015" spans="1:10" x14ac:dyDescent="0.35">
      <c r="A1015" s="1">
        <v>8538027</v>
      </c>
      <c r="B1015" s="20">
        <v>43803</v>
      </c>
      <c r="C1015" s="11">
        <f t="shared" si="60"/>
        <v>4</v>
      </c>
      <c r="D1015" s="10">
        <f t="shared" si="61"/>
        <v>12</v>
      </c>
      <c r="E1015" s="11">
        <f t="shared" si="62"/>
        <v>2019</v>
      </c>
      <c r="F1015" s="11" t="s">
        <v>220</v>
      </c>
      <c r="G1015" s="11" t="s">
        <v>116</v>
      </c>
      <c r="I1015" s="91">
        <v>39</v>
      </c>
      <c r="J1015" s="92">
        <f t="shared" si="63"/>
        <v>50412.373999999931</v>
      </c>
    </row>
    <row r="1016" spans="1:10" x14ac:dyDescent="0.35">
      <c r="A1016" s="1" t="s">
        <v>249</v>
      </c>
      <c r="B1016" s="20">
        <v>43804</v>
      </c>
      <c r="C1016" s="11">
        <f t="shared" si="60"/>
        <v>5</v>
      </c>
      <c r="D1016" s="10">
        <f t="shared" si="61"/>
        <v>12</v>
      </c>
      <c r="E1016" s="11">
        <f t="shared" si="62"/>
        <v>2019</v>
      </c>
      <c r="F1016" s="11" t="s">
        <v>137</v>
      </c>
      <c r="G1016" s="11" t="s">
        <v>94</v>
      </c>
      <c r="H1016" s="91">
        <v>1400</v>
      </c>
      <c r="J1016" s="92">
        <f t="shared" si="63"/>
        <v>51812.373999999931</v>
      </c>
    </row>
    <row r="1017" spans="1:10" x14ac:dyDescent="0.35">
      <c r="A1017" s="1" t="s">
        <v>105</v>
      </c>
      <c r="B1017" s="20">
        <v>43804</v>
      </c>
      <c r="C1017" s="11">
        <f t="shared" si="60"/>
        <v>5</v>
      </c>
      <c r="D1017" s="10">
        <f t="shared" si="61"/>
        <v>12</v>
      </c>
      <c r="E1017" s="11">
        <f t="shared" si="62"/>
        <v>2019</v>
      </c>
      <c r="F1017" s="11" t="s">
        <v>333</v>
      </c>
      <c r="G1017" s="11" t="s">
        <v>9</v>
      </c>
      <c r="H1017" s="91">
        <v>50</v>
      </c>
      <c r="J1017" s="92">
        <f t="shared" si="63"/>
        <v>51862.373999999931</v>
      </c>
    </row>
    <row r="1018" spans="1:10" x14ac:dyDescent="0.35">
      <c r="A1018" s="1" t="s">
        <v>105</v>
      </c>
      <c r="B1018" s="20">
        <v>43804</v>
      </c>
      <c r="C1018" s="11">
        <f t="shared" si="60"/>
        <v>5</v>
      </c>
      <c r="D1018" s="10">
        <f t="shared" si="61"/>
        <v>12</v>
      </c>
      <c r="E1018" s="11">
        <f t="shared" si="62"/>
        <v>2019</v>
      </c>
      <c r="F1018" s="11" t="s">
        <v>333</v>
      </c>
      <c r="G1018" s="11" t="s">
        <v>19</v>
      </c>
      <c r="H1018" s="91">
        <v>216</v>
      </c>
      <c r="J1018" s="92">
        <f t="shared" si="63"/>
        <v>52078.373999999931</v>
      </c>
    </row>
    <row r="1019" spans="1:10" x14ac:dyDescent="0.35">
      <c r="A1019" s="1" t="s">
        <v>105</v>
      </c>
      <c r="B1019" s="20">
        <v>43808</v>
      </c>
      <c r="C1019" s="11">
        <f t="shared" si="60"/>
        <v>9</v>
      </c>
      <c r="D1019" s="10">
        <f t="shared" si="61"/>
        <v>12</v>
      </c>
      <c r="E1019" s="11">
        <f t="shared" si="62"/>
        <v>2019</v>
      </c>
      <c r="F1019" s="11" t="s">
        <v>356</v>
      </c>
      <c r="G1019" s="11" t="s">
        <v>19</v>
      </c>
      <c r="H1019" s="91">
        <v>256</v>
      </c>
      <c r="J1019" s="92">
        <f t="shared" si="63"/>
        <v>52334.373999999931</v>
      </c>
    </row>
    <row r="1020" spans="1:10" x14ac:dyDescent="0.35">
      <c r="A1020" s="1" t="s">
        <v>125</v>
      </c>
      <c r="B1020" s="20">
        <v>43808</v>
      </c>
      <c r="C1020" s="11">
        <f t="shared" si="60"/>
        <v>9</v>
      </c>
      <c r="D1020" s="10">
        <f t="shared" si="61"/>
        <v>12</v>
      </c>
      <c r="E1020" s="11">
        <f t="shared" si="62"/>
        <v>2019</v>
      </c>
      <c r="F1020" s="11" t="s">
        <v>61</v>
      </c>
      <c r="G1020" s="11" t="s">
        <v>98</v>
      </c>
      <c r="I1020" s="91">
        <v>230.75</v>
      </c>
      <c r="J1020" s="92">
        <f t="shared" si="63"/>
        <v>52103.623999999931</v>
      </c>
    </row>
    <row r="1021" spans="1:10" x14ac:dyDescent="0.35">
      <c r="A1021" s="1" t="s">
        <v>95</v>
      </c>
      <c r="B1021" s="20">
        <v>43809</v>
      </c>
      <c r="C1021" s="11">
        <f t="shared" si="60"/>
        <v>10</v>
      </c>
      <c r="D1021" s="10">
        <f t="shared" si="61"/>
        <v>12</v>
      </c>
      <c r="E1021" s="11">
        <f t="shared" si="62"/>
        <v>2019</v>
      </c>
      <c r="F1021" s="11" t="s">
        <v>167</v>
      </c>
      <c r="G1021" s="11" t="s">
        <v>18</v>
      </c>
      <c r="I1021" s="91">
        <v>110.82</v>
      </c>
      <c r="J1021" s="92">
        <f t="shared" si="63"/>
        <v>51992.803999999931</v>
      </c>
    </row>
    <row r="1022" spans="1:10" x14ac:dyDescent="0.35">
      <c r="A1022" s="1" t="s">
        <v>105</v>
      </c>
      <c r="B1022" s="20">
        <v>43809</v>
      </c>
      <c r="C1022" s="11">
        <f t="shared" si="60"/>
        <v>10</v>
      </c>
      <c r="D1022" s="10">
        <f t="shared" si="61"/>
        <v>12</v>
      </c>
      <c r="E1022" s="11">
        <f t="shared" si="62"/>
        <v>2019</v>
      </c>
      <c r="F1022" s="11" t="s">
        <v>332</v>
      </c>
      <c r="G1022" s="11" t="s">
        <v>9</v>
      </c>
      <c r="H1022" s="91">
        <v>80</v>
      </c>
      <c r="J1022" s="92">
        <f t="shared" si="63"/>
        <v>52072.803999999931</v>
      </c>
    </row>
    <row r="1023" spans="1:10" x14ac:dyDescent="0.35">
      <c r="A1023" s="1" t="s">
        <v>105</v>
      </c>
      <c r="B1023" s="20">
        <v>43809</v>
      </c>
      <c r="C1023" s="11">
        <f t="shared" si="60"/>
        <v>10</v>
      </c>
      <c r="D1023" s="10">
        <f t="shared" si="61"/>
        <v>12</v>
      </c>
      <c r="E1023" s="11">
        <f t="shared" si="62"/>
        <v>2019</v>
      </c>
      <c r="F1023" s="11" t="s">
        <v>334</v>
      </c>
      <c r="G1023" s="11" t="s">
        <v>9</v>
      </c>
      <c r="H1023" s="91">
        <v>65</v>
      </c>
      <c r="J1023" s="92">
        <f t="shared" si="63"/>
        <v>52137.803999999931</v>
      </c>
    </row>
    <row r="1024" spans="1:10" x14ac:dyDescent="0.35">
      <c r="A1024" s="1" t="s">
        <v>105</v>
      </c>
      <c r="B1024" s="20">
        <v>43809</v>
      </c>
      <c r="C1024" s="11">
        <f t="shared" si="60"/>
        <v>10</v>
      </c>
      <c r="D1024" s="10">
        <f t="shared" si="61"/>
        <v>12</v>
      </c>
      <c r="E1024" s="11">
        <f t="shared" si="62"/>
        <v>2019</v>
      </c>
      <c r="F1024" s="11" t="s">
        <v>332</v>
      </c>
      <c r="G1024" s="11" t="s">
        <v>19</v>
      </c>
      <c r="H1024" s="91">
        <v>216</v>
      </c>
      <c r="J1024" s="92">
        <f t="shared" si="63"/>
        <v>52353.803999999931</v>
      </c>
    </row>
    <row r="1025" spans="1:10" x14ac:dyDescent="0.35">
      <c r="A1025" s="1" t="s">
        <v>105</v>
      </c>
      <c r="B1025" s="20">
        <v>43809</v>
      </c>
      <c r="C1025" s="11">
        <f t="shared" si="60"/>
        <v>10</v>
      </c>
      <c r="D1025" s="10">
        <f t="shared" si="61"/>
        <v>12</v>
      </c>
      <c r="E1025" s="11">
        <f t="shared" si="62"/>
        <v>2019</v>
      </c>
      <c r="F1025" s="11" t="s">
        <v>334</v>
      </c>
      <c r="G1025" s="11" t="s">
        <v>19</v>
      </c>
      <c r="H1025" s="91">
        <v>216</v>
      </c>
      <c r="J1025" s="92">
        <f t="shared" si="63"/>
        <v>52569.803999999931</v>
      </c>
    </row>
    <row r="1026" spans="1:10" x14ac:dyDescent="0.35">
      <c r="A1026" s="1" t="s">
        <v>125</v>
      </c>
      <c r="B1026" s="20">
        <v>43810</v>
      </c>
      <c r="C1026" s="11">
        <f t="shared" ref="C1026:C1089" si="64">DAY(B1026)</f>
        <v>11</v>
      </c>
      <c r="D1026" s="10">
        <f t="shared" ref="D1026:D1089" si="65">MONTH(B1026)</f>
        <v>12</v>
      </c>
      <c r="E1026" s="11">
        <f t="shared" ref="E1026:E1089" si="66">YEAR(B1026)</f>
        <v>2019</v>
      </c>
      <c r="F1026" s="11" t="s">
        <v>226</v>
      </c>
      <c r="G1026" s="11" t="s">
        <v>128</v>
      </c>
      <c r="I1026" s="91">
        <v>109.75</v>
      </c>
      <c r="J1026" s="92">
        <f t="shared" si="63"/>
        <v>52460.053999999931</v>
      </c>
    </row>
    <row r="1027" spans="1:10" x14ac:dyDescent="0.35">
      <c r="A1027" s="1" t="s">
        <v>105</v>
      </c>
      <c r="B1027" s="20">
        <v>43815</v>
      </c>
      <c r="C1027" s="11">
        <f t="shared" si="64"/>
        <v>16</v>
      </c>
      <c r="D1027" s="10">
        <f t="shared" si="65"/>
        <v>12</v>
      </c>
      <c r="E1027" s="11">
        <f t="shared" si="66"/>
        <v>2019</v>
      </c>
      <c r="F1027" s="11" t="s">
        <v>327</v>
      </c>
      <c r="G1027" s="11" t="s">
        <v>19</v>
      </c>
      <c r="H1027" s="91">
        <v>216</v>
      </c>
      <c r="J1027" s="92">
        <f t="shared" ref="J1027:J1090" si="67">J1026+H1027-I1027</f>
        <v>52676.053999999931</v>
      </c>
    </row>
    <row r="1028" spans="1:10" x14ac:dyDescent="0.35">
      <c r="A1028" s="1" t="s">
        <v>105</v>
      </c>
      <c r="B1028" s="20">
        <v>43815</v>
      </c>
      <c r="C1028" s="11">
        <f t="shared" si="64"/>
        <v>16</v>
      </c>
      <c r="D1028" s="10">
        <f t="shared" si="65"/>
        <v>12</v>
      </c>
      <c r="E1028" s="11">
        <f t="shared" si="66"/>
        <v>2019</v>
      </c>
      <c r="F1028" s="11" t="s">
        <v>327</v>
      </c>
      <c r="G1028" s="11" t="s">
        <v>9</v>
      </c>
      <c r="H1028" s="91">
        <v>160</v>
      </c>
      <c r="J1028" s="92">
        <f t="shared" si="67"/>
        <v>52836.053999999931</v>
      </c>
    </row>
    <row r="1029" spans="1:10" x14ac:dyDescent="0.35">
      <c r="A1029" s="1" t="s">
        <v>105</v>
      </c>
      <c r="B1029" s="20">
        <v>43815</v>
      </c>
      <c r="C1029" s="11">
        <f t="shared" si="64"/>
        <v>16</v>
      </c>
      <c r="D1029" s="10">
        <f t="shared" si="65"/>
        <v>12</v>
      </c>
      <c r="E1029" s="11">
        <f t="shared" si="66"/>
        <v>2019</v>
      </c>
      <c r="F1029" s="11" t="s">
        <v>357</v>
      </c>
      <c r="G1029" s="11" t="s">
        <v>9</v>
      </c>
      <c r="H1029" s="91">
        <v>3000</v>
      </c>
      <c r="J1029" s="92">
        <f t="shared" si="67"/>
        <v>55836.053999999931</v>
      </c>
    </row>
    <row r="1030" spans="1:10" x14ac:dyDescent="0.35">
      <c r="A1030" s="1" t="s">
        <v>249</v>
      </c>
      <c r="B1030" s="20">
        <v>43822</v>
      </c>
      <c r="C1030" s="11">
        <f t="shared" si="64"/>
        <v>23</v>
      </c>
      <c r="D1030" s="10">
        <f t="shared" si="65"/>
        <v>12</v>
      </c>
      <c r="E1030" s="11">
        <f t="shared" si="66"/>
        <v>2019</v>
      </c>
      <c r="F1030" s="11" t="s">
        <v>145</v>
      </c>
      <c r="G1030" s="11" t="s">
        <v>119</v>
      </c>
      <c r="I1030" s="91">
        <v>100</v>
      </c>
      <c r="J1030" s="92">
        <f t="shared" si="67"/>
        <v>55736.053999999931</v>
      </c>
    </row>
    <row r="1031" spans="1:10" x14ac:dyDescent="0.35">
      <c r="A1031" s="1" t="s">
        <v>105</v>
      </c>
      <c r="B1031" s="20">
        <v>43826</v>
      </c>
      <c r="C1031" s="11">
        <f t="shared" si="64"/>
        <v>27</v>
      </c>
      <c r="D1031" s="10">
        <f t="shared" si="65"/>
        <v>12</v>
      </c>
      <c r="E1031" s="11">
        <f t="shared" si="66"/>
        <v>2019</v>
      </c>
      <c r="F1031" s="11" t="s">
        <v>356</v>
      </c>
      <c r="G1031" s="11" t="s">
        <v>9</v>
      </c>
      <c r="H1031" s="91">
        <v>200</v>
      </c>
      <c r="J1031" s="92">
        <f t="shared" si="67"/>
        <v>55936.053999999931</v>
      </c>
    </row>
    <row r="1032" spans="1:10" x14ac:dyDescent="0.35">
      <c r="A1032" s="1" t="s">
        <v>95</v>
      </c>
      <c r="B1032" s="20">
        <v>43826</v>
      </c>
      <c r="C1032" s="11">
        <f t="shared" si="64"/>
        <v>27</v>
      </c>
      <c r="D1032" s="10">
        <f t="shared" si="65"/>
        <v>12</v>
      </c>
      <c r="E1032" s="11">
        <f t="shared" si="66"/>
        <v>2019</v>
      </c>
      <c r="F1032" s="11" t="s">
        <v>231</v>
      </c>
      <c r="G1032" s="11" t="s">
        <v>134</v>
      </c>
      <c r="I1032" s="91">
        <v>1559</v>
      </c>
      <c r="J1032" s="92">
        <f t="shared" si="67"/>
        <v>54377.053999999931</v>
      </c>
    </row>
    <row r="1033" spans="1:10" x14ac:dyDescent="0.35">
      <c r="A1033" s="1" t="s">
        <v>105</v>
      </c>
      <c r="B1033" s="20">
        <v>43829</v>
      </c>
      <c r="C1033" s="11">
        <f t="shared" si="64"/>
        <v>30</v>
      </c>
      <c r="D1033" s="10">
        <f t="shared" si="65"/>
        <v>12</v>
      </c>
      <c r="E1033" s="11">
        <f t="shared" si="66"/>
        <v>2019</v>
      </c>
      <c r="F1033" s="11" t="s">
        <v>78</v>
      </c>
      <c r="G1033" s="11" t="s">
        <v>138</v>
      </c>
      <c r="I1033" s="91">
        <v>183.78</v>
      </c>
      <c r="J1033" s="92">
        <f t="shared" si="67"/>
        <v>54193.273999999932</v>
      </c>
    </row>
    <row r="1034" spans="1:10" x14ac:dyDescent="0.35">
      <c r="A1034" s="17"/>
      <c r="B1034" s="19">
        <v>43832</v>
      </c>
      <c r="C1034" s="15">
        <f t="shared" si="64"/>
        <v>2</v>
      </c>
      <c r="D1034" s="14">
        <f t="shared" si="65"/>
        <v>1</v>
      </c>
      <c r="E1034" s="15">
        <f t="shared" si="66"/>
        <v>2020</v>
      </c>
      <c r="F1034" s="15" t="s">
        <v>335</v>
      </c>
      <c r="G1034" s="15" t="s">
        <v>37</v>
      </c>
      <c r="H1034" s="93"/>
      <c r="I1034" s="93">
        <v>500</v>
      </c>
      <c r="J1034" s="94">
        <f t="shared" si="67"/>
        <v>53693.273999999932</v>
      </c>
    </row>
    <row r="1035" spans="1:10" x14ac:dyDescent="0.35">
      <c r="A1035" s="17"/>
      <c r="B1035" s="19">
        <v>43832</v>
      </c>
      <c r="C1035" s="15">
        <f t="shared" si="64"/>
        <v>2</v>
      </c>
      <c r="D1035" s="14">
        <f t="shared" si="65"/>
        <v>1</v>
      </c>
      <c r="E1035" s="15">
        <f t="shared" si="66"/>
        <v>2020</v>
      </c>
      <c r="F1035" s="15" t="s">
        <v>330</v>
      </c>
      <c r="G1035" s="15" t="s">
        <v>48</v>
      </c>
      <c r="H1035" s="93"/>
      <c r="I1035" s="93">
        <v>1667</v>
      </c>
      <c r="J1035" s="94">
        <f t="shared" si="67"/>
        <v>52026.273999999932</v>
      </c>
    </row>
    <row r="1036" spans="1:10" x14ac:dyDescent="0.35">
      <c r="A1036" s="17"/>
      <c r="B1036" s="19">
        <v>43832</v>
      </c>
      <c r="C1036" s="15">
        <f t="shared" si="64"/>
        <v>2</v>
      </c>
      <c r="D1036" s="14">
        <f t="shared" si="65"/>
        <v>1</v>
      </c>
      <c r="E1036" s="15">
        <f t="shared" si="66"/>
        <v>2020</v>
      </c>
      <c r="F1036" s="15" t="s">
        <v>331</v>
      </c>
      <c r="G1036" s="15" t="s">
        <v>50</v>
      </c>
      <c r="H1036" s="93"/>
      <c r="I1036" s="93">
        <v>100</v>
      </c>
      <c r="J1036" s="94">
        <f t="shared" si="67"/>
        <v>51926.273999999932</v>
      </c>
    </row>
    <row r="1037" spans="1:10" x14ac:dyDescent="0.35">
      <c r="A1037" s="17"/>
      <c r="B1037" s="19">
        <v>43832</v>
      </c>
      <c r="C1037" s="15">
        <f t="shared" si="64"/>
        <v>2</v>
      </c>
      <c r="D1037" s="14">
        <f t="shared" si="65"/>
        <v>1</v>
      </c>
      <c r="E1037" s="15">
        <f t="shared" si="66"/>
        <v>2020</v>
      </c>
      <c r="F1037" s="15" t="s">
        <v>309</v>
      </c>
      <c r="G1037" s="15" t="s">
        <v>19</v>
      </c>
      <c r="H1037" s="93">
        <v>216</v>
      </c>
      <c r="I1037" s="93"/>
      <c r="J1037" s="94">
        <f t="shared" si="67"/>
        <v>52142.273999999932</v>
      </c>
    </row>
    <row r="1038" spans="1:10" x14ac:dyDescent="0.35">
      <c r="A1038" s="17"/>
      <c r="B1038" s="19">
        <v>43832</v>
      </c>
      <c r="C1038" s="15">
        <f t="shared" si="64"/>
        <v>2</v>
      </c>
      <c r="D1038" s="14">
        <f t="shared" si="65"/>
        <v>1</v>
      </c>
      <c r="E1038" s="15">
        <f t="shared" si="66"/>
        <v>2020</v>
      </c>
      <c r="F1038" s="15" t="s">
        <v>329</v>
      </c>
      <c r="G1038" s="15" t="s">
        <v>9</v>
      </c>
      <c r="H1038" s="93">
        <v>125</v>
      </c>
      <c r="I1038" s="93"/>
      <c r="J1038" s="94">
        <f t="shared" si="67"/>
        <v>52267.273999999932</v>
      </c>
    </row>
    <row r="1039" spans="1:10" x14ac:dyDescent="0.35">
      <c r="A1039" s="17"/>
      <c r="B1039" s="19">
        <v>43832</v>
      </c>
      <c r="C1039" s="15">
        <f t="shared" si="64"/>
        <v>2</v>
      </c>
      <c r="D1039" s="14">
        <f t="shared" si="65"/>
        <v>1</v>
      </c>
      <c r="E1039" s="15">
        <f t="shared" si="66"/>
        <v>2020</v>
      </c>
      <c r="F1039" s="15" t="s">
        <v>309</v>
      </c>
      <c r="G1039" s="15" t="s">
        <v>9</v>
      </c>
      <c r="H1039" s="93">
        <v>130</v>
      </c>
      <c r="I1039" s="93"/>
      <c r="J1039" s="94">
        <f t="shared" si="67"/>
        <v>52397.273999999932</v>
      </c>
    </row>
    <row r="1040" spans="1:10" x14ac:dyDescent="0.35">
      <c r="A1040" s="17"/>
      <c r="B1040" s="19">
        <v>43833</v>
      </c>
      <c r="C1040" s="15">
        <f t="shared" si="64"/>
        <v>3</v>
      </c>
      <c r="D1040" s="14">
        <f t="shared" si="65"/>
        <v>1</v>
      </c>
      <c r="E1040" s="15">
        <f t="shared" si="66"/>
        <v>2020</v>
      </c>
      <c r="F1040" s="15" t="s">
        <v>357</v>
      </c>
      <c r="G1040" s="15" t="s">
        <v>19</v>
      </c>
      <c r="H1040" s="93">
        <v>216</v>
      </c>
      <c r="I1040" s="93"/>
      <c r="J1040" s="94">
        <f t="shared" si="67"/>
        <v>52613.273999999932</v>
      </c>
    </row>
    <row r="1041" spans="1:10" x14ac:dyDescent="0.35">
      <c r="A1041" s="17"/>
      <c r="B1041" s="19">
        <v>43833</v>
      </c>
      <c r="C1041" s="15">
        <f t="shared" si="64"/>
        <v>3</v>
      </c>
      <c r="D1041" s="14">
        <f t="shared" si="65"/>
        <v>1</v>
      </c>
      <c r="E1041" s="15">
        <f t="shared" si="66"/>
        <v>2020</v>
      </c>
      <c r="F1041" s="15" t="s">
        <v>336</v>
      </c>
      <c r="G1041" s="15" t="s">
        <v>19</v>
      </c>
      <c r="H1041" s="93">
        <v>216</v>
      </c>
      <c r="I1041" s="93"/>
      <c r="J1041" s="94">
        <f t="shared" si="67"/>
        <v>52829.273999999932</v>
      </c>
    </row>
    <row r="1042" spans="1:10" x14ac:dyDescent="0.35">
      <c r="A1042" s="17"/>
      <c r="B1042" s="19">
        <v>43833</v>
      </c>
      <c r="C1042" s="15">
        <f t="shared" si="64"/>
        <v>3</v>
      </c>
      <c r="D1042" s="14">
        <f t="shared" si="65"/>
        <v>1</v>
      </c>
      <c r="E1042" s="15">
        <f t="shared" si="66"/>
        <v>2020</v>
      </c>
      <c r="F1042" s="15" t="s">
        <v>357</v>
      </c>
      <c r="G1042" s="15" t="s">
        <v>9</v>
      </c>
      <c r="H1042" s="93">
        <v>1200</v>
      </c>
      <c r="I1042" s="93"/>
      <c r="J1042" s="94">
        <f t="shared" si="67"/>
        <v>54029.273999999932</v>
      </c>
    </row>
    <row r="1043" spans="1:10" x14ac:dyDescent="0.35">
      <c r="A1043" s="17"/>
      <c r="B1043" s="19">
        <v>43833</v>
      </c>
      <c r="C1043" s="15">
        <f t="shared" si="64"/>
        <v>3</v>
      </c>
      <c r="D1043" s="14">
        <f t="shared" si="65"/>
        <v>1</v>
      </c>
      <c r="E1043" s="15">
        <f t="shared" si="66"/>
        <v>2020</v>
      </c>
      <c r="F1043" s="15" t="s">
        <v>336</v>
      </c>
      <c r="G1043" s="15" t="s">
        <v>9</v>
      </c>
      <c r="H1043" s="93">
        <v>417</v>
      </c>
      <c r="I1043" s="93"/>
      <c r="J1043" s="94">
        <f t="shared" si="67"/>
        <v>54446.273999999932</v>
      </c>
    </row>
    <row r="1044" spans="1:10" x14ac:dyDescent="0.35">
      <c r="A1044" s="17"/>
      <c r="B1044" s="19">
        <v>43836</v>
      </c>
      <c r="C1044" s="15">
        <f t="shared" si="64"/>
        <v>6</v>
      </c>
      <c r="D1044" s="14">
        <f t="shared" si="65"/>
        <v>1</v>
      </c>
      <c r="E1044" s="15">
        <f t="shared" si="66"/>
        <v>2020</v>
      </c>
      <c r="F1044" s="15" t="s">
        <v>329</v>
      </c>
      <c r="G1044" s="15" t="s">
        <v>19</v>
      </c>
      <c r="H1044" s="93">
        <v>216</v>
      </c>
      <c r="I1044" s="93"/>
      <c r="J1044" s="94">
        <f t="shared" si="67"/>
        <v>54662.273999999932</v>
      </c>
    </row>
    <row r="1045" spans="1:10" x14ac:dyDescent="0.35">
      <c r="A1045" s="17"/>
      <c r="B1045" s="19">
        <v>43836</v>
      </c>
      <c r="C1045" s="15">
        <f t="shared" si="64"/>
        <v>6</v>
      </c>
      <c r="D1045" s="14">
        <f t="shared" si="65"/>
        <v>1</v>
      </c>
      <c r="E1045" s="15">
        <f t="shared" si="66"/>
        <v>2020</v>
      </c>
      <c r="F1045" s="15" t="s">
        <v>357</v>
      </c>
      <c r="G1045" s="15" t="s">
        <v>9</v>
      </c>
      <c r="H1045" s="93">
        <v>3000</v>
      </c>
      <c r="I1045" s="93"/>
      <c r="J1045" s="94">
        <f t="shared" si="67"/>
        <v>57662.273999999932</v>
      </c>
    </row>
    <row r="1046" spans="1:10" x14ac:dyDescent="0.35">
      <c r="A1046" s="17"/>
      <c r="B1046" s="19">
        <v>43836</v>
      </c>
      <c r="C1046" s="15">
        <f t="shared" si="64"/>
        <v>6</v>
      </c>
      <c r="D1046" s="14">
        <f t="shared" si="65"/>
        <v>1</v>
      </c>
      <c r="E1046" s="15">
        <f t="shared" si="66"/>
        <v>2020</v>
      </c>
      <c r="F1046" s="15" t="s">
        <v>357</v>
      </c>
      <c r="G1046" s="15" t="s">
        <v>9</v>
      </c>
      <c r="H1046" s="93">
        <v>3000</v>
      </c>
      <c r="I1046" s="93"/>
      <c r="J1046" s="94">
        <f t="shared" si="67"/>
        <v>60662.273999999932</v>
      </c>
    </row>
    <row r="1047" spans="1:10" x14ac:dyDescent="0.35">
      <c r="A1047" s="17"/>
      <c r="B1047" s="19">
        <v>43836</v>
      </c>
      <c r="C1047" s="15">
        <f t="shared" si="64"/>
        <v>6</v>
      </c>
      <c r="D1047" s="14">
        <f t="shared" si="65"/>
        <v>1</v>
      </c>
      <c r="E1047" s="15">
        <f t="shared" si="66"/>
        <v>2020</v>
      </c>
      <c r="F1047" s="15" t="s">
        <v>179</v>
      </c>
      <c r="G1047" s="15" t="s">
        <v>96</v>
      </c>
      <c r="H1047" s="93"/>
      <c r="I1047" s="93">
        <v>0.83</v>
      </c>
      <c r="J1047" s="94">
        <f t="shared" si="67"/>
        <v>60661.44399999993</v>
      </c>
    </row>
    <row r="1048" spans="1:10" x14ac:dyDescent="0.35">
      <c r="A1048" s="17"/>
      <c r="B1048" s="19">
        <v>43838</v>
      </c>
      <c r="C1048" s="15">
        <f t="shared" si="64"/>
        <v>8</v>
      </c>
      <c r="D1048" s="14">
        <f t="shared" si="65"/>
        <v>1</v>
      </c>
      <c r="E1048" s="15">
        <f t="shared" si="66"/>
        <v>2020</v>
      </c>
      <c r="F1048" s="15" t="s">
        <v>326</v>
      </c>
      <c r="G1048" s="15" t="s">
        <v>19</v>
      </c>
      <c r="H1048" s="93">
        <v>216</v>
      </c>
      <c r="I1048" s="93"/>
      <c r="J1048" s="94">
        <f t="shared" si="67"/>
        <v>60877.44399999993</v>
      </c>
    </row>
    <row r="1049" spans="1:10" x14ac:dyDescent="0.35">
      <c r="A1049" s="17"/>
      <c r="B1049" s="19">
        <v>43838</v>
      </c>
      <c r="C1049" s="15">
        <f t="shared" si="64"/>
        <v>8</v>
      </c>
      <c r="D1049" s="14">
        <f t="shared" si="65"/>
        <v>1</v>
      </c>
      <c r="E1049" s="15">
        <f t="shared" si="66"/>
        <v>2020</v>
      </c>
      <c r="F1049" s="15" t="s">
        <v>326</v>
      </c>
      <c r="G1049" s="15" t="s">
        <v>9</v>
      </c>
      <c r="H1049" s="93">
        <v>135</v>
      </c>
      <c r="I1049" s="93"/>
      <c r="J1049" s="94">
        <f t="shared" si="67"/>
        <v>61012.44399999993</v>
      </c>
    </row>
    <row r="1050" spans="1:10" x14ac:dyDescent="0.35">
      <c r="A1050" s="17"/>
      <c r="B1050" s="19">
        <v>43838</v>
      </c>
      <c r="C1050" s="15">
        <f t="shared" si="64"/>
        <v>8</v>
      </c>
      <c r="D1050" s="14">
        <f t="shared" si="65"/>
        <v>1</v>
      </c>
      <c r="E1050" s="15">
        <f t="shared" si="66"/>
        <v>2020</v>
      </c>
      <c r="F1050" s="15" t="s">
        <v>123</v>
      </c>
      <c r="G1050" s="15" t="s">
        <v>71</v>
      </c>
      <c r="H1050" s="93"/>
      <c r="I1050" s="93">
        <v>409.09</v>
      </c>
      <c r="J1050" s="94">
        <f t="shared" si="67"/>
        <v>60603.353999999934</v>
      </c>
    </row>
    <row r="1051" spans="1:10" x14ac:dyDescent="0.35">
      <c r="A1051" s="17"/>
      <c r="B1051" s="19">
        <v>43838</v>
      </c>
      <c r="C1051" s="15">
        <f t="shared" si="64"/>
        <v>8</v>
      </c>
      <c r="D1051" s="14">
        <f t="shared" si="65"/>
        <v>1</v>
      </c>
      <c r="E1051" s="15">
        <f t="shared" si="66"/>
        <v>2020</v>
      </c>
      <c r="F1051" s="15" t="s">
        <v>123</v>
      </c>
      <c r="G1051" s="15" t="s">
        <v>71</v>
      </c>
      <c r="H1051" s="93"/>
      <c r="I1051" s="93">
        <v>136.84</v>
      </c>
      <c r="J1051" s="94">
        <f t="shared" si="67"/>
        <v>60466.513999999937</v>
      </c>
    </row>
    <row r="1052" spans="1:10" x14ac:dyDescent="0.35">
      <c r="A1052" s="17"/>
      <c r="B1052" s="19">
        <v>43839</v>
      </c>
      <c r="C1052" s="15">
        <f t="shared" si="64"/>
        <v>9</v>
      </c>
      <c r="D1052" s="14">
        <f t="shared" si="65"/>
        <v>1</v>
      </c>
      <c r="E1052" s="15">
        <f t="shared" si="66"/>
        <v>2020</v>
      </c>
      <c r="F1052" s="15" t="s">
        <v>160</v>
      </c>
      <c r="G1052" s="15" t="s">
        <v>161</v>
      </c>
      <c r="H1052" s="93"/>
      <c r="I1052" s="93">
        <v>8.8000000000000007</v>
      </c>
      <c r="J1052" s="94">
        <f t="shared" si="67"/>
        <v>60457.713999999934</v>
      </c>
    </row>
    <row r="1053" spans="1:10" x14ac:dyDescent="0.35">
      <c r="A1053" s="17"/>
      <c r="B1053" s="19">
        <v>43840</v>
      </c>
      <c r="C1053" s="15">
        <f t="shared" si="64"/>
        <v>10</v>
      </c>
      <c r="D1053" s="14">
        <f t="shared" si="65"/>
        <v>1</v>
      </c>
      <c r="E1053" s="15">
        <f t="shared" si="66"/>
        <v>2020</v>
      </c>
      <c r="F1053" s="15" t="s">
        <v>167</v>
      </c>
      <c r="G1053" s="15" t="s">
        <v>18</v>
      </c>
      <c r="H1053" s="93"/>
      <c r="I1053" s="93">
        <v>110.82</v>
      </c>
      <c r="J1053" s="94">
        <f t="shared" si="67"/>
        <v>60346.893999999935</v>
      </c>
    </row>
    <row r="1054" spans="1:10" x14ac:dyDescent="0.35">
      <c r="A1054" s="17"/>
      <c r="B1054" s="19">
        <v>43840</v>
      </c>
      <c r="C1054" s="15">
        <f t="shared" si="64"/>
        <v>10</v>
      </c>
      <c r="D1054" s="14">
        <f t="shared" si="65"/>
        <v>1</v>
      </c>
      <c r="E1054" s="15">
        <f t="shared" si="66"/>
        <v>2020</v>
      </c>
      <c r="F1054" s="15" t="s">
        <v>255</v>
      </c>
      <c r="G1054" s="15" t="s">
        <v>138</v>
      </c>
      <c r="H1054" s="93"/>
      <c r="I1054" s="93">
        <v>120.9</v>
      </c>
      <c r="J1054" s="94">
        <f t="shared" si="67"/>
        <v>60225.993999999933</v>
      </c>
    </row>
    <row r="1055" spans="1:10" x14ac:dyDescent="0.35">
      <c r="A1055" s="17"/>
      <c r="B1055" s="19">
        <v>43843</v>
      </c>
      <c r="C1055" s="15">
        <f t="shared" si="64"/>
        <v>13</v>
      </c>
      <c r="D1055" s="14">
        <f t="shared" si="65"/>
        <v>1</v>
      </c>
      <c r="E1055" s="15">
        <f t="shared" si="66"/>
        <v>2020</v>
      </c>
      <c r="F1055" s="15" t="s">
        <v>356</v>
      </c>
      <c r="G1055" s="15" t="s">
        <v>19</v>
      </c>
      <c r="H1055" s="93">
        <v>256</v>
      </c>
      <c r="I1055" s="93"/>
      <c r="J1055" s="94">
        <f t="shared" si="67"/>
        <v>60481.993999999933</v>
      </c>
    </row>
    <row r="1056" spans="1:10" x14ac:dyDescent="0.35">
      <c r="A1056" s="17"/>
      <c r="B1056" s="19">
        <v>43843</v>
      </c>
      <c r="C1056" s="15">
        <f t="shared" si="64"/>
        <v>13</v>
      </c>
      <c r="D1056" s="14">
        <f t="shared" si="65"/>
        <v>1</v>
      </c>
      <c r="E1056" s="15">
        <f t="shared" si="66"/>
        <v>2020</v>
      </c>
      <c r="F1056" s="15" t="s">
        <v>332</v>
      </c>
      <c r="G1056" s="15" t="s">
        <v>19</v>
      </c>
      <c r="H1056" s="93">
        <v>216</v>
      </c>
      <c r="I1056" s="93"/>
      <c r="J1056" s="94">
        <f t="shared" si="67"/>
        <v>60697.993999999933</v>
      </c>
    </row>
    <row r="1057" spans="1:10" x14ac:dyDescent="0.35">
      <c r="A1057" s="17"/>
      <c r="B1057" s="19">
        <v>43843</v>
      </c>
      <c r="C1057" s="15">
        <f t="shared" si="64"/>
        <v>13</v>
      </c>
      <c r="D1057" s="14">
        <f t="shared" si="65"/>
        <v>1</v>
      </c>
      <c r="E1057" s="15">
        <f t="shared" si="66"/>
        <v>2020</v>
      </c>
      <c r="F1057" s="15" t="s">
        <v>356</v>
      </c>
      <c r="G1057" s="15" t="s">
        <v>9</v>
      </c>
      <c r="H1057" s="93">
        <v>200</v>
      </c>
      <c r="I1057" s="93"/>
      <c r="J1057" s="94">
        <f t="shared" si="67"/>
        <v>60897.993999999933</v>
      </c>
    </row>
    <row r="1058" spans="1:10" x14ac:dyDescent="0.35">
      <c r="A1058" s="17"/>
      <c r="B1058" s="19">
        <v>43843</v>
      </c>
      <c r="C1058" s="15">
        <f t="shared" si="64"/>
        <v>13</v>
      </c>
      <c r="D1058" s="14">
        <f t="shared" si="65"/>
        <v>1</v>
      </c>
      <c r="E1058" s="15">
        <f t="shared" si="66"/>
        <v>2020</v>
      </c>
      <c r="F1058" s="15" t="s">
        <v>332</v>
      </c>
      <c r="G1058" s="15" t="s">
        <v>9</v>
      </c>
      <c r="H1058" s="93">
        <v>80</v>
      </c>
      <c r="I1058" s="93"/>
      <c r="J1058" s="94">
        <f t="shared" si="67"/>
        <v>60977.993999999933</v>
      </c>
    </row>
    <row r="1059" spans="1:10" x14ac:dyDescent="0.35">
      <c r="A1059" s="17"/>
      <c r="B1059" s="19">
        <v>43843</v>
      </c>
      <c r="C1059" s="15">
        <f t="shared" si="64"/>
        <v>13</v>
      </c>
      <c r="D1059" s="14">
        <f t="shared" si="65"/>
        <v>1</v>
      </c>
      <c r="E1059" s="15">
        <f t="shared" si="66"/>
        <v>2020</v>
      </c>
      <c r="F1059" s="15" t="s">
        <v>144</v>
      </c>
      <c r="G1059" s="15" t="s">
        <v>146</v>
      </c>
      <c r="H1059" s="93"/>
      <c r="I1059" s="93">
        <v>32.5</v>
      </c>
      <c r="J1059" s="94">
        <f t="shared" si="67"/>
        <v>60945.493999999933</v>
      </c>
    </row>
    <row r="1060" spans="1:10" x14ac:dyDescent="0.35">
      <c r="A1060" s="17"/>
      <c r="B1060" s="19">
        <v>43844</v>
      </c>
      <c r="C1060" s="15">
        <f t="shared" si="64"/>
        <v>14</v>
      </c>
      <c r="D1060" s="14">
        <f t="shared" si="65"/>
        <v>1</v>
      </c>
      <c r="E1060" s="15">
        <f t="shared" si="66"/>
        <v>2020</v>
      </c>
      <c r="F1060" s="15" t="s">
        <v>333</v>
      </c>
      <c r="G1060" s="15" t="s">
        <v>19</v>
      </c>
      <c r="H1060" s="93">
        <v>228</v>
      </c>
      <c r="I1060" s="93"/>
      <c r="J1060" s="94">
        <f t="shared" si="67"/>
        <v>61173.493999999933</v>
      </c>
    </row>
    <row r="1061" spans="1:10" x14ac:dyDescent="0.35">
      <c r="A1061" s="17"/>
      <c r="B1061" s="19">
        <v>43844</v>
      </c>
      <c r="C1061" s="15">
        <f t="shared" si="64"/>
        <v>14</v>
      </c>
      <c r="D1061" s="14">
        <f t="shared" si="65"/>
        <v>1</v>
      </c>
      <c r="E1061" s="15">
        <f t="shared" si="66"/>
        <v>2020</v>
      </c>
      <c r="F1061" s="15" t="s">
        <v>333</v>
      </c>
      <c r="G1061" s="15" t="s">
        <v>9</v>
      </c>
      <c r="H1061" s="93">
        <v>50</v>
      </c>
      <c r="I1061" s="93"/>
      <c r="J1061" s="94">
        <f t="shared" si="67"/>
        <v>61223.493999999933</v>
      </c>
    </row>
    <row r="1062" spans="1:10" x14ac:dyDescent="0.35">
      <c r="A1062" s="17"/>
      <c r="B1062" s="19">
        <v>43845</v>
      </c>
      <c r="C1062" s="15">
        <f t="shared" si="64"/>
        <v>15</v>
      </c>
      <c r="D1062" s="14">
        <f t="shared" si="65"/>
        <v>1</v>
      </c>
      <c r="E1062" s="15">
        <f t="shared" si="66"/>
        <v>2020</v>
      </c>
      <c r="F1062" s="15" t="s">
        <v>327</v>
      </c>
      <c r="G1062" s="15" t="s">
        <v>19</v>
      </c>
      <c r="H1062" s="93">
        <v>216</v>
      </c>
      <c r="I1062" s="93"/>
      <c r="J1062" s="94">
        <f t="shared" si="67"/>
        <v>61439.493999999933</v>
      </c>
    </row>
    <row r="1063" spans="1:10" x14ac:dyDescent="0.35">
      <c r="A1063" s="17"/>
      <c r="B1063" s="19">
        <v>43845</v>
      </c>
      <c r="C1063" s="15">
        <f t="shared" si="64"/>
        <v>15</v>
      </c>
      <c r="D1063" s="14">
        <f t="shared" si="65"/>
        <v>1</v>
      </c>
      <c r="E1063" s="15">
        <f t="shared" si="66"/>
        <v>2020</v>
      </c>
      <c r="F1063" s="15" t="s">
        <v>327</v>
      </c>
      <c r="G1063" s="15" t="s">
        <v>9</v>
      </c>
      <c r="H1063" s="93">
        <v>160</v>
      </c>
      <c r="I1063" s="93"/>
      <c r="J1063" s="94">
        <f t="shared" si="67"/>
        <v>61599.493999999933</v>
      </c>
    </row>
    <row r="1064" spans="1:10" x14ac:dyDescent="0.35">
      <c r="A1064" s="17"/>
      <c r="B1064" s="19">
        <v>43847</v>
      </c>
      <c r="C1064" s="15">
        <f t="shared" si="64"/>
        <v>17</v>
      </c>
      <c r="D1064" s="14">
        <f t="shared" si="65"/>
        <v>1</v>
      </c>
      <c r="E1064" s="15">
        <f t="shared" si="66"/>
        <v>2020</v>
      </c>
      <c r="F1064" s="15" t="s">
        <v>179</v>
      </c>
      <c r="G1064" s="15" t="s">
        <v>96</v>
      </c>
      <c r="H1064" s="93"/>
      <c r="I1064" s="93">
        <v>72</v>
      </c>
      <c r="J1064" s="94">
        <f t="shared" si="67"/>
        <v>61527.493999999933</v>
      </c>
    </row>
    <row r="1065" spans="1:10" x14ac:dyDescent="0.35">
      <c r="A1065" s="17"/>
      <c r="B1065" s="19">
        <v>43847</v>
      </c>
      <c r="C1065" s="15">
        <f t="shared" si="64"/>
        <v>17</v>
      </c>
      <c r="D1065" s="14">
        <f t="shared" si="65"/>
        <v>1</v>
      </c>
      <c r="E1065" s="15">
        <f t="shared" si="66"/>
        <v>2020</v>
      </c>
      <c r="F1065" s="15" t="s">
        <v>147</v>
      </c>
      <c r="G1065" s="15" t="s">
        <v>52</v>
      </c>
      <c r="H1065" s="93"/>
      <c r="I1065" s="93">
        <v>15.26</v>
      </c>
      <c r="J1065" s="94">
        <f t="shared" si="67"/>
        <v>61512.233999999931</v>
      </c>
    </row>
    <row r="1066" spans="1:10" x14ac:dyDescent="0.35">
      <c r="A1066" s="17"/>
      <c r="B1066" s="19">
        <v>43850</v>
      </c>
      <c r="C1066" s="15">
        <f t="shared" si="64"/>
        <v>20</v>
      </c>
      <c r="D1066" s="14">
        <f t="shared" si="65"/>
        <v>1</v>
      </c>
      <c r="E1066" s="15">
        <f t="shared" si="66"/>
        <v>2020</v>
      </c>
      <c r="F1066" s="15" t="s">
        <v>334</v>
      </c>
      <c r="G1066" s="15" t="s">
        <v>19</v>
      </c>
      <c r="H1066" s="93">
        <v>216</v>
      </c>
      <c r="I1066" s="93"/>
      <c r="J1066" s="94">
        <f t="shared" si="67"/>
        <v>61728.233999999931</v>
      </c>
    </row>
    <row r="1067" spans="1:10" x14ac:dyDescent="0.35">
      <c r="A1067" s="17"/>
      <c r="B1067" s="19">
        <v>43850</v>
      </c>
      <c r="C1067" s="15">
        <f t="shared" si="64"/>
        <v>20</v>
      </c>
      <c r="D1067" s="14">
        <f t="shared" si="65"/>
        <v>1</v>
      </c>
      <c r="E1067" s="15">
        <f t="shared" si="66"/>
        <v>2020</v>
      </c>
      <c r="F1067" s="15" t="s">
        <v>334</v>
      </c>
      <c r="G1067" s="15" t="s">
        <v>9</v>
      </c>
      <c r="H1067" s="93">
        <v>65</v>
      </c>
      <c r="I1067" s="93"/>
      <c r="J1067" s="94">
        <f t="shared" si="67"/>
        <v>61793.233999999931</v>
      </c>
    </row>
    <row r="1068" spans="1:10" x14ac:dyDescent="0.35">
      <c r="A1068" s="17"/>
      <c r="B1068" s="19">
        <v>43850</v>
      </c>
      <c r="C1068" s="15">
        <f t="shared" si="64"/>
        <v>20</v>
      </c>
      <c r="D1068" s="14">
        <f t="shared" si="65"/>
        <v>1</v>
      </c>
      <c r="E1068" s="15">
        <f t="shared" si="66"/>
        <v>2020</v>
      </c>
      <c r="F1068" s="15" t="s">
        <v>334</v>
      </c>
      <c r="G1068" s="15" t="s">
        <v>98</v>
      </c>
      <c r="H1068" s="93"/>
      <c r="I1068" s="93">
        <v>29.9</v>
      </c>
      <c r="J1068" s="94">
        <f t="shared" si="67"/>
        <v>61763.33399999993</v>
      </c>
    </row>
    <row r="1069" spans="1:10" x14ac:dyDescent="0.35">
      <c r="A1069" s="17"/>
      <c r="B1069" s="19">
        <v>43850</v>
      </c>
      <c r="C1069" s="15">
        <f t="shared" si="64"/>
        <v>20</v>
      </c>
      <c r="D1069" s="14">
        <f t="shared" si="65"/>
        <v>1</v>
      </c>
      <c r="E1069" s="15">
        <f t="shared" si="66"/>
        <v>2020</v>
      </c>
      <c r="F1069" s="15" t="s">
        <v>255</v>
      </c>
      <c r="G1069" s="15" t="s">
        <v>138</v>
      </c>
      <c r="H1069" s="93"/>
      <c r="I1069" s="93">
        <v>275.39999999999998</v>
      </c>
      <c r="J1069" s="94">
        <f t="shared" si="67"/>
        <v>61487.933999999928</v>
      </c>
    </row>
    <row r="1070" spans="1:10" x14ac:dyDescent="0.35">
      <c r="A1070" s="17"/>
      <c r="B1070" s="19">
        <v>43853</v>
      </c>
      <c r="C1070" s="15">
        <f t="shared" si="64"/>
        <v>23</v>
      </c>
      <c r="D1070" s="14">
        <f t="shared" si="65"/>
        <v>1</v>
      </c>
      <c r="E1070" s="15">
        <f t="shared" si="66"/>
        <v>2020</v>
      </c>
      <c r="F1070" s="15" t="s">
        <v>204</v>
      </c>
      <c r="G1070" s="15" t="s">
        <v>116</v>
      </c>
      <c r="H1070" s="93"/>
      <c r="I1070" s="93">
        <v>10.8</v>
      </c>
      <c r="J1070" s="94">
        <f t="shared" si="67"/>
        <v>61477.133999999925</v>
      </c>
    </row>
    <row r="1071" spans="1:10" x14ac:dyDescent="0.35">
      <c r="A1071" s="17"/>
      <c r="B1071" s="19">
        <v>43857</v>
      </c>
      <c r="C1071" s="15">
        <f t="shared" si="64"/>
        <v>27</v>
      </c>
      <c r="D1071" s="14">
        <f t="shared" si="65"/>
        <v>1</v>
      </c>
      <c r="E1071" s="15">
        <f t="shared" si="66"/>
        <v>2020</v>
      </c>
      <c r="F1071" s="15" t="s">
        <v>123</v>
      </c>
      <c r="G1071" s="15" t="s">
        <v>71</v>
      </c>
      <c r="H1071" s="93"/>
      <c r="I1071" s="93">
        <v>71.5</v>
      </c>
      <c r="J1071" s="94">
        <f t="shared" si="67"/>
        <v>61405.633999999925</v>
      </c>
    </row>
    <row r="1072" spans="1:10" x14ac:dyDescent="0.35">
      <c r="A1072" s="17"/>
      <c r="B1072" s="19">
        <v>43857</v>
      </c>
      <c r="C1072" s="15">
        <f t="shared" si="64"/>
        <v>27</v>
      </c>
      <c r="D1072" s="14">
        <f t="shared" si="65"/>
        <v>1</v>
      </c>
      <c r="E1072" s="15">
        <f t="shared" si="66"/>
        <v>2020</v>
      </c>
      <c r="F1072" s="15" t="s">
        <v>256</v>
      </c>
      <c r="G1072" s="15" t="s">
        <v>257</v>
      </c>
      <c r="H1072" s="93"/>
      <c r="I1072" s="93">
        <v>300</v>
      </c>
      <c r="J1072" s="94">
        <f t="shared" si="67"/>
        <v>61105.633999999925</v>
      </c>
    </row>
    <row r="1073" spans="1:10" x14ac:dyDescent="0.35">
      <c r="A1073" s="17"/>
      <c r="B1073" s="19">
        <v>43857</v>
      </c>
      <c r="C1073" s="15">
        <f t="shared" si="64"/>
        <v>27</v>
      </c>
      <c r="D1073" s="14">
        <f t="shared" si="65"/>
        <v>1</v>
      </c>
      <c r="E1073" s="15">
        <f t="shared" si="66"/>
        <v>2020</v>
      </c>
      <c r="F1073" s="15" t="s">
        <v>258</v>
      </c>
      <c r="G1073" s="15" t="s">
        <v>157</v>
      </c>
      <c r="H1073" s="93"/>
      <c r="I1073" s="93">
        <v>271.98</v>
      </c>
      <c r="J1073" s="94">
        <f t="shared" si="67"/>
        <v>60833.653999999922</v>
      </c>
    </row>
    <row r="1074" spans="1:10" x14ac:dyDescent="0.35">
      <c r="A1074" s="17"/>
      <c r="B1074" s="19">
        <v>43857</v>
      </c>
      <c r="C1074" s="15">
        <f t="shared" si="64"/>
        <v>27</v>
      </c>
      <c r="D1074" s="14">
        <f t="shared" si="65"/>
        <v>1</v>
      </c>
      <c r="E1074" s="15">
        <f t="shared" si="66"/>
        <v>2020</v>
      </c>
      <c r="F1074" s="15" t="s">
        <v>245</v>
      </c>
      <c r="G1074" s="15" t="s">
        <v>69</v>
      </c>
      <c r="H1074" s="93"/>
      <c r="I1074" s="93">
        <v>50.5</v>
      </c>
      <c r="J1074" s="94">
        <f t="shared" si="67"/>
        <v>60783.153999999922</v>
      </c>
    </row>
    <row r="1075" spans="1:10" x14ac:dyDescent="0.35">
      <c r="A1075" s="17"/>
      <c r="B1075" s="19">
        <v>43858</v>
      </c>
      <c r="C1075" s="15">
        <f t="shared" si="64"/>
        <v>28</v>
      </c>
      <c r="D1075" s="14">
        <f t="shared" si="65"/>
        <v>1</v>
      </c>
      <c r="E1075" s="15">
        <f t="shared" si="66"/>
        <v>2020</v>
      </c>
      <c r="F1075" s="15" t="s">
        <v>226</v>
      </c>
      <c r="G1075" s="15" t="s">
        <v>80</v>
      </c>
      <c r="H1075" s="93"/>
      <c r="I1075" s="93">
        <v>27.7</v>
      </c>
      <c r="J1075" s="94">
        <f t="shared" si="67"/>
        <v>60755.453999999925</v>
      </c>
    </row>
    <row r="1076" spans="1:10" x14ac:dyDescent="0.35">
      <c r="A1076" s="17"/>
      <c r="B1076" s="19">
        <v>43858</v>
      </c>
      <c r="C1076" s="15">
        <f t="shared" si="64"/>
        <v>28</v>
      </c>
      <c r="D1076" s="14">
        <f t="shared" si="65"/>
        <v>1</v>
      </c>
      <c r="E1076" s="15">
        <f t="shared" si="66"/>
        <v>2020</v>
      </c>
      <c r="F1076" s="15" t="s">
        <v>245</v>
      </c>
      <c r="G1076" s="15" t="s">
        <v>157</v>
      </c>
      <c r="H1076" s="93"/>
      <c r="I1076" s="93">
        <v>27.29</v>
      </c>
      <c r="J1076" s="94">
        <f t="shared" si="67"/>
        <v>60728.163999999924</v>
      </c>
    </row>
    <row r="1077" spans="1:10" x14ac:dyDescent="0.35">
      <c r="A1077" s="17"/>
      <c r="B1077" s="19">
        <v>43860</v>
      </c>
      <c r="C1077" s="15">
        <f t="shared" si="64"/>
        <v>30</v>
      </c>
      <c r="D1077" s="14">
        <f t="shared" si="65"/>
        <v>1</v>
      </c>
      <c r="E1077" s="15">
        <f t="shared" si="66"/>
        <v>2020</v>
      </c>
      <c r="F1077" s="15" t="s">
        <v>232</v>
      </c>
      <c r="G1077" s="33" t="s">
        <v>153</v>
      </c>
      <c r="H1077" s="93"/>
      <c r="I1077" s="93">
        <v>272.27999999999997</v>
      </c>
      <c r="J1077" s="94">
        <f t="shared" si="67"/>
        <v>60455.883999999925</v>
      </c>
    </row>
    <row r="1078" spans="1:10" x14ac:dyDescent="0.35">
      <c r="A1078" s="17"/>
      <c r="B1078" s="19">
        <v>43861</v>
      </c>
      <c r="C1078" s="15">
        <f t="shared" si="64"/>
        <v>31</v>
      </c>
      <c r="D1078" s="14">
        <f t="shared" si="65"/>
        <v>1</v>
      </c>
      <c r="E1078" s="15">
        <f t="shared" si="66"/>
        <v>2020</v>
      </c>
      <c r="F1078" s="15" t="s">
        <v>144</v>
      </c>
      <c r="G1078" s="15" t="s">
        <v>157</v>
      </c>
      <c r="H1078" s="93"/>
      <c r="I1078" s="93">
        <v>47</v>
      </c>
      <c r="J1078" s="94">
        <f t="shared" si="67"/>
        <v>60408.883999999925</v>
      </c>
    </row>
    <row r="1079" spans="1:10" x14ac:dyDescent="0.35">
      <c r="B1079" s="20">
        <v>43864</v>
      </c>
      <c r="C1079" s="11">
        <f t="shared" si="64"/>
        <v>3</v>
      </c>
      <c r="D1079" s="10">
        <f t="shared" si="65"/>
        <v>2</v>
      </c>
      <c r="E1079" s="11">
        <f t="shared" si="66"/>
        <v>2020</v>
      </c>
      <c r="F1079" s="11" t="s">
        <v>335</v>
      </c>
      <c r="G1079" s="11" t="s">
        <v>37</v>
      </c>
      <c r="I1079" s="91">
        <v>500</v>
      </c>
      <c r="J1079" s="92">
        <f t="shared" si="67"/>
        <v>59908.883999999925</v>
      </c>
    </row>
    <row r="1080" spans="1:10" x14ac:dyDescent="0.35">
      <c r="B1080" s="20">
        <v>43864</v>
      </c>
      <c r="C1080" s="11">
        <f t="shared" si="64"/>
        <v>3</v>
      </c>
      <c r="D1080" s="10">
        <f t="shared" si="65"/>
        <v>2</v>
      </c>
      <c r="E1080" s="11">
        <f t="shared" si="66"/>
        <v>2020</v>
      </c>
      <c r="F1080" s="11" t="s">
        <v>330</v>
      </c>
      <c r="G1080" s="11" t="s">
        <v>48</v>
      </c>
      <c r="I1080" s="91">
        <v>1667</v>
      </c>
      <c r="J1080" s="92">
        <f t="shared" si="67"/>
        <v>58241.883999999925</v>
      </c>
    </row>
    <row r="1081" spans="1:10" x14ac:dyDescent="0.35">
      <c r="B1081" s="20">
        <v>43864</v>
      </c>
      <c r="C1081" s="11">
        <f t="shared" si="64"/>
        <v>3</v>
      </c>
      <c r="D1081" s="10">
        <f t="shared" si="65"/>
        <v>2</v>
      </c>
      <c r="E1081" s="11">
        <f t="shared" si="66"/>
        <v>2020</v>
      </c>
      <c r="F1081" s="11" t="s">
        <v>331</v>
      </c>
      <c r="G1081" s="11" t="s">
        <v>50</v>
      </c>
      <c r="I1081" s="91">
        <v>100</v>
      </c>
      <c r="J1081" s="92">
        <f t="shared" si="67"/>
        <v>58141.883999999925</v>
      </c>
    </row>
    <row r="1082" spans="1:10" x14ac:dyDescent="0.35">
      <c r="B1082" s="20">
        <v>43864</v>
      </c>
      <c r="C1082" s="11">
        <f t="shared" si="64"/>
        <v>3</v>
      </c>
      <c r="D1082" s="10">
        <f t="shared" si="65"/>
        <v>2</v>
      </c>
      <c r="E1082" s="11">
        <f t="shared" si="66"/>
        <v>2020</v>
      </c>
      <c r="F1082" s="11" t="s">
        <v>357</v>
      </c>
      <c r="G1082" s="11" t="s">
        <v>19</v>
      </c>
      <c r="H1082" s="91">
        <v>216</v>
      </c>
      <c r="J1082" s="92">
        <f t="shared" si="67"/>
        <v>58357.883999999925</v>
      </c>
    </row>
    <row r="1083" spans="1:10" x14ac:dyDescent="0.35">
      <c r="B1083" s="20">
        <v>43864</v>
      </c>
      <c r="C1083" s="11">
        <f t="shared" si="64"/>
        <v>3</v>
      </c>
      <c r="D1083" s="10">
        <f t="shared" si="65"/>
        <v>2</v>
      </c>
      <c r="E1083" s="11">
        <f t="shared" si="66"/>
        <v>2020</v>
      </c>
      <c r="F1083" s="11" t="s">
        <v>336</v>
      </c>
      <c r="G1083" s="11" t="s">
        <v>19</v>
      </c>
      <c r="H1083" s="91">
        <v>216</v>
      </c>
      <c r="J1083" s="92">
        <f t="shared" si="67"/>
        <v>58573.883999999925</v>
      </c>
    </row>
    <row r="1084" spans="1:10" x14ac:dyDescent="0.35">
      <c r="B1084" s="20">
        <v>43864</v>
      </c>
      <c r="C1084" s="11">
        <f t="shared" si="64"/>
        <v>3</v>
      </c>
      <c r="D1084" s="10">
        <f t="shared" si="65"/>
        <v>2</v>
      </c>
      <c r="E1084" s="11">
        <f t="shared" si="66"/>
        <v>2020</v>
      </c>
      <c r="F1084" s="11" t="s">
        <v>334</v>
      </c>
      <c r="G1084" s="11" t="s">
        <v>19</v>
      </c>
      <c r="H1084" s="91">
        <v>216</v>
      </c>
      <c r="J1084" s="92">
        <f t="shared" si="67"/>
        <v>58789.883999999925</v>
      </c>
    </row>
    <row r="1085" spans="1:10" x14ac:dyDescent="0.35">
      <c r="B1085" s="20">
        <v>43864</v>
      </c>
      <c r="C1085" s="11">
        <f t="shared" si="64"/>
        <v>3</v>
      </c>
      <c r="D1085" s="10">
        <f t="shared" si="65"/>
        <v>2</v>
      </c>
      <c r="E1085" s="11">
        <f t="shared" si="66"/>
        <v>2020</v>
      </c>
      <c r="F1085" s="11" t="s">
        <v>329</v>
      </c>
      <c r="G1085" s="11" t="s">
        <v>9</v>
      </c>
      <c r="H1085" s="91">
        <v>125</v>
      </c>
      <c r="J1085" s="92">
        <f t="shared" si="67"/>
        <v>58914.883999999925</v>
      </c>
    </row>
    <row r="1086" spans="1:10" x14ac:dyDescent="0.35">
      <c r="B1086" s="20">
        <v>43864</v>
      </c>
      <c r="C1086" s="11">
        <f t="shared" si="64"/>
        <v>3</v>
      </c>
      <c r="D1086" s="10">
        <f t="shared" si="65"/>
        <v>2</v>
      </c>
      <c r="E1086" s="11">
        <f t="shared" si="66"/>
        <v>2020</v>
      </c>
      <c r="F1086" s="11" t="s">
        <v>357</v>
      </c>
      <c r="G1086" s="11" t="s">
        <v>9</v>
      </c>
      <c r="H1086" s="91">
        <v>1200</v>
      </c>
      <c r="J1086" s="92">
        <f t="shared" si="67"/>
        <v>60114.883999999925</v>
      </c>
    </row>
    <row r="1087" spans="1:10" x14ac:dyDescent="0.35">
      <c r="B1087" s="20">
        <v>43864</v>
      </c>
      <c r="C1087" s="11">
        <f t="shared" si="64"/>
        <v>3</v>
      </c>
      <c r="D1087" s="10">
        <f t="shared" si="65"/>
        <v>2</v>
      </c>
      <c r="E1087" s="11">
        <f t="shared" si="66"/>
        <v>2020</v>
      </c>
      <c r="F1087" s="11" t="s">
        <v>309</v>
      </c>
      <c r="G1087" s="11" t="s">
        <v>9</v>
      </c>
      <c r="H1087" s="91">
        <v>130</v>
      </c>
      <c r="J1087" s="92">
        <f t="shared" si="67"/>
        <v>60244.883999999925</v>
      </c>
    </row>
    <row r="1088" spans="1:10" x14ac:dyDescent="0.35">
      <c r="B1088" s="20">
        <v>43864</v>
      </c>
      <c r="C1088" s="11">
        <f t="shared" si="64"/>
        <v>3</v>
      </c>
      <c r="D1088" s="10">
        <f t="shared" si="65"/>
        <v>2</v>
      </c>
      <c r="E1088" s="11">
        <f t="shared" si="66"/>
        <v>2020</v>
      </c>
      <c r="F1088" s="11" t="s">
        <v>336</v>
      </c>
      <c r="G1088" s="11" t="s">
        <v>9</v>
      </c>
      <c r="H1088" s="91">
        <v>417</v>
      </c>
      <c r="J1088" s="92">
        <f t="shared" si="67"/>
        <v>60661.883999999925</v>
      </c>
    </row>
    <row r="1089" spans="1:10" x14ac:dyDescent="0.35">
      <c r="B1089" s="20">
        <v>43864</v>
      </c>
      <c r="C1089" s="11">
        <f t="shared" si="64"/>
        <v>3</v>
      </c>
      <c r="D1089" s="10">
        <f t="shared" si="65"/>
        <v>2</v>
      </c>
      <c r="E1089" s="11">
        <f t="shared" si="66"/>
        <v>2020</v>
      </c>
      <c r="F1089" s="11" t="s">
        <v>334</v>
      </c>
      <c r="G1089" s="11" t="s">
        <v>9</v>
      </c>
      <c r="H1089" s="91">
        <v>65</v>
      </c>
      <c r="J1089" s="92">
        <f t="shared" si="67"/>
        <v>60726.883999999925</v>
      </c>
    </row>
    <row r="1090" spans="1:10" x14ac:dyDescent="0.35">
      <c r="B1090" s="20">
        <v>43864</v>
      </c>
      <c r="C1090" s="11">
        <f t="shared" ref="C1090:C1153" si="68">DAY(B1090)</f>
        <v>3</v>
      </c>
      <c r="D1090" s="10">
        <f t="shared" ref="D1090:D1153" si="69">MONTH(B1090)</f>
        <v>2</v>
      </c>
      <c r="E1090" s="11">
        <f t="shared" ref="E1090:E1153" si="70">YEAR(B1090)</f>
        <v>2020</v>
      </c>
      <c r="F1090" s="11" t="s">
        <v>226</v>
      </c>
      <c r="G1090" s="11" t="s">
        <v>91</v>
      </c>
      <c r="I1090" s="91">
        <v>7.5</v>
      </c>
      <c r="J1090" s="92">
        <f t="shared" si="67"/>
        <v>60719.383999999925</v>
      </c>
    </row>
    <row r="1091" spans="1:10" x14ac:dyDescent="0.35">
      <c r="B1091" s="20">
        <v>43865</v>
      </c>
      <c r="C1091" s="11">
        <f t="shared" si="68"/>
        <v>4</v>
      </c>
      <c r="D1091" s="10">
        <f t="shared" si="69"/>
        <v>2</v>
      </c>
      <c r="E1091" s="11">
        <f t="shared" si="70"/>
        <v>2020</v>
      </c>
      <c r="F1091" s="11" t="s">
        <v>329</v>
      </c>
      <c r="G1091" s="11" t="s">
        <v>19</v>
      </c>
      <c r="H1091" s="91">
        <v>216</v>
      </c>
      <c r="J1091" s="92">
        <f t="shared" ref="J1091:J1154" si="71">J1090+H1091-I1091</f>
        <v>60935.383999999925</v>
      </c>
    </row>
    <row r="1092" spans="1:10" x14ac:dyDescent="0.35">
      <c r="B1092" s="20">
        <v>43865</v>
      </c>
      <c r="C1092" s="11">
        <f t="shared" si="68"/>
        <v>4</v>
      </c>
      <c r="D1092" s="10">
        <f t="shared" si="69"/>
        <v>2</v>
      </c>
      <c r="E1092" s="11">
        <f t="shared" si="70"/>
        <v>2020</v>
      </c>
      <c r="F1092" s="11" t="s">
        <v>356</v>
      </c>
      <c r="G1092" s="11" t="s">
        <v>19</v>
      </c>
      <c r="H1092" s="91">
        <v>256</v>
      </c>
      <c r="J1092" s="92">
        <f t="shared" si="71"/>
        <v>61191.383999999925</v>
      </c>
    </row>
    <row r="1093" spans="1:10" x14ac:dyDescent="0.35">
      <c r="B1093" s="20">
        <v>43865</v>
      </c>
      <c r="C1093" s="11">
        <f t="shared" si="68"/>
        <v>4</v>
      </c>
      <c r="D1093" s="10">
        <f t="shared" si="69"/>
        <v>2</v>
      </c>
      <c r="E1093" s="11">
        <f t="shared" si="70"/>
        <v>2020</v>
      </c>
      <c r="F1093" s="11" t="s">
        <v>356</v>
      </c>
      <c r="G1093" s="11" t="s">
        <v>9</v>
      </c>
      <c r="H1093" s="91">
        <v>150</v>
      </c>
      <c r="J1093" s="92">
        <f t="shared" si="71"/>
        <v>61341.383999999925</v>
      </c>
    </row>
    <row r="1094" spans="1:10" x14ac:dyDescent="0.35">
      <c r="B1094" s="20">
        <v>43865</v>
      </c>
      <c r="C1094" s="11">
        <f t="shared" si="68"/>
        <v>4</v>
      </c>
      <c r="D1094" s="10">
        <f t="shared" si="69"/>
        <v>2</v>
      </c>
      <c r="E1094" s="11">
        <f t="shared" si="70"/>
        <v>2020</v>
      </c>
      <c r="F1094" s="11" t="s">
        <v>179</v>
      </c>
      <c r="G1094" s="11" t="s">
        <v>96</v>
      </c>
      <c r="I1094" s="91">
        <v>0.7</v>
      </c>
      <c r="J1094" s="92">
        <f t="shared" si="71"/>
        <v>61340.683999999928</v>
      </c>
    </row>
    <row r="1095" spans="1:10" x14ac:dyDescent="0.35">
      <c r="B1095" s="20">
        <v>43865</v>
      </c>
      <c r="C1095" s="11">
        <f t="shared" si="68"/>
        <v>4</v>
      </c>
      <c r="D1095" s="10">
        <f t="shared" si="69"/>
        <v>2</v>
      </c>
      <c r="E1095" s="11">
        <f t="shared" si="70"/>
        <v>2020</v>
      </c>
      <c r="F1095" s="11" t="s">
        <v>259</v>
      </c>
      <c r="G1095" s="11" t="s">
        <v>153</v>
      </c>
      <c r="I1095" s="91">
        <v>55.02</v>
      </c>
      <c r="J1095" s="92">
        <f t="shared" si="71"/>
        <v>61285.663999999932</v>
      </c>
    </row>
    <row r="1096" spans="1:10" x14ac:dyDescent="0.35">
      <c r="B1096" s="20">
        <v>43866</v>
      </c>
      <c r="C1096" s="11">
        <f t="shared" si="68"/>
        <v>5</v>
      </c>
      <c r="D1096" s="10">
        <f t="shared" si="69"/>
        <v>2</v>
      </c>
      <c r="E1096" s="11">
        <f t="shared" si="70"/>
        <v>2020</v>
      </c>
      <c r="F1096" s="11" t="s">
        <v>332</v>
      </c>
      <c r="G1096" s="11" t="s">
        <v>19</v>
      </c>
      <c r="H1096" s="91">
        <v>216</v>
      </c>
      <c r="J1096" s="92">
        <f t="shared" si="71"/>
        <v>61501.663999999932</v>
      </c>
    </row>
    <row r="1097" spans="1:10" x14ac:dyDescent="0.35">
      <c r="B1097" s="20">
        <v>43866</v>
      </c>
      <c r="C1097" s="11">
        <f t="shared" si="68"/>
        <v>5</v>
      </c>
      <c r="D1097" s="10">
        <f t="shared" si="69"/>
        <v>2</v>
      </c>
      <c r="E1097" s="11">
        <f t="shared" si="70"/>
        <v>2020</v>
      </c>
      <c r="F1097" s="11" t="s">
        <v>332</v>
      </c>
      <c r="G1097" s="11" t="s">
        <v>9</v>
      </c>
      <c r="H1097" s="91">
        <v>80</v>
      </c>
      <c r="J1097" s="92">
        <f t="shared" si="71"/>
        <v>61581.663999999932</v>
      </c>
    </row>
    <row r="1098" spans="1:10" x14ac:dyDescent="0.35">
      <c r="B1098" s="20">
        <v>43867</v>
      </c>
      <c r="C1098" s="11">
        <f t="shared" si="68"/>
        <v>6</v>
      </c>
      <c r="D1098" s="10">
        <f t="shared" si="69"/>
        <v>2</v>
      </c>
      <c r="E1098" s="11">
        <f t="shared" si="70"/>
        <v>2020</v>
      </c>
      <c r="F1098" s="11" t="s">
        <v>245</v>
      </c>
      <c r="G1098" s="11" t="s">
        <v>98</v>
      </c>
      <c r="I1098" s="91">
        <v>51.9</v>
      </c>
      <c r="J1098" s="92">
        <f t="shared" si="71"/>
        <v>61529.76399999993</v>
      </c>
    </row>
    <row r="1099" spans="1:10" x14ac:dyDescent="0.35">
      <c r="B1099" s="20">
        <v>43868</v>
      </c>
      <c r="C1099" s="11">
        <f t="shared" si="68"/>
        <v>7</v>
      </c>
      <c r="D1099" s="10">
        <f t="shared" si="69"/>
        <v>2</v>
      </c>
      <c r="E1099" s="11">
        <f t="shared" si="70"/>
        <v>2020</v>
      </c>
      <c r="F1099" s="11" t="s">
        <v>326</v>
      </c>
      <c r="G1099" s="11" t="s">
        <v>19</v>
      </c>
      <c r="H1099" s="91">
        <v>216</v>
      </c>
      <c r="J1099" s="92">
        <f t="shared" si="71"/>
        <v>61745.76399999993</v>
      </c>
    </row>
    <row r="1100" spans="1:10" x14ac:dyDescent="0.35">
      <c r="B1100" s="20">
        <v>43868</v>
      </c>
      <c r="C1100" s="11">
        <f t="shared" si="68"/>
        <v>7</v>
      </c>
      <c r="D1100" s="10">
        <f t="shared" si="69"/>
        <v>2</v>
      </c>
      <c r="E1100" s="11">
        <f t="shared" si="70"/>
        <v>2020</v>
      </c>
      <c r="F1100" s="11" t="s">
        <v>326</v>
      </c>
      <c r="G1100" s="11" t="s">
        <v>9</v>
      </c>
      <c r="H1100" s="91">
        <v>135</v>
      </c>
      <c r="J1100" s="92">
        <f t="shared" si="71"/>
        <v>61880.76399999993</v>
      </c>
    </row>
    <row r="1101" spans="1:10" x14ac:dyDescent="0.35">
      <c r="B1101" s="20">
        <v>43871</v>
      </c>
      <c r="C1101" s="11">
        <f t="shared" si="68"/>
        <v>10</v>
      </c>
      <c r="D1101" s="10">
        <f t="shared" si="69"/>
        <v>2</v>
      </c>
      <c r="E1101" s="11">
        <f t="shared" si="70"/>
        <v>2020</v>
      </c>
      <c r="F1101" s="11" t="s">
        <v>167</v>
      </c>
      <c r="G1101" s="11" t="s">
        <v>18</v>
      </c>
      <c r="I1101" s="91">
        <v>113.74</v>
      </c>
      <c r="J1101" s="92">
        <f t="shared" si="71"/>
        <v>61767.023999999932</v>
      </c>
    </row>
    <row r="1102" spans="1:10" x14ac:dyDescent="0.35">
      <c r="B1102" s="20">
        <v>43871</v>
      </c>
      <c r="C1102" s="11">
        <f t="shared" si="68"/>
        <v>10</v>
      </c>
      <c r="D1102" s="10">
        <f t="shared" si="69"/>
        <v>2</v>
      </c>
      <c r="E1102" s="11">
        <f t="shared" si="70"/>
        <v>2020</v>
      </c>
      <c r="F1102" s="11" t="s">
        <v>333</v>
      </c>
      <c r="G1102" s="11" t="s">
        <v>19</v>
      </c>
      <c r="H1102" s="91">
        <v>216</v>
      </c>
      <c r="J1102" s="92">
        <f t="shared" si="71"/>
        <v>61983.023999999932</v>
      </c>
    </row>
    <row r="1103" spans="1:10" x14ac:dyDescent="0.35">
      <c r="B1103" s="20">
        <v>43871</v>
      </c>
      <c r="C1103" s="11">
        <f t="shared" si="68"/>
        <v>10</v>
      </c>
      <c r="D1103" s="10">
        <f t="shared" si="69"/>
        <v>2</v>
      </c>
      <c r="E1103" s="11">
        <f t="shared" si="70"/>
        <v>2020</v>
      </c>
      <c r="F1103" s="11" t="s">
        <v>333</v>
      </c>
      <c r="G1103" s="11" t="s">
        <v>9</v>
      </c>
      <c r="H1103" s="91">
        <v>50</v>
      </c>
      <c r="J1103" s="92">
        <f t="shared" si="71"/>
        <v>62033.023999999932</v>
      </c>
    </row>
    <row r="1104" spans="1:10" x14ac:dyDescent="0.35">
      <c r="A1104" s="1">
        <v>8538031</v>
      </c>
      <c r="B1104" s="20">
        <v>43871</v>
      </c>
      <c r="C1104" s="11">
        <f t="shared" si="68"/>
        <v>10</v>
      </c>
      <c r="D1104" s="10">
        <f t="shared" si="69"/>
        <v>2</v>
      </c>
      <c r="E1104" s="11">
        <f t="shared" si="70"/>
        <v>2020</v>
      </c>
      <c r="F1104" s="11" t="s">
        <v>144</v>
      </c>
      <c r="G1104" s="11" t="s">
        <v>128</v>
      </c>
      <c r="I1104" s="91">
        <v>57</v>
      </c>
      <c r="J1104" s="92">
        <f t="shared" si="71"/>
        <v>61976.023999999932</v>
      </c>
    </row>
    <row r="1105" spans="1:10" x14ac:dyDescent="0.35">
      <c r="B1105" s="20">
        <v>43872</v>
      </c>
      <c r="C1105" s="11">
        <f t="shared" si="68"/>
        <v>11</v>
      </c>
      <c r="D1105" s="10">
        <f t="shared" si="69"/>
        <v>2</v>
      </c>
      <c r="E1105" s="11">
        <f t="shared" si="70"/>
        <v>2020</v>
      </c>
      <c r="F1105" s="11" t="s">
        <v>144</v>
      </c>
      <c r="G1105" s="11" t="s">
        <v>153</v>
      </c>
      <c r="I1105" s="91">
        <v>18.2</v>
      </c>
      <c r="J1105" s="92">
        <f t="shared" si="71"/>
        <v>61957.823999999935</v>
      </c>
    </row>
    <row r="1106" spans="1:10" x14ac:dyDescent="0.35">
      <c r="A1106" s="1">
        <v>8538030</v>
      </c>
      <c r="B1106" s="20">
        <v>43873</v>
      </c>
      <c r="C1106" s="11">
        <f t="shared" si="68"/>
        <v>12</v>
      </c>
      <c r="D1106" s="10">
        <f t="shared" si="69"/>
        <v>2</v>
      </c>
      <c r="E1106" s="11">
        <f t="shared" si="70"/>
        <v>2020</v>
      </c>
      <c r="F1106" s="11" t="s">
        <v>220</v>
      </c>
      <c r="G1106" s="11" t="s">
        <v>116</v>
      </c>
      <c r="I1106" s="91">
        <v>39</v>
      </c>
      <c r="J1106" s="92">
        <f t="shared" si="71"/>
        <v>61918.823999999935</v>
      </c>
    </row>
    <row r="1107" spans="1:10" x14ac:dyDescent="0.35">
      <c r="B1107" s="20">
        <v>43874</v>
      </c>
      <c r="C1107" s="11">
        <f t="shared" si="68"/>
        <v>13</v>
      </c>
      <c r="D1107" s="10">
        <f t="shared" si="69"/>
        <v>2</v>
      </c>
      <c r="E1107" s="11">
        <f t="shared" si="70"/>
        <v>2020</v>
      </c>
      <c r="F1107" s="11" t="s">
        <v>260</v>
      </c>
      <c r="G1107" s="11" t="s">
        <v>102</v>
      </c>
      <c r="I1107" s="91">
        <v>113</v>
      </c>
      <c r="J1107" s="92">
        <f t="shared" si="71"/>
        <v>61805.823999999935</v>
      </c>
    </row>
    <row r="1108" spans="1:10" x14ac:dyDescent="0.35">
      <c r="B1108" s="20">
        <v>43874</v>
      </c>
      <c r="C1108" s="11">
        <f t="shared" si="68"/>
        <v>13</v>
      </c>
      <c r="D1108" s="10">
        <f t="shared" si="69"/>
        <v>2</v>
      </c>
      <c r="E1108" s="11">
        <f t="shared" si="70"/>
        <v>2020</v>
      </c>
      <c r="F1108" s="11" t="s">
        <v>245</v>
      </c>
      <c r="G1108" s="11" t="s">
        <v>52</v>
      </c>
      <c r="I1108" s="91">
        <v>15.41</v>
      </c>
      <c r="J1108" s="92">
        <f t="shared" si="71"/>
        <v>61790.413999999932</v>
      </c>
    </row>
    <row r="1109" spans="1:10" x14ac:dyDescent="0.35">
      <c r="B1109" s="20">
        <v>43874</v>
      </c>
      <c r="C1109" s="11">
        <f t="shared" si="68"/>
        <v>13</v>
      </c>
      <c r="D1109" s="10">
        <f t="shared" si="69"/>
        <v>2</v>
      </c>
      <c r="E1109" s="11">
        <f t="shared" si="70"/>
        <v>2020</v>
      </c>
      <c r="F1109" s="11" t="s">
        <v>76</v>
      </c>
      <c r="G1109" s="11" t="s">
        <v>56</v>
      </c>
      <c r="I1109" s="91">
        <v>230.4</v>
      </c>
      <c r="J1109" s="92">
        <f t="shared" si="71"/>
        <v>61560.01399999993</v>
      </c>
    </row>
    <row r="1110" spans="1:10" x14ac:dyDescent="0.35">
      <c r="B1110" s="20">
        <v>43874</v>
      </c>
      <c r="C1110" s="11">
        <f t="shared" si="68"/>
        <v>13</v>
      </c>
      <c r="D1110" s="10">
        <f t="shared" si="69"/>
        <v>2</v>
      </c>
      <c r="E1110" s="11">
        <f t="shared" si="70"/>
        <v>2020</v>
      </c>
      <c r="F1110" s="11" t="s">
        <v>154</v>
      </c>
      <c r="G1110" s="11" t="s">
        <v>56</v>
      </c>
      <c r="I1110" s="91">
        <v>271.77999999999997</v>
      </c>
      <c r="J1110" s="92">
        <f t="shared" si="71"/>
        <v>61288.233999999931</v>
      </c>
    </row>
    <row r="1111" spans="1:10" x14ac:dyDescent="0.35">
      <c r="B1111" s="20">
        <v>43874</v>
      </c>
      <c r="C1111" s="11">
        <f t="shared" si="68"/>
        <v>13</v>
      </c>
      <c r="D1111" s="10">
        <f t="shared" si="69"/>
        <v>2</v>
      </c>
      <c r="E1111" s="11">
        <f t="shared" si="70"/>
        <v>2020</v>
      </c>
      <c r="F1111" s="11" t="s">
        <v>189</v>
      </c>
      <c r="G1111" s="11" t="s">
        <v>56</v>
      </c>
      <c r="I1111" s="91">
        <v>16.25</v>
      </c>
      <c r="J1111" s="92">
        <f t="shared" si="71"/>
        <v>61271.983999999931</v>
      </c>
    </row>
    <row r="1112" spans="1:10" x14ac:dyDescent="0.35">
      <c r="B1112" s="20">
        <v>43875</v>
      </c>
      <c r="C1112" s="11">
        <f t="shared" si="68"/>
        <v>14</v>
      </c>
      <c r="D1112" s="10">
        <f t="shared" si="69"/>
        <v>2</v>
      </c>
      <c r="E1112" s="11">
        <f t="shared" si="70"/>
        <v>2020</v>
      </c>
      <c r="F1112" s="11" t="s">
        <v>245</v>
      </c>
      <c r="G1112" s="11" t="s">
        <v>91</v>
      </c>
      <c r="I1112" s="91">
        <v>12.8</v>
      </c>
      <c r="J1112" s="92">
        <f t="shared" si="71"/>
        <v>61259.183999999928</v>
      </c>
    </row>
    <row r="1113" spans="1:10" x14ac:dyDescent="0.35">
      <c r="B1113" s="20">
        <v>43875</v>
      </c>
      <c r="C1113" s="11">
        <f t="shared" si="68"/>
        <v>14</v>
      </c>
      <c r="D1113" s="10">
        <f t="shared" si="69"/>
        <v>2</v>
      </c>
      <c r="E1113" s="11">
        <f t="shared" si="70"/>
        <v>2020</v>
      </c>
      <c r="F1113" s="11" t="s">
        <v>118</v>
      </c>
      <c r="G1113" s="11" t="s">
        <v>54</v>
      </c>
      <c r="I1113" s="91">
        <v>110.89</v>
      </c>
      <c r="J1113" s="92">
        <f t="shared" si="71"/>
        <v>61148.293999999929</v>
      </c>
    </row>
    <row r="1114" spans="1:10" x14ac:dyDescent="0.35">
      <c r="B1114" s="20">
        <v>43875</v>
      </c>
      <c r="C1114" s="11">
        <f t="shared" si="68"/>
        <v>14</v>
      </c>
      <c r="D1114" s="10">
        <f t="shared" si="69"/>
        <v>2</v>
      </c>
      <c r="E1114" s="11">
        <f t="shared" si="70"/>
        <v>2020</v>
      </c>
      <c r="F1114" s="11" t="s">
        <v>245</v>
      </c>
      <c r="G1114" s="11" t="s">
        <v>56</v>
      </c>
      <c r="I1114" s="91">
        <v>16.760000000000002</v>
      </c>
      <c r="J1114" s="92">
        <f t="shared" si="71"/>
        <v>61131.533999999927</v>
      </c>
    </row>
    <row r="1115" spans="1:10" x14ac:dyDescent="0.35">
      <c r="B1115" s="20">
        <v>43878</v>
      </c>
      <c r="C1115" s="11">
        <f t="shared" si="68"/>
        <v>17</v>
      </c>
      <c r="D1115" s="10">
        <f t="shared" si="69"/>
        <v>2</v>
      </c>
      <c r="E1115" s="11">
        <f t="shared" si="70"/>
        <v>2020</v>
      </c>
      <c r="F1115" s="11" t="s">
        <v>327</v>
      </c>
      <c r="G1115" s="11" t="s">
        <v>19</v>
      </c>
      <c r="H1115" s="91">
        <v>216</v>
      </c>
      <c r="J1115" s="92">
        <f t="shared" si="71"/>
        <v>61347.533999999927</v>
      </c>
    </row>
    <row r="1116" spans="1:10" x14ac:dyDescent="0.35">
      <c r="B1116" s="20">
        <v>43878</v>
      </c>
      <c r="C1116" s="11">
        <f t="shared" si="68"/>
        <v>17</v>
      </c>
      <c r="D1116" s="10">
        <f t="shared" si="69"/>
        <v>2</v>
      </c>
      <c r="E1116" s="11">
        <f t="shared" si="70"/>
        <v>2020</v>
      </c>
      <c r="F1116" s="11" t="s">
        <v>327</v>
      </c>
      <c r="G1116" s="11" t="s">
        <v>9</v>
      </c>
      <c r="H1116" s="91">
        <v>160</v>
      </c>
      <c r="J1116" s="92">
        <f t="shared" si="71"/>
        <v>61507.533999999927</v>
      </c>
    </row>
    <row r="1117" spans="1:10" x14ac:dyDescent="0.35">
      <c r="B1117" s="20">
        <v>43880</v>
      </c>
      <c r="C1117" s="11">
        <f t="shared" si="68"/>
        <v>19</v>
      </c>
      <c r="D1117" s="10">
        <f t="shared" si="69"/>
        <v>2</v>
      </c>
      <c r="E1117" s="11">
        <f t="shared" si="70"/>
        <v>2020</v>
      </c>
      <c r="F1117" s="11" t="s">
        <v>226</v>
      </c>
      <c r="G1117" s="11" t="s">
        <v>128</v>
      </c>
      <c r="I1117" s="91">
        <v>26.75</v>
      </c>
      <c r="J1117" s="92">
        <f t="shared" si="71"/>
        <v>61480.783999999927</v>
      </c>
    </row>
    <row r="1118" spans="1:10" x14ac:dyDescent="0.35">
      <c r="B1118" s="20">
        <v>43885</v>
      </c>
      <c r="C1118" s="11">
        <f t="shared" si="68"/>
        <v>24</v>
      </c>
      <c r="D1118" s="10">
        <f t="shared" si="69"/>
        <v>2</v>
      </c>
      <c r="E1118" s="11">
        <f t="shared" si="70"/>
        <v>2020</v>
      </c>
      <c r="F1118" s="11" t="s">
        <v>261</v>
      </c>
      <c r="G1118" s="11" t="s">
        <v>91</v>
      </c>
      <c r="I1118" s="91">
        <v>11.9</v>
      </c>
      <c r="J1118" s="92">
        <f t="shared" si="71"/>
        <v>61468.883999999925</v>
      </c>
    </row>
    <row r="1119" spans="1:10" x14ac:dyDescent="0.35">
      <c r="B1119" s="20">
        <v>43885</v>
      </c>
      <c r="C1119" s="11">
        <f t="shared" si="68"/>
        <v>24</v>
      </c>
      <c r="D1119" s="10">
        <f t="shared" si="69"/>
        <v>2</v>
      </c>
      <c r="E1119" s="11">
        <f t="shared" si="70"/>
        <v>2020</v>
      </c>
      <c r="F1119" s="11" t="s">
        <v>245</v>
      </c>
      <c r="G1119" s="11" t="s">
        <v>98</v>
      </c>
      <c r="I1119" s="91">
        <v>46.31</v>
      </c>
      <c r="J1119" s="92">
        <f t="shared" si="71"/>
        <v>61422.573999999928</v>
      </c>
    </row>
    <row r="1120" spans="1:10" x14ac:dyDescent="0.35">
      <c r="B1120" s="20">
        <v>43886</v>
      </c>
      <c r="C1120" s="11">
        <f t="shared" si="68"/>
        <v>25</v>
      </c>
      <c r="D1120" s="10">
        <f t="shared" si="69"/>
        <v>2</v>
      </c>
      <c r="E1120" s="11">
        <f t="shared" si="70"/>
        <v>2020</v>
      </c>
      <c r="F1120" s="11" t="s">
        <v>90</v>
      </c>
      <c r="G1120" s="11" t="s">
        <v>56</v>
      </c>
      <c r="I1120" s="91">
        <v>1176</v>
      </c>
      <c r="J1120" s="92">
        <f t="shared" si="71"/>
        <v>60246.573999999928</v>
      </c>
    </row>
    <row r="1121" spans="1:10" x14ac:dyDescent="0.35">
      <c r="B1121" s="20">
        <v>43888</v>
      </c>
      <c r="C1121" s="11">
        <f t="shared" si="68"/>
        <v>27</v>
      </c>
      <c r="D1121" s="10">
        <f t="shared" si="69"/>
        <v>2</v>
      </c>
      <c r="E1121" s="11">
        <f t="shared" si="70"/>
        <v>2020</v>
      </c>
      <c r="F1121" s="11" t="s">
        <v>245</v>
      </c>
      <c r="G1121" s="11" t="s">
        <v>100</v>
      </c>
      <c r="I1121" s="91">
        <v>36</v>
      </c>
      <c r="J1121" s="92">
        <f t="shared" si="71"/>
        <v>60210.573999999928</v>
      </c>
    </row>
    <row r="1122" spans="1:10" x14ac:dyDescent="0.35">
      <c r="A1122" s="17"/>
      <c r="B1122" s="19">
        <v>43892</v>
      </c>
      <c r="C1122" s="15">
        <f t="shared" si="68"/>
        <v>2</v>
      </c>
      <c r="D1122" s="14">
        <f t="shared" si="69"/>
        <v>3</v>
      </c>
      <c r="E1122" s="15">
        <f t="shared" si="70"/>
        <v>2020</v>
      </c>
      <c r="F1122" s="15" t="s">
        <v>335</v>
      </c>
      <c r="G1122" s="15" t="s">
        <v>37</v>
      </c>
      <c r="H1122" s="93"/>
      <c r="I1122" s="93">
        <v>500</v>
      </c>
      <c r="J1122" s="94">
        <f t="shared" si="71"/>
        <v>59710.573999999928</v>
      </c>
    </row>
    <row r="1123" spans="1:10" x14ac:dyDescent="0.35">
      <c r="A1123" s="17"/>
      <c r="B1123" s="19">
        <v>43892</v>
      </c>
      <c r="C1123" s="15">
        <f t="shared" si="68"/>
        <v>2</v>
      </c>
      <c r="D1123" s="14">
        <f t="shared" si="69"/>
        <v>3</v>
      </c>
      <c r="E1123" s="15">
        <f t="shared" si="70"/>
        <v>2020</v>
      </c>
      <c r="F1123" s="15" t="s">
        <v>330</v>
      </c>
      <c r="G1123" s="15" t="s">
        <v>48</v>
      </c>
      <c r="H1123" s="93"/>
      <c r="I1123" s="93">
        <v>1667</v>
      </c>
      <c r="J1123" s="94">
        <f t="shared" si="71"/>
        <v>58043.573999999928</v>
      </c>
    </row>
    <row r="1124" spans="1:10" x14ac:dyDescent="0.35">
      <c r="A1124" s="17"/>
      <c r="B1124" s="19">
        <v>43892</v>
      </c>
      <c r="C1124" s="15">
        <f t="shared" si="68"/>
        <v>2</v>
      </c>
      <c r="D1124" s="14">
        <f t="shared" si="69"/>
        <v>3</v>
      </c>
      <c r="E1124" s="15">
        <f t="shared" si="70"/>
        <v>2020</v>
      </c>
      <c r="F1124" s="15" t="s">
        <v>331</v>
      </c>
      <c r="G1124" s="15" t="s">
        <v>50</v>
      </c>
      <c r="H1124" s="93"/>
      <c r="I1124" s="93">
        <v>100</v>
      </c>
      <c r="J1124" s="94">
        <f t="shared" si="71"/>
        <v>57943.573999999928</v>
      </c>
    </row>
    <row r="1125" spans="1:10" x14ac:dyDescent="0.35">
      <c r="A1125" s="17"/>
      <c r="B1125" s="19">
        <v>43892</v>
      </c>
      <c r="C1125" s="15">
        <f t="shared" si="68"/>
        <v>2</v>
      </c>
      <c r="D1125" s="14">
        <f t="shared" si="69"/>
        <v>3</v>
      </c>
      <c r="E1125" s="15">
        <f t="shared" si="70"/>
        <v>2020</v>
      </c>
      <c r="F1125" s="15" t="s">
        <v>357</v>
      </c>
      <c r="G1125" s="15" t="s">
        <v>19</v>
      </c>
      <c r="H1125" s="93">
        <v>216</v>
      </c>
      <c r="I1125" s="93"/>
      <c r="J1125" s="94">
        <f t="shared" si="71"/>
        <v>58159.573999999928</v>
      </c>
    </row>
    <row r="1126" spans="1:10" x14ac:dyDescent="0.35">
      <c r="A1126" s="17"/>
      <c r="B1126" s="19">
        <v>43892</v>
      </c>
      <c r="C1126" s="15">
        <f t="shared" si="68"/>
        <v>2</v>
      </c>
      <c r="D1126" s="14">
        <f t="shared" si="69"/>
        <v>3</v>
      </c>
      <c r="E1126" s="15">
        <f t="shared" si="70"/>
        <v>2020</v>
      </c>
      <c r="F1126" s="15" t="s">
        <v>329</v>
      </c>
      <c r="G1126" s="15" t="s">
        <v>9</v>
      </c>
      <c r="H1126" s="93">
        <v>125</v>
      </c>
      <c r="I1126" s="93"/>
      <c r="J1126" s="94">
        <f t="shared" si="71"/>
        <v>58284.573999999928</v>
      </c>
    </row>
    <row r="1127" spans="1:10" x14ac:dyDescent="0.35">
      <c r="A1127" s="17"/>
      <c r="B1127" s="19">
        <v>43892</v>
      </c>
      <c r="C1127" s="15">
        <f t="shared" si="68"/>
        <v>2</v>
      </c>
      <c r="D1127" s="14">
        <f t="shared" si="69"/>
        <v>3</v>
      </c>
      <c r="E1127" s="15">
        <f t="shared" si="70"/>
        <v>2020</v>
      </c>
      <c r="F1127" s="15" t="s">
        <v>357</v>
      </c>
      <c r="G1127" s="15" t="s">
        <v>9</v>
      </c>
      <c r="H1127" s="93">
        <v>1200</v>
      </c>
      <c r="I1127" s="93"/>
      <c r="J1127" s="94">
        <f t="shared" si="71"/>
        <v>59484.573999999928</v>
      </c>
    </row>
    <row r="1128" spans="1:10" x14ac:dyDescent="0.35">
      <c r="A1128" s="17"/>
      <c r="B1128" s="19">
        <v>43892</v>
      </c>
      <c r="C1128" s="15">
        <f t="shared" si="68"/>
        <v>2</v>
      </c>
      <c r="D1128" s="14">
        <f t="shared" si="69"/>
        <v>3</v>
      </c>
      <c r="E1128" s="15">
        <f t="shared" si="70"/>
        <v>2020</v>
      </c>
      <c r="F1128" s="15" t="s">
        <v>309</v>
      </c>
      <c r="G1128" s="15" t="s">
        <v>9</v>
      </c>
      <c r="H1128" s="93">
        <v>130</v>
      </c>
      <c r="I1128" s="93"/>
      <c r="J1128" s="94">
        <f t="shared" si="71"/>
        <v>59614.573999999928</v>
      </c>
    </row>
    <row r="1129" spans="1:10" x14ac:dyDescent="0.35">
      <c r="A1129" s="17"/>
      <c r="B1129" s="19">
        <v>43893</v>
      </c>
      <c r="C1129" s="15">
        <f t="shared" si="68"/>
        <v>3</v>
      </c>
      <c r="D1129" s="14">
        <f t="shared" si="69"/>
        <v>3</v>
      </c>
      <c r="E1129" s="15">
        <f t="shared" si="70"/>
        <v>2020</v>
      </c>
      <c r="F1129" s="15" t="s">
        <v>336</v>
      </c>
      <c r="G1129" s="15" t="s">
        <v>19</v>
      </c>
      <c r="H1129" s="93">
        <v>216</v>
      </c>
      <c r="I1129" s="93"/>
      <c r="J1129" s="94">
        <f t="shared" si="71"/>
        <v>59830.573999999928</v>
      </c>
    </row>
    <row r="1130" spans="1:10" x14ac:dyDescent="0.35">
      <c r="A1130" s="17"/>
      <c r="B1130" s="19">
        <v>43893</v>
      </c>
      <c r="C1130" s="15">
        <f t="shared" si="68"/>
        <v>3</v>
      </c>
      <c r="D1130" s="14">
        <f t="shared" si="69"/>
        <v>3</v>
      </c>
      <c r="E1130" s="15">
        <f t="shared" si="70"/>
        <v>2020</v>
      </c>
      <c r="F1130" s="15" t="s">
        <v>226</v>
      </c>
      <c r="G1130" s="15" t="s">
        <v>28</v>
      </c>
      <c r="H1130" s="93"/>
      <c r="I1130" s="93">
        <v>15.19</v>
      </c>
      <c r="J1130" s="94">
        <f t="shared" si="71"/>
        <v>59815.383999999925</v>
      </c>
    </row>
    <row r="1131" spans="1:10" x14ac:dyDescent="0.35">
      <c r="A1131" s="17"/>
      <c r="B1131" s="19">
        <v>43893</v>
      </c>
      <c r="C1131" s="15">
        <f t="shared" si="68"/>
        <v>3</v>
      </c>
      <c r="D1131" s="14">
        <f t="shared" si="69"/>
        <v>3</v>
      </c>
      <c r="E1131" s="15">
        <f t="shared" si="70"/>
        <v>2020</v>
      </c>
      <c r="F1131" s="15" t="s">
        <v>336</v>
      </c>
      <c r="G1131" s="15" t="s">
        <v>9</v>
      </c>
      <c r="H1131" s="93">
        <v>417</v>
      </c>
      <c r="I1131" s="93"/>
      <c r="J1131" s="94">
        <f t="shared" si="71"/>
        <v>60232.383999999925</v>
      </c>
    </row>
    <row r="1132" spans="1:10" x14ac:dyDescent="0.35">
      <c r="A1132" s="17"/>
      <c r="B1132" s="19">
        <v>43893</v>
      </c>
      <c r="C1132" s="15">
        <f t="shared" si="68"/>
        <v>3</v>
      </c>
      <c r="D1132" s="14">
        <f t="shared" si="69"/>
        <v>3</v>
      </c>
      <c r="E1132" s="15">
        <f t="shared" si="70"/>
        <v>2020</v>
      </c>
      <c r="F1132" s="15" t="s">
        <v>226</v>
      </c>
      <c r="G1132" s="15" t="s">
        <v>80</v>
      </c>
      <c r="H1132" s="93"/>
      <c r="I1132" s="93">
        <v>28.53</v>
      </c>
      <c r="J1132" s="94">
        <f t="shared" si="71"/>
        <v>60203.853999999927</v>
      </c>
    </row>
    <row r="1133" spans="1:10" x14ac:dyDescent="0.35">
      <c r="A1133" s="17"/>
      <c r="B1133" s="19">
        <v>43893</v>
      </c>
      <c r="C1133" s="15">
        <f t="shared" si="68"/>
        <v>3</v>
      </c>
      <c r="D1133" s="14">
        <f t="shared" si="69"/>
        <v>3</v>
      </c>
      <c r="E1133" s="15">
        <f t="shared" si="70"/>
        <v>2020</v>
      </c>
      <c r="F1133" s="15" t="s">
        <v>225</v>
      </c>
      <c r="G1133" s="15" t="s">
        <v>91</v>
      </c>
      <c r="H1133" s="93"/>
      <c r="I1133" s="93">
        <v>15.54</v>
      </c>
      <c r="J1133" s="94">
        <f t="shared" si="71"/>
        <v>60188.313999999926</v>
      </c>
    </row>
    <row r="1134" spans="1:10" x14ac:dyDescent="0.35">
      <c r="A1134" s="17"/>
      <c r="B1134" s="19">
        <v>43893</v>
      </c>
      <c r="C1134" s="15">
        <f t="shared" si="68"/>
        <v>3</v>
      </c>
      <c r="D1134" s="14">
        <f t="shared" si="69"/>
        <v>3</v>
      </c>
      <c r="E1134" s="15">
        <f t="shared" si="70"/>
        <v>2020</v>
      </c>
      <c r="F1134" s="15" t="s">
        <v>245</v>
      </c>
      <c r="G1134" s="15" t="s">
        <v>98</v>
      </c>
      <c r="H1134" s="93"/>
      <c r="I1134" s="93">
        <v>30.5</v>
      </c>
      <c r="J1134" s="94">
        <f t="shared" si="71"/>
        <v>60157.813999999926</v>
      </c>
    </row>
    <row r="1135" spans="1:10" x14ac:dyDescent="0.35">
      <c r="A1135" s="17"/>
      <c r="B1135" s="19">
        <v>43893</v>
      </c>
      <c r="C1135" s="15">
        <f t="shared" si="68"/>
        <v>3</v>
      </c>
      <c r="D1135" s="14">
        <f t="shared" si="69"/>
        <v>3</v>
      </c>
      <c r="E1135" s="15">
        <f t="shared" si="70"/>
        <v>2020</v>
      </c>
      <c r="F1135" s="15" t="s">
        <v>245</v>
      </c>
      <c r="G1135" s="15" t="s">
        <v>54</v>
      </c>
      <c r="H1135" s="93"/>
      <c r="I1135" s="93">
        <f>101.77-30.5</f>
        <v>71.27</v>
      </c>
      <c r="J1135" s="94">
        <f t="shared" si="71"/>
        <v>60086.543999999929</v>
      </c>
    </row>
    <row r="1136" spans="1:10" x14ac:dyDescent="0.35">
      <c r="A1136" s="17"/>
      <c r="B1136" s="19">
        <v>43894</v>
      </c>
      <c r="C1136" s="15">
        <f t="shared" si="68"/>
        <v>4</v>
      </c>
      <c r="D1136" s="14">
        <f t="shared" si="69"/>
        <v>3</v>
      </c>
      <c r="E1136" s="15">
        <f t="shared" si="70"/>
        <v>2020</v>
      </c>
      <c r="F1136" s="15" t="s">
        <v>329</v>
      </c>
      <c r="G1136" s="15" t="s">
        <v>19</v>
      </c>
      <c r="H1136" s="93">
        <v>216</v>
      </c>
      <c r="I1136" s="93"/>
      <c r="J1136" s="94">
        <f t="shared" si="71"/>
        <v>60302.543999999929</v>
      </c>
    </row>
    <row r="1137" spans="1:10" x14ac:dyDescent="0.35">
      <c r="A1137" s="17"/>
      <c r="B1137" s="19">
        <v>43894</v>
      </c>
      <c r="C1137" s="15">
        <f t="shared" si="68"/>
        <v>4</v>
      </c>
      <c r="D1137" s="14">
        <f t="shared" si="69"/>
        <v>3</v>
      </c>
      <c r="E1137" s="15">
        <f t="shared" si="70"/>
        <v>2020</v>
      </c>
      <c r="F1137" s="15" t="s">
        <v>118</v>
      </c>
      <c r="G1137" s="15" t="s">
        <v>91</v>
      </c>
      <c r="H1137" s="93"/>
      <c r="I1137" s="93">
        <v>247.63</v>
      </c>
      <c r="J1137" s="94">
        <f t="shared" si="71"/>
        <v>60054.913999999932</v>
      </c>
    </row>
    <row r="1138" spans="1:10" x14ac:dyDescent="0.35">
      <c r="A1138" s="17"/>
      <c r="B1138" s="19">
        <v>43894</v>
      </c>
      <c r="C1138" s="15">
        <f t="shared" si="68"/>
        <v>4</v>
      </c>
      <c r="D1138" s="14">
        <f t="shared" si="69"/>
        <v>3</v>
      </c>
      <c r="E1138" s="15">
        <f t="shared" si="70"/>
        <v>2020</v>
      </c>
      <c r="F1138" s="15" t="s">
        <v>245</v>
      </c>
      <c r="G1138" s="15" t="s">
        <v>91</v>
      </c>
      <c r="H1138" s="93"/>
      <c r="I1138" s="93">
        <v>48.08</v>
      </c>
      <c r="J1138" s="94">
        <f t="shared" si="71"/>
        <v>60006.83399999993</v>
      </c>
    </row>
    <row r="1139" spans="1:10" x14ac:dyDescent="0.35">
      <c r="A1139" s="17"/>
      <c r="B1139" s="19">
        <v>43894</v>
      </c>
      <c r="C1139" s="15">
        <f t="shared" si="68"/>
        <v>4</v>
      </c>
      <c r="D1139" s="14">
        <f t="shared" si="69"/>
        <v>3</v>
      </c>
      <c r="E1139" s="15">
        <f t="shared" si="70"/>
        <v>2020</v>
      </c>
      <c r="F1139" s="15" t="s">
        <v>179</v>
      </c>
      <c r="G1139" s="15" t="s">
        <v>96</v>
      </c>
      <c r="H1139" s="93"/>
      <c r="I1139" s="93">
        <v>0.87</v>
      </c>
      <c r="J1139" s="94">
        <f t="shared" si="71"/>
        <v>60005.963999999927</v>
      </c>
    </row>
    <row r="1140" spans="1:10" x14ac:dyDescent="0.35">
      <c r="A1140" s="17"/>
      <c r="B1140" s="19">
        <v>43894</v>
      </c>
      <c r="C1140" s="15">
        <f t="shared" si="68"/>
        <v>4</v>
      </c>
      <c r="D1140" s="14">
        <f t="shared" si="69"/>
        <v>3</v>
      </c>
      <c r="E1140" s="15">
        <f t="shared" si="70"/>
        <v>2020</v>
      </c>
      <c r="F1140" s="15" t="s">
        <v>144</v>
      </c>
      <c r="G1140" s="15" t="s">
        <v>146</v>
      </c>
      <c r="H1140" s="93"/>
      <c r="I1140" s="93">
        <v>15.6</v>
      </c>
      <c r="J1140" s="94">
        <f t="shared" si="71"/>
        <v>59990.363999999929</v>
      </c>
    </row>
    <row r="1141" spans="1:10" x14ac:dyDescent="0.35">
      <c r="A1141" s="17"/>
      <c r="B1141" s="19">
        <v>43895</v>
      </c>
      <c r="C1141" s="15">
        <f t="shared" si="68"/>
        <v>5</v>
      </c>
      <c r="D1141" s="14">
        <f t="shared" si="69"/>
        <v>3</v>
      </c>
      <c r="E1141" s="15">
        <f t="shared" si="70"/>
        <v>2020</v>
      </c>
      <c r="F1141" s="15" t="s">
        <v>333</v>
      </c>
      <c r="G1141" s="15" t="s">
        <v>19</v>
      </c>
      <c r="H1141" s="93">
        <v>204</v>
      </c>
      <c r="I1141" s="93"/>
      <c r="J1141" s="94">
        <f t="shared" si="71"/>
        <v>60194.363999999929</v>
      </c>
    </row>
    <row r="1142" spans="1:10" x14ac:dyDescent="0.35">
      <c r="A1142" s="17"/>
      <c r="B1142" s="19">
        <v>43895</v>
      </c>
      <c r="C1142" s="15">
        <f t="shared" si="68"/>
        <v>5</v>
      </c>
      <c r="D1142" s="14">
        <f t="shared" si="69"/>
        <v>3</v>
      </c>
      <c r="E1142" s="15">
        <f t="shared" si="70"/>
        <v>2020</v>
      </c>
      <c r="F1142" s="15" t="s">
        <v>334</v>
      </c>
      <c r="G1142" s="15" t="s">
        <v>19</v>
      </c>
      <c r="H1142" s="93">
        <v>216</v>
      </c>
      <c r="I1142" s="93"/>
      <c r="J1142" s="94">
        <f t="shared" si="71"/>
        <v>60410.363999999929</v>
      </c>
    </row>
    <row r="1143" spans="1:10" x14ac:dyDescent="0.35">
      <c r="A1143" s="17"/>
      <c r="B1143" s="19">
        <v>43895</v>
      </c>
      <c r="C1143" s="15">
        <f t="shared" si="68"/>
        <v>5</v>
      </c>
      <c r="D1143" s="14">
        <f t="shared" si="69"/>
        <v>3</v>
      </c>
      <c r="E1143" s="15">
        <f t="shared" si="70"/>
        <v>2020</v>
      </c>
      <c r="F1143" s="15" t="s">
        <v>333</v>
      </c>
      <c r="G1143" s="15" t="s">
        <v>9</v>
      </c>
      <c r="H1143" s="93">
        <v>125</v>
      </c>
      <c r="I1143" s="93"/>
      <c r="J1143" s="94">
        <f t="shared" si="71"/>
        <v>60535.363999999929</v>
      </c>
    </row>
    <row r="1144" spans="1:10" x14ac:dyDescent="0.35">
      <c r="A1144" s="17"/>
      <c r="B1144" s="19">
        <v>43895</v>
      </c>
      <c r="C1144" s="15">
        <f t="shared" si="68"/>
        <v>5</v>
      </c>
      <c r="D1144" s="14">
        <f t="shared" si="69"/>
        <v>3</v>
      </c>
      <c r="E1144" s="15">
        <f t="shared" si="70"/>
        <v>2020</v>
      </c>
      <c r="F1144" s="15" t="s">
        <v>334</v>
      </c>
      <c r="G1144" s="15" t="s">
        <v>9</v>
      </c>
      <c r="H1144" s="93">
        <v>65</v>
      </c>
      <c r="I1144" s="93"/>
      <c r="J1144" s="94">
        <f t="shared" si="71"/>
        <v>60600.363999999929</v>
      </c>
    </row>
    <row r="1145" spans="1:10" x14ac:dyDescent="0.35">
      <c r="A1145" s="17"/>
      <c r="B1145" s="19">
        <v>43896</v>
      </c>
      <c r="C1145" s="15">
        <f t="shared" si="68"/>
        <v>6</v>
      </c>
      <c r="D1145" s="14">
        <f t="shared" si="69"/>
        <v>3</v>
      </c>
      <c r="E1145" s="15">
        <f t="shared" si="70"/>
        <v>2020</v>
      </c>
      <c r="F1145" s="15" t="s">
        <v>221</v>
      </c>
      <c r="G1145" s="15" t="s">
        <v>146</v>
      </c>
      <c r="H1145" s="93"/>
      <c r="I1145" s="93">
        <v>22.1</v>
      </c>
      <c r="J1145" s="94">
        <f t="shared" si="71"/>
        <v>60578.26399999993</v>
      </c>
    </row>
    <row r="1146" spans="1:10" x14ac:dyDescent="0.35">
      <c r="A1146" s="17"/>
      <c r="B1146" s="19">
        <v>43896</v>
      </c>
      <c r="C1146" s="15">
        <f t="shared" si="68"/>
        <v>6</v>
      </c>
      <c r="D1146" s="14">
        <f t="shared" si="69"/>
        <v>3</v>
      </c>
      <c r="E1146" s="15">
        <f t="shared" si="70"/>
        <v>2020</v>
      </c>
      <c r="F1146" s="15" t="s">
        <v>49</v>
      </c>
      <c r="G1146" s="15" t="s">
        <v>146</v>
      </c>
      <c r="H1146" s="93"/>
      <c r="I1146" s="93">
        <v>137.9</v>
      </c>
      <c r="J1146" s="94">
        <f t="shared" si="71"/>
        <v>60440.363999999929</v>
      </c>
    </row>
    <row r="1147" spans="1:10" x14ac:dyDescent="0.35">
      <c r="A1147" s="17"/>
      <c r="B1147" s="19">
        <v>43899</v>
      </c>
      <c r="C1147" s="15">
        <f t="shared" si="68"/>
        <v>9</v>
      </c>
      <c r="D1147" s="14">
        <f t="shared" si="69"/>
        <v>3</v>
      </c>
      <c r="E1147" s="15">
        <f t="shared" si="70"/>
        <v>2020</v>
      </c>
      <c r="F1147" s="15" t="s">
        <v>326</v>
      </c>
      <c r="G1147" s="15" t="s">
        <v>19</v>
      </c>
      <c r="H1147" s="93">
        <v>216</v>
      </c>
      <c r="I1147" s="93"/>
      <c r="J1147" s="94">
        <f t="shared" si="71"/>
        <v>60656.363999999929</v>
      </c>
    </row>
    <row r="1148" spans="1:10" x14ac:dyDescent="0.35">
      <c r="A1148" s="17"/>
      <c r="B1148" s="19">
        <v>43899</v>
      </c>
      <c r="C1148" s="15">
        <f t="shared" si="68"/>
        <v>9</v>
      </c>
      <c r="D1148" s="14">
        <f t="shared" si="69"/>
        <v>3</v>
      </c>
      <c r="E1148" s="15">
        <f t="shared" si="70"/>
        <v>2020</v>
      </c>
      <c r="F1148" s="15" t="s">
        <v>326</v>
      </c>
      <c r="G1148" s="15" t="s">
        <v>9</v>
      </c>
      <c r="H1148" s="93">
        <v>135</v>
      </c>
      <c r="I1148" s="93"/>
      <c r="J1148" s="94">
        <f t="shared" si="71"/>
        <v>60791.363999999929</v>
      </c>
    </row>
    <row r="1149" spans="1:10" x14ac:dyDescent="0.35">
      <c r="A1149" s="17"/>
      <c r="B1149" s="19">
        <v>43899</v>
      </c>
      <c r="C1149" s="15">
        <f t="shared" si="68"/>
        <v>9</v>
      </c>
      <c r="D1149" s="14">
        <f t="shared" si="69"/>
        <v>3</v>
      </c>
      <c r="E1149" s="15">
        <f t="shared" si="70"/>
        <v>2020</v>
      </c>
      <c r="F1149" s="15" t="s">
        <v>220</v>
      </c>
      <c r="G1149" s="15" t="s">
        <v>116</v>
      </c>
      <c r="H1149" s="93"/>
      <c r="I1149" s="93">
        <v>39</v>
      </c>
      <c r="J1149" s="94">
        <f t="shared" si="71"/>
        <v>60752.363999999929</v>
      </c>
    </row>
    <row r="1150" spans="1:10" x14ac:dyDescent="0.35">
      <c r="A1150" s="17"/>
      <c r="B1150" s="19">
        <v>43900</v>
      </c>
      <c r="C1150" s="15">
        <f t="shared" si="68"/>
        <v>10</v>
      </c>
      <c r="D1150" s="14">
        <f t="shared" si="69"/>
        <v>3</v>
      </c>
      <c r="E1150" s="15">
        <f t="shared" si="70"/>
        <v>2020</v>
      </c>
      <c r="F1150" s="15" t="s">
        <v>167</v>
      </c>
      <c r="G1150" s="15" t="s">
        <v>18</v>
      </c>
      <c r="H1150" s="93"/>
      <c r="I1150" s="93">
        <v>113.69</v>
      </c>
      <c r="J1150" s="94">
        <f t="shared" si="71"/>
        <v>60638.673999999926</v>
      </c>
    </row>
    <row r="1151" spans="1:10" x14ac:dyDescent="0.35">
      <c r="A1151" s="17"/>
      <c r="B1151" s="13">
        <v>43900</v>
      </c>
      <c r="C1151" s="14">
        <f t="shared" si="68"/>
        <v>10</v>
      </c>
      <c r="D1151" s="15">
        <f t="shared" si="69"/>
        <v>3</v>
      </c>
      <c r="E1151" s="15">
        <f t="shared" si="70"/>
        <v>2020</v>
      </c>
      <c r="F1151" s="15" t="s">
        <v>226</v>
      </c>
      <c r="G1151" s="15" t="s">
        <v>128</v>
      </c>
      <c r="H1151" s="93"/>
      <c r="I1151" s="93">
        <v>160.5</v>
      </c>
      <c r="J1151" s="94">
        <f t="shared" si="71"/>
        <v>60478.173999999926</v>
      </c>
    </row>
    <row r="1152" spans="1:10" x14ac:dyDescent="0.35">
      <c r="A1152" s="17"/>
      <c r="B1152" s="19">
        <v>43903</v>
      </c>
      <c r="C1152" s="15">
        <f t="shared" si="68"/>
        <v>13</v>
      </c>
      <c r="D1152" s="14">
        <f t="shared" si="69"/>
        <v>3</v>
      </c>
      <c r="E1152" s="15">
        <f t="shared" si="70"/>
        <v>2020</v>
      </c>
      <c r="F1152" s="15" t="s">
        <v>245</v>
      </c>
      <c r="G1152" s="15" t="s">
        <v>91</v>
      </c>
      <c r="H1152" s="93"/>
      <c r="I1152" s="93">
        <v>160.22</v>
      </c>
      <c r="J1152" s="94">
        <f t="shared" si="71"/>
        <v>60317.953999999925</v>
      </c>
    </row>
    <row r="1153" spans="1:10" x14ac:dyDescent="0.35">
      <c r="A1153" s="17"/>
      <c r="B1153" s="19">
        <v>43906</v>
      </c>
      <c r="C1153" s="15">
        <f t="shared" si="68"/>
        <v>16</v>
      </c>
      <c r="D1153" s="14">
        <f t="shared" si="69"/>
        <v>3</v>
      </c>
      <c r="E1153" s="15">
        <f t="shared" si="70"/>
        <v>2020</v>
      </c>
      <c r="F1153" s="15" t="s">
        <v>327</v>
      </c>
      <c r="G1153" s="15" t="s">
        <v>19</v>
      </c>
      <c r="H1153" s="93">
        <v>216</v>
      </c>
      <c r="I1153" s="93"/>
      <c r="J1153" s="94">
        <f t="shared" si="71"/>
        <v>60533.953999999925</v>
      </c>
    </row>
    <row r="1154" spans="1:10" x14ac:dyDescent="0.35">
      <c r="A1154" s="17"/>
      <c r="B1154" s="19">
        <v>43906</v>
      </c>
      <c r="C1154" s="15">
        <f t="shared" ref="C1154:C1217" si="72">DAY(B1154)</f>
        <v>16</v>
      </c>
      <c r="D1154" s="14">
        <f t="shared" ref="D1154:D1217" si="73">MONTH(B1154)</f>
        <v>3</v>
      </c>
      <c r="E1154" s="15">
        <f t="shared" ref="E1154:E1217" si="74">YEAR(B1154)</f>
        <v>2020</v>
      </c>
      <c r="F1154" s="15" t="s">
        <v>332</v>
      </c>
      <c r="G1154" s="15" t="s">
        <v>19</v>
      </c>
      <c r="H1154" s="93">
        <v>216</v>
      </c>
      <c r="I1154" s="93"/>
      <c r="J1154" s="94">
        <f t="shared" si="71"/>
        <v>60749.953999999925</v>
      </c>
    </row>
    <row r="1155" spans="1:10" x14ac:dyDescent="0.35">
      <c r="A1155" s="17"/>
      <c r="B1155" s="19">
        <v>43906</v>
      </c>
      <c r="C1155" s="15">
        <f t="shared" si="72"/>
        <v>16</v>
      </c>
      <c r="D1155" s="14">
        <f t="shared" si="73"/>
        <v>3</v>
      </c>
      <c r="E1155" s="15">
        <f t="shared" si="74"/>
        <v>2020</v>
      </c>
      <c r="F1155" s="15" t="s">
        <v>327</v>
      </c>
      <c r="G1155" s="15" t="s">
        <v>9</v>
      </c>
      <c r="H1155" s="93">
        <v>160</v>
      </c>
      <c r="I1155" s="93"/>
      <c r="J1155" s="94">
        <f t="shared" ref="J1155:J1218" si="75">J1154+H1155-I1155</f>
        <v>60909.953999999925</v>
      </c>
    </row>
    <row r="1156" spans="1:10" x14ac:dyDescent="0.35">
      <c r="A1156" s="17"/>
      <c r="B1156" s="19">
        <v>43906</v>
      </c>
      <c r="C1156" s="15">
        <f t="shared" si="72"/>
        <v>16</v>
      </c>
      <c r="D1156" s="14">
        <f t="shared" si="73"/>
        <v>3</v>
      </c>
      <c r="E1156" s="15">
        <f t="shared" si="74"/>
        <v>2020</v>
      </c>
      <c r="F1156" s="15" t="s">
        <v>332</v>
      </c>
      <c r="G1156" s="15" t="s">
        <v>9</v>
      </c>
      <c r="H1156" s="93">
        <v>80</v>
      </c>
      <c r="I1156" s="93"/>
      <c r="J1156" s="94">
        <f t="shared" si="75"/>
        <v>60989.953999999925</v>
      </c>
    </row>
    <row r="1157" spans="1:10" x14ac:dyDescent="0.35">
      <c r="A1157" s="17"/>
      <c r="B1157" s="19">
        <v>43906</v>
      </c>
      <c r="C1157" s="15">
        <f t="shared" si="72"/>
        <v>16</v>
      </c>
      <c r="D1157" s="14">
        <f t="shared" si="73"/>
        <v>3</v>
      </c>
      <c r="E1157" s="15">
        <f t="shared" si="74"/>
        <v>2020</v>
      </c>
      <c r="F1157" s="15" t="s">
        <v>221</v>
      </c>
      <c r="G1157" s="15" t="s">
        <v>100</v>
      </c>
      <c r="H1157" s="93"/>
      <c r="I1157" s="93">
        <v>24.5</v>
      </c>
      <c r="J1157" s="94">
        <f t="shared" si="75"/>
        <v>60965.453999999925</v>
      </c>
    </row>
    <row r="1158" spans="1:10" x14ac:dyDescent="0.35">
      <c r="A1158" s="17"/>
      <c r="B1158" s="19">
        <v>43909</v>
      </c>
      <c r="C1158" s="15">
        <f t="shared" si="72"/>
        <v>19</v>
      </c>
      <c r="D1158" s="14">
        <f t="shared" si="73"/>
        <v>3</v>
      </c>
      <c r="E1158" s="15">
        <f t="shared" si="74"/>
        <v>2020</v>
      </c>
      <c r="F1158" s="15" t="s">
        <v>57</v>
      </c>
      <c r="G1158" s="15" t="s">
        <v>32</v>
      </c>
      <c r="H1158" s="93"/>
      <c r="I1158" s="93">
        <v>148.9</v>
      </c>
      <c r="J1158" s="94">
        <f t="shared" si="75"/>
        <v>60816.553999999924</v>
      </c>
    </row>
    <row r="1159" spans="1:10" x14ac:dyDescent="0.35">
      <c r="A1159" s="17"/>
      <c r="B1159" s="19">
        <v>43910</v>
      </c>
      <c r="C1159" s="15">
        <f t="shared" si="72"/>
        <v>20</v>
      </c>
      <c r="D1159" s="14">
        <f t="shared" si="73"/>
        <v>3</v>
      </c>
      <c r="E1159" s="15">
        <f t="shared" si="74"/>
        <v>2020</v>
      </c>
      <c r="F1159" s="15" t="s">
        <v>238</v>
      </c>
      <c r="G1159" s="15" t="s">
        <v>124</v>
      </c>
      <c r="H1159" s="93"/>
      <c r="I1159" s="93">
        <v>35</v>
      </c>
      <c r="J1159" s="94">
        <f t="shared" si="75"/>
        <v>60781.553999999924</v>
      </c>
    </row>
    <row r="1160" spans="1:10" x14ac:dyDescent="0.35">
      <c r="A1160" s="17"/>
      <c r="B1160" s="19">
        <v>43913</v>
      </c>
      <c r="C1160" s="15">
        <f t="shared" si="72"/>
        <v>23</v>
      </c>
      <c r="D1160" s="14">
        <f t="shared" si="73"/>
        <v>3</v>
      </c>
      <c r="E1160" s="15">
        <f t="shared" si="74"/>
        <v>2020</v>
      </c>
      <c r="F1160" s="15" t="s">
        <v>309</v>
      </c>
      <c r="G1160" s="15" t="s">
        <v>19</v>
      </c>
      <c r="H1160" s="93">
        <v>432</v>
      </c>
      <c r="I1160" s="93"/>
      <c r="J1160" s="94">
        <f t="shared" si="75"/>
        <v>61213.553999999924</v>
      </c>
    </row>
    <row r="1161" spans="1:10" x14ac:dyDescent="0.35">
      <c r="A1161" s="17"/>
      <c r="B1161" s="19">
        <v>43915</v>
      </c>
      <c r="C1161" s="15">
        <f t="shared" si="72"/>
        <v>25</v>
      </c>
      <c r="D1161" s="14">
        <f t="shared" si="73"/>
        <v>3</v>
      </c>
      <c r="E1161" s="15">
        <f t="shared" si="74"/>
        <v>2020</v>
      </c>
      <c r="F1161" s="15" t="s">
        <v>356</v>
      </c>
      <c r="G1161" s="15" t="s">
        <v>19</v>
      </c>
      <c r="H1161" s="93">
        <v>256</v>
      </c>
      <c r="I1161" s="93"/>
      <c r="J1161" s="94">
        <f t="shared" si="75"/>
        <v>61469.553999999924</v>
      </c>
    </row>
    <row r="1162" spans="1:10" x14ac:dyDescent="0.35">
      <c r="A1162" s="17"/>
      <c r="B1162" s="19">
        <v>43915</v>
      </c>
      <c r="C1162" s="15">
        <f t="shared" si="72"/>
        <v>25</v>
      </c>
      <c r="D1162" s="14">
        <f t="shared" si="73"/>
        <v>3</v>
      </c>
      <c r="E1162" s="15">
        <f t="shared" si="74"/>
        <v>2020</v>
      </c>
      <c r="F1162" s="15" t="s">
        <v>356</v>
      </c>
      <c r="G1162" s="15" t="s">
        <v>9</v>
      </c>
      <c r="H1162" s="93">
        <v>120</v>
      </c>
      <c r="I1162" s="93"/>
      <c r="J1162" s="94">
        <f t="shared" si="75"/>
        <v>61589.553999999924</v>
      </c>
    </row>
    <row r="1163" spans="1:10" x14ac:dyDescent="0.35">
      <c r="A1163" s="17"/>
      <c r="B1163" s="19">
        <v>43915</v>
      </c>
      <c r="C1163" s="15">
        <f t="shared" si="72"/>
        <v>25</v>
      </c>
      <c r="D1163" s="14">
        <f t="shared" si="73"/>
        <v>3</v>
      </c>
      <c r="E1163" s="15">
        <f t="shared" si="74"/>
        <v>2020</v>
      </c>
      <c r="F1163" s="15" t="s">
        <v>144</v>
      </c>
      <c r="G1163" s="15" t="s">
        <v>148</v>
      </c>
      <c r="H1163" s="93"/>
      <c r="I1163" s="93">
        <v>127.4</v>
      </c>
      <c r="J1163" s="94">
        <f t="shared" si="75"/>
        <v>61462.153999999922</v>
      </c>
    </row>
    <row r="1164" spans="1:10" x14ac:dyDescent="0.35">
      <c r="A1164" s="17"/>
      <c r="B1164" s="19">
        <v>43921</v>
      </c>
      <c r="C1164" s="15">
        <f t="shared" si="72"/>
        <v>31</v>
      </c>
      <c r="D1164" s="14">
        <f t="shared" si="73"/>
        <v>3</v>
      </c>
      <c r="E1164" s="15">
        <f t="shared" si="74"/>
        <v>2020</v>
      </c>
      <c r="F1164" s="15" t="s">
        <v>226</v>
      </c>
      <c r="G1164" s="15" t="s">
        <v>80</v>
      </c>
      <c r="H1164" s="93"/>
      <c r="I1164" s="93">
        <v>65.349999999999994</v>
      </c>
      <c r="J1164" s="94">
        <f t="shared" si="75"/>
        <v>61396.803999999924</v>
      </c>
    </row>
    <row r="1165" spans="1:10" x14ac:dyDescent="0.35">
      <c r="B1165" s="20">
        <v>43922</v>
      </c>
      <c r="C1165" s="11">
        <f t="shared" si="72"/>
        <v>1</v>
      </c>
      <c r="D1165" s="10">
        <f t="shared" si="73"/>
        <v>4</v>
      </c>
      <c r="E1165" s="11">
        <f t="shared" si="74"/>
        <v>2020</v>
      </c>
      <c r="F1165" s="11" t="s">
        <v>335</v>
      </c>
      <c r="G1165" s="11" t="s">
        <v>37</v>
      </c>
      <c r="I1165" s="91">
        <v>500</v>
      </c>
      <c r="J1165" s="92">
        <f t="shared" si="75"/>
        <v>60896.803999999924</v>
      </c>
    </row>
    <row r="1166" spans="1:10" x14ac:dyDescent="0.35">
      <c r="B1166" s="20">
        <v>43922</v>
      </c>
      <c r="C1166" s="11">
        <f t="shared" si="72"/>
        <v>1</v>
      </c>
      <c r="D1166" s="10">
        <f t="shared" si="73"/>
        <v>4</v>
      </c>
      <c r="E1166" s="11">
        <f t="shared" si="74"/>
        <v>2020</v>
      </c>
      <c r="F1166" s="11" t="s">
        <v>330</v>
      </c>
      <c r="G1166" s="11" t="s">
        <v>48</v>
      </c>
      <c r="I1166" s="91">
        <v>1667</v>
      </c>
      <c r="J1166" s="92">
        <f t="shared" si="75"/>
        <v>59229.803999999924</v>
      </c>
    </row>
    <row r="1167" spans="1:10" x14ac:dyDescent="0.35">
      <c r="B1167" s="20">
        <v>43922</v>
      </c>
      <c r="C1167" s="11">
        <f t="shared" si="72"/>
        <v>1</v>
      </c>
      <c r="D1167" s="10">
        <f t="shared" si="73"/>
        <v>4</v>
      </c>
      <c r="E1167" s="11">
        <f t="shared" si="74"/>
        <v>2020</v>
      </c>
      <c r="F1167" s="11" t="s">
        <v>331</v>
      </c>
      <c r="G1167" s="11" t="s">
        <v>50</v>
      </c>
      <c r="I1167" s="91">
        <v>100</v>
      </c>
      <c r="J1167" s="92">
        <f t="shared" si="75"/>
        <v>59129.803999999924</v>
      </c>
    </row>
    <row r="1168" spans="1:10" x14ac:dyDescent="0.35">
      <c r="B1168" s="20">
        <v>43922</v>
      </c>
      <c r="C1168" s="11">
        <f t="shared" si="72"/>
        <v>1</v>
      </c>
      <c r="D1168" s="10">
        <f t="shared" si="73"/>
        <v>4</v>
      </c>
      <c r="E1168" s="11">
        <f t="shared" si="74"/>
        <v>2020</v>
      </c>
      <c r="F1168" s="11" t="s">
        <v>357</v>
      </c>
      <c r="G1168" s="11" t="s">
        <v>19</v>
      </c>
      <c r="H1168" s="91">
        <v>216</v>
      </c>
      <c r="J1168" s="92">
        <f t="shared" si="75"/>
        <v>59345.803999999924</v>
      </c>
    </row>
    <row r="1169" spans="2:10" x14ac:dyDescent="0.35">
      <c r="B1169" s="20">
        <v>43922</v>
      </c>
      <c r="C1169" s="11">
        <f t="shared" si="72"/>
        <v>1</v>
      </c>
      <c r="D1169" s="10">
        <f t="shared" si="73"/>
        <v>4</v>
      </c>
      <c r="E1169" s="11">
        <f t="shared" si="74"/>
        <v>2020</v>
      </c>
      <c r="F1169" s="11" t="s">
        <v>309</v>
      </c>
      <c r="G1169" s="11" t="s">
        <v>19</v>
      </c>
      <c r="H1169" s="91">
        <v>216</v>
      </c>
      <c r="J1169" s="92">
        <f t="shared" si="75"/>
        <v>59561.803999999924</v>
      </c>
    </row>
    <row r="1170" spans="2:10" x14ac:dyDescent="0.35">
      <c r="B1170" s="20">
        <v>43922</v>
      </c>
      <c r="C1170" s="11">
        <f t="shared" si="72"/>
        <v>1</v>
      </c>
      <c r="D1170" s="10">
        <f t="shared" si="73"/>
        <v>4</v>
      </c>
      <c r="E1170" s="11">
        <f t="shared" si="74"/>
        <v>2020</v>
      </c>
      <c r="F1170" s="11" t="s">
        <v>336</v>
      </c>
      <c r="G1170" s="11" t="s">
        <v>19</v>
      </c>
      <c r="H1170" s="91">
        <v>216</v>
      </c>
      <c r="J1170" s="92">
        <f t="shared" si="75"/>
        <v>59777.803999999924</v>
      </c>
    </row>
    <row r="1171" spans="2:10" x14ac:dyDescent="0.35">
      <c r="B1171" s="20">
        <v>43922</v>
      </c>
      <c r="C1171" s="11">
        <f t="shared" si="72"/>
        <v>1</v>
      </c>
      <c r="D1171" s="10">
        <f t="shared" si="73"/>
        <v>4</v>
      </c>
      <c r="E1171" s="11">
        <f t="shared" si="74"/>
        <v>2020</v>
      </c>
      <c r="F1171" s="11" t="s">
        <v>357</v>
      </c>
      <c r="G1171" s="11" t="s">
        <v>9</v>
      </c>
      <c r="H1171" s="91">
        <v>1200</v>
      </c>
      <c r="J1171" s="92">
        <f t="shared" si="75"/>
        <v>60977.803999999924</v>
      </c>
    </row>
    <row r="1172" spans="2:10" x14ac:dyDescent="0.35">
      <c r="B1172" s="20">
        <v>43922</v>
      </c>
      <c r="C1172" s="11">
        <f t="shared" si="72"/>
        <v>1</v>
      </c>
      <c r="D1172" s="10">
        <f t="shared" si="73"/>
        <v>4</v>
      </c>
      <c r="E1172" s="11">
        <f t="shared" si="74"/>
        <v>2020</v>
      </c>
      <c r="F1172" s="11" t="s">
        <v>309</v>
      </c>
      <c r="G1172" s="11" t="s">
        <v>9</v>
      </c>
      <c r="H1172" s="91">
        <v>130</v>
      </c>
      <c r="J1172" s="92">
        <f t="shared" si="75"/>
        <v>61107.803999999924</v>
      </c>
    </row>
    <row r="1173" spans="2:10" x14ac:dyDescent="0.35">
      <c r="B1173" s="20">
        <v>43922</v>
      </c>
      <c r="C1173" s="11">
        <f t="shared" si="72"/>
        <v>1</v>
      </c>
      <c r="D1173" s="10">
        <f t="shared" si="73"/>
        <v>4</v>
      </c>
      <c r="E1173" s="11">
        <f t="shared" si="74"/>
        <v>2020</v>
      </c>
      <c r="F1173" s="11" t="s">
        <v>336</v>
      </c>
      <c r="G1173" s="11" t="s">
        <v>9</v>
      </c>
      <c r="H1173" s="91">
        <v>417</v>
      </c>
      <c r="J1173" s="92">
        <f t="shared" si="75"/>
        <v>61524.803999999924</v>
      </c>
    </row>
    <row r="1174" spans="2:10" x14ac:dyDescent="0.35">
      <c r="B1174" s="20">
        <v>43923</v>
      </c>
      <c r="C1174" s="11">
        <f t="shared" si="72"/>
        <v>2</v>
      </c>
      <c r="D1174" s="10">
        <f t="shared" si="73"/>
        <v>4</v>
      </c>
      <c r="E1174" s="11">
        <f t="shared" si="74"/>
        <v>2020</v>
      </c>
      <c r="F1174" s="11" t="s">
        <v>329</v>
      </c>
      <c r="G1174" s="11" t="s">
        <v>9</v>
      </c>
      <c r="H1174" s="91">
        <v>125</v>
      </c>
      <c r="J1174" s="92">
        <f t="shared" si="75"/>
        <v>61649.803999999924</v>
      </c>
    </row>
    <row r="1175" spans="2:10" x14ac:dyDescent="0.35">
      <c r="B1175" s="20">
        <v>43923</v>
      </c>
      <c r="C1175" s="11">
        <f t="shared" si="72"/>
        <v>2</v>
      </c>
      <c r="D1175" s="10">
        <f t="shared" si="73"/>
        <v>4</v>
      </c>
      <c r="E1175" s="11">
        <f t="shared" si="74"/>
        <v>2020</v>
      </c>
      <c r="F1175" s="11" t="s">
        <v>187</v>
      </c>
      <c r="G1175" s="11" t="s">
        <v>98</v>
      </c>
      <c r="I1175" s="91">
        <f>62.96+6.95</f>
        <v>69.91</v>
      </c>
      <c r="J1175" s="92">
        <f t="shared" si="75"/>
        <v>61579.89399999992</v>
      </c>
    </row>
    <row r="1176" spans="2:10" x14ac:dyDescent="0.35">
      <c r="B1176" s="20">
        <v>43923</v>
      </c>
      <c r="C1176" s="11">
        <f t="shared" si="72"/>
        <v>2</v>
      </c>
      <c r="D1176" s="10">
        <f t="shared" si="73"/>
        <v>4</v>
      </c>
      <c r="E1176" s="11">
        <f t="shared" si="74"/>
        <v>2020</v>
      </c>
      <c r="F1176" s="11" t="s">
        <v>187</v>
      </c>
      <c r="G1176" s="11" t="s">
        <v>148</v>
      </c>
      <c r="I1176" s="91">
        <v>5.2</v>
      </c>
      <c r="J1176" s="92">
        <f t="shared" si="75"/>
        <v>61574.693999999923</v>
      </c>
    </row>
    <row r="1177" spans="2:10" x14ac:dyDescent="0.35">
      <c r="B1177" s="20">
        <v>43923</v>
      </c>
      <c r="C1177" s="11">
        <f t="shared" si="72"/>
        <v>2</v>
      </c>
      <c r="D1177" s="10">
        <f t="shared" si="73"/>
        <v>4</v>
      </c>
      <c r="E1177" s="11">
        <f t="shared" si="74"/>
        <v>2020</v>
      </c>
      <c r="F1177" s="11" t="s">
        <v>187</v>
      </c>
      <c r="G1177" s="11" t="s">
        <v>148</v>
      </c>
      <c r="I1177" s="91">
        <f>95.98+13.83</f>
        <v>109.81</v>
      </c>
      <c r="J1177" s="92">
        <f t="shared" si="75"/>
        <v>61464.883999999925</v>
      </c>
    </row>
    <row r="1178" spans="2:10" x14ac:dyDescent="0.35">
      <c r="B1178" s="20">
        <v>43923</v>
      </c>
      <c r="C1178" s="11">
        <f t="shared" si="72"/>
        <v>2</v>
      </c>
      <c r="D1178" s="10">
        <f t="shared" si="73"/>
        <v>4</v>
      </c>
      <c r="E1178" s="11">
        <f t="shared" si="74"/>
        <v>2020</v>
      </c>
      <c r="F1178" s="11" t="s">
        <v>187</v>
      </c>
      <c r="G1178" s="11" t="s">
        <v>56</v>
      </c>
      <c r="I1178" s="91">
        <v>285.16000000000003</v>
      </c>
      <c r="J1178" s="92">
        <f t="shared" si="75"/>
        <v>61179.723999999922</v>
      </c>
    </row>
    <row r="1179" spans="2:10" x14ac:dyDescent="0.35">
      <c r="B1179" s="20">
        <v>43923</v>
      </c>
      <c r="C1179" s="11">
        <f t="shared" si="72"/>
        <v>2</v>
      </c>
      <c r="D1179" s="10">
        <f t="shared" si="73"/>
        <v>4</v>
      </c>
      <c r="E1179" s="11">
        <f t="shared" si="74"/>
        <v>2020</v>
      </c>
      <c r="F1179" s="11" t="s">
        <v>187</v>
      </c>
      <c r="G1179" s="11" t="s">
        <v>56</v>
      </c>
      <c r="I1179" s="91">
        <v>57.31</v>
      </c>
      <c r="J1179" s="92">
        <f t="shared" si="75"/>
        <v>61122.413999999924</v>
      </c>
    </row>
    <row r="1180" spans="2:10" x14ac:dyDescent="0.35">
      <c r="B1180" s="20">
        <v>43923</v>
      </c>
      <c r="C1180" s="11">
        <f t="shared" si="72"/>
        <v>2</v>
      </c>
      <c r="D1180" s="10">
        <f t="shared" si="73"/>
        <v>4</v>
      </c>
      <c r="E1180" s="11">
        <f t="shared" si="74"/>
        <v>2020</v>
      </c>
      <c r="F1180" s="11" t="s">
        <v>187</v>
      </c>
      <c r="G1180" s="11" t="s">
        <v>56</v>
      </c>
      <c r="I1180" s="91">
        <v>15.44</v>
      </c>
      <c r="J1180" s="92">
        <f t="shared" si="75"/>
        <v>61106.973999999922</v>
      </c>
    </row>
    <row r="1181" spans="2:10" x14ac:dyDescent="0.35">
      <c r="B1181" s="20">
        <v>43924</v>
      </c>
      <c r="C1181" s="11">
        <f t="shared" si="72"/>
        <v>3</v>
      </c>
      <c r="D1181" s="10">
        <f t="shared" si="73"/>
        <v>4</v>
      </c>
      <c r="E1181" s="11">
        <f t="shared" si="74"/>
        <v>2020</v>
      </c>
      <c r="F1181" s="11" t="s">
        <v>160</v>
      </c>
      <c r="G1181" s="11" t="s">
        <v>161</v>
      </c>
      <c r="I1181" s="91">
        <v>129.55000000000001</v>
      </c>
      <c r="J1181" s="92">
        <f t="shared" si="75"/>
        <v>60977.423999999919</v>
      </c>
    </row>
    <row r="1182" spans="2:10" x14ac:dyDescent="0.35">
      <c r="B1182" s="20">
        <v>43927</v>
      </c>
      <c r="C1182" s="11">
        <f t="shared" si="72"/>
        <v>6</v>
      </c>
      <c r="D1182" s="10">
        <f t="shared" si="73"/>
        <v>4</v>
      </c>
      <c r="E1182" s="11">
        <f t="shared" si="74"/>
        <v>2020</v>
      </c>
      <c r="F1182" s="11" t="s">
        <v>356</v>
      </c>
      <c r="G1182" s="11" t="s">
        <v>19</v>
      </c>
      <c r="H1182" s="91">
        <v>256</v>
      </c>
      <c r="J1182" s="92">
        <f t="shared" si="75"/>
        <v>61233.423999999919</v>
      </c>
    </row>
    <row r="1183" spans="2:10" x14ac:dyDescent="0.35">
      <c r="B1183" s="20">
        <v>43927</v>
      </c>
      <c r="C1183" s="11">
        <f t="shared" si="72"/>
        <v>6</v>
      </c>
      <c r="D1183" s="10">
        <f t="shared" si="73"/>
        <v>4</v>
      </c>
      <c r="E1183" s="11">
        <f t="shared" si="74"/>
        <v>2020</v>
      </c>
      <c r="F1183" s="11" t="s">
        <v>329</v>
      </c>
      <c r="G1183" s="11" t="s">
        <v>19</v>
      </c>
      <c r="H1183" s="91">
        <v>216</v>
      </c>
      <c r="J1183" s="92">
        <f t="shared" si="75"/>
        <v>61449.423999999919</v>
      </c>
    </row>
    <row r="1184" spans="2:10" x14ac:dyDescent="0.35">
      <c r="B1184" s="20">
        <v>43927</v>
      </c>
      <c r="C1184" s="11">
        <f t="shared" si="72"/>
        <v>6</v>
      </c>
      <c r="D1184" s="10">
        <f t="shared" si="73"/>
        <v>4</v>
      </c>
      <c r="E1184" s="11">
        <f t="shared" si="74"/>
        <v>2020</v>
      </c>
      <c r="F1184" s="11" t="s">
        <v>333</v>
      </c>
      <c r="G1184" s="11" t="s">
        <v>19</v>
      </c>
      <c r="H1184" s="91">
        <v>216</v>
      </c>
      <c r="J1184" s="92">
        <f t="shared" si="75"/>
        <v>61665.423999999919</v>
      </c>
    </row>
    <row r="1185" spans="1:10" x14ac:dyDescent="0.35">
      <c r="B1185" s="20">
        <v>43927</v>
      </c>
      <c r="C1185" s="11">
        <f t="shared" si="72"/>
        <v>6</v>
      </c>
      <c r="D1185" s="10">
        <f t="shared" si="73"/>
        <v>4</v>
      </c>
      <c r="E1185" s="11">
        <f t="shared" si="74"/>
        <v>2020</v>
      </c>
      <c r="F1185" s="11" t="s">
        <v>356</v>
      </c>
      <c r="G1185" s="11" t="s">
        <v>9</v>
      </c>
      <c r="H1185" s="91">
        <v>120</v>
      </c>
      <c r="J1185" s="92">
        <f t="shared" si="75"/>
        <v>61785.423999999919</v>
      </c>
    </row>
    <row r="1186" spans="1:10" x14ac:dyDescent="0.35">
      <c r="B1186" s="20">
        <v>43927</v>
      </c>
      <c r="C1186" s="11">
        <f t="shared" si="72"/>
        <v>6</v>
      </c>
      <c r="D1186" s="10">
        <f t="shared" si="73"/>
        <v>4</v>
      </c>
      <c r="E1186" s="11">
        <f t="shared" si="74"/>
        <v>2020</v>
      </c>
      <c r="F1186" s="11" t="s">
        <v>333</v>
      </c>
      <c r="G1186" s="11" t="s">
        <v>9</v>
      </c>
      <c r="H1186" s="91">
        <v>75</v>
      </c>
      <c r="J1186" s="92">
        <f t="shared" si="75"/>
        <v>61860.423999999919</v>
      </c>
    </row>
    <row r="1187" spans="1:10" x14ac:dyDescent="0.35">
      <c r="B1187" s="20">
        <v>43927</v>
      </c>
      <c r="C1187" s="11">
        <f t="shared" si="72"/>
        <v>6</v>
      </c>
      <c r="D1187" s="10">
        <f t="shared" si="73"/>
        <v>4</v>
      </c>
      <c r="E1187" s="11">
        <f t="shared" si="74"/>
        <v>2020</v>
      </c>
      <c r="F1187" s="11" t="s">
        <v>179</v>
      </c>
      <c r="G1187" s="11" t="s">
        <v>96</v>
      </c>
      <c r="I1187" s="91">
        <v>0.01</v>
      </c>
      <c r="J1187" s="92">
        <f t="shared" si="75"/>
        <v>61860.413999999917</v>
      </c>
    </row>
    <row r="1188" spans="1:10" x14ac:dyDescent="0.35">
      <c r="B1188" s="20">
        <v>43928</v>
      </c>
      <c r="C1188" s="11">
        <f t="shared" si="72"/>
        <v>7</v>
      </c>
      <c r="D1188" s="10">
        <f t="shared" si="73"/>
        <v>4</v>
      </c>
      <c r="E1188" s="11">
        <f t="shared" si="74"/>
        <v>2020</v>
      </c>
      <c r="F1188" s="11" t="s">
        <v>334</v>
      </c>
      <c r="G1188" s="11" t="s">
        <v>19</v>
      </c>
      <c r="H1188" s="91">
        <v>216</v>
      </c>
      <c r="J1188" s="92">
        <f t="shared" si="75"/>
        <v>62076.413999999917</v>
      </c>
    </row>
    <row r="1189" spans="1:10" x14ac:dyDescent="0.35">
      <c r="B1189" s="20">
        <v>43928</v>
      </c>
      <c r="C1189" s="11">
        <f t="shared" si="72"/>
        <v>7</v>
      </c>
      <c r="D1189" s="10">
        <f t="shared" si="73"/>
        <v>4</v>
      </c>
      <c r="E1189" s="11">
        <f t="shared" si="74"/>
        <v>2020</v>
      </c>
      <c r="F1189" s="11" t="s">
        <v>334</v>
      </c>
      <c r="G1189" s="11" t="s">
        <v>9</v>
      </c>
      <c r="H1189" s="91">
        <v>65</v>
      </c>
      <c r="J1189" s="92">
        <f t="shared" si="75"/>
        <v>62141.413999999917</v>
      </c>
    </row>
    <row r="1190" spans="1:10" x14ac:dyDescent="0.35">
      <c r="A1190" s="1">
        <v>9618004</v>
      </c>
      <c r="B1190" s="20">
        <v>43931</v>
      </c>
      <c r="C1190" s="11">
        <f t="shared" si="72"/>
        <v>10</v>
      </c>
      <c r="D1190" s="10">
        <f t="shared" si="73"/>
        <v>4</v>
      </c>
      <c r="E1190" s="11">
        <f t="shared" si="74"/>
        <v>2020</v>
      </c>
      <c r="F1190" s="11" t="s">
        <v>226</v>
      </c>
      <c r="G1190" s="11" t="s">
        <v>91</v>
      </c>
      <c r="I1190" s="91">
        <v>14.03</v>
      </c>
      <c r="J1190" s="92">
        <f t="shared" si="75"/>
        <v>62127.383999999918</v>
      </c>
    </row>
    <row r="1191" spans="1:10" x14ac:dyDescent="0.35">
      <c r="B1191" s="20">
        <v>43935</v>
      </c>
      <c r="C1191" s="11">
        <f t="shared" si="72"/>
        <v>14</v>
      </c>
      <c r="D1191" s="10">
        <f t="shared" si="73"/>
        <v>4</v>
      </c>
      <c r="E1191" s="11">
        <f t="shared" si="74"/>
        <v>2020</v>
      </c>
      <c r="F1191" s="11" t="s">
        <v>167</v>
      </c>
      <c r="G1191" s="11" t="s">
        <v>18</v>
      </c>
      <c r="I1191" s="91">
        <v>113.69</v>
      </c>
      <c r="J1191" s="92">
        <f t="shared" si="75"/>
        <v>62013.693999999916</v>
      </c>
    </row>
    <row r="1192" spans="1:10" x14ac:dyDescent="0.35">
      <c r="B1192" s="20">
        <v>43935</v>
      </c>
      <c r="C1192" s="11">
        <f t="shared" si="72"/>
        <v>14</v>
      </c>
      <c r="D1192" s="10">
        <f t="shared" si="73"/>
        <v>4</v>
      </c>
      <c r="E1192" s="11">
        <f t="shared" si="74"/>
        <v>2020</v>
      </c>
      <c r="F1192" s="11" t="s">
        <v>326</v>
      </c>
      <c r="G1192" s="11" t="s">
        <v>19</v>
      </c>
      <c r="H1192" s="91">
        <v>216</v>
      </c>
      <c r="J1192" s="92">
        <f t="shared" si="75"/>
        <v>62229.693999999916</v>
      </c>
    </row>
    <row r="1193" spans="1:10" x14ac:dyDescent="0.35">
      <c r="B1193" s="20">
        <v>43935</v>
      </c>
      <c r="C1193" s="11">
        <f t="shared" si="72"/>
        <v>14</v>
      </c>
      <c r="D1193" s="10">
        <f t="shared" si="73"/>
        <v>4</v>
      </c>
      <c r="E1193" s="11">
        <f t="shared" si="74"/>
        <v>2020</v>
      </c>
      <c r="F1193" s="11" t="s">
        <v>326</v>
      </c>
      <c r="G1193" s="11" t="s">
        <v>9</v>
      </c>
      <c r="H1193" s="91">
        <v>135</v>
      </c>
      <c r="J1193" s="92">
        <f t="shared" si="75"/>
        <v>62364.693999999916</v>
      </c>
    </row>
    <row r="1194" spans="1:10" x14ac:dyDescent="0.35">
      <c r="B1194" s="20">
        <v>43935</v>
      </c>
      <c r="C1194" s="11">
        <f t="shared" si="72"/>
        <v>14</v>
      </c>
      <c r="D1194" s="10">
        <f t="shared" si="73"/>
        <v>4</v>
      </c>
      <c r="E1194" s="11">
        <f t="shared" si="74"/>
        <v>2020</v>
      </c>
      <c r="F1194" s="11" t="s">
        <v>181</v>
      </c>
      <c r="G1194" s="11" t="s">
        <v>91</v>
      </c>
      <c r="I1194" s="91">
        <v>25.98</v>
      </c>
      <c r="J1194" s="92">
        <f t="shared" si="75"/>
        <v>62338.713999999913</v>
      </c>
    </row>
    <row r="1195" spans="1:10" x14ac:dyDescent="0.35">
      <c r="A1195" s="1">
        <v>9618001</v>
      </c>
      <c r="B1195" s="20">
        <v>43935</v>
      </c>
      <c r="C1195" s="11">
        <f t="shared" si="72"/>
        <v>14</v>
      </c>
      <c r="D1195" s="10">
        <f t="shared" si="73"/>
        <v>4</v>
      </c>
      <c r="E1195" s="11">
        <f t="shared" si="74"/>
        <v>2020</v>
      </c>
      <c r="F1195" s="11" t="s">
        <v>208</v>
      </c>
      <c r="G1195" s="11" t="s">
        <v>146</v>
      </c>
      <c r="I1195" s="91">
        <v>30</v>
      </c>
      <c r="J1195" s="92">
        <f t="shared" si="75"/>
        <v>62308.713999999913</v>
      </c>
    </row>
    <row r="1196" spans="1:10" x14ac:dyDescent="0.35">
      <c r="B1196" s="20">
        <v>43936</v>
      </c>
      <c r="C1196" s="11">
        <f t="shared" si="72"/>
        <v>15</v>
      </c>
      <c r="D1196" s="10">
        <f t="shared" si="73"/>
        <v>4</v>
      </c>
      <c r="E1196" s="11">
        <f t="shared" si="74"/>
        <v>2020</v>
      </c>
      <c r="F1196" s="11" t="s">
        <v>327</v>
      </c>
      <c r="G1196" s="11" t="s">
        <v>19</v>
      </c>
      <c r="H1196" s="91">
        <v>216</v>
      </c>
      <c r="J1196" s="92">
        <f t="shared" si="75"/>
        <v>62524.713999999913</v>
      </c>
    </row>
    <row r="1197" spans="1:10" x14ac:dyDescent="0.35">
      <c r="B1197" s="20">
        <v>43936</v>
      </c>
      <c r="C1197" s="11">
        <f t="shared" si="72"/>
        <v>15</v>
      </c>
      <c r="D1197" s="10">
        <f t="shared" si="73"/>
        <v>4</v>
      </c>
      <c r="E1197" s="11">
        <f t="shared" si="74"/>
        <v>2020</v>
      </c>
      <c r="F1197" s="11" t="s">
        <v>107</v>
      </c>
      <c r="G1197" s="11" t="s">
        <v>9</v>
      </c>
      <c r="H1197" s="91">
        <v>9900</v>
      </c>
      <c r="J1197" s="92">
        <f t="shared" si="75"/>
        <v>72424.71399999992</v>
      </c>
    </row>
    <row r="1198" spans="1:10" x14ac:dyDescent="0.35">
      <c r="B1198" s="20">
        <v>43936</v>
      </c>
      <c r="C1198" s="11">
        <f t="shared" si="72"/>
        <v>15</v>
      </c>
      <c r="D1198" s="10">
        <f t="shared" si="73"/>
        <v>4</v>
      </c>
      <c r="E1198" s="11">
        <f t="shared" si="74"/>
        <v>2020</v>
      </c>
      <c r="F1198" s="11" t="s">
        <v>327</v>
      </c>
      <c r="G1198" s="11" t="s">
        <v>9</v>
      </c>
      <c r="H1198" s="91">
        <v>160</v>
      </c>
      <c r="J1198" s="92">
        <f t="shared" si="75"/>
        <v>72584.71399999992</v>
      </c>
    </row>
    <row r="1199" spans="1:10" x14ac:dyDescent="0.35">
      <c r="B1199" s="20">
        <v>43936</v>
      </c>
      <c r="C1199" s="11">
        <f t="shared" si="72"/>
        <v>15</v>
      </c>
      <c r="D1199" s="10">
        <f t="shared" si="73"/>
        <v>4</v>
      </c>
      <c r="E1199" s="11">
        <f t="shared" si="74"/>
        <v>2020</v>
      </c>
      <c r="F1199" s="11" t="s">
        <v>226</v>
      </c>
      <c r="G1199" s="11" t="s">
        <v>91</v>
      </c>
      <c r="I1199" s="91">
        <v>6.12</v>
      </c>
      <c r="J1199" s="92">
        <f t="shared" si="75"/>
        <v>72578.593999999925</v>
      </c>
    </row>
    <row r="1200" spans="1:10" x14ac:dyDescent="0.35">
      <c r="B1200" s="20">
        <v>43936</v>
      </c>
      <c r="C1200" s="11">
        <f t="shared" si="72"/>
        <v>15</v>
      </c>
      <c r="D1200" s="10">
        <f t="shared" si="73"/>
        <v>4</v>
      </c>
      <c r="E1200" s="11">
        <f t="shared" si="74"/>
        <v>2020</v>
      </c>
      <c r="F1200" s="11" t="s">
        <v>197</v>
      </c>
      <c r="G1200" s="11" t="s">
        <v>38</v>
      </c>
      <c r="H1200" s="91">
        <v>100</v>
      </c>
      <c r="J1200" s="92">
        <f t="shared" si="75"/>
        <v>72678.593999999925</v>
      </c>
    </row>
    <row r="1201" spans="1:10" x14ac:dyDescent="0.35">
      <c r="B1201" s="20">
        <v>43938</v>
      </c>
      <c r="C1201" s="11">
        <f t="shared" si="72"/>
        <v>17</v>
      </c>
      <c r="D1201" s="10">
        <f t="shared" si="73"/>
        <v>4</v>
      </c>
      <c r="E1201" s="11">
        <f t="shared" si="74"/>
        <v>2020</v>
      </c>
      <c r="F1201" s="11" t="s">
        <v>332</v>
      </c>
      <c r="G1201" s="11" t="s">
        <v>19</v>
      </c>
      <c r="H1201" s="91">
        <v>216</v>
      </c>
      <c r="J1201" s="92">
        <f t="shared" si="75"/>
        <v>72894.593999999925</v>
      </c>
    </row>
    <row r="1202" spans="1:10" x14ac:dyDescent="0.35">
      <c r="B1202" s="20">
        <v>43938</v>
      </c>
      <c r="C1202" s="11">
        <f t="shared" si="72"/>
        <v>17</v>
      </c>
      <c r="D1202" s="10">
        <f t="shared" si="73"/>
        <v>4</v>
      </c>
      <c r="E1202" s="11">
        <f t="shared" si="74"/>
        <v>2020</v>
      </c>
      <c r="F1202" s="11" t="s">
        <v>332</v>
      </c>
      <c r="G1202" s="11" t="s">
        <v>9</v>
      </c>
      <c r="H1202" s="91">
        <v>80</v>
      </c>
      <c r="J1202" s="92">
        <f t="shared" si="75"/>
        <v>72974.593999999925</v>
      </c>
    </row>
    <row r="1203" spans="1:10" x14ac:dyDescent="0.35">
      <c r="B1203" s="20">
        <v>43938</v>
      </c>
      <c r="C1203" s="11">
        <f t="shared" si="72"/>
        <v>17</v>
      </c>
      <c r="D1203" s="10">
        <f t="shared" si="73"/>
        <v>4</v>
      </c>
      <c r="E1203" s="11">
        <f t="shared" si="74"/>
        <v>2020</v>
      </c>
      <c r="F1203" s="11" t="s">
        <v>179</v>
      </c>
      <c r="G1203" s="11" t="s">
        <v>96</v>
      </c>
      <c r="I1203" s="91">
        <v>72</v>
      </c>
      <c r="J1203" s="92">
        <f t="shared" si="75"/>
        <v>72902.593999999925</v>
      </c>
    </row>
    <row r="1204" spans="1:10" x14ac:dyDescent="0.35">
      <c r="B1204" s="20">
        <v>43938</v>
      </c>
      <c r="C1204" s="11">
        <f t="shared" si="72"/>
        <v>17</v>
      </c>
      <c r="D1204" s="10">
        <f t="shared" si="73"/>
        <v>4</v>
      </c>
      <c r="E1204" s="11">
        <f t="shared" si="74"/>
        <v>2020</v>
      </c>
      <c r="F1204" s="11" t="s">
        <v>162</v>
      </c>
      <c r="G1204" s="11" t="s">
        <v>148</v>
      </c>
      <c r="I1204" s="91">
        <v>280</v>
      </c>
      <c r="J1204" s="92">
        <f t="shared" si="75"/>
        <v>72622.593999999925</v>
      </c>
    </row>
    <row r="1205" spans="1:10" x14ac:dyDescent="0.35">
      <c r="B1205" s="20">
        <v>43941</v>
      </c>
      <c r="C1205" s="11">
        <f t="shared" si="72"/>
        <v>20</v>
      </c>
      <c r="D1205" s="10">
        <f t="shared" si="73"/>
        <v>4</v>
      </c>
      <c r="E1205" s="11">
        <f t="shared" si="74"/>
        <v>2020</v>
      </c>
      <c r="F1205" s="11" t="s">
        <v>123</v>
      </c>
      <c r="G1205" s="11" t="s">
        <v>71</v>
      </c>
      <c r="I1205" s="91">
        <v>501.58</v>
      </c>
      <c r="J1205" s="92">
        <f t="shared" si="75"/>
        <v>72121.013999999923</v>
      </c>
    </row>
    <row r="1206" spans="1:10" x14ac:dyDescent="0.35">
      <c r="B1206" s="20">
        <v>43941</v>
      </c>
      <c r="C1206" s="11">
        <f t="shared" si="72"/>
        <v>20</v>
      </c>
      <c r="D1206" s="10">
        <f t="shared" si="73"/>
        <v>4</v>
      </c>
      <c r="E1206" s="11">
        <f t="shared" si="74"/>
        <v>2020</v>
      </c>
      <c r="F1206" s="11" t="s">
        <v>123</v>
      </c>
      <c r="G1206" s="11" t="s">
        <v>71</v>
      </c>
      <c r="I1206" s="91">
        <v>182.73</v>
      </c>
      <c r="J1206" s="92">
        <f t="shared" si="75"/>
        <v>71938.283999999927</v>
      </c>
    </row>
    <row r="1207" spans="1:10" x14ac:dyDescent="0.35">
      <c r="B1207" s="20">
        <v>43942</v>
      </c>
      <c r="C1207" s="11">
        <f t="shared" si="72"/>
        <v>21</v>
      </c>
      <c r="D1207" s="10">
        <f t="shared" si="73"/>
        <v>4</v>
      </c>
      <c r="E1207" s="11">
        <f t="shared" si="74"/>
        <v>2020</v>
      </c>
      <c r="F1207" s="11" t="s">
        <v>197</v>
      </c>
      <c r="G1207" s="11" t="s">
        <v>9</v>
      </c>
      <c r="H1207" s="91">
        <v>9900</v>
      </c>
      <c r="J1207" s="92">
        <f t="shared" si="75"/>
        <v>81838.283999999927</v>
      </c>
    </row>
    <row r="1208" spans="1:10" x14ac:dyDescent="0.35">
      <c r="B1208" s="20">
        <v>43942</v>
      </c>
      <c r="C1208" s="11">
        <f t="shared" si="72"/>
        <v>21</v>
      </c>
      <c r="D1208" s="10">
        <f t="shared" si="73"/>
        <v>4</v>
      </c>
      <c r="E1208" s="11">
        <f t="shared" si="74"/>
        <v>2020</v>
      </c>
      <c r="F1208" s="11" t="s">
        <v>107</v>
      </c>
      <c r="G1208" s="11" t="s">
        <v>38</v>
      </c>
      <c r="H1208" s="91">
        <v>100</v>
      </c>
      <c r="J1208" s="92">
        <f t="shared" si="75"/>
        <v>81938.283999999927</v>
      </c>
    </row>
    <row r="1209" spans="1:10" x14ac:dyDescent="0.35">
      <c r="B1209" s="20">
        <v>43943</v>
      </c>
      <c r="C1209" s="11">
        <f t="shared" si="72"/>
        <v>22</v>
      </c>
      <c r="D1209" s="10">
        <f t="shared" si="73"/>
        <v>4</v>
      </c>
      <c r="E1209" s="11">
        <f t="shared" si="74"/>
        <v>2020</v>
      </c>
      <c r="F1209" s="11" t="s">
        <v>31</v>
      </c>
      <c r="G1209" s="11" t="s">
        <v>98</v>
      </c>
      <c r="I1209" s="91">
        <v>1217</v>
      </c>
      <c r="J1209" s="92">
        <f t="shared" si="75"/>
        <v>80721.283999999927</v>
      </c>
    </row>
    <row r="1210" spans="1:10" x14ac:dyDescent="0.35">
      <c r="B1210" s="20">
        <v>43943</v>
      </c>
      <c r="C1210" s="11">
        <f t="shared" si="72"/>
        <v>22</v>
      </c>
      <c r="D1210" s="10">
        <f t="shared" si="73"/>
        <v>4</v>
      </c>
      <c r="E1210" s="11">
        <f t="shared" si="74"/>
        <v>2020</v>
      </c>
      <c r="F1210" s="11" t="s">
        <v>204</v>
      </c>
      <c r="G1210" s="11" t="s">
        <v>116</v>
      </c>
      <c r="I1210" s="91">
        <v>7.2</v>
      </c>
      <c r="J1210" s="92">
        <f t="shared" si="75"/>
        <v>80714.08399999993</v>
      </c>
    </row>
    <row r="1211" spans="1:10" x14ac:dyDescent="0.35">
      <c r="A1211" s="1">
        <v>9618002</v>
      </c>
      <c r="B1211" s="20">
        <v>43948</v>
      </c>
      <c r="C1211" s="11">
        <f t="shared" si="72"/>
        <v>27</v>
      </c>
      <c r="D1211" s="10">
        <f t="shared" si="73"/>
        <v>4</v>
      </c>
      <c r="E1211" s="11">
        <f t="shared" si="74"/>
        <v>2020</v>
      </c>
      <c r="F1211" s="11" t="s">
        <v>213</v>
      </c>
      <c r="G1211" s="11" t="s">
        <v>146</v>
      </c>
      <c r="I1211" s="91">
        <v>35.200000000000003</v>
      </c>
      <c r="J1211" s="92">
        <f t="shared" si="75"/>
        <v>80678.883999999933</v>
      </c>
    </row>
    <row r="1212" spans="1:10" x14ac:dyDescent="0.35">
      <c r="B1212" s="20">
        <v>43948</v>
      </c>
      <c r="C1212" s="11">
        <f t="shared" si="72"/>
        <v>27</v>
      </c>
      <c r="D1212" s="10">
        <f t="shared" si="73"/>
        <v>4</v>
      </c>
      <c r="E1212" s="11">
        <f t="shared" si="74"/>
        <v>2020</v>
      </c>
      <c r="F1212" s="11" t="s">
        <v>229</v>
      </c>
      <c r="G1212" s="11" t="s">
        <v>56</v>
      </c>
      <c r="I1212" s="91">
        <v>90.48</v>
      </c>
      <c r="J1212" s="92">
        <f t="shared" si="75"/>
        <v>80588.403999999937</v>
      </c>
    </row>
    <row r="1213" spans="1:10" x14ac:dyDescent="0.35">
      <c r="B1213" s="20">
        <v>43950</v>
      </c>
      <c r="C1213" s="11">
        <f t="shared" si="72"/>
        <v>29</v>
      </c>
      <c r="D1213" s="10">
        <f t="shared" si="73"/>
        <v>4</v>
      </c>
      <c r="E1213" s="11">
        <f t="shared" si="74"/>
        <v>2020</v>
      </c>
      <c r="F1213" s="11" t="s">
        <v>12</v>
      </c>
      <c r="G1213" s="11" t="s">
        <v>138</v>
      </c>
      <c r="I1213" s="91">
        <v>37.76</v>
      </c>
      <c r="J1213" s="92">
        <f t="shared" si="75"/>
        <v>80550.643999999942</v>
      </c>
    </row>
    <row r="1214" spans="1:10" x14ac:dyDescent="0.35">
      <c r="B1214" s="20">
        <v>43950</v>
      </c>
      <c r="C1214" s="11">
        <f t="shared" si="72"/>
        <v>29</v>
      </c>
      <c r="D1214" s="10">
        <f t="shared" si="73"/>
        <v>4</v>
      </c>
      <c r="E1214" s="11">
        <f t="shared" si="74"/>
        <v>2020</v>
      </c>
      <c r="F1214" s="11" t="s">
        <v>136</v>
      </c>
      <c r="G1214" s="11" t="s">
        <v>146</v>
      </c>
      <c r="I1214" s="91">
        <v>16.5</v>
      </c>
      <c r="J1214" s="92">
        <f t="shared" si="75"/>
        <v>80534.143999999942</v>
      </c>
    </row>
    <row r="1215" spans="1:10" x14ac:dyDescent="0.35">
      <c r="B1215" s="20">
        <v>43951</v>
      </c>
      <c r="C1215" s="11">
        <f t="shared" si="72"/>
        <v>30</v>
      </c>
      <c r="D1215" s="10">
        <f t="shared" si="73"/>
        <v>4</v>
      </c>
      <c r="E1215" s="11">
        <f t="shared" si="74"/>
        <v>2020</v>
      </c>
      <c r="F1215" s="11" t="s">
        <v>262</v>
      </c>
      <c r="G1215" s="11" t="s">
        <v>91</v>
      </c>
      <c r="I1215" s="91">
        <v>144.1</v>
      </c>
      <c r="J1215" s="92">
        <f t="shared" si="75"/>
        <v>80390.043999999936</v>
      </c>
    </row>
    <row r="1216" spans="1:10" x14ac:dyDescent="0.35">
      <c r="B1216" s="20">
        <v>43951</v>
      </c>
      <c r="C1216" s="11">
        <f t="shared" si="72"/>
        <v>30</v>
      </c>
      <c r="D1216" s="10">
        <f t="shared" si="73"/>
        <v>4</v>
      </c>
      <c r="E1216" s="11">
        <f t="shared" si="74"/>
        <v>2020</v>
      </c>
      <c r="F1216" s="11" t="s">
        <v>226</v>
      </c>
      <c r="G1216" s="11" t="s">
        <v>128</v>
      </c>
      <c r="I1216" s="91">
        <v>187.25</v>
      </c>
      <c r="J1216" s="92">
        <f t="shared" si="75"/>
        <v>80202.793999999936</v>
      </c>
    </row>
    <row r="1217" spans="1:10" x14ac:dyDescent="0.35">
      <c r="B1217" s="20">
        <v>43951</v>
      </c>
      <c r="C1217" s="11">
        <f t="shared" si="72"/>
        <v>30</v>
      </c>
      <c r="D1217" s="10">
        <f t="shared" si="73"/>
        <v>4</v>
      </c>
      <c r="E1217" s="11">
        <f t="shared" si="74"/>
        <v>2020</v>
      </c>
      <c r="F1217" s="11" t="s">
        <v>262</v>
      </c>
      <c r="G1217" s="11" t="s">
        <v>148</v>
      </c>
      <c r="I1217" s="91">
        <v>16.21</v>
      </c>
      <c r="J1217" s="92">
        <f t="shared" si="75"/>
        <v>80186.58399999993</v>
      </c>
    </row>
    <row r="1218" spans="1:10" x14ac:dyDescent="0.35">
      <c r="A1218" s="34"/>
      <c r="B1218" s="35">
        <v>43955</v>
      </c>
      <c r="C1218" s="36">
        <f t="shared" ref="C1218:C1281" si="76">DAY(B1218)</f>
        <v>4</v>
      </c>
      <c r="D1218" s="33">
        <f t="shared" ref="D1218:D1281" si="77">MONTH(B1218)</f>
        <v>5</v>
      </c>
      <c r="E1218" s="33">
        <f t="shared" ref="E1218:E1281" si="78">YEAR(B1218)</f>
        <v>2020</v>
      </c>
      <c r="F1218" s="33" t="s">
        <v>335</v>
      </c>
      <c r="G1218" s="33" t="s">
        <v>37</v>
      </c>
      <c r="H1218" s="93"/>
      <c r="I1218" s="93">
        <v>500</v>
      </c>
      <c r="J1218" s="96">
        <f t="shared" si="75"/>
        <v>79686.58399999993</v>
      </c>
    </row>
    <row r="1219" spans="1:10" x14ac:dyDescent="0.35">
      <c r="A1219" s="34"/>
      <c r="B1219" s="35">
        <v>43955</v>
      </c>
      <c r="C1219" s="37">
        <f t="shared" si="76"/>
        <v>4</v>
      </c>
      <c r="D1219" s="33">
        <f t="shared" si="77"/>
        <v>5</v>
      </c>
      <c r="E1219" s="33">
        <f t="shared" si="78"/>
        <v>2020</v>
      </c>
      <c r="F1219" s="33" t="s">
        <v>330</v>
      </c>
      <c r="G1219" s="33" t="s">
        <v>48</v>
      </c>
      <c r="H1219" s="93"/>
      <c r="I1219" s="93">
        <v>1667</v>
      </c>
      <c r="J1219" s="96">
        <f t="shared" ref="J1219:J1282" si="79">J1218+H1219-I1219</f>
        <v>78019.58399999993</v>
      </c>
    </row>
    <row r="1220" spans="1:10" x14ac:dyDescent="0.35">
      <c r="A1220" s="34"/>
      <c r="B1220" s="35">
        <v>43955</v>
      </c>
      <c r="C1220" s="37">
        <f t="shared" si="76"/>
        <v>4</v>
      </c>
      <c r="D1220" s="33">
        <f t="shared" si="77"/>
        <v>5</v>
      </c>
      <c r="E1220" s="33">
        <f t="shared" si="78"/>
        <v>2020</v>
      </c>
      <c r="F1220" s="33" t="s">
        <v>331</v>
      </c>
      <c r="G1220" s="33" t="s">
        <v>50</v>
      </c>
      <c r="H1220" s="93"/>
      <c r="I1220" s="93">
        <v>100</v>
      </c>
      <c r="J1220" s="96">
        <f t="shared" si="79"/>
        <v>77919.58399999993</v>
      </c>
    </row>
    <row r="1221" spans="1:10" x14ac:dyDescent="0.35">
      <c r="A1221" s="34"/>
      <c r="B1221" s="35">
        <v>43955</v>
      </c>
      <c r="C1221" s="37">
        <f t="shared" si="76"/>
        <v>4</v>
      </c>
      <c r="D1221" s="33">
        <f t="shared" si="77"/>
        <v>5</v>
      </c>
      <c r="E1221" s="33">
        <f t="shared" si="78"/>
        <v>2020</v>
      </c>
      <c r="F1221" s="33" t="s">
        <v>357</v>
      </c>
      <c r="G1221" s="33" t="s">
        <v>19</v>
      </c>
      <c r="H1221" s="93">
        <v>216</v>
      </c>
      <c r="I1221" s="93"/>
      <c r="J1221" s="96">
        <f t="shared" si="79"/>
        <v>78135.58399999993</v>
      </c>
    </row>
    <row r="1222" spans="1:10" x14ac:dyDescent="0.35">
      <c r="A1222" s="34"/>
      <c r="B1222" s="35">
        <v>43955</v>
      </c>
      <c r="C1222" s="37">
        <f t="shared" si="76"/>
        <v>4</v>
      </c>
      <c r="D1222" s="33">
        <f t="shared" si="77"/>
        <v>5</v>
      </c>
      <c r="E1222" s="33">
        <f t="shared" si="78"/>
        <v>2020</v>
      </c>
      <c r="F1222" s="33" t="s">
        <v>309</v>
      </c>
      <c r="G1222" s="33" t="s">
        <v>19</v>
      </c>
      <c r="H1222" s="93">
        <v>216</v>
      </c>
      <c r="I1222" s="93"/>
      <c r="J1222" s="96">
        <f t="shared" si="79"/>
        <v>78351.58399999993</v>
      </c>
    </row>
    <row r="1223" spans="1:10" x14ac:dyDescent="0.35">
      <c r="A1223" s="34"/>
      <c r="B1223" s="35">
        <v>43955</v>
      </c>
      <c r="C1223" s="37">
        <f t="shared" si="76"/>
        <v>4</v>
      </c>
      <c r="D1223" s="33">
        <f t="shared" si="77"/>
        <v>5</v>
      </c>
      <c r="E1223" s="33">
        <f t="shared" si="78"/>
        <v>2020</v>
      </c>
      <c r="F1223" s="33" t="s">
        <v>329</v>
      </c>
      <c r="G1223" s="33" t="s">
        <v>19</v>
      </c>
      <c r="H1223" s="93">
        <v>216</v>
      </c>
      <c r="I1223" s="93"/>
      <c r="J1223" s="96">
        <f t="shared" si="79"/>
        <v>78567.58399999993</v>
      </c>
    </row>
    <row r="1224" spans="1:10" x14ac:dyDescent="0.35">
      <c r="A1224" s="34"/>
      <c r="B1224" s="35">
        <v>43955</v>
      </c>
      <c r="C1224" s="37">
        <f t="shared" si="76"/>
        <v>4</v>
      </c>
      <c r="D1224" s="33">
        <f t="shared" si="77"/>
        <v>5</v>
      </c>
      <c r="E1224" s="33">
        <f t="shared" si="78"/>
        <v>2020</v>
      </c>
      <c r="F1224" s="33" t="s">
        <v>334</v>
      </c>
      <c r="G1224" s="33" t="s">
        <v>19</v>
      </c>
      <c r="H1224" s="93">
        <v>216</v>
      </c>
      <c r="I1224" s="93"/>
      <c r="J1224" s="96">
        <f t="shared" si="79"/>
        <v>78783.58399999993</v>
      </c>
    </row>
    <row r="1225" spans="1:10" x14ac:dyDescent="0.35">
      <c r="A1225" s="34"/>
      <c r="B1225" s="35">
        <v>43955</v>
      </c>
      <c r="C1225" s="37">
        <f t="shared" si="76"/>
        <v>4</v>
      </c>
      <c r="D1225" s="33">
        <f t="shared" si="77"/>
        <v>5</v>
      </c>
      <c r="E1225" s="33">
        <f t="shared" si="78"/>
        <v>2020</v>
      </c>
      <c r="F1225" s="33" t="s">
        <v>329</v>
      </c>
      <c r="G1225" s="33" t="s">
        <v>9</v>
      </c>
      <c r="H1225" s="93">
        <v>125</v>
      </c>
      <c r="I1225" s="93"/>
      <c r="J1225" s="96">
        <f t="shared" si="79"/>
        <v>78908.58399999993</v>
      </c>
    </row>
    <row r="1226" spans="1:10" x14ac:dyDescent="0.35">
      <c r="A1226" s="34"/>
      <c r="B1226" s="35">
        <v>43955</v>
      </c>
      <c r="C1226" s="37">
        <f t="shared" si="76"/>
        <v>4</v>
      </c>
      <c r="D1226" s="33">
        <f t="shared" si="77"/>
        <v>5</v>
      </c>
      <c r="E1226" s="33">
        <f t="shared" si="78"/>
        <v>2020</v>
      </c>
      <c r="F1226" s="33" t="s">
        <v>357</v>
      </c>
      <c r="G1226" s="33" t="s">
        <v>9</v>
      </c>
      <c r="H1226" s="93">
        <v>1200</v>
      </c>
      <c r="I1226" s="93"/>
      <c r="J1226" s="96">
        <f t="shared" si="79"/>
        <v>80108.58399999993</v>
      </c>
    </row>
    <row r="1227" spans="1:10" x14ac:dyDescent="0.35">
      <c r="A1227" s="34"/>
      <c r="B1227" s="35">
        <v>43955</v>
      </c>
      <c r="C1227" s="37">
        <f t="shared" si="76"/>
        <v>4</v>
      </c>
      <c r="D1227" s="33">
        <f t="shared" si="77"/>
        <v>5</v>
      </c>
      <c r="E1227" s="33">
        <f t="shared" si="78"/>
        <v>2020</v>
      </c>
      <c r="F1227" s="33" t="s">
        <v>309</v>
      </c>
      <c r="G1227" s="33" t="s">
        <v>9</v>
      </c>
      <c r="H1227" s="93">
        <v>130</v>
      </c>
      <c r="I1227" s="93"/>
      <c r="J1227" s="96">
        <f t="shared" si="79"/>
        <v>80238.58399999993</v>
      </c>
    </row>
    <row r="1228" spans="1:10" x14ac:dyDescent="0.35">
      <c r="A1228" s="34"/>
      <c r="B1228" s="35">
        <v>43955</v>
      </c>
      <c r="C1228" s="37">
        <f t="shared" si="76"/>
        <v>4</v>
      </c>
      <c r="D1228" s="33">
        <f t="shared" si="77"/>
        <v>5</v>
      </c>
      <c r="E1228" s="33">
        <f t="shared" si="78"/>
        <v>2020</v>
      </c>
      <c r="F1228" s="33" t="s">
        <v>334</v>
      </c>
      <c r="G1228" s="33" t="s">
        <v>9</v>
      </c>
      <c r="H1228" s="93">
        <v>65</v>
      </c>
      <c r="I1228" s="93"/>
      <c r="J1228" s="96">
        <f t="shared" si="79"/>
        <v>80303.58399999993</v>
      </c>
    </row>
    <row r="1229" spans="1:10" x14ac:dyDescent="0.35">
      <c r="A1229" s="34"/>
      <c r="B1229" s="35">
        <v>43956</v>
      </c>
      <c r="C1229" s="37">
        <f t="shared" si="76"/>
        <v>5</v>
      </c>
      <c r="D1229" s="33">
        <f t="shared" si="77"/>
        <v>5</v>
      </c>
      <c r="E1229" s="33">
        <f t="shared" si="78"/>
        <v>2020</v>
      </c>
      <c r="F1229" s="33" t="s">
        <v>336</v>
      </c>
      <c r="G1229" s="33" t="s">
        <v>19</v>
      </c>
      <c r="H1229" s="93">
        <v>216</v>
      </c>
      <c r="I1229" s="93"/>
      <c r="J1229" s="96">
        <f t="shared" si="79"/>
        <v>80519.58399999993</v>
      </c>
    </row>
    <row r="1230" spans="1:10" x14ac:dyDescent="0.35">
      <c r="A1230" s="34"/>
      <c r="B1230" s="35">
        <v>43956</v>
      </c>
      <c r="C1230" s="37">
        <f t="shared" si="76"/>
        <v>5</v>
      </c>
      <c r="D1230" s="33">
        <f t="shared" si="77"/>
        <v>5</v>
      </c>
      <c r="E1230" s="33">
        <f t="shared" si="78"/>
        <v>2020</v>
      </c>
      <c r="F1230" s="33" t="s">
        <v>336</v>
      </c>
      <c r="G1230" s="33" t="s">
        <v>9</v>
      </c>
      <c r="H1230" s="93">
        <v>417</v>
      </c>
      <c r="I1230" s="93"/>
      <c r="J1230" s="96">
        <f t="shared" si="79"/>
        <v>80936.58399999993</v>
      </c>
    </row>
    <row r="1231" spans="1:10" x14ac:dyDescent="0.35">
      <c r="A1231" s="34"/>
      <c r="B1231" s="35">
        <v>43956</v>
      </c>
      <c r="C1231" s="37">
        <f t="shared" si="76"/>
        <v>5</v>
      </c>
      <c r="D1231" s="33">
        <f t="shared" si="77"/>
        <v>5</v>
      </c>
      <c r="E1231" s="33">
        <f t="shared" si="78"/>
        <v>2020</v>
      </c>
      <c r="F1231" s="33" t="s">
        <v>179</v>
      </c>
      <c r="G1231" s="33" t="s">
        <v>96</v>
      </c>
      <c r="H1231" s="93"/>
      <c r="I1231" s="93">
        <v>1.79</v>
      </c>
      <c r="J1231" s="96">
        <f t="shared" si="79"/>
        <v>80934.793999999936</v>
      </c>
    </row>
    <row r="1232" spans="1:10" x14ac:dyDescent="0.35">
      <c r="A1232" s="34"/>
      <c r="B1232" s="35">
        <v>43956</v>
      </c>
      <c r="C1232" s="37">
        <f t="shared" si="76"/>
        <v>5</v>
      </c>
      <c r="D1232" s="33">
        <f t="shared" si="77"/>
        <v>5</v>
      </c>
      <c r="E1232" s="33">
        <f t="shared" si="78"/>
        <v>2020</v>
      </c>
      <c r="F1232" s="33" t="s">
        <v>49</v>
      </c>
      <c r="G1232" s="33" t="s">
        <v>146</v>
      </c>
      <c r="H1232" s="93"/>
      <c r="I1232" s="93">
        <v>17.149999999999999</v>
      </c>
      <c r="J1232" s="96">
        <f t="shared" si="79"/>
        <v>80917.643999999942</v>
      </c>
    </row>
    <row r="1233" spans="1:10" x14ac:dyDescent="0.35">
      <c r="A1233" s="34">
        <v>8538034</v>
      </c>
      <c r="B1233" s="35">
        <v>43957</v>
      </c>
      <c r="C1233" s="37">
        <f t="shared" si="76"/>
        <v>6</v>
      </c>
      <c r="D1233" s="33">
        <f t="shared" si="77"/>
        <v>5</v>
      </c>
      <c r="E1233" s="33">
        <f t="shared" si="78"/>
        <v>2020</v>
      </c>
      <c r="F1233" s="33" t="s">
        <v>118</v>
      </c>
      <c r="G1233" s="33" t="s">
        <v>54</v>
      </c>
      <c r="H1233" s="93"/>
      <c r="I1233" s="93">
        <v>504.12</v>
      </c>
      <c r="J1233" s="96">
        <f t="shared" si="79"/>
        <v>80413.523999999947</v>
      </c>
    </row>
    <row r="1234" spans="1:10" x14ac:dyDescent="0.35">
      <c r="A1234" s="34"/>
      <c r="B1234" s="35">
        <v>43958</v>
      </c>
      <c r="C1234" s="37">
        <f t="shared" si="76"/>
        <v>7</v>
      </c>
      <c r="D1234" s="33">
        <f t="shared" si="77"/>
        <v>5</v>
      </c>
      <c r="E1234" s="33">
        <f t="shared" si="78"/>
        <v>2020</v>
      </c>
      <c r="F1234" s="33" t="s">
        <v>326</v>
      </c>
      <c r="G1234" s="33" t="s">
        <v>19</v>
      </c>
      <c r="H1234" s="93">
        <v>216</v>
      </c>
      <c r="I1234" s="93"/>
      <c r="J1234" s="96">
        <f t="shared" si="79"/>
        <v>80629.523999999947</v>
      </c>
    </row>
    <row r="1235" spans="1:10" x14ac:dyDescent="0.35">
      <c r="A1235" s="34"/>
      <c r="B1235" s="35">
        <v>43958</v>
      </c>
      <c r="C1235" s="37">
        <f t="shared" si="76"/>
        <v>7</v>
      </c>
      <c r="D1235" s="33">
        <f t="shared" si="77"/>
        <v>5</v>
      </c>
      <c r="E1235" s="33">
        <f t="shared" si="78"/>
        <v>2020</v>
      </c>
      <c r="F1235" s="33" t="s">
        <v>326</v>
      </c>
      <c r="G1235" s="33" t="s">
        <v>9</v>
      </c>
      <c r="H1235" s="93">
        <v>135</v>
      </c>
      <c r="I1235" s="93"/>
      <c r="J1235" s="96">
        <f t="shared" si="79"/>
        <v>80764.523999999947</v>
      </c>
    </row>
    <row r="1236" spans="1:10" x14ac:dyDescent="0.35">
      <c r="A1236" s="34"/>
      <c r="B1236" s="35">
        <v>43958</v>
      </c>
      <c r="C1236" s="37">
        <f t="shared" si="76"/>
        <v>7</v>
      </c>
      <c r="D1236" s="33">
        <f t="shared" si="77"/>
        <v>5</v>
      </c>
      <c r="E1236" s="33">
        <f t="shared" si="78"/>
        <v>2020</v>
      </c>
      <c r="F1236" s="33" t="s">
        <v>235</v>
      </c>
      <c r="G1236" s="33" t="s">
        <v>100</v>
      </c>
      <c r="H1236" s="93"/>
      <c r="I1236" s="93">
        <f>10.08+5.33</f>
        <v>15.41</v>
      </c>
      <c r="J1236" s="96">
        <f t="shared" si="79"/>
        <v>80749.113999999943</v>
      </c>
    </row>
    <row r="1237" spans="1:10" x14ac:dyDescent="0.35">
      <c r="A1237" s="34"/>
      <c r="B1237" s="35">
        <v>43958</v>
      </c>
      <c r="C1237" s="37">
        <f t="shared" si="76"/>
        <v>7</v>
      </c>
      <c r="D1237" s="33">
        <f t="shared" si="77"/>
        <v>5</v>
      </c>
      <c r="E1237" s="33">
        <f t="shared" si="78"/>
        <v>2020</v>
      </c>
      <c r="F1237" s="33" t="s">
        <v>235</v>
      </c>
      <c r="G1237" s="33" t="s">
        <v>56</v>
      </c>
      <c r="H1237" s="93"/>
      <c r="I1237" s="93">
        <f>241.08-15.41</f>
        <v>225.67000000000002</v>
      </c>
      <c r="J1237" s="96">
        <f t="shared" si="79"/>
        <v>80523.443999999945</v>
      </c>
    </row>
    <row r="1238" spans="1:10" x14ac:dyDescent="0.35">
      <c r="A1238" s="34"/>
      <c r="B1238" s="35">
        <v>43962</v>
      </c>
      <c r="C1238" s="37">
        <f t="shared" si="76"/>
        <v>11</v>
      </c>
      <c r="D1238" s="33">
        <f t="shared" si="77"/>
        <v>5</v>
      </c>
      <c r="E1238" s="33">
        <f t="shared" si="78"/>
        <v>2020</v>
      </c>
      <c r="F1238" s="33" t="s">
        <v>167</v>
      </c>
      <c r="G1238" s="33" t="s">
        <v>18</v>
      </c>
      <c r="H1238" s="93"/>
      <c r="I1238" s="93">
        <v>113.69</v>
      </c>
      <c r="J1238" s="96">
        <f t="shared" si="79"/>
        <v>80409.753999999943</v>
      </c>
    </row>
    <row r="1239" spans="1:10" x14ac:dyDescent="0.35">
      <c r="A1239" s="34"/>
      <c r="B1239" s="35">
        <v>43962</v>
      </c>
      <c r="C1239" s="37">
        <f t="shared" si="76"/>
        <v>11</v>
      </c>
      <c r="D1239" s="33">
        <f t="shared" si="77"/>
        <v>5</v>
      </c>
      <c r="E1239" s="33">
        <f t="shared" si="78"/>
        <v>2020</v>
      </c>
      <c r="F1239" s="33" t="s">
        <v>333</v>
      </c>
      <c r="G1239" s="33" t="s">
        <v>19</v>
      </c>
      <c r="H1239" s="93">
        <v>216</v>
      </c>
      <c r="I1239" s="93"/>
      <c r="J1239" s="96">
        <f t="shared" si="79"/>
        <v>80625.753999999943</v>
      </c>
    </row>
    <row r="1240" spans="1:10" x14ac:dyDescent="0.35">
      <c r="A1240" s="34"/>
      <c r="B1240" s="35">
        <v>43962</v>
      </c>
      <c r="C1240" s="37">
        <f t="shared" si="76"/>
        <v>11</v>
      </c>
      <c r="D1240" s="33">
        <f t="shared" si="77"/>
        <v>5</v>
      </c>
      <c r="E1240" s="33">
        <f t="shared" si="78"/>
        <v>2020</v>
      </c>
      <c r="F1240" s="33" t="s">
        <v>333</v>
      </c>
      <c r="G1240" s="33" t="s">
        <v>9</v>
      </c>
      <c r="H1240" s="93">
        <v>75</v>
      </c>
      <c r="I1240" s="93"/>
      <c r="J1240" s="96">
        <f t="shared" si="79"/>
        <v>80700.753999999943</v>
      </c>
    </row>
    <row r="1241" spans="1:10" x14ac:dyDescent="0.35">
      <c r="A1241" s="34"/>
      <c r="B1241" s="35">
        <v>43962</v>
      </c>
      <c r="C1241" s="37">
        <f t="shared" si="76"/>
        <v>11</v>
      </c>
      <c r="D1241" s="33">
        <f t="shared" si="77"/>
        <v>5</v>
      </c>
      <c r="E1241" s="33">
        <f t="shared" si="78"/>
        <v>2020</v>
      </c>
      <c r="F1241" s="33" t="s">
        <v>204</v>
      </c>
      <c r="G1241" s="33" t="s">
        <v>116</v>
      </c>
      <c r="H1241" s="93"/>
      <c r="I1241" s="93">
        <v>106.8</v>
      </c>
      <c r="J1241" s="96">
        <f t="shared" si="79"/>
        <v>80593.95399999994</v>
      </c>
    </row>
    <row r="1242" spans="1:10" x14ac:dyDescent="0.35">
      <c r="A1242" s="34"/>
      <c r="B1242" s="35">
        <v>43962</v>
      </c>
      <c r="C1242" s="37">
        <f t="shared" si="76"/>
        <v>11</v>
      </c>
      <c r="D1242" s="33">
        <f t="shared" si="77"/>
        <v>5</v>
      </c>
      <c r="E1242" s="33">
        <f t="shared" si="78"/>
        <v>2020</v>
      </c>
      <c r="F1242" s="33" t="s">
        <v>144</v>
      </c>
      <c r="G1242" s="33" t="s">
        <v>157</v>
      </c>
      <c r="H1242" s="93"/>
      <c r="I1242" s="93">
        <v>36.1</v>
      </c>
      <c r="J1242" s="96">
        <f t="shared" si="79"/>
        <v>80557.853999999934</v>
      </c>
    </row>
    <row r="1243" spans="1:10" x14ac:dyDescent="0.35">
      <c r="A1243" s="34"/>
      <c r="B1243" s="35">
        <v>43964</v>
      </c>
      <c r="C1243" s="37">
        <f t="shared" si="76"/>
        <v>13</v>
      </c>
      <c r="D1243" s="33">
        <f t="shared" si="77"/>
        <v>5</v>
      </c>
      <c r="E1243" s="33">
        <f t="shared" si="78"/>
        <v>2020</v>
      </c>
      <c r="F1243" s="33" t="s">
        <v>356</v>
      </c>
      <c r="G1243" s="33" t="s">
        <v>19</v>
      </c>
      <c r="H1243" s="93">
        <v>256</v>
      </c>
      <c r="I1243" s="93"/>
      <c r="J1243" s="96">
        <f t="shared" si="79"/>
        <v>80813.853999999934</v>
      </c>
    </row>
    <row r="1244" spans="1:10" x14ac:dyDescent="0.35">
      <c r="A1244" s="34"/>
      <c r="B1244" s="35">
        <v>43964</v>
      </c>
      <c r="C1244" s="37">
        <f t="shared" si="76"/>
        <v>13</v>
      </c>
      <c r="D1244" s="33">
        <f t="shared" si="77"/>
        <v>5</v>
      </c>
      <c r="E1244" s="33">
        <f t="shared" si="78"/>
        <v>2020</v>
      </c>
      <c r="F1244" s="33" t="s">
        <v>356</v>
      </c>
      <c r="G1244" s="33" t="s">
        <v>9</v>
      </c>
      <c r="H1244" s="93">
        <v>120</v>
      </c>
      <c r="I1244" s="93"/>
      <c r="J1244" s="96">
        <f t="shared" si="79"/>
        <v>80933.853999999934</v>
      </c>
    </row>
    <row r="1245" spans="1:10" x14ac:dyDescent="0.35">
      <c r="A1245" s="34"/>
      <c r="B1245" s="35">
        <v>43964</v>
      </c>
      <c r="C1245" s="37">
        <f t="shared" si="76"/>
        <v>13</v>
      </c>
      <c r="D1245" s="33">
        <f t="shared" si="77"/>
        <v>5</v>
      </c>
      <c r="E1245" s="33">
        <f t="shared" si="78"/>
        <v>2020</v>
      </c>
      <c r="F1245" s="33" t="s">
        <v>226</v>
      </c>
      <c r="G1245" s="15" t="s">
        <v>91</v>
      </c>
      <c r="H1245" s="93"/>
      <c r="I1245" s="93">
        <v>22.73</v>
      </c>
      <c r="J1245" s="96">
        <f t="shared" si="79"/>
        <v>80911.123999999938</v>
      </c>
    </row>
    <row r="1246" spans="1:10" x14ac:dyDescent="0.35">
      <c r="A1246" s="34"/>
      <c r="B1246" s="35">
        <v>43964</v>
      </c>
      <c r="C1246" s="37">
        <f t="shared" si="76"/>
        <v>13</v>
      </c>
      <c r="D1246" s="33">
        <f t="shared" si="77"/>
        <v>5</v>
      </c>
      <c r="E1246" s="33">
        <f t="shared" si="78"/>
        <v>2020</v>
      </c>
      <c r="F1246" s="33" t="s">
        <v>198</v>
      </c>
      <c r="G1246" s="33" t="s">
        <v>146</v>
      </c>
      <c r="H1246" s="93"/>
      <c r="I1246" s="93">
        <v>60</v>
      </c>
      <c r="J1246" s="96">
        <f t="shared" si="79"/>
        <v>80851.123999999938</v>
      </c>
    </row>
    <row r="1247" spans="1:10" x14ac:dyDescent="0.35">
      <c r="A1247" s="34"/>
      <c r="B1247" s="35">
        <v>43965</v>
      </c>
      <c r="C1247" s="37">
        <f t="shared" si="76"/>
        <v>14</v>
      </c>
      <c r="D1247" s="33">
        <f t="shared" si="77"/>
        <v>5</v>
      </c>
      <c r="E1247" s="33">
        <f t="shared" si="78"/>
        <v>2020</v>
      </c>
      <c r="F1247" s="33" t="s">
        <v>226</v>
      </c>
      <c r="G1247" s="33" t="s">
        <v>91</v>
      </c>
      <c r="H1247" s="93"/>
      <c r="I1247" s="93">
        <v>18.75</v>
      </c>
      <c r="J1247" s="96">
        <f t="shared" si="79"/>
        <v>80832.373999999938</v>
      </c>
    </row>
    <row r="1248" spans="1:10" x14ac:dyDescent="0.35">
      <c r="A1248" s="34"/>
      <c r="B1248" s="35">
        <v>43966</v>
      </c>
      <c r="C1248" s="37">
        <f t="shared" si="76"/>
        <v>15</v>
      </c>
      <c r="D1248" s="33">
        <f t="shared" si="77"/>
        <v>5</v>
      </c>
      <c r="E1248" s="33">
        <f t="shared" si="78"/>
        <v>2020</v>
      </c>
      <c r="F1248" s="33" t="s">
        <v>327</v>
      </c>
      <c r="G1248" s="33" t="s">
        <v>19</v>
      </c>
      <c r="H1248" s="93">
        <v>216</v>
      </c>
      <c r="I1248" s="93"/>
      <c r="J1248" s="96">
        <f t="shared" si="79"/>
        <v>81048.373999999938</v>
      </c>
    </row>
    <row r="1249" spans="1:10" x14ac:dyDescent="0.35">
      <c r="A1249" s="34"/>
      <c r="B1249" s="35">
        <v>43966</v>
      </c>
      <c r="C1249" s="37">
        <f t="shared" si="76"/>
        <v>15</v>
      </c>
      <c r="D1249" s="33">
        <f t="shared" si="77"/>
        <v>5</v>
      </c>
      <c r="E1249" s="33">
        <f t="shared" si="78"/>
        <v>2020</v>
      </c>
      <c r="F1249" s="33" t="s">
        <v>327</v>
      </c>
      <c r="G1249" s="33" t="s">
        <v>9</v>
      </c>
      <c r="H1249" s="93">
        <v>160</v>
      </c>
      <c r="I1249" s="93"/>
      <c r="J1249" s="96">
        <f t="shared" si="79"/>
        <v>81208.373999999938</v>
      </c>
    </row>
    <row r="1250" spans="1:10" x14ac:dyDescent="0.35">
      <c r="A1250" s="34"/>
      <c r="B1250" s="35">
        <v>43966</v>
      </c>
      <c r="C1250" s="37">
        <f t="shared" si="76"/>
        <v>15</v>
      </c>
      <c r="D1250" s="33">
        <f t="shared" si="77"/>
        <v>5</v>
      </c>
      <c r="E1250" s="33">
        <f t="shared" si="78"/>
        <v>2020</v>
      </c>
      <c r="F1250" s="33" t="s">
        <v>231</v>
      </c>
      <c r="G1250" s="33" t="s">
        <v>85</v>
      </c>
      <c r="H1250" s="93">
        <v>17</v>
      </c>
      <c r="I1250" s="93"/>
      <c r="J1250" s="96">
        <f t="shared" si="79"/>
        <v>81225.373999999938</v>
      </c>
    </row>
    <row r="1251" spans="1:10" x14ac:dyDescent="0.35">
      <c r="A1251" s="34"/>
      <c r="B1251" s="35">
        <v>43966</v>
      </c>
      <c r="C1251" s="37">
        <f t="shared" si="76"/>
        <v>15</v>
      </c>
      <c r="D1251" s="33">
        <f t="shared" si="77"/>
        <v>5</v>
      </c>
      <c r="E1251" s="33">
        <f t="shared" si="78"/>
        <v>2020</v>
      </c>
      <c r="F1251" s="33" t="s">
        <v>61</v>
      </c>
      <c r="G1251" s="33" t="s">
        <v>56</v>
      </c>
      <c r="H1251" s="93"/>
      <c r="I1251" s="93">
        <v>374.95</v>
      </c>
      <c r="J1251" s="96">
        <f t="shared" si="79"/>
        <v>80850.423999999941</v>
      </c>
    </row>
    <row r="1252" spans="1:10" x14ac:dyDescent="0.35">
      <c r="A1252" s="34"/>
      <c r="B1252" s="35">
        <v>43966</v>
      </c>
      <c r="C1252" s="37">
        <f t="shared" si="76"/>
        <v>15</v>
      </c>
      <c r="D1252" s="33">
        <f t="shared" si="77"/>
        <v>5</v>
      </c>
      <c r="E1252" s="33">
        <f t="shared" si="78"/>
        <v>2020</v>
      </c>
      <c r="F1252" s="33" t="s">
        <v>154</v>
      </c>
      <c r="G1252" s="33" t="s">
        <v>56</v>
      </c>
      <c r="H1252" s="93"/>
      <c r="I1252" s="93">
        <v>43.5</v>
      </c>
      <c r="J1252" s="96">
        <f t="shared" si="79"/>
        <v>80806.923999999941</v>
      </c>
    </row>
    <row r="1253" spans="1:10" x14ac:dyDescent="0.35">
      <c r="A1253" s="34"/>
      <c r="B1253" s="35">
        <v>43970</v>
      </c>
      <c r="C1253" s="37">
        <f t="shared" si="76"/>
        <v>19</v>
      </c>
      <c r="D1253" s="33">
        <f t="shared" si="77"/>
        <v>5</v>
      </c>
      <c r="E1253" s="33">
        <f t="shared" si="78"/>
        <v>2020</v>
      </c>
      <c r="F1253" s="33" t="s">
        <v>172</v>
      </c>
      <c r="G1253" s="33" t="s">
        <v>148</v>
      </c>
      <c r="H1253" s="93"/>
      <c r="I1253" s="93">
        <v>70.37</v>
      </c>
      <c r="J1253" s="96">
        <f t="shared" si="79"/>
        <v>80736.553999999946</v>
      </c>
    </row>
    <row r="1254" spans="1:10" x14ac:dyDescent="0.35">
      <c r="A1254" s="34"/>
      <c r="B1254" s="35">
        <v>43970</v>
      </c>
      <c r="C1254" s="37">
        <f t="shared" si="76"/>
        <v>19</v>
      </c>
      <c r="D1254" s="33">
        <f t="shared" si="77"/>
        <v>5</v>
      </c>
      <c r="E1254" s="33">
        <f t="shared" si="78"/>
        <v>2020</v>
      </c>
      <c r="F1254" s="33" t="s">
        <v>142</v>
      </c>
      <c r="G1254" s="33" t="s">
        <v>148</v>
      </c>
      <c r="H1254" s="93"/>
      <c r="I1254" s="93">
        <v>19.8</v>
      </c>
      <c r="J1254" s="96">
        <f t="shared" si="79"/>
        <v>80716.753999999943</v>
      </c>
    </row>
    <row r="1255" spans="1:10" x14ac:dyDescent="0.35">
      <c r="A1255" s="34"/>
      <c r="B1255" s="35">
        <v>43970</v>
      </c>
      <c r="C1255" s="37">
        <f t="shared" si="76"/>
        <v>19</v>
      </c>
      <c r="D1255" s="33">
        <f t="shared" si="77"/>
        <v>5</v>
      </c>
      <c r="E1255" s="33">
        <f t="shared" si="78"/>
        <v>2020</v>
      </c>
      <c r="F1255" s="33" t="s">
        <v>185</v>
      </c>
      <c r="G1255" s="33" t="s">
        <v>148</v>
      </c>
      <c r="H1255" s="93"/>
      <c r="I1255" s="93">
        <v>5.99</v>
      </c>
      <c r="J1255" s="96">
        <f t="shared" si="79"/>
        <v>80710.763999999937</v>
      </c>
    </row>
    <row r="1256" spans="1:10" x14ac:dyDescent="0.35">
      <c r="A1256" s="34"/>
      <c r="B1256" s="35">
        <v>43970</v>
      </c>
      <c r="C1256" s="37">
        <f t="shared" si="76"/>
        <v>19</v>
      </c>
      <c r="D1256" s="33">
        <f t="shared" si="77"/>
        <v>5</v>
      </c>
      <c r="E1256" s="33">
        <f t="shared" si="78"/>
        <v>2020</v>
      </c>
      <c r="F1256" s="33" t="s">
        <v>142</v>
      </c>
      <c r="G1256" s="33" t="s">
        <v>56</v>
      </c>
      <c r="H1256" s="93"/>
      <c r="I1256" s="93">
        <v>84.32</v>
      </c>
      <c r="J1256" s="96">
        <f t="shared" si="79"/>
        <v>80626.44399999993</v>
      </c>
    </row>
    <row r="1257" spans="1:10" x14ac:dyDescent="0.35">
      <c r="A1257" s="34"/>
      <c r="B1257" s="35">
        <v>43973</v>
      </c>
      <c r="C1257" s="37">
        <f t="shared" si="76"/>
        <v>22</v>
      </c>
      <c r="D1257" s="33">
        <f t="shared" si="77"/>
        <v>5</v>
      </c>
      <c r="E1257" s="33">
        <f t="shared" si="78"/>
        <v>2020</v>
      </c>
      <c r="F1257" s="33" t="s">
        <v>204</v>
      </c>
      <c r="G1257" s="33" t="s">
        <v>116</v>
      </c>
      <c r="H1257" s="93"/>
      <c r="I1257" s="93">
        <v>7.2</v>
      </c>
      <c r="J1257" s="96">
        <f t="shared" si="79"/>
        <v>80619.243999999933</v>
      </c>
    </row>
    <row r="1258" spans="1:10" x14ac:dyDescent="0.35">
      <c r="A1258" s="34"/>
      <c r="B1258" s="35">
        <v>43976</v>
      </c>
      <c r="C1258" s="37">
        <f t="shared" si="76"/>
        <v>25</v>
      </c>
      <c r="D1258" s="33">
        <f t="shared" si="77"/>
        <v>5</v>
      </c>
      <c r="E1258" s="33">
        <f t="shared" si="78"/>
        <v>2020</v>
      </c>
      <c r="F1258" s="33" t="s">
        <v>235</v>
      </c>
      <c r="G1258" s="33" t="s">
        <v>56</v>
      </c>
      <c r="H1258" s="93"/>
      <c r="I1258" s="93">
        <v>42.52</v>
      </c>
      <c r="J1258" s="96">
        <f t="shared" si="79"/>
        <v>80576.723999999929</v>
      </c>
    </row>
    <row r="1259" spans="1:10" x14ac:dyDescent="0.35">
      <c r="A1259" s="34">
        <v>8538036</v>
      </c>
      <c r="B1259" s="35">
        <v>43977</v>
      </c>
      <c r="C1259" s="37">
        <f t="shared" si="76"/>
        <v>26</v>
      </c>
      <c r="D1259" s="33">
        <f t="shared" si="77"/>
        <v>5</v>
      </c>
      <c r="E1259" s="33">
        <f t="shared" si="78"/>
        <v>2020</v>
      </c>
      <c r="F1259" s="33" t="s">
        <v>144</v>
      </c>
      <c r="G1259" s="33" t="s">
        <v>148</v>
      </c>
      <c r="H1259" s="93"/>
      <c r="I1259" s="93">
        <v>20.399999999999999</v>
      </c>
      <c r="J1259" s="96">
        <f t="shared" si="79"/>
        <v>80556.323999999935</v>
      </c>
    </row>
    <row r="1260" spans="1:10" x14ac:dyDescent="0.35">
      <c r="A1260" s="34">
        <v>8538036</v>
      </c>
      <c r="B1260" s="35">
        <v>43977</v>
      </c>
      <c r="C1260" s="37">
        <f t="shared" si="76"/>
        <v>26</v>
      </c>
      <c r="D1260" s="33">
        <f t="shared" si="77"/>
        <v>5</v>
      </c>
      <c r="E1260" s="33">
        <f t="shared" si="78"/>
        <v>2020</v>
      </c>
      <c r="F1260" s="33" t="s">
        <v>144</v>
      </c>
      <c r="G1260" s="33" t="s">
        <v>157</v>
      </c>
      <c r="H1260" s="93"/>
      <c r="I1260" s="93">
        <v>72</v>
      </c>
      <c r="J1260" s="96">
        <f t="shared" si="79"/>
        <v>80484.323999999935</v>
      </c>
    </row>
    <row r="1261" spans="1:10" x14ac:dyDescent="0.35">
      <c r="A1261" s="34"/>
      <c r="B1261" s="35">
        <v>43978</v>
      </c>
      <c r="C1261" s="37">
        <f t="shared" si="76"/>
        <v>27</v>
      </c>
      <c r="D1261" s="33">
        <f t="shared" si="77"/>
        <v>5</v>
      </c>
      <c r="E1261" s="33">
        <f t="shared" si="78"/>
        <v>2020</v>
      </c>
      <c r="F1261" s="33" t="s">
        <v>332</v>
      </c>
      <c r="G1261" s="33" t="s">
        <v>19</v>
      </c>
      <c r="H1261" s="93">
        <v>216</v>
      </c>
      <c r="I1261" s="93"/>
      <c r="J1261" s="96">
        <f t="shared" si="79"/>
        <v>80700.323999999935</v>
      </c>
    </row>
    <row r="1262" spans="1:10" x14ac:dyDescent="0.35">
      <c r="A1262" s="34"/>
      <c r="B1262" s="35">
        <v>43978</v>
      </c>
      <c r="C1262" s="37">
        <f t="shared" si="76"/>
        <v>27</v>
      </c>
      <c r="D1262" s="33">
        <f t="shared" si="77"/>
        <v>5</v>
      </c>
      <c r="E1262" s="33">
        <f t="shared" si="78"/>
        <v>2020</v>
      </c>
      <c r="F1262" s="33" t="s">
        <v>332</v>
      </c>
      <c r="G1262" s="33" t="s">
        <v>9</v>
      </c>
      <c r="H1262" s="93">
        <v>80</v>
      </c>
      <c r="I1262" s="93"/>
      <c r="J1262" s="96">
        <f t="shared" si="79"/>
        <v>80780.323999999935</v>
      </c>
    </row>
    <row r="1263" spans="1:10" x14ac:dyDescent="0.35">
      <c r="A1263" s="34"/>
      <c r="B1263" s="35">
        <v>43979</v>
      </c>
      <c r="C1263" s="37">
        <f t="shared" si="76"/>
        <v>28</v>
      </c>
      <c r="D1263" s="33">
        <f t="shared" si="77"/>
        <v>5</v>
      </c>
      <c r="E1263" s="33">
        <f t="shared" si="78"/>
        <v>2020</v>
      </c>
      <c r="F1263" s="33" t="s">
        <v>336</v>
      </c>
      <c r="G1263" s="33" t="s">
        <v>9</v>
      </c>
      <c r="H1263" s="93">
        <v>4996</v>
      </c>
      <c r="I1263" s="93"/>
      <c r="J1263" s="96">
        <f t="shared" si="79"/>
        <v>85776.323999999935</v>
      </c>
    </row>
    <row r="1264" spans="1:10" x14ac:dyDescent="0.35">
      <c r="A1264" s="34"/>
      <c r="B1264" s="35">
        <v>43979</v>
      </c>
      <c r="C1264" s="37">
        <f t="shared" si="76"/>
        <v>28</v>
      </c>
      <c r="D1264" s="33">
        <f t="shared" si="77"/>
        <v>5</v>
      </c>
      <c r="E1264" s="33">
        <f t="shared" si="78"/>
        <v>2020</v>
      </c>
      <c r="F1264" s="33" t="s">
        <v>235</v>
      </c>
      <c r="G1264" s="33" t="s">
        <v>91</v>
      </c>
      <c r="H1264" s="93"/>
      <c r="I1264" s="93">
        <v>44.51</v>
      </c>
      <c r="J1264" s="96">
        <f t="shared" si="79"/>
        <v>85731.81399999994</v>
      </c>
    </row>
    <row r="1265" spans="1:10" x14ac:dyDescent="0.35">
      <c r="A1265" s="34"/>
      <c r="B1265" s="35">
        <v>43979</v>
      </c>
      <c r="C1265" s="37">
        <f t="shared" si="76"/>
        <v>28</v>
      </c>
      <c r="D1265" s="33">
        <f t="shared" si="77"/>
        <v>5</v>
      </c>
      <c r="E1265" s="33">
        <f t="shared" si="78"/>
        <v>2020</v>
      </c>
      <c r="F1265" s="33" t="s">
        <v>179</v>
      </c>
      <c r="G1265" s="33" t="s">
        <v>116</v>
      </c>
      <c r="H1265" s="93"/>
      <c r="I1265" s="93">
        <v>5.45</v>
      </c>
      <c r="J1265" s="96">
        <f t="shared" si="79"/>
        <v>85726.363999999943</v>
      </c>
    </row>
    <row r="1266" spans="1:10" x14ac:dyDescent="0.35">
      <c r="A1266" s="34">
        <v>8538033</v>
      </c>
      <c r="B1266" s="35">
        <v>43980</v>
      </c>
      <c r="C1266" s="37">
        <f t="shared" si="76"/>
        <v>29</v>
      </c>
      <c r="D1266" s="33">
        <f t="shared" si="77"/>
        <v>5</v>
      </c>
      <c r="E1266" s="33">
        <f t="shared" si="78"/>
        <v>2020</v>
      </c>
      <c r="F1266" s="33" t="s">
        <v>115</v>
      </c>
      <c r="G1266" s="33" t="s">
        <v>124</v>
      </c>
      <c r="H1266" s="93"/>
      <c r="I1266" s="93">
        <v>129.5</v>
      </c>
      <c r="J1266" s="97">
        <f t="shared" si="79"/>
        <v>85596.863999999943</v>
      </c>
    </row>
    <row r="1267" spans="1:10" x14ac:dyDescent="0.35">
      <c r="B1267" s="39">
        <v>43984</v>
      </c>
      <c r="C1267" s="40">
        <f t="shared" si="76"/>
        <v>2</v>
      </c>
      <c r="D1267" s="11">
        <f t="shared" si="77"/>
        <v>6</v>
      </c>
      <c r="E1267" s="11">
        <f t="shared" si="78"/>
        <v>2020</v>
      </c>
      <c r="F1267" s="11" t="s">
        <v>335</v>
      </c>
      <c r="G1267" s="11" t="s">
        <v>37</v>
      </c>
      <c r="I1267" s="91">
        <v>500</v>
      </c>
      <c r="J1267" s="92">
        <f t="shared" si="79"/>
        <v>85096.863999999943</v>
      </c>
    </row>
    <row r="1268" spans="1:10" x14ac:dyDescent="0.35">
      <c r="B1268" s="39">
        <v>43984</v>
      </c>
      <c r="C1268" s="40">
        <f t="shared" si="76"/>
        <v>2</v>
      </c>
      <c r="D1268" s="11">
        <f t="shared" si="77"/>
        <v>6</v>
      </c>
      <c r="E1268" s="11">
        <f t="shared" si="78"/>
        <v>2020</v>
      </c>
      <c r="F1268" s="11" t="s">
        <v>330</v>
      </c>
      <c r="G1268" s="11" t="s">
        <v>48</v>
      </c>
      <c r="I1268" s="91">
        <v>1667</v>
      </c>
      <c r="J1268" s="92">
        <f t="shared" si="79"/>
        <v>83429.863999999943</v>
      </c>
    </row>
    <row r="1269" spans="1:10" x14ac:dyDescent="0.35">
      <c r="B1269" s="39">
        <v>43984</v>
      </c>
      <c r="C1269" s="40">
        <f t="shared" si="76"/>
        <v>2</v>
      </c>
      <c r="D1269" s="11">
        <f t="shared" si="77"/>
        <v>6</v>
      </c>
      <c r="E1269" s="11">
        <f t="shared" si="78"/>
        <v>2020</v>
      </c>
      <c r="F1269" s="11" t="s">
        <v>331</v>
      </c>
      <c r="G1269" s="11" t="s">
        <v>50</v>
      </c>
      <c r="I1269" s="91">
        <v>100</v>
      </c>
      <c r="J1269" s="92">
        <f t="shared" si="79"/>
        <v>83329.863999999943</v>
      </c>
    </row>
    <row r="1270" spans="1:10" x14ac:dyDescent="0.35">
      <c r="B1270" s="39">
        <v>43984</v>
      </c>
      <c r="C1270" s="40">
        <f t="shared" si="76"/>
        <v>2</v>
      </c>
      <c r="D1270" s="11">
        <f t="shared" si="77"/>
        <v>6</v>
      </c>
      <c r="E1270" s="11">
        <f t="shared" si="78"/>
        <v>2020</v>
      </c>
      <c r="F1270" s="11" t="s">
        <v>357</v>
      </c>
      <c r="G1270" s="11" t="s">
        <v>19</v>
      </c>
      <c r="H1270" s="91">
        <v>216</v>
      </c>
      <c r="J1270" s="92">
        <f t="shared" si="79"/>
        <v>83545.863999999943</v>
      </c>
    </row>
    <row r="1271" spans="1:10" x14ac:dyDescent="0.35">
      <c r="B1271" s="39">
        <v>43984</v>
      </c>
      <c r="C1271" s="40">
        <f t="shared" si="76"/>
        <v>2</v>
      </c>
      <c r="D1271" s="11">
        <f t="shared" si="77"/>
        <v>6</v>
      </c>
      <c r="E1271" s="11">
        <f t="shared" si="78"/>
        <v>2020</v>
      </c>
      <c r="F1271" s="11" t="s">
        <v>309</v>
      </c>
      <c r="G1271" s="11" t="s">
        <v>19</v>
      </c>
      <c r="H1271" s="91">
        <v>216</v>
      </c>
      <c r="J1271" s="92">
        <f t="shared" si="79"/>
        <v>83761.863999999943</v>
      </c>
    </row>
    <row r="1272" spans="1:10" x14ac:dyDescent="0.35">
      <c r="B1272" s="39">
        <v>43984</v>
      </c>
      <c r="C1272" s="40">
        <f t="shared" si="76"/>
        <v>2</v>
      </c>
      <c r="D1272" s="11">
        <f t="shared" si="77"/>
        <v>6</v>
      </c>
      <c r="E1272" s="11">
        <f t="shared" si="78"/>
        <v>2020</v>
      </c>
      <c r="F1272" s="11" t="s">
        <v>309</v>
      </c>
      <c r="G1272" s="11" t="s">
        <v>19</v>
      </c>
      <c r="H1272" s="91">
        <v>216</v>
      </c>
      <c r="J1272" s="92">
        <f t="shared" si="79"/>
        <v>83977.863999999943</v>
      </c>
    </row>
    <row r="1273" spans="1:10" x14ac:dyDescent="0.35">
      <c r="B1273" s="39">
        <v>43984</v>
      </c>
      <c r="C1273" s="40">
        <f t="shared" si="76"/>
        <v>2</v>
      </c>
      <c r="D1273" s="11">
        <f t="shared" si="77"/>
        <v>6</v>
      </c>
      <c r="E1273" s="11">
        <f t="shared" si="78"/>
        <v>2020</v>
      </c>
      <c r="F1273" s="11" t="s">
        <v>336</v>
      </c>
      <c r="G1273" s="11" t="s">
        <v>19</v>
      </c>
      <c r="H1273" s="91">
        <v>216</v>
      </c>
      <c r="J1273" s="92">
        <f t="shared" si="79"/>
        <v>84193.863999999943</v>
      </c>
    </row>
    <row r="1274" spans="1:10" x14ac:dyDescent="0.35">
      <c r="B1274" s="39">
        <v>43984</v>
      </c>
      <c r="C1274" s="40">
        <f t="shared" si="76"/>
        <v>2</v>
      </c>
      <c r="D1274" s="11">
        <f t="shared" si="77"/>
        <v>6</v>
      </c>
      <c r="E1274" s="11">
        <f t="shared" si="78"/>
        <v>2020</v>
      </c>
      <c r="F1274" s="11" t="s">
        <v>329</v>
      </c>
      <c r="G1274" s="11" t="s">
        <v>9</v>
      </c>
      <c r="H1274" s="91">
        <v>125</v>
      </c>
      <c r="J1274" s="92">
        <f t="shared" si="79"/>
        <v>84318.863999999943</v>
      </c>
    </row>
    <row r="1275" spans="1:10" x14ac:dyDescent="0.35">
      <c r="B1275" s="39">
        <v>43984</v>
      </c>
      <c r="C1275" s="40">
        <f t="shared" si="76"/>
        <v>2</v>
      </c>
      <c r="D1275" s="11">
        <f t="shared" si="77"/>
        <v>6</v>
      </c>
      <c r="E1275" s="11">
        <f t="shared" si="78"/>
        <v>2020</v>
      </c>
      <c r="F1275" s="11" t="s">
        <v>357</v>
      </c>
      <c r="G1275" s="11" t="s">
        <v>9</v>
      </c>
      <c r="H1275" s="91">
        <v>2000</v>
      </c>
      <c r="J1275" s="92">
        <f t="shared" si="79"/>
        <v>86318.863999999943</v>
      </c>
    </row>
    <row r="1276" spans="1:10" x14ac:dyDescent="0.35">
      <c r="B1276" s="39">
        <v>43984</v>
      </c>
      <c r="C1276" s="40">
        <f t="shared" si="76"/>
        <v>2</v>
      </c>
      <c r="D1276" s="11">
        <f t="shared" si="77"/>
        <v>6</v>
      </c>
      <c r="E1276" s="11">
        <f t="shared" si="78"/>
        <v>2020</v>
      </c>
      <c r="F1276" s="11" t="s">
        <v>357</v>
      </c>
      <c r="G1276" s="11" t="s">
        <v>9</v>
      </c>
      <c r="H1276" s="91">
        <v>1500</v>
      </c>
      <c r="J1276" s="92">
        <f t="shared" si="79"/>
        <v>87818.863999999943</v>
      </c>
    </row>
    <row r="1277" spans="1:10" x14ac:dyDescent="0.35">
      <c r="B1277" s="39">
        <v>43984</v>
      </c>
      <c r="C1277" s="40">
        <f t="shared" si="76"/>
        <v>2</v>
      </c>
      <c r="D1277" s="11">
        <f t="shared" si="77"/>
        <v>6</v>
      </c>
      <c r="E1277" s="11">
        <f t="shared" si="78"/>
        <v>2020</v>
      </c>
      <c r="F1277" s="11" t="s">
        <v>357</v>
      </c>
      <c r="G1277" s="11" t="s">
        <v>9</v>
      </c>
      <c r="H1277" s="91">
        <v>1200</v>
      </c>
      <c r="J1277" s="92">
        <f t="shared" si="79"/>
        <v>89018.863999999943</v>
      </c>
    </row>
    <row r="1278" spans="1:10" x14ac:dyDescent="0.35">
      <c r="B1278" s="39">
        <v>43984</v>
      </c>
      <c r="C1278" s="40">
        <f t="shared" si="76"/>
        <v>2</v>
      </c>
      <c r="D1278" s="11">
        <f t="shared" si="77"/>
        <v>6</v>
      </c>
      <c r="E1278" s="11">
        <f t="shared" si="78"/>
        <v>2020</v>
      </c>
      <c r="F1278" s="11" t="s">
        <v>357</v>
      </c>
      <c r="G1278" s="11" t="s">
        <v>9</v>
      </c>
      <c r="H1278" s="91">
        <v>1000</v>
      </c>
      <c r="J1278" s="92">
        <f t="shared" si="79"/>
        <v>90018.863999999943</v>
      </c>
    </row>
    <row r="1279" spans="1:10" x14ac:dyDescent="0.35">
      <c r="B1279" s="39">
        <v>43984</v>
      </c>
      <c r="C1279" s="40">
        <f t="shared" si="76"/>
        <v>2</v>
      </c>
      <c r="D1279" s="11">
        <f t="shared" si="77"/>
        <v>6</v>
      </c>
      <c r="E1279" s="11">
        <f t="shared" si="78"/>
        <v>2020</v>
      </c>
      <c r="F1279" s="11" t="s">
        <v>309</v>
      </c>
      <c r="G1279" s="11" t="s">
        <v>9</v>
      </c>
      <c r="H1279" s="91">
        <v>130</v>
      </c>
      <c r="J1279" s="92">
        <f t="shared" si="79"/>
        <v>90148.863999999943</v>
      </c>
    </row>
    <row r="1280" spans="1:10" x14ac:dyDescent="0.35">
      <c r="B1280" s="39">
        <v>43984</v>
      </c>
      <c r="C1280" s="40">
        <f t="shared" si="76"/>
        <v>2</v>
      </c>
      <c r="D1280" s="11">
        <f t="shared" si="77"/>
        <v>6</v>
      </c>
      <c r="E1280" s="11">
        <f t="shared" si="78"/>
        <v>2020</v>
      </c>
      <c r="F1280" s="11" t="s">
        <v>309</v>
      </c>
      <c r="G1280" s="11" t="s">
        <v>9</v>
      </c>
      <c r="H1280" s="91">
        <v>130</v>
      </c>
      <c r="J1280" s="92">
        <f t="shared" si="79"/>
        <v>90278.863999999943</v>
      </c>
    </row>
    <row r="1281" spans="1:10" x14ac:dyDescent="0.35">
      <c r="B1281" s="39">
        <v>43984</v>
      </c>
      <c r="C1281" s="40">
        <f t="shared" si="76"/>
        <v>2</v>
      </c>
      <c r="D1281" s="11">
        <f t="shared" si="77"/>
        <v>6</v>
      </c>
      <c r="E1281" s="11">
        <f t="shared" si="78"/>
        <v>2020</v>
      </c>
      <c r="F1281" s="11" t="s">
        <v>336</v>
      </c>
      <c r="G1281" s="11" t="s">
        <v>9</v>
      </c>
      <c r="H1281" s="91">
        <v>417</v>
      </c>
      <c r="J1281" s="92">
        <f t="shared" si="79"/>
        <v>90695.863999999943</v>
      </c>
    </row>
    <row r="1282" spans="1:10" x14ac:dyDescent="0.35">
      <c r="B1282" s="39">
        <v>43984</v>
      </c>
      <c r="C1282" s="40">
        <f t="shared" ref="C1282:C1345" si="80">DAY(B1282)</f>
        <v>2</v>
      </c>
      <c r="D1282" s="11">
        <f t="shared" ref="D1282:D1345" si="81">MONTH(B1282)</f>
        <v>6</v>
      </c>
      <c r="E1282" s="11">
        <f t="shared" ref="E1282:E1345" si="82">YEAR(B1282)</f>
        <v>2020</v>
      </c>
      <c r="F1282" s="11" t="s">
        <v>123</v>
      </c>
      <c r="G1282" s="11" t="s">
        <v>71</v>
      </c>
      <c r="I1282" s="91">
        <v>174.71</v>
      </c>
      <c r="J1282" s="92">
        <f t="shared" si="79"/>
        <v>90521.153999999937</v>
      </c>
    </row>
    <row r="1283" spans="1:10" x14ac:dyDescent="0.35">
      <c r="B1283" s="39">
        <v>43984</v>
      </c>
      <c r="C1283" s="40">
        <f t="shared" si="80"/>
        <v>2</v>
      </c>
      <c r="D1283" s="11">
        <f t="shared" si="81"/>
        <v>6</v>
      </c>
      <c r="E1283" s="11">
        <f t="shared" si="82"/>
        <v>2020</v>
      </c>
      <c r="F1283" s="11" t="s">
        <v>123</v>
      </c>
      <c r="G1283" s="11" t="s">
        <v>71</v>
      </c>
      <c r="I1283" s="91">
        <v>501.74</v>
      </c>
      <c r="J1283" s="92">
        <f t="shared" ref="J1283:J1346" si="83">J1282+H1283-I1283</f>
        <v>90019.413999999932</v>
      </c>
    </row>
    <row r="1284" spans="1:10" x14ac:dyDescent="0.35">
      <c r="B1284" s="39">
        <v>43984</v>
      </c>
      <c r="C1284" s="40">
        <f t="shared" si="80"/>
        <v>2</v>
      </c>
      <c r="D1284" s="11">
        <f t="shared" si="81"/>
        <v>6</v>
      </c>
      <c r="E1284" s="11">
        <f t="shared" si="82"/>
        <v>2020</v>
      </c>
      <c r="F1284" s="11" t="s">
        <v>237</v>
      </c>
      <c r="G1284" s="11" t="s">
        <v>91</v>
      </c>
      <c r="I1284" s="91">
        <v>66.569999999999993</v>
      </c>
      <c r="J1284" s="92">
        <f t="shared" si="83"/>
        <v>89952.843999999925</v>
      </c>
    </row>
    <row r="1285" spans="1:10" x14ac:dyDescent="0.35">
      <c r="B1285" s="39">
        <v>43984</v>
      </c>
      <c r="C1285" s="40">
        <f t="shared" si="80"/>
        <v>2</v>
      </c>
      <c r="D1285" s="11">
        <f t="shared" si="81"/>
        <v>6</v>
      </c>
      <c r="E1285" s="11">
        <f t="shared" si="82"/>
        <v>2020</v>
      </c>
      <c r="F1285" s="11" t="s">
        <v>210</v>
      </c>
      <c r="G1285" s="11" t="s">
        <v>148</v>
      </c>
      <c r="I1285" s="91">
        <v>37.200000000000003</v>
      </c>
      <c r="J1285" s="92">
        <f t="shared" si="83"/>
        <v>89915.643999999927</v>
      </c>
    </row>
    <row r="1286" spans="1:10" x14ac:dyDescent="0.35">
      <c r="B1286" s="39">
        <v>43984</v>
      </c>
      <c r="C1286" s="40">
        <f t="shared" si="80"/>
        <v>2</v>
      </c>
      <c r="D1286" s="11">
        <f t="shared" si="81"/>
        <v>6</v>
      </c>
      <c r="E1286" s="11">
        <f t="shared" si="82"/>
        <v>2020</v>
      </c>
      <c r="F1286" s="11" t="s">
        <v>221</v>
      </c>
      <c r="G1286" s="11" t="s">
        <v>54</v>
      </c>
      <c r="I1286" s="91">
        <v>53.9</v>
      </c>
      <c r="J1286" s="92">
        <f t="shared" si="83"/>
        <v>89861.743999999933</v>
      </c>
    </row>
    <row r="1287" spans="1:10" x14ac:dyDescent="0.35">
      <c r="B1287" s="39">
        <v>43984</v>
      </c>
      <c r="C1287" s="40">
        <f t="shared" si="80"/>
        <v>2</v>
      </c>
      <c r="D1287" s="11">
        <f t="shared" si="81"/>
        <v>6</v>
      </c>
      <c r="E1287" s="11">
        <f t="shared" si="82"/>
        <v>2020</v>
      </c>
      <c r="F1287" s="11" t="s">
        <v>224</v>
      </c>
      <c r="G1287" s="11" t="s">
        <v>54</v>
      </c>
      <c r="I1287" s="91">
        <v>9.41</v>
      </c>
      <c r="J1287" s="92">
        <f t="shared" si="83"/>
        <v>89852.33399999993</v>
      </c>
    </row>
    <row r="1288" spans="1:10" x14ac:dyDescent="0.35">
      <c r="A1288" s="1">
        <v>8538035</v>
      </c>
      <c r="B1288" s="39">
        <v>43985</v>
      </c>
      <c r="C1288" s="40">
        <f t="shared" si="80"/>
        <v>3</v>
      </c>
      <c r="D1288" s="11">
        <f t="shared" si="81"/>
        <v>6</v>
      </c>
      <c r="E1288" s="11">
        <f t="shared" si="82"/>
        <v>2020</v>
      </c>
      <c r="F1288" s="11" t="s">
        <v>208</v>
      </c>
      <c r="G1288" s="11" t="s">
        <v>146</v>
      </c>
      <c r="I1288" s="91">
        <v>111</v>
      </c>
      <c r="J1288" s="92">
        <f t="shared" si="83"/>
        <v>89741.33399999993</v>
      </c>
    </row>
    <row r="1289" spans="1:10" x14ac:dyDescent="0.35">
      <c r="B1289" s="39">
        <v>43986</v>
      </c>
      <c r="C1289" s="40">
        <f t="shared" si="80"/>
        <v>4</v>
      </c>
      <c r="D1289" s="11">
        <f t="shared" si="81"/>
        <v>6</v>
      </c>
      <c r="E1289" s="11">
        <f t="shared" si="82"/>
        <v>2020</v>
      </c>
      <c r="F1289" s="11" t="s">
        <v>329</v>
      </c>
      <c r="G1289" s="11" t="s">
        <v>19</v>
      </c>
      <c r="H1289" s="91">
        <v>216</v>
      </c>
      <c r="J1289" s="92">
        <f t="shared" si="83"/>
        <v>89957.33399999993</v>
      </c>
    </row>
    <row r="1290" spans="1:10" x14ac:dyDescent="0.35">
      <c r="B1290" s="39">
        <v>43986</v>
      </c>
      <c r="C1290" s="40">
        <f t="shared" si="80"/>
        <v>4</v>
      </c>
      <c r="D1290" s="11">
        <f t="shared" si="81"/>
        <v>6</v>
      </c>
      <c r="E1290" s="11">
        <f t="shared" si="82"/>
        <v>2020</v>
      </c>
      <c r="F1290" s="11" t="s">
        <v>357</v>
      </c>
      <c r="G1290" s="11" t="s">
        <v>9</v>
      </c>
      <c r="H1290" s="91">
        <v>1500</v>
      </c>
      <c r="J1290" s="92">
        <f t="shared" si="83"/>
        <v>91457.33399999993</v>
      </c>
    </row>
    <row r="1291" spans="1:10" x14ac:dyDescent="0.35">
      <c r="B1291" s="39">
        <v>43990</v>
      </c>
      <c r="C1291" s="40">
        <f t="shared" si="80"/>
        <v>8</v>
      </c>
      <c r="D1291" s="11">
        <f t="shared" si="81"/>
        <v>6</v>
      </c>
      <c r="E1291" s="11">
        <f t="shared" si="82"/>
        <v>2020</v>
      </c>
      <c r="F1291" s="11" t="s">
        <v>333</v>
      </c>
      <c r="G1291" s="11" t="s">
        <v>19</v>
      </c>
      <c r="H1291" s="91">
        <v>216</v>
      </c>
      <c r="J1291" s="92">
        <f t="shared" si="83"/>
        <v>91673.33399999993</v>
      </c>
    </row>
    <row r="1292" spans="1:10" x14ac:dyDescent="0.35">
      <c r="B1292" s="39">
        <v>43990</v>
      </c>
      <c r="C1292" s="40">
        <f t="shared" si="80"/>
        <v>8</v>
      </c>
      <c r="D1292" s="11">
        <f t="shared" si="81"/>
        <v>6</v>
      </c>
      <c r="E1292" s="11">
        <f t="shared" si="82"/>
        <v>2020</v>
      </c>
      <c r="F1292" s="11" t="s">
        <v>333</v>
      </c>
      <c r="G1292" s="11" t="s">
        <v>9</v>
      </c>
      <c r="H1292" s="91">
        <v>75</v>
      </c>
      <c r="J1292" s="92">
        <f t="shared" si="83"/>
        <v>91748.33399999993</v>
      </c>
    </row>
    <row r="1293" spans="1:10" x14ac:dyDescent="0.35">
      <c r="B1293" s="39">
        <v>43990</v>
      </c>
      <c r="C1293" s="40">
        <f t="shared" si="80"/>
        <v>8</v>
      </c>
      <c r="D1293" s="11">
        <f t="shared" si="81"/>
        <v>6</v>
      </c>
      <c r="E1293" s="11">
        <f t="shared" si="82"/>
        <v>2020</v>
      </c>
      <c r="F1293" s="11" t="s">
        <v>235</v>
      </c>
      <c r="G1293" s="11" t="s">
        <v>98</v>
      </c>
      <c r="I1293" s="91">
        <v>29.89</v>
      </c>
      <c r="J1293" s="92">
        <f t="shared" si="83"/>
        <v>91718.44399999993</v>
      </c>
    </row>
    <row r="1294" spans="1:10" x14ac:dyDescent="0.35">
      <c r="B1294" s="39">
        <v>43992</v>
      </c>
      <c r="C1294" s="40">
        <f t="shared" si="80"/>
        <v>10</v>
      </c>
      <c r="D1294" s="11">
        <f t="shared" si="81"/>
        <v>6</v>
      </c>
      <c r="E1294" s="11">
        <f t="shared" si="82"/>
        <v>2020</v>
      </c>
      <c r="F1294" s="11" t="s">
        <v>167</v>
      </c>
      <c r="G1294" s="11" t="s">
        <v>18</v>
      </c>
      <c r="I1294" s="91">
        <v>113.69</v>
      </c>
      <c r="J1294" s="92">
        <f t="shared" si="83"/>
        <v>91604.753999999928</v>
      </c>
    </row>
    <row r="1295" spans="1:10" x14ac:dyDescent="0.35">
      <c r="B1295" s="39">
        <v>43992</v>
      </c>
      <c r="C1295" s="40">
        <f t="shared" si="80"/>
        <v>10</v>
      </c>
      <c r="D1295" s="11">
        <f t="shared" si="81"/>
        <v>6</v>
      </c>
      <c r="E1295" s="11">
        <f t="shared" si="82"/>
        <v>2020</v>
      </c>
      <c r="F1295" s="11" t="s">
        <v>57</v>
      </c>
      <c r="G1295" s="11" t="s">
        <v>32</v>
      </c>
      <c r="I1295" s="91">
        <v>93.9</v>
      </c>
      <c r="J1295" s="92">
        <f t="shared" si="83"/>
        <v>91510.853999999934</v>
      </c>
    </row>
    <row r="1296" spans="1:10" x14ac:dyDescent="0.35">
      <c r="B1296" s="39">
        <v>43993</v>
      </c>
      <c r="C1296" s="40">
        <f t="shared" si="80"/>
        <v>11</v>
      </c>
      <c r="D1296" s="11">
        <f t="shared" si="81"/>
        <v>6</v>
      </c>
      <c r="E1296" s="11">
        <f t="shared" si="82"/>
        <v>2020</v>
      </c>
      <c r="F1296" s="11" t="s">
        <v>326</v>
      </c>
      <c r="G1296" s="11" t="s">
        <v>19</v>
      </c>
      <c r="H1296" s="91">
        <v>216</v>
      </c>
      <c r="J1296" s="92">
        <f t="shared" si="83"/>
        <v>91726.853999999934</v>
      </c>
    </row>
    <row r="1297" spans="1:10" x14ac:dyDescent="0.35">
      <c r="B1297" s="39">
        <v>43993</v>
      </c>
      <c r="C1297" s="40">
        <f t="shared" si="80"/>
        <v>11</v>
      </c>
      <c r="D1297" s="11">
        <f t="shared" si="81"/>
        <v>6</v>
      </c>
      <c r="E1297" s="11">
        <f t="shared" si="82"/>
        <v>2020</v>
      </c>
      <c r="F1297" s="11" t="s">
        <v>326</v>
      </c>
      <c r="G1297" s="11" t="s">
        <v>9</v>
      </c>
      <c r="H1297" s="91">
        <v>135</v>
      </c>
      <c r="J1297" s="92">
        <f t="shared" si="83"/>
        <v>91861.853999999934</v>
      </c>
    </row>
    <row r="1298" spans="1:10" x14ac:dyDescent="0.35">
      <c r="B1298" s="39">
        <v>43994</v>
      </c>
      <c r="C1298" s="40">
        <f t="shared" si="80"/>
        <v>12</v>
      </c>
      <c r="D1298" s="11">
        <f t="shared" si="81"/>
        <v>6</v>
      </c>
      <c r="E1298" s="11">
        <f t="shared" si="82"/>
        <v>2020</v>
      </c>
      <c r="F1298" s="11" t="s">
        <v>334</v>
      </c>
      <c r="G1298" s="11" t="s">
        <v>19</v>
      </c>
      <c r="H1298" s="91">
        <v>216</v>
      </c>
      <c r="J1298" s="92">
        <f t="shared" si="83"/>
        <v>92077.853999999934</v>
      </c>
    </row>
    <row r="1299" spans="1:10" x14ac:dyDescent="0.35">
      <c r="B1299" s="39">
        <v>43994</v>
      </c>
      <c r="C1299" s="40">
        <f t="shared" si="80"/>
        <v>12</v>
      </c>
      <c r="D1299" s="11">
        <f t="shared" si="81"/>
        <v>6</v>
      </c>
      <c r="E1299" s="11">
        <f t="shared" si="82"/>
        <v>2020</v>
      </c>
      <c r="F1299" s="11" t="s">
        <v>334</v>
      </c>
      <c r="G1299" s="11" t="s">
        <v>9</v>
      </c>
      <c r="H1299" s="91">
        <v>65</v>
      </c>
      <c r="J1299" s="92">
        <f t="shared" si="83"/>
        <v>92142.853999999934</v>
      </c>
    </row>
    <row r="1300" spans="1:10" x14ac:dyDescent="0.35">
      <c r="B1300" s="39">
        <v>43997</v>
      </c>
      <c r="C1300" s="40">
        <f t="shared" si="80"/>
        <v>15</v>
      </c>
      <c r="D1300" s="11">
        <f t="shared" si="81"/>
        <v>6</v>
      </c>
      <c r="E1300" s="11">
        <f t="shared" si="82"/>
        <v>2020</v>
      </c>
      <c r="F1300" s="11" t="s">
        <v>327</v>
      </c>
      <c r="G1300" s="11" t="s">
        <v>19</v>
      </c>
      <c r="H1300" s="91">
        <v>216</v>
      </c>
      <c r="J1300" s="92">
        <f t="shared" si="83"/>
        <v>92358.853999999934</v>
      </c>
    </row>
    <row r="1301" spans="1:10" x14ac:dyDescent="0.35">
      <c r="B1301" s="39">
        <v>43997</v>
      </c>
      <c r="C1301" s="40">
        <f t="shared" si="80"/>
        <v>15</v>
      </c>
      <c r="D1301" s="11">
        <f t="shared" si="81"/>
        <v>6</v>
      </c>
      <c r="E1301" s="11">
        <f t="shared" si="82"/>
        <v>2020</v>
      </c>
      <c r="F1301" s="11" t="s">
        <v>356</v>
      </c>
      <c r="G1301" s="11" t="s">
        <v>19</v>
      </c>
      <c r="H1301" s="91">
        <v>256</v>
      </c>
      <c r="J1301" s="92">
        <f t="shared" si="83"/>
        <v>92614.853999999934</v>
      </c>
    </row>
    <row r="1302" spans="1:10" x14ac:dyDescent="0.35">
      <c r="B1302" s="39">
        <v>43997</v>
      </c>
      <c r="C1302" s="40">
        <f t="shared" si="80"/>
        <v>15</v>
      </c>
      <c r="D1302" s="11">
        <f t="shared" si="81"/>
        <v>6</v>
      </c>
      <c r="E1302" s="11">
        <f t="shared" si="82"/>
        <v>2020</v>
      </c>
      <c r="F1302" s="11" t="s">
        <v>332</v>
      </c>
      <c r="G1302" s="11" t="s">
        <v>19</v>
      </c>
      <c r="H1302" s="91">
        <v>216</v>
      </c>
      <c r="J1302" s="92">
        <f t="shared" si="83"/>
        <v>92830.853999999934</v>
      </c>
    </row>
    <row r="1303" spans="1:10" x14ac:dyDescent="0.35">
      <c r="B1303" s="39">
        <v>43997</v>
      </c>
      <c r="C1303" s="40">
        <f t="shared" si="80"/>
        <v>15</v>
      </c>
      <c r="D1303" s="11">
        <f t="shared" si="81"/>
        <v>6</v>
      </c>
      <c r="E1303" s="11">
        <f t="shared" si="82"/>
        <v>2020</v>
      </c>
      <c r="F1303" s="11" t="s">
        <v>327</v>
      </c>
      <c r="G1303" s="11" t="s">
        <v>9</v>
      </c>
      <c r="H1303" s="91">
        <v>160</v>
      </c>
      <c r="J1303" s="92">
        <f t="shared" si="83"/>
        <v>92990.853999999934</v>
      </c>
    </row>
    <row r="1304" spans="1:10" x14ac:dyDescent="0.35">
      <c r="B1304" s="39">
        <v>43997</v>
      </c>
      <c r="C1304" s="40">
        <f t="shared" si="80"/>
        <v>15</v>
      </c>
      <c r="D1304" s="11">
        <f t="shared" si="81"/>
        <v>6</v>
      </c>
      <c r="E1304" s="11">
        <f t="shared" si="82"/>
        <v>2020</v>
      </c>
      <c r="F1304" s="11" t="s">
        <v>356</v>
      </c>
      <c r="G1304" s="11" t="s">
        <v>9</v>
      </c>
      <c r="H1304" s="91">
        <v>120</v>
      </c>
      <c r="J1304" s="92">
        <f t="shared" si="83"/>
        <v>93110.853999999934</v>
      </c>
    </row>
    <row r="1305" spans="1:10" x14ac:dyDescent="0.35">
      <c r="B1305" s="39">
        <v>43997</v>
      </c>
      <c r="C1305" s="40">
        <f t="shared" si="80"/>
        <v>15</v>
      </c>
      <c r="D1305" s="11">
        <f t="shared" si="81"/>
        <v>6</v>
      </c>
      <c r="E1305" s="11">
        <f t="shared" si="82"/>
        <v>2020</v>
      </c>
      <c r="F1305" s="11" t="s">
        <v>332</v>
      </c>
      <c r="G1305" s="11" t="s">
        <v>9</v>
      </c>
      <c r="H1305" s="91">
        <v>80</v>
      </c>
      <c r="J1305" s="92">
        <f t="shared" si="83"/>
        <v>93190.853999999934</v>
      </c>
    </row>
    <row r="1306" spans="1:10" x14ac:dyDescent="0.35">
      <c r="B1306" s="39">
        <v>43997</v>
      </c>
      <c r="C1306" s="40">
        <f t="shared" si="80"/>
        <v>15</v>
      </c>
      <c r="D1306" s="11">
        <f t="shared" si="81"/>
        <v>6</v>
      </c>
      <c r="E1306" s="11">
        <f t="shared" si="82"/>
        <v>2020</v>
      </c>
      <c r="F1306" s="11" t="s">
        <v>235</v>
      </c>
      <c r="G1306" s="11" t="s">
        <v>98</v>
      </c>
      <c r="I1306" s="91">
        <f>2.5+16.17+31.34</f>
        <v>50.010000000000005</v>
      </c>
      <c r="J1306" s="92">
        <f t="shared" si="83"/>
        <v>93140.843999999939</v>
      </c>
    </row>
    <row r="1307" spans="1:10" x14ac:dyDescent="0.35">
      <c r="B1307" s="39">
        <v>43997</v>
      </c>
      <c r="C1307" s="40">
        <f t="shared" si="80"/>
        <v>15</v>
      </c>
      <c r="D1307" s="11">
        <f t="shared" si="81"/>
        <v>6</v>
      </c>
      <c r="E1307" s="11">
        <f t="shared" si="82"/>
        <v>2020</v>
      </c>
      <c r="F1307" s="11" t="s">
        <v>49</v>
      </c>
      <c r="G1307" s="11" t="s">
        <v>146</v>
      </c>
      <c r="I1307" s="91">
        <v>48.1</v>
      </c>
      <c r="J1307" s="92">
        <f t="shared" si="83"/>
        <v>93092.743999999933</v>
      </c>
    </row>
    <row r="1308" spans="1:10" x14ac:dyDescent="0.35">
      <c r="B1308" s="39">
        <v>43997</v>
      </c>
      <c r="C1308" s="40">
        <f t="shared" si="80"/>
        <v>15</v>
      </c>
      <c r="D1308" s="11">
        <f t="shared" si="81"/>
        <v>6</v>
      </c>
      <c r="E1308" s="11">
        <f t="shared" si="82"/>
        <v>2020</v>
      </c>
      <c r="F1308" s="11" t="s">
        <v>235</v>
      </c>
      <c r="G1308" s="11" t="s">
        <v>54</v>
      </c>
      <c r="I1308" s="91">
        <v>202.75</v>
      </c>
      <c r="J1308" s="92">
        <f t="shared" si="83"/>
        <v>92889.993999999933</v>
      </c>
    </row>
    <row r="1309" spans="1:10" x14ac:dyDescent="0.35">
      <c r="A1309" s="1">
        <v>8538037</v>
      </c>
      <c r="B1309" s="39">
        <v>43998</v>
      </c>
      <c r="C1309" s="40">
        <f t="shared" si="80"/>
        <v>16</v>
      </c>
      <c r="D1309" s="11">
        <f t="shared" si="81"/>
        <v>6</v>
      </c>
      <c r="E1309" s="11">
        <f t="shared" si="82"/>
        <v>2020</v>
      </c>
      <c r="F1309" s="11" t="s">
        <v>189</v>
      </c>
      <c r="G1309" s="11" t="s">
        <v>54</v>
      </c>
      <c r="I1309" s="91">
        <v>125.5</v>
      </c>
      <c r="J1309" s="92">
        <f t="shared" si="83"/>
        <v>92764.493999999933</v>
      </c>
    </row>
    <row r="1310" spans="1:10" x14ac:dyDescent="0.35">
      <c r="B1310" s="39">
        <v>43999</v>
      </c>
      <c r="C1310" s="40">
        <f t="shared" si="80"/>
        <v>17</v>
      </c>
      <c r="D1310" s="11">
        <f t="shared" si="81"/>
        <v>6</v>
      </c>
      <c r="E1310" s="11">
        <f t="shared" si="82"/>
        <v>2020</v>
      </c>
      <c r="F1310" s="11" t="s">
        <v>235</v>
      </c>
      <c r="G1310" s="11" t="s">
        <v>52</v>
      </c>
      <c r="I1310" s="91">
        <v>181.28</v>
      </c>
      <c r="J1310" s="92">
        <f t="shared" si="83"/>
        <v>92583.213999999934</v>
      </c>
    </row>
    <row r="1311" spans="1:10" x14ac:dyDescent="0.35">
      <c r="B1311" s="39">
        <v>44000</v>
      </c>
      <c r="C1311" s="40">
        <f t="shared" si="80"/>
        <v>18</v>
      </c>
      <c r="D1311" s="11">
        <f t="shared" si="81"/>
        <v>6</v>
      </c>
      <c r="E1311" s="11">
        <f t="shared" si="82"/>
        <v>2020</v>
      </c>
      <c r="F1311" s="11" t="s">
        <v>224</v>
      </c>
      <c r="G1311" s="11" t="s">
        <v>54</v>
      </c>
      <c r="I1311" s="91">
        <v>3.77</v>
      </c>
      <c r="J1311" s="92">
        <f t="shared" si="83"/>
        <v>92579.44399999993</v>
      </c>
    </row>
    <row r="1312" spans="1:10" x14ac:dyDescent="0.35">
      <c r="B1312" s="39">
        <v>44004</v>
      </c>
      <c r="C1312" s="40">
        <f t="shared" si="80"/>
        <v>22</v>
      </c>
      <c r="D1312" s="11">
        <f t="shared" si="81"/>
        <v>6</v>
      </c>
      <c r="E1312" s="11">
        <f t="shared" si="82"/>
        <v>2020</v>
      </c>
      <c r="F1312" s="11" t="s">
        <v>29</v>
      </c>
      <c r="G1312" s="11" t="s">
        <v>91</v>
      </c>
      <c r="I1312" s="91">
        <v>19.5</v>
      </c>
      <c r="J1312" s="92">
        <f t="shared" si="83"/>
        <v>92559.94399999993</v>
      </c>
    </row>
    <row r="1313" spans="1:10" x14ac:dyDescent="0.35">
      <c r="B1313" s="39">
        <v>44004</v>
      </c>
      <c r="C1313" s="40">
        <f t="shared" si="80"/>
        <v>22</v>
      </c>
      <c r="D1313" s="11">
        <f t="shared" si="81"/>
        <v>6</v>
      </c>
      <c r="E1313" s="11">
        <f t="shared" si="82"/>
        <v>2020</v>
      </c>
      <c r="F1313" s="11" t="s">
        <v>204</v>
      </c>
      <c r="G1313" s="11" t="s">
        <v>116</v>
      </c>
      <c r="I1313" s="91">
        <v>7.2</v>
      </c>
      <c r="J1313" s="92">
        <f t="shared" si="83"/>
        <v>92552.743999999933</v>
      </c>
    </row>
    <row r="1314" spans="1:10" x14ac:dyDescent="0.35">
      <c r="B1314" s="39">
        <v>44004</v>
      </c>
      <c r="C1314" s="40">
        <f t="shared" si="80"/>
        <v>22</v>
      </c>
      <c r="D1314" s="11">
        <f t="shared" si="81"/>
        <v>6</v>
      </c>
      <c r="E1314" s="11">
        <f t="shared" si="82"/>
        <v>2020</v>
      </c>
      <c r="F1314" s="11" t="s">
        <v>136</v>
      </c>
      <c r="G1314" s="11" t="s">
        <v>148</v>
      </c>
      <c r="I1314" s="91">
        <v>39.299999999999997</v>
      </c>
      <c r="J1314" s="92">
        <f t="shared" si="83"/>
        <v>92513.44399999993</v>
      </c>
    </row>
    <row r="1315" spans="1:10" x14ac:dyDescent="0.35">
      <c r="B1315" s="39">
        <v>44004</v>
      </c>
      <c r="C1315" s="40">
        <f t="shared" si="80"/>
        <v>22</v>
      </c>
      <c r="D1315" s="11">
        <f t="shared" si="81"/>
        <v>6</v>
      </c>
      <c r="E1315" s="11">
        <f t="shared" si="82"/>
        <v>2020</v>
      </c>
      <c r="F1315" s="11" t="s">
        <v>136</v>
      </c>
      <c r="G1315" s="11" t="s">
        <v>52</v>
      </c>
      <c r="I1315" s="91">
        <v>31.8</v>
      </c>
      <c r="J1315" s="92">
        <f t="shared" si="83"/>
        <v>92481.643999999927</v>
      </c>
    </row>
    <row r="1316" spans="1:10" x14ac:dyDescent="0.35">
      <c r="B1316" s="39">
        <v>44006</v>
      </c>
      <c r="C1316" s="40">
        <f t="shared" si="80"/>
        <v>24</v>
      </c>
      <c r="D1316" s="11">
        <f t="shared" si="81"/>
        <v>6</v>
      </c>
      <c r="E1316" s="11">
        <f t="shared" si="82"/>
        <v>2020</v>
      </c>
      <c r="F1316" s="11" t="s">
        <v>226</v>
      </c>
      <c r="G1316" s="11" t="s">
        <v>128</v>
      </c>
      <c r="I1316" s="91">
        <v>107</v>
      </c>
      <c r="J1316" s="92">
        <f t="shared" si="83"/>
        <v>92374.643999999927</v>
      </c>
    </row>
    <row r="1317" spans="1:10" x14ac:dyDescent="0.35">
      <c r="A1317" s="1">
        <v>8538038</v>
      </c>
      <c r="B1317" s="39">
        <v>44006</v>
      </c>
      <c r="C1317" s="40">
        <f t="shared" si="80"/>
        <v>24</v>
      </c>
      <c r="D1317" s="11">
        <f t="shared" si="81"/>
        <v>6</v>
      </c>
      <c r="E1317" s="11">
        <f t="shared" si="82"/>
        <v>2020</v>
      </c>
      <c r="F1317" s="11" t="s">
        <v>235</v>
      </c>
      <c r="G1317" s="11" t="s">
        <v>52</v>
      </c>
      <c r="I1317" s="91">
        <v>57.41</v>
      </c>
      <c r="J1317" s="92">
        <f t="shared" si="83"/>
        <v>92317.233999999924</v>
      </c>
    </row>
    <row r="1318" spans="1:10" x14ac:dyDescent="0.35">
      <c r="B1318" s="39">
        <v>44006</v>
      </c>
      <c r="C1318" s="40">
        <f t="shared" si="80"/>
        <v>24</v>
      </c>
      <c r="D1318" s="11">
        <f t="shared" si="81"/>
        <v>6</v>
      </c>
      <c r="E1318" s="11">
        <f t="shared" si="82"/>
        <v>2020</v>
      </c>
      <c r="F1318" s="11" t="s">
        <v>235</v>
      </c>
      <c r="G1318" s="11" t="s">
        <v>52</v>
      </c>
      <c r="I1318" s="91">
        <v>69.2</v>
      </c>
      <c r="J1318" s="92">
        <f t="shared" si="83"/>
        <v>92248.033999999927</v>
      </c>
    </row>
    <row r="1319" spans="1:10" x14ac:dyDescent="0.35">
      <c r="A1319" s="1">
        <v>8538026</v>
      </c>
      <c r="B1319" s="39">
        <v>44012</v>
      </c>
      <c r="C1319" s="40">
        <f t="shared" si="80"/>
        <v>30</v>
      </c>
      <c r="D1319" s="11">
        <f t="shared" si="81"/>
        <v>6</v>
      </c>
      <c r="E1319" s="11">
        <f t="shared" si="82"/>
        <v>2020</v>
      </c>
      <c r="F1319" s="11" t="s">
        <v>41</v>
      </c>
      <c r="G1319" s="11" t="s">
        <v>116</v>
      </c>
      <c r="I1319" s="91">
        <v>23.71</v>
      </c>
      <c r="J1319" s="99">
        <f t="shared" si="83"/>
        <v>92224.32399999992</v>
      </c>
    </row>
    <row r="1320" spans="1:10" x14ac:dyDescent="0.35">
      <c r="A1320" s="17"/>
      <c r="B1320" s="41">
        <v>44013</v>
      </c>
      <c r="C1320" s="42">
        <f t="shared" si="80"/>
        <v>1</v>
      </c>
      <c r="D1320" s="15">
        <f t="shared" si="81"/>
        <v>7</v>
      </c>
      <c r="E1320" s="15">
        <f t="shared" si="82"/>
        <v>2020</v>
      </c>
      <c r="F1320" s="15" t="s">
        <v>309</v>
      </c>
      <c r="G1320" s="15" t="s">
        <v>19</v>
      </c>
      <c r="H1320" s="93">
        <v>216</v>
      </c>
      <c r="I1320" s="93"/>
      <c r="J1320" s="94">
        <f t="shared" si="83"/>
        <v>92440.32399999992</v>
      </c>
    </row>
    <row r="1321" spans="1:10" x14ac:dyDescent="0.35">
      <c r="A1321" s="17"/>
      <c r="B1321" s="41">
        <v>44013</v>
      </c>
      <c r="C1321" s="42">
        <f t="shared" si="80"/>
        <v>1</v>
      </c>
      <c r="D1321" s="15">
        <f t="shared" si="81"/>
        <v>7</v>
      </c>
      <c r="E1321" s="15">
        <f t="shared" si="82"/>
        <v>2020</v>
      </c>
      <c r="F1321" s="15" t="s">
        <v>309</v>
      </c>
      <c r="G1321" s="15" t="s">
        <v>9</v>
      </c>
      <c r="H1321" s="93">
        <v>130</v>
      </c>
      <c r="I1321" s="93"/>
      <c r="J1321" s="94">
        <f t="shared" si="83"/>
        <v>92570.32399999992</v>
      </c>
    </row>
    <row r="1322" spans="1:10" x14ac:dyDescent="0.35">
      <c r="A1322" s="17"/>
      <c r="B1322" s="41">
        <v>44013</v>
      </c>
      <c r="C1322" s="42">
        <f t="shared" si="80"/>
        <v>1</v>
      </c>
      <c r="D1322" s="15">
        <f t="shared" si="81"/>
        <v>7</v>
      </c>
      <c r="E1322" s="15">
        <f t="shared" si="82"/>
        <v>2020</v>
      </c>
      <c r="F1322" s="15" t="s">
        <v>156</v>
      </c>
      <c r="G1322" s="15" t="s">
        <v>98</v>
      </c>
      <c r="H1322" s="93"/>
      <c r="I1322" s="93">
        <v>36.18</v>
      </c>
      <c r="J1322" s="94">
        <f t="shared" si="83"/>
        <v>92534.143999999927</v>
      </c>
    </row>
    <row r="1323" spans="1:10" x14ac:dyDescent="0.35">
      <c r="A1323" s="17"/>
      <c r="B1323" s="41">
        <v>44013</v>
      </c>
      <c r="C1323" s="42">
        <f t="shared" si="80"/>
        <v>1</v>
      </c>
      <c r="D1323" s="15">
        <f t="shared" si="81"/>
        <v>7</v>
      </c>
      <c r="E1323" s="15">
        <f t="shared" si="82"/>
        <v>2020</v>
      </c>
      <c r="F1323" s="15" t="s">
        <v>235</v>
      </c>
      <c r="G1323" s="15" t="s">
        <v>98</v>
      </c>
      <c r="H1323" s="93"/>
      <c r="I1323" s="93">
        <v>28.69</v>
      </c>
      <c r="J1323" s="94">
        <f t="shared" si="83"/>
        <v>92505.453999999925</v>
      </c>
    </row>
    <row r="1324" spans="1:10" x14ac:dyDescent="0.35">
      <c r="A1324" s="17"/>
      <c r="B1324" s="41">
        <v>44014</v>
      </c>
      <c r="C1324" s="42">
        <f t="shared" si="80"/>
        <v>2</v>
      </c>
      <c r="D1324" s="15">
        <f t="shared" si="81"/>
        <v>7</v>
      </c>
      <c r="E1324" s="15">
        <f t="shared" si="82"/>
        <v>2020</v>
      </c>
      <c r="F1324" s="15" t="s">
        <v>335</v>
      </c>
      <c r="G1324" s="15" t="s">
        <v>37</v>
      </c>
      <c r="H1324" s="93"/>
      <c r="I1324" s="93">
        <v>500</v>
      </c>
      <c r="J1324" s="94">
        <f t="shared" si="83"/>
        <v>92005.453999999925</v>
      </c>
    </row>
    <row r="1325" spans="1:10" x14ac:dyDescent="0.35">
      <c r="A1325" s="17"/>
      <c r="B1325" s="41">
        <v>44014</v>
      </c>
      <c r="C1325" s="42">
        <f t="shared" si="80"/>
        <v>2</v>
      </c>
      <c r="D1325" s="15">
        <f t="shared" si="81"/>
        <v>7</v>
      </c>
      <c r="E1325" s="15">
        <f t="shared" si="82"/>
        <v>2020</v>
      </c>
      <c r="F1325" s="15" t="s">
        <v>330</v>
      </c>
      <c r="G1325" s="15" t="s">
        <v>48</v>
      </c>
      <c r="H1325" s="93"/>
      <c r="I1325" s="93">
        <v>1667</v>
      </c>
      <c r="J1325" s="94">
        <f t="shared" si="83"/>
        <v>90338.453999999925</v>
      </c>
    </row>
    <row r="1326" spans="1:10" x14ac:dyDescent="0.35">
      <c r="A1326" s="17"/>
      <c r="B1326" s="41">
        <v>44014</v>
      </c>
      <c r="C1326" s="42">
        <f t="shared" si="80"/>
        <v>2</v>
      </c>
      <c r="D1326" s="15">
        <f t="shared" si="81"/>
        <v>7</v>
      </c>
      <c r="E1326" s="15">
        <f t="shared" si="82"/>
        <v>2020</v>
      </c>
      <c r="F1326" s="15" t="s">
        <v>331</v>
      </c>
      <c r="G1326" s="15" t="s">
        <v>50</v>
      </c>
      <c r="H1326" s="93"/>
      <c r="I1326" s="93">
        <v>100</v>
      </c>
      <c r="J1326" s="94">
        <f t="shared" si="83"/>
        <v>90238.453999999925</v>
      </c>
    </row>
    <row r="1327" spans="1:10" x14ac:dyDescent="0.35">
      <c r="A1327" s="17"/>
      <c r="B1327" s="41">
        <v>44014</v>
      </c>
      <c r="C1327" s="42">
        <f t="shared" si="80"/>
        <v>2</v>
      </c>
      <c r="D1327" s="15">
        <f t="shared" si="81"/>
        <v>7</v>
      </c>
      <c r="E1327" s="15">
        <f t="shared" si="82"/>
        <v>2020</v>
      </c>
      <c r="F1327" s="15" t="s">
        <v>357</v>
      </c>
      <c r="G1327" s="15" t="s">
        <v>19</v>
      </c>
      <c r="H1327" s="93">
        <v>216</v>
      </c>
      <c r="I1327" s="93"/>
      <c r="J1327" s="94">
        <f t="shared" si="83"/>
        <v>90454.453999999925</v>
      </c>
    </row>
    <row r="1328" spans="1:10" x14ac:dyDescent="0.35">
      <c r="A1328" s="17"/>
      <c r="B1328" s="41">
        <v>44014</v>
      </c>
      <c r="C1328" s="42">
        <f t="shared" si="80"/>
        <v>2</v>
      </c>
      <c r="D1328" s="15">
        <f t="shared" si="81"/>
        <v>7</v>
      </c>
      <c r="E1328" s="15">
        <f t="shared" si="82"/>
        <v>2020</v>
      </c>
      <c r="F1328" s="15" t="s">
        <v>329</v>
      </c>
      <c r="G1328" s="15" t="s">
        <v>9</v>
      </c>
      <c r="H1328" s="93">
        <v>125</v>
      </c>
      <c r="I1328" s="93"/>
      <c r="J1328" s="94">
        <f t="shared" si="83"/>
        <v>90579.453999999925</v>
      </c>
    </row>
    <row r="1329" spans="1:10" x14ac:dyDescent="0.35">
      <c r="A1329" s="17"/>
      <c r="B1329" s="41">
        <v>44014</v>
      </c>
      <c r="C1329" s="42">
        <f t="shared" si="80"/>
        <v>2</v>
      </c>
      <c r="D1329" s="15">
        <f t="shared" si="81"/>
        <v>7</v>
      </c>
      <c r="E1329" s="15">
        <f t="shared" si="82"/>
        <v>2020</v>
      </c>
      <c r="F1329" s="15" t="s">
        <v>357</v>
      </c>
      <c r="G1329" s="15" t="s">
        <v>9</v>
      </c>
      <c r="H1329" s="93">
        <v>1200</v>
      </c>
      <c r="I1329" s="93"/>
      <c r="J1329" s="94">
        <f t="shared" si="83"/>
        <v>91779.453999999925</v>
      </c>
    </row>
    <row r="1330" spans="1:10" x14ac:dyDescent="0.35">
      <c r="A1330" s="17"/>
      <c r="B1330" s="41">
        <v>44014</v>
      </c>
      <c r="C1330" s="42">
        <f t="shared" si="80"/>
        <v>2</v>
      </c>
      <c r="D1330" s="15">
        <f t="shared" si="81"/>
        <v>7</v>
      </c>
      <c r="E1330" s="15">
        <f t="shared" si="82"/>
        <v>2020</v>
      </c>
      <c r="F1330" s="15" t="s">
        <v>224</v>
      </c>
      <c r="G1330" s="15" t="s">
        <v>54</v>
      </c>
      <c r="H1330" s="93"/>
      <c r="I1330" s="93">
        <v>8.15</v>
      </c>
      <c r="J1330" s="94">
        <f t="shared" si="83"/>
        <v>91771.303999999931</v>
      </c>
    </row>
    <row r="1331" spans="1:10" x14ac:dyDescent="0.35">
      <c r="A1331" s="17"/>
      <c r="B1331" s="41">
        <v>44018</v>
      </c>
      <c r="C1331" s="42">
        <f t="shared" si="80"/>
        <v>6</v>
      </c>
      <c r="D1331" s="15">
        <f t="shared" si="81"/>
        <v>7</v>
      </c>
      <c r="E1331" s="15">
        <f t="shared" si="82"/>
        <v>2020</v>
      </c>
      <c r="F1331" s="15" t="s">
        <v>326</v>
      </c>
      <c r="G1331" s="15" t="s">
        <v>19</v>
      </c>
      <c r="H1331" s="93">
        <v>216</v>
      </c>
      <c r="I1331" s="93"/>
      <c r="J1331" s="94">
        <f t="shared" si="83"/>
        <v>91987.303999999931</v>
      </c>
    </row>
    <row r="1332" spans="1:10" x14ac:dyDescent="0.35">
      <c r="A1332" s="17"/>
      <c r="B1332" s="41">
        <v>44018</v>
      </c>
      <c r="C1332" s="42">
        <f t="shared" si="80"/>
        <v>6</v>
      </c>
      <c r="D1332" s="15">
        <f t="shared" si="81"/>
        <v>7</v>
      </c>
      <c r="E1332" s="15">
        <f t="shared" si="82"/>
        <v>2020</v>
      </c>
      <c r="F1332" s="15" t="s">
        <v>336</v>
      </c>
      <c r="G1332" s="15" t="s">
        <v>19</v>
      </c>
      <c r="H1332" s="93">
        <v>216</v>
      </c>
      <c r="I1332" s="93"/>
      <c r="J1332" s="94">
        <f t="shared" si="83"/>
        <v>92203.303999999931</v>
      </c>
    </row>
    <row r="1333" spans="1:10" x14ac:dyDescent="0.35">
      <c r="A1333" s="17"/>
      <c r="B1333" s="41">
        <v>44018</v>
      </c>
      <c r="C1333" s="42">
        <f t="shared" si="80"/>
        <v>6</v>
      </c>
      <c r="D1333" s="15">
        <f t="shared" si="81"/>
        <v>7</v>
      </c>
      <c r="E1333" s="15">
        <f t="shared" si="82"/>
        <v>2020</v>
      </c>
      <c r="F1333" s="15" t="s">
        <v>329</v>
      </c>
      <c r="G1333" s="15" t="s">
        <v>19</v>
      </c>
      <c r="H1333" s="93">
        <v>216</v>
      </c>
      <c r="I1333" s="93"/>
      <c r="J1333" s="94">
        <f t="shared" si="83"/>
        <v>92419.303999999931</v>
      </c>
    </row>
    <row r="1334" spans="1:10" x14ac:dyDescent="0.35">
      <c r="A1334" s="17"/>
      <c r="B1334" s="41">
        <v>44018</v>
      </c>
      <c r="C1334" s="42">
        <f t="shared" si="80"/>
        <v>6</v>
      </c>
      <c r="D1334" s="15">
        <f t="shared" si="81"/>
        <v>7</v>
      </c>
      <c r="E1334" s="15">
        <f t="shared" si="82"/>
        <v>2020</v>
      </c>
      <c r="F1334" s="15" t="s">
        <v>326</v>
      </c>
      <c r="G1334" s="15" t="s">
        <v>9</v>
      </c>
      <c r="H1334" s="93">
        <v>135</v>
      </c>
      <c r="I1334" s="93"/>
      <c r="J1334" s="94">
        <f t="shared" si="83"/>
        <v>92554.303999999931</v>
      </c>
    </row>
    <row r="1335" spans="1:10" x14ac:dyDescent="0.35">
      <c r="A1335" s="17"/>
      <c r="B1335" s="41">
        <v>44018</v>
      </c>
      <c r="C1335" s="42">
        <f t="shared" si="80"/>
        <v>6</v>
      </c>
      <c r="D1335" s="15">
        <f t="shared" si="81"/>
        <v>7</v>
      </c>
      <c r="E1335" s="15">
        <f t="shared" si="82"/>
        <v>2020</v>
      </c>
      <c r="F1335" s="15" t="s">
        <v>336</v>
      </c>
      <c r="G1335" s="15" t="s">
        <v>9</v>
      </c>
      <c r="H1335" s="93">
        <v>417</v>
      </c>
      <c r="I1335" s="93"/>
      <c r="J1335" s="94">
        <f t="shared" si="83"/>
        <v>92971.303999999931</v>
      </c>
    </row>
    <row r="1336" spans="1:10" x14ac:dyDescent="0.35">
      <c r="A1336" s="17"/>
      <c r="B1336" s="41">
        <v>44018</v>
      </c>
      <c r="C1336" s="42">
        <f t="shared" si="80"/>
        <v>6</v>
      </c>
      <c r="D1336" s="15">
        <f t="shared" si="81"/>
        <v>7</v>
      </c>
      <c r="E1336" s="15">
        <f t="shared" si="82"/>
        <v>2020</v>
      </c>
      <c r="F1336" s="15" t="s">
        <v>226</v>
      </c>
      <c r="G1336" s="15" t="s">
        <v>91</v>
      </c>
      <c r="H1336" s="93"/>
      <c r="I1336" s="93">
        <v>31.7</v>
      </c>
      <c r="J1336" s="94">
        <f t="shared" si="83"/>
        <v>92939.603999999934</v>
      </c>
    </row>
    <row r="1337" spans="1:10" x14ac:dyDescent="0.35">
      <c r="A1337" s="17"/>
      <c r="B1337" s="41">
        <v>44018</v>
      </c>
      <c r="C1337" s="42">
        <f t="shared" si="80"/>
        <v>6</v>
      </c>
      <c r="D1337" s="15">
        <f t="shared" si="81"/>
        <v>7</v>
      </c>
      <c r="E1337" s="15">
        <f t="shared" si="82"/>
        <v>2020</v>
      </c>
      <c r="F1337" s="15" t="s">
        <v>235</v>
      </c>
      <c r="G1337" s="15" t="s">
        <v>91</v>
      </c>
      <c r="H1337" s="93"/>
      <c r="I1337" s="93">
        <v>24.72</v>
      </c>
      <c r="J1337" s="94">
        <f t="shared" si="83"/>
        <v>92914.883999999933</v>
      </c>
    </row>
    <row r="1338" spans="1:10" x14ac:dyDescent="0.35">
      <c r="A1338" s="17"/>
      <c r="B1338" s="41">
        <v>44018</v>
      </c>
      <c r="C1338" s="42">
        <f t="shared" si="80"/>
        <v>6</v>
      </c>
      <c r="D1338" s="15">
        <f t="shared" si="81"/>
        <v>7</v>
      </c>
      <c r="E1338" s="15">
        <f t="shared" si="82"/>
        <v>2020</v>
      </c>
      <c r="F1338" s="15" t="s">
        <v>179</v>
      </c>
      <c r="G1338" s="15" t="s">
        <v>96</v>
      </c>
      <c r="H1338" s="93"/>
      <c r="I1338" s="93">
        <v>0.62</v>
      </c>
      <c r="J1338" s="94">
        <f t="shared" si="83"/>
        <v>92914.263999999937</v>
      </c>
    </row>
    <row r="1339" spans="1:10" x14ac:dyDescent="0.35">
      <c r="A1339" s="17"/>
      <c r="B1339" s="41">
        <v>44018</v>
      </c>
      <c r="C1339" s="42">
        <f t="shared" si="80"/>
        <v>6</v>
      </c>
      <c r="D1339" s="15">
        <f t="shared" si="81"/>
        <v>7</v>
      </c>
      <c r="E1339" s="15">
        <f t="shared" si="82"/>
        <v>2020</v>
      </c>
      <c r="F1339" s="15" t="s">
        <v>235</v>
      </c>
      <c r="G1339" s="15" t="s">
        <v>54</v>
      </c>
      <c r="H1339" s="93"/>
      <c r="I1339" s="93">
        <v>56.5</v>
      </c>
      <c r="J1339" s="94">
        <f t="shared" si="83"/>
        <v>92857.763999999937</v>
      </c>
    </row>
    <row r="1340" spans="1:10" x14ac:dyDescent="0.35">
      <c r="A1340" s="17"/>
      <c r="B1340" s="41">
        <v>44021</v>
      </c>
      <c r="C1340" s="42">
        <f t="shared" si="80"/>
        <v>9</v>
      </c>
      <c r="D1340" s="15">
        <f t="shared" si="81"/>
        <v>7</v>
      </c>
      <c r="E1340" s="15">
        <f t="shared" si="82"/>
        <v>2020</v>
      </c>
      <c r="F1340" s="15" t="s">
        <v>235</v>
      </c>
      <c r="G1340" s="15" t="s">
        <v>54</v>
      </c>
      <c r="H1340" s="93"/>
      <c r="I1340" s="93">
        <v>21.41</v>
      </c>
      <c r="J1340" s="94">
        <f t="shared" si="83"/>
        <v>92836.353999999934</v>
      </c>
    </row>
    <row r="1341" spans="1:10" x14ac:dyDescent="0.35">
      <c r="A1341" s="17"/>
      <c r="B1341" s="41">
        <v>44022</v>
      </c>
      <c r="C1341" s="42">
        <f t="shared" si="80"/>
        <v>10</v>
      </c>
      <c r="D1341" s="15">
        <f t="shared" si="81"/>
        <v>7</v>
      </c>
      <c r="E1341" s="15">
        <f t="shared" si="82"/>
        <v>2020</v>
      </c>
      <c r="F1341" s="15" t="s">
        <v>167</v>
      </c>
      <c r="G1341" s="15" t="s">
        <v>18</v>
      </c>
      <c r="H1341" s="93"/>
      <c r="I1341" s="93">
        <v>113.69</v>
      </c>
      <c r="J1341" s="94">
        <f t="shared" si="83"/>
        <v>92722.663999999932</v>
      </c>
    </row>
    <row r="1342" spans="1:10" x14ac:dyDescent="0.35">
      <c r="A1342" s="17"/>
      <c r="B1342" s="41">
        <v>44022</v>
      </c>
      <c r="C1342" s="42">
        <f t="shared" si="80"/>
        <v>10</v>
      </c>
      <c r="D1342" s="15">
        <f t="shared" si="81"/>
        <v>7</v>
      </c>
      <c r="E1342" s="15">
        <f t="shared" si="82"/>
        <v>2020</v>
      </c>
      <c r="F1342" s="15" t="s">
        <v>356</v>
      </c>
      <c r="G1342" s="15" t="s">
        <v>19</v>
      </c>
      <c r="H1342" s="93">
        <v>256</v>
      </c>
      <c r="I1342" s="93"/>
      <c r="J1342" s="94">
        <f t="shared" si="83"/>
        <v>92978.663999999932</v>
      </c>
    </row>
    <row r="1343" spans="1:10" x14ac:dyDescent="0.35">
      <c r="A1343" s="17"/>
      <c r="B1343" s="41">
        <v>44022</v>
      </c>
      <c r="C1343" s="42">
        <f t="shared" si="80"/>
        <v>10</v>
      </c>
      <c r="D1343" s="15">
        <f t="shared" si="81"/>
        <v>7</v>
      </c>
      <c r="E1343" s="15">
        <f t="shared" si="82"/>
        <v>2020</v>
      </c>
      <c r="F1343" s="15" t="s">
        <v>333</v>
      </c>
      <c r="G1343" s="15" t="s">
        <v>19</v>
      </c>
      <c r="H1343" s="93">
        <v>216</v>
      </c>
      <c r="I1343" s="93"/>
      <c r="J1343" s="94">
        <f t="shared" si="83"/>
        <v>93194.663999999932</v>
      </c>
    </row>
    <row r="1344" spans="1:10" x14ac:dyDescent="0.35">
      <c r="A1344" s="17"/>
      <c r="B1344" s="41">
        <v>44022</v>
      </c>
      <c r="C1344" s="42">
        <f t="shared" si="80"/>
        <v>10</v>
      </c>
      <c r="D1344" s="15">
        <f t="shared" si="81"/>
        <v>7</v>
      </c>
      <c r="E1344" s="15">
        <f t="shared" si="82"/>
        <v>2020</v>
      </c>
      <c r="F1344" s="15" t="s">
        <v>356</v>
      </c>
      <c r="G1344" s="15" t="s">
        <v>9</v>
      </c>
      <c r="H1344" s="93">
        <v>120</v>
      </c>
      <c r="I1344" s="93"/>
      <c r="J1344" s="94">
        <f t="shared" si="83"/>
        <v>93314.663999999932</v>
      </c>
    </row>
    <row r="1345" spans="1:10" x14ac:dyDescent="0.35">
      <c r="A1345" s="17"/>
      <c r="B1345" s="41">
        <v>44022</v>
      </c>
      <c r="C1345" s="42">
        <f t="shared" si="80"/>
        <v>10</v>
      </c>
      <c r="D1345" s="15">
        <f t="shared" si="81"/>
        <v>7</v>
      </c>
      <c r="E1345" s="15">
        <f t="shared" si="82"/>
        <v>2020</v>
      </c>
      <c r="F1345" s="15" t="s">
        <v>333</v>
      </c>
      <c r="G1345" s="15" t="s">
        <v>9</v>
      </c>
      <c r="H1345" s="93">
        <v>75</v>
      </c>
      <c r="I1345" s="93"/>
      <c r="J1345" s="94">
        <f t="shared" si="83"/>
        <v>93389.663999999932</v>
      </c>
    </row>
    <row r="1346" spans="1:10" x14ac:dyDescent="0.35">
      <c r="A1346" s="17"/>
      <c r="B1346" s="41">
        <v>44025</v>
      </c>
      <c r="C1346" s="42">
        <f t="shared" ref="C1346:C1409" si="84">DAY(B1346)</f>
        <v>13</v>
      </c>
      <c r="D1346" s="15">
        <f t="shared" ref="D1346:D1409" si="85">MONTH(B1346)</f>
        <v>7</v>
      </c>
      <c r="E1346" s="15">
        <f t="shared" ref="E1346:E1409" si="86">YEAR(B1346)</f>
        <v>2020</v>
      </c>
      <c r="F1346" s="15" t="s">
        <v>334</v>
      </c>
      <c r="G1346" s="15" t="s">
        <v>19</v>
      </c>
      <c r="H1346" s="93">
        <v>864</v>
      </c>
      <c r="I1346" s="93"/>
      <c r="J1346" s="94">
        <f t="shared" si="83"/>
        <v>94253.663999999932</v>
      </c>
    </row>
    <row r="1347" spans="1:10" x14ac:dyDescent="0.35">
      <c r="A1347" s="17"/>
      <c r="B1347" s="41">
        <v>44025</v>
      </c>
      <c r="C1347" s="42">
        <f t="shared" si="84"/>
        <v>13</v>
      </c>
      <c r="D1347" s="15">
        <f t="shared" si="85"/>
        <v>7</v>
      </c>
      <c r="E1347" s="15">
        <f t="shared" si="86"/>
        <v>2020</v>
      </c>
      <c r="F1347" s="15" t="s">
        <v>334</v>
      </c>
      <c r="G1347" s="15" t="s">
        <v>9</v>
      </c>
      <c r="H1347" s="93">
        <v>65</v>
      </c>
      <c r="I1347" s="93"/>
      <c r="J1347" s="94">
        <f t="shared" ref="J1347:J1410" si="87">J1346+H1347-I1347</f>
        <v>94318.663999999932</v>
      </c>
    </row>
    <row r="1348" spans="1:10" x14ac:dyDescent="0.35">
      <c r="A1348" s="17"/>
      <c r="B1348" s="41">
        <v>44025</v>
      </c>
      <c r="C1348" s="42">
        <f t="shared" si="84"/>
        <v>13</v>
      </c>
      <c r="D1348" s="15">
        <f t="shared" si="85"/>
        <v>7</v>
      </c>
      <c r="E1348" s="15">
        <f t="shared" si="86"/>
        <v>2020</v>
      </c>
      <c r="F1348" s="15" t="s">
        <v>41</v>
      </c>
      <c r="G1348" s="15" t="s">
        <v>91</v>
      </c>
      <c r="H1348" s="93"/>
      <c r="I1348" s="93">
        <v>59.48</v>
      </c>
      <c r="J1348" s="94">
        <f t="shared" si="87"/>
        <v>94259.183999999936</v>
      </c>
    </row>
    <row r="1349" spans="1:10" x14ac:dyDescent="0.35">
      <c r="A1349" s="17"/>
      <c r="B1349" s="41">
        <v>44027</v>
      </c>
      <c r="C1349" s="42">
        <f t="shared" si="84"/>
        <v>15</v>
      </c>
      <c r="D1349" s="15">
        <f t="shared" si="85"/>
        <v>7</v>
      </c>
      <c r="E1349" s="15">
        <f t="shared" si="86"/>
        <v>2020</v>
      </c>
      <c r="F1349" s="15" t="s">
        <v>327</v>
      </c>
      <c r="G1349" s="15" t="s">
        <v>19</v>
      </c>
      <c r="H1349" s="93">
        <v>216</v>
      </c>
      <c r="I1349" s="93"/>
      <c r="J1349" s="94">
        <f t="shared" si="87"/>
        <v>94475.183999999936</v>
      </c>
    </row>
    <row r="1350" spans="1:10" x14ac:dyDescent="0.35">
      <c r="A1350" s="17"/>
      <c r="B1350" s="41">
        <v>44027</v>
      </c>
      <c r="C1350" s="42">
        <f t="shared" si="84"/>
        <v>15</v>
      </c>
      <c r="D1350" s="15">
        <f t="shared" si="85"/>
        <v>7</v>
      </c>
      <c r="E1350" s="15">
        <f t="shared" si="86"/>
        <v>2020</v>
      </c>
      <c r="F1350" s="15" t="s">
        <v>327</v>
      </c>
      <c r="G1350" s="15" t="s">
        <v>9</v>
      </c>
      <c r="H1350" s="93">
        <v>160</v>
      </c>
      <c r="I1350" s="93"/>
      <c r="J1350" s="94">
        <f t="shared" si="87"/>
        <v>94635.183999999936</v>
      </c>
    </row>
    <row r="1351" spans="1:10" x14ac:dyDescent="0.35">
      <c r="A1351" s="17"/>
      <c r="B1351" s="41">
        <v>44029</v>
      </c>
      <c r="C1351" s="42">
        <f t="shared" si="84"/>
        <v>17</v>
      </c>
      <c r="D1351" s="15">
        <f t="shared" si="85"/>
        <v>7</v>
      </c>
      <c r="E1351" s="15">
        <f t="shared" si="86"/>
        <v>2020</v>
      </c>
      <c r="F1351" s="15" t="s">
        <v>179</v>
      </c>
      <c r="G1351" s="15" t="s">
        <v>96</v>
      </c>
      <c r="H1351" s="93"/>
      <c r="I1351" s="93">
        <v>72</v>
      </c>
      <c r="J1351" s="94">
        <f t="shared" si="87"/>
        <v>94563.183999999936</v>
      </c>
    </row>
    <row r="1352" spans="1:10" x14ac:dyDescent="0.35">
      <c r="A1352" s="17"/>
      <c r="B1352" s="41">
        <v>44029</v>
      </c>
      <c r="C1352" s="42">
        <f t="shared" si="84"/>
        <v>17</v>
      </c>
      <c r="D1352" s="15">
        <f t="shared" si="85"/>
        <v>7</v>
      </c>
      <c r="E1352" s="15">
        <f t="shared" si="86"/>
        <v>2020</v>
      </c>
      <c r="F1352" s="15" t="s">
        <v>160</v>
      </c>
      <c r="G1352" s="15" t="s">
        <v>161</v>
      </c>
      <c r="H1352" s="93"/>
      <c r="I1352" s="93">
        <v>188.33</v>
      </c>
      <c r="J1352" s="94">
        <f t="shared" si="87"/>
        <v>94374.853999999934</v>
      </c>
    </row>
    <row r="1353" spans="1:10" x14ac:dyDescent="0.35">
      <c r="A1353" s="17"/>
      <c r="B1353" s="41">
        <v>44032</v>
      </c>
      <c r="C1353" s="42">
        <f t="shared" si="84"/>
        <v>20</v>
      </c>
      <c r="D1353" s="15">
        <f t="shared" si="85"/>
        <v>7</v>
      </c>
      <c r="E1353" s="15">
        <f t="shared" si="86"/>
        <v>2020</v>
      </c>
      <c r="F1353" s="15" t="s">
        <v>226</v>
      </c>
      <c r="G1353" s="15" t="s">
        <v>91</v>
      </c>
      <c r="H1353" s="93"/>
      <c r="I1353" s="93">
        <v>21.74</v>
      </c>
      <c r="J1353" s="94">
        <f t="shared" si="87"/>
        <v>94353.113999999929</v>
      </c>
    </row>
    <row r="1354" spans="1:10" x14ac:dyDescent="0.35">
      <c r="A1354" s="17"/>
      <c r="B1354" s="41">
        <v>44032</v>
      </c>
      <c r="C1354" s="42">
        <f t="shared" si="84"/>
        <v>20</v>
      </c>
      <c r="D1354" s="15">
        <f t="shared" si="85"/>
        <v>7</v>
      </c>
      <c r="E1354" s="15">
        <f t="shared" si="86"/>
        <v>2020</v>
      </c>
      <c r="F1354" s="15" t="s">
        <v>41</v>
      </c>
      <c r="G1354" s="15" t="s">
        <v>146</v>
      </c>
      <c r="H1354" s="93"/>
      <c r="I1354" s="93">
        <v>108.12</v>
      </c>
      <c r="J1354" s="94">
        <f t="shared" si="87"/>
        <v>94244.993999999933</v>
      </c>
    </row>
    <row r="1355" spans="1:10" x14ac:dyDescent="0.35">
      <c r="A1355" s="17"/>
      <c r="B1355" s="41">
        <v>44033</v>
      </c>
      <c r="C1355" s="42">
        <f t="shared" si="84"/>
        <v>21</v>
      </c>
      <c r="D1355" s="15">
        <f t="shared" si="85"/>
        <v>7</v>
      </c>
      <c r="E1355" s="15">
        <f t="shared" si="86"/>
        <v>2020</v>
      </c>
      <c r="F1355" s="15" t="s">
        <v>235</v>
      </c>
      <c r="G1355" s="15" t="s">
        <v>91</v>
      </c>
      <c r="H1355" s="93"/>
      <c r="I1355" s="93">
        <v>34.299999999999997</v>
      </c>
      <c r="J1355" s="94">
        <f t="shared" si="87"/>
        <v>94210.69399999993</v>
      </c>
    </row>
    <row r="1356" spans="1:10" x14ac:dyDescent="0.35">
      <c r="A1356" s="17"/>
      <c r="B1356" s="41">
        <v>44034</v>
      </c>
      <c r="C1356" s="42">
        <f t="shared" si="84"/>
        <v>22</v>
      </c>
      <c r="D1356" s="15">
        <f t="shared" si="85"/>
        <v>7</v>
      </c>
      <c r="E1356" s="15">
        <f t="shared" si="86"/>
        <v>2020</v>
      </c>
      <c r="F1356" s="15" t="s">
        <v>76</v>
      </c>
      <c r="G1356" s="15" t="s">
        <v>91</v>
      </c>
      <c r="H1356" s="93"/>
      <c r="I1356" s="93">
        <v>33.299999999999997</v>
      </c>
      <c r="J1356" s="94">
        <f t="shared" si="87"/>
        <v>94177.393999999927</v>
      </c>
    </row>
    <row r="1357" spans="1:10" x14ac:dyDescent="0.35">
      <c r="A1357" s="17"/>
      <c r="B1357" s="41">
        <v>44034</v>
      </c>
      <c r="C1357" s="42">
        <f t="shared" si="84"/>
        <v>22</v>
      </c>
      <c r="D1357" s="15">
        <f t="shared" si="85"/>
        <v>7</v>
      </c>
      <c r="E1357" s="15">
        <f t="shared" si="86"/>
        <v>2020</v>
      </c>
      <c r="F1357" s="15" t="s">
        <v>220</v>
      </c>
      <c r="G1357" s="15" t="s">
        <v>116</v>
      </c>
      <c r="H1357" s="93"/>
      <c r="I1357" s="93">
        <v>39</v>
      </c>
      <c r="J1357" s="94">
        <f t="shared" si="87"/>
        <v>94138.393999999927</v>
      </c>
    </row>
    <row r="1358" spans="1:10" x14ac:dyDescent="0.35">
      <c r="A1358" s="17"/>
      <c r="B1358" s="41">
        <v>44034</v>
      </c>
      <c r="C1358" s="42">
        <f t="shared" si="84"/>
        <v>22</v>
      </c>
      <c r="D1358" s="15">
        <f t="shared" si="85"/>
        <v>7</v>
      </c>
      <c r="E1358" s="15">
        <f t="shared" si="86"/>
        <v>2020</v>
      </c>
      <c r="F1358" s="15" t="s">
        <v>204</v>
      </c>
      <c r="G1358" s="15" t="s">
        <v>116</v>
      </c>
      <c r="H1358" s="93"/>
      <c r="I1358" s="93">
        <v>7.2</v>
      </c>
      <c r="J1358" s="94">
        <f t="shared" si="87"/>
        <v>94131.19399999993</v>
      </c>
    </row>
    <row r="1359" spans="1:10" x14ac:dyDescent="0.35">
      <c r="A1359" s="17"/>
      <c r="B1359" s="41">
        <v>44034</v>
      </c>
      <c r="C1359" s="42">
        <f t="shared" si="84"/>
        <v>22</v>
      </c>
      <c r="D1359" s="15">
        <f t="shared" si="85"/>
        <v>7</v>
      </c>
      <c r="E1359" s="15">
        <f t="shared" si="86"/>
        <v>2020</v>
      </c>
      <c r="F1359" s="15" t="s">
        <v>235</v>
      </c>
      <c r="G1359" s="15" t="s">
        <v>54</v>
      </c>
      <c r="H1359" s="93"/>
      <c r="I1359" s="93">
        <v>57.92</v>
      </c>
      <c r="J1359" s="94">
        <f t="shared" si="87"/>
        <v>94073.273999999932</v>
      </c>
    </row>
    <row r="1360" spans="1:10" x14ac:dyDescent="0.35">
      <c r="A1360" s="17"/>
      <c r="B1360" s="41">
        <v>44034</v>
      </c>
      <c r="C1360" s="42">
        <f t="shared" si="84"/>
        <v>22</v>
      </c>
      <c r="D1360" s="15">
        <f t="shared" si="85"/>
        <v>7</v>
      </c>
      <c r="E1360" s="15">
        <f t="shared" si="86"/>
        <v>2020</v>
      </c>
      <c r="F1360" s="15" t="s">
        <v>61</v>
      </c>
      <c r="G1360" s="15" t="s">
        <v>56</v>
      </c>
      <c r="H1360" s="93"/>
      <c r="I1360" s="93">
        <v>107.75</v>
      </c>
      <c r="J1360" s="94">
        <f t="shared" si="87"/>
        <v>93965.523999999932</v>
      </c>
    </row>
    <row r="1361" spans="1:10" x14ac:dyDescent="0.35">
      <c r="A1361" s="17"/>
      <c r="B1361" s="41">
        <v>44036</v>
      </c>
      <c r="C1361" s="42">
        <f t="shared" si="84"/>
        <v>24</v>
      </c>
      <c r="D1361" s="15">
        <f t="shared" si="85"/>
        <v>7</v>
      </c>
      <c r="E1361" s="15">
        <f t="shared" si="86"/>
        <v>2020</v>
      </c>
      <c r="F1361" s="15" t="s">
        <v>41</v>
      </c>
      <c r="G1361" s="15" t="s">
        <v>52</v>
      </c>
      <c r="H1361" s="93"/>
      <c r="I1361" s="93">
        <v>22.39</v>
      </c>
      <c r="J1361" s="94">
        <f t="shared" si="87"/>
        <v>93943.133999999933</v>
      </c>
    </row>
    <row r="1362" spans="1:10" x14ac:dyDescent="0.35">
      <c r="A1362" s="17"/>
      <c r="B1362" s="41">
        <v>44036</v>
      </c>
      <c r="C1362" s="42">
        <f t="shared" si="84"/>
        <v>24</v>
      </c>
      <c r="D1362" s="15">
        <f t="shared" si="85"/>
        <v>7</v>
      </c>
      <c r="E1362" s="15">
        <f t="shared" si="86"/>
        <v>2020</v>
      </c>
      <c r="F1362" s="15" t="s">
        <v>235</v>
      </c>
      <c r="G1362" s="15" t="s">
        <v>52</v>
      </c>
      <c r="H1362" s="93"/>
      <c r="I1362" s="93">
        <v>31.2</v>
      </c>
      <c r="J1362" s="94">
        <f t="shared" si="87"/>
        <v>93911.933999999936</v>
      </c>
    </row>
    <row r="1363" spans="1:10" x14ac:dyDescent="0.35">
      <c r="A1363" s="17"/>
      <c r="B1363" s="41">
        <v>44039</v>
      </c>
      <c r="C1363" s="42">
        <f t="shared" si="84"/>
        <v>27</v>
      </c>
      <c r="D1363" s="15">
        <f t="shared" si="85"/>
        <v>7</v>
      </c>
      <c r="E1363" s="15">
        <f t="shared" si="86"/>
        <v>2020</v>
      </c>
      <c r="F1363" s="15" t="s">
        <v>41</v>
      </c>
      <c r="G1363" s="15" t="s">
        <v>91</v>
      </c>
      <c r="H1363" s="93"/>
      <c r="I1363" s="93">
        <v>229.5</v>
      </c>
      <c r="J1363" s="94">
        <f t="shared" si="87"/>
        <v>93682.433999999936</v>
      </c>
    </row>
    <row r="1364" spans="1:10" x14ac:dyDescent="0.35">
      <c r="A1364" s="17"/>
      <c r="B1364" s="41">
        <v>44039</v>
      </c>
      <c r="C1364" s="42">
        <f t="shared" si="84"/>
        <v>27</v>
      </c>
      <c r="D1364" s="15">
        <f t="shared" si="85"/>
        <v>7</v>
      </c>
      <c r="E1364" s="15">
        <f t="shared" si="86"/>
        <v>2020</v>
      </c>
      <c r="F1364" s="15" t="s">
        <v>41</v>
      </c>
      <c r="G1364" s="15" t="s">
        <v>91</v>
      </c>
      <c r="H1364" s="93"/>
      <c r="I1364" s="93">
        <v>68.89</v>
      </c>
      <c r="J1364" s="94">
        <f t="shared" si="87"/>
        <v>93613.543999999936</v>
      </c>
    </row>
    <row r="1365" spans="1:10" x14ac:dyDescent="0.35">
      <c r="A1365" s="17"/>
      <c r="B1365" s="41">
        <v>44039</v>
      </c>
      <c r="C1365" s="42">
        <f t="shared" si="84"/>
        <v>27</v>
      </c>
      <c r="D1365" s="15">
        <f t="shared" si="85"/>
        <v>7</v>
      </c>
      <c r="E1365" s="15">
        <f t="shared" si="86"/>
        <v>2020</v>
      </c>
      <c r="F1365" s="15" t="s">
        <v>213</v>
      </c>
      <c r="G1365" s="15" t="s">
        <v>157</v>
      </c>
      <c r="H1365" s="93"/>
      <c r="I1365" s="93">
        <v>92.5</v>
      </c>
      <c r="J1365" s="100">
        <f t="shared" si="87"/>
        <v>93521.043999999936</v>
      </c>
    </row>
    <row r="1366" spans="1:10" x14ac:dyDescent="0.35">
      <c r="B1366" s="20">
        <v>44046</v>
      </c>
      <c r="C1366" s="11">
        <f t="shared" si="84"/>
        <v>3</v>
      </c>
      <c r="D1366" s="11">
        <f t="shared" si="85"/>
        <v>8</v>
      </c>
      <c r="E1366" s="11">
        <f t="shared" si="86"/>
        <v>2020</v>
      </c>
      <c r="F1366" s="11" t="s">
        <v>335</v>
      </c>
      <c r="G1366" s="11" t="s">
        <v>37</v>
      </c>
      <c r="I1366" s="91">
        <v>500</v>
      </c>
      <c r="J1366" s="92">
        <f t="shared" si="87"/>
        <v>93021.043999999936</v>
      </c>
    </row>
    <row r="1367" spans="1:10" x14ac:dyDescent="0.35">
      <c r="B1367" s="20">
        <v>44046</v>
      </c>
      <c r="C1367" s="11">
        <f t="shared" si="84"/>
        <v>3</v>
      </c>
      <c r="D1367" s="11">
        <f t="shared" si="85"/>
        <v>8</v>
      </c>
      <c r="E1367" s="11">
        <f t="shared" si="86"/>
        <v>2020</v>
      </c>
      <c r="F1367" s="11" t="s">
        <v>330</v>
      </c>
      <c r="G1367" s="11" t="s">
        <v>48</v>
      </c>
      <c r="I1367" s="91">
        <v>1667</v>
      </c>
      <c r="J1367" s="92">
        <f t="shared" si="87"/>
        <v>91354.043999999936</v>
      </c>
    </row>
    <row r="1368" spans="1:10" x14ac:dyDescent="0.35">
      <c r="B1368" s="20">
        <v>44046</v>
      </c>
      <c r="C1368" s="11">
        <f t="shared" si="84"/>
        <v>3</v>
      </c>
      <c r="D1368" s="11">
        <f t="shared" si="85"/>
        <v>8</v>
      </c>
      <c r="E1368" s="11">
        <f t="shared" si="86"/>
        <v>2020</v>
      </c>
      <c r="F1368" s="11" t="s">
        <v>331</v>
      </c>
      <c r="G1368" s="11" t="s">
        <v>50</v>
      </c>
      <c r="I1368" s="91">
        <v>100</v>
      </c>
      <c r="J1368" s="92">
        <f t="shared" si="87"/>
        <v>91254.043999999936</v>
      </c>
    </row>
    <row r="1369" spans="1:10" x14ac:dyDescent="0.35">
      <c r="B1369" s="20">
        <v>44046</v>
      </c>
      <c r="C1369" s="11">
        <f t="shared" si="84"/>
        <v>3</v>
      </c>
      <c r="D1369" s="11">
        <f t="shared" si="85"/>
        <v>8</v>
      </c>
      <c r="E1369" s="11">
        <f t="shared" si="86"/>
        <v>2020</v>
      </c>
      <c r="F1369" s="11" t="s">
        <v>309</v>
      </c>
      <c r="G1369" s="11" t="s">
        <v>19</v>
      </c>
      <c r="H1369" s="91">
        <v>216</v>
      </c>
      <c r="J1369" s="92">
        <f t="shared" si="87"/>
        <v>91470.043999999936</v>
      </c>
    </row>
    <row r="1370" spans="1:10" x14ac:dyDescent="0.35">
      <c r="B1370" s="20">
        <v>44046</v>
      </c>
      <c r="C1370" s="11">
        <f t="shared" si="84"/>
        <v>3</v>
      </c>
      <c r="D1370" s="11">
        <f t="shared" si="85"/>
        <v>8</v>
      </c>
      <c r="E1370" s="11">
        <f t="shared" si="86"/>
        <v>2020</v>
      </c>
      <c r="F1370" s="11" t="s">
        <v>336</v>
      </c>
      <c r="G1370" s="11" t="s">
        <v>19</v>
      </c>
      <c r="H1370" s="91">
        <v>216</v>
      </c>
      <c r="J1370" s="92">
        <f t="shared" si="87"/>
        <v>91686.043999999936</v>
      </c>
    </row>
    <row r="1371" spans="1:10" x14ac:dyDescent="0.35">
      <c r="B1371" s="20">
        <v>44046</v>
      </c>
      <c r="C1371" s="11">
        <f t="shared" si="84"/>
        <v>3</v>
      </c>
      <c r="D1371" s="11">
        <f t="shared" si="85"/>
        <v>8</v>
      </c>
      <c r="E1371" s="11">
        <f t="shared" si="86"/>
        <v>2020</v>
      </c>
      <c r="F1371" s="11" t="s">
        <v>334</v>
      </c>
      <c r="G1371" s="11" t="s">
        <v>19</v>
      </c>
      <c r="H1371" s="91">
        <v>216</v>
      </c>
      <c r="J1371" s="92">
        <f t="shared" si="87"/>
        <v>91902.043999999936</v>
      </c>
    </row>
    <row r="1372" spans="1:10" x14ac:dyDescent="0.35">
      <c r="B1372" s="20">
        <v>44046</v>
      </c>
      <c r="C1372" s="11">
        <f t="shared" si="84"/>
        <v>3</v>
      </c>
      <c r="D1372" s="11">
        <f t="shared" si="85"/>
        <v>8</v>
      </c>
      <c r="E1372" s="11">
        <f t="shared" si="86"/>
        <v>2020</v>
      </c>
      <c r="F1372" s="11" t="s">
        <v>334</v>
      </c>
      <c r="G1372" s="11" t="s">
        <v>19</v>
      </c>
      <c r="H1372" s="91">
        <v>216</v>
      </c>
      <c r="J1372" s="92">
        <f t="shared" si="87"/>
        <v>92118.043999999936</v>
      </c>
    </row>
    <row r="1373" spans="1:10" x14ac:dyDescent="0.35">
      <c r="B1373" s="20">
        <v>44046</v>
      </c>
      <c r="C1373" s="11">
        <f t="shared" si="84"/>
        <v>3</v>
      </c>
      <c r="D1373" s="11">
        <f t="shared" si="85"/>
        <v>8</v>
      </c>
      <c r="E1373" s="11">
        <f t="shared" si="86"/>
        <v>2020</v>
      </c>
      <c r="F1373" s="11" t="s">
        <v>329</v>
      </c>
      <c r="G1373" s="11" t="s">
        <v>9</v>
      </c>
      <c r="H1373" s="91">
        <v>125</v>
      </c>
      <c r="J1373" s="92">
        <f t="shared" si="87"/>
        <v>92243.043999999936</v>
      </c>
    </row>
    <row r="1374" spans="1:10" x14ac:dyDescent="0.35">
      <c r="B1374" s="20">
        <v>44046</v>
      </c>
      <c r="C1374" s="11">
        <f t="shared" si="84"/>
        <v>3</v>
      </c>
      <c r="D1374" s="11">
        <f t="shared" si="85"/>
        <v>8</v>
      </c>
      <c r="E1374" s="11">
        <f t="shared" si="86"/>
        <v>2020</v>
      </c>
      <c r="F1374" s="11" t="s">
        <v>309</v>
      </c>
      <c r="G1374" s="11" t="s">
        <v>9</v>
      </c>
      <c r="H1374" s="91">
        <v>130</v>
      </c>
      <c r="J1374" s="92">
        <f t="shared" si="87"/>
        <v>92373.043999999936</v>
      </c>
    </row>
    <row r="1375" spans="1:10" x14ac:dyDescent="0.35">
      <c r="B1375" s="20">
        <v>44046</v>
      </c>
      <c r="C1375" s="11">
        <f t="shared" si="84"/>
        <v>3</v>
      </c>
      <c r="D1375" s="11">
        <f t="shared" si="85"/>
        <v>8</v>
      </c>
      <c r="E1375" s="11">
        <f t="shared" si="86"/>
        <v>2020</v>
      </c>
      <c r="F1375" s="11" t="s">
        <v>336</v>
      </c>
      <c r="G1375" s="11" t="s">
        <v>9</v>
      </c>
      <c r="H1375" s="91">
        <v>417</v>
      </c>
      <c r="J1375" s="92">
        <f t="shared" si="87"/>
        <v>92790.043999999936</v>
      </c>
    </row>
    <row r="1376" spans="1:10" x14ac:dyDescent="0.35">
      <c r="B1376" s="20">
        <v>44046</v>
      </c>
      <c r="C1376" s="11">
        <f t="shared" si="84"/>
        <v>3</v>
      </c>
      <c r="D1376" s="11">
        <f t="shared" si="85"/>
        <v>8</v>
      </c>
      <c r="E1376" s="11">
        <f t="shared" si="86"/>
        <v>2020</v>
      </c>
      <c r="F1376" s="11" t="s">
        <v>334</v>
      </c>
      <c r="G1376" s="11" t="s">
        <v>9</v>
      </c>
      <c r="H1376" s="91">
        <v>65</v>
      </c>
      <c r="J1376" s="92">
        <f t="shared" si="87"/>
        <v>92855.043999999936</v>
      </c>
    </row>
    <row r="1377" spans="2:10" x14ac:dyDescent="0.35">
      <c r="B1377" s="20">
        <v>44046</v>
      </c>
      <c r="C1377" s="11">
        <f t="shared" si="84"/>
        <v>3</v>
      </c>
      <c r="D1377" s="11">
        <f t="shared" si="85"/>
        <v>8</v>
      </c>
      <c r="E1377" s="11">
        <f t="shared" si="86"/>
        <v>2020</v>
      </c>
      <c r="F1377" s="11" t="s">
        <v>123</v>
      </c>
      <c r="G1377" s="11" t="s">
        <v>71</v>
      </c>
      <c r="I1377" s="91">
        <v>101.34</v>
      </c>
      <c r="J1377" s="92">
        <f t="shared" si="87"/>
        <v>92753.70399999994</v>
      </c>
    </row>
    <row r="1378" spans="2:10" x14ac:dyDescent="0.35">
      <c r="B1378" s="20">
        <v>44046</v>
      </c>
      <c r="C1378" s="11">
        <f t="shared" si="84"/>
        <v>3</v>
      </c>
      <c r="D1378" s="11">
        <f t="shared" si="85"/>
        <v>8</v>
      </c>
      <c r="E1378" s="11">
        <f t="shared" si="86"/>
        <v>2020</v>
      </c>
      <c r="F1378" s="11" t="s">
        <v>123</v>
      </c>
      <c r="G1378" s="11" t="s">
        <v>71</v>
      </c>
      <c r="I1378" s="91">
        <v>444.49</v>
      </c>
      <c r="J1378" s="92">
        <f t="shared" si="87"/>
        <v>92309.213999999934</v>
      </c>
    </row>
    <row r="1379" spans="2:10" x14ac:dyDescent="0.35">
      <c r="B1379" s="20">
        <v>44046</v>
      </c>
      <c r="C1379" s="11">
        <f t="shared" si="84"/>
        <v>3</v>
      </c>
      <c r="D1379" s="11">
        <f t="shared" si="85"/>
        <v>8</v>
      </c>
      <c r="E1379" s="11">
        <f t="shared" si="86"/>
        <v>2020</v>
      </c>
      <c r="F1379" s="11" t="s">
        <v>118</v>
      </c>
      <c r="G1379" s="11" t="s">
        <v>54</v>
      </c>
      <c r="I1379" s="91">
        <v>34.46</v>
      </c>
      <c r="J1379" s="92">
        <f t="shared" si="87"/>
        <v>92274.753999999928</v>
      </c>
    </row>
    <row r="1380" spans="2:10" x14ac:dyDescent="0.35">
      <c r="B1380" s="20">
        <v>44047</v>
      </c>
      <c r="C1380" s="11">
        <f t="shared" si="84"/>
        <v>4</v>
      </c>
      <c r="D1380" s="11">
        <f t="shared" si="85"/>
        <v>8</v>
      </c>
      <c r="E1380" s="11">
        <f t="shared" si="86"/>
        <v>2020</v>
      </c>
      <c r="F1380" s="11" t="s">
        <v>326</v>
      </c>
      <c r="G1380" s="11" t="s">
        <v>19</v>
      </c>
      <c r="H1380" s="91">
        <v>216</v>
      </c>
      <c r="J1380" s="92">
        <f t="shared" si="87"/>
        <v>92490.753999999928</v>
      </c>
    </row>
    <row r="1381" spans="2:10" x14ac:dyDescent="0.35">
      <c r="B1381" s="20">
        <v>44047</v>
      </c>
      <c r="C1381" s="11">
        <f t="shared" si="84"/>
        <v>4</v>
      </c>
      <c r="D1381" s="11">
        <f t="shared" si="85"/>
        <v>8</v>
      </c>
      <c r="E1381" s="11">
        <f t="shared" si="86"/>
        <v>2020</v>
      </c>
      <c r="F1381" s="11" t="s">
        <v>329</v>
      </c>
      <c r="G1381" s="11" t="s">
        <v>19</v>
      </c>
      <c r="H1381" s="91">
        <v>216</v>
      </c>
      <c r="J1381" s="92">
        <f t="shared" si="87"/>
        <v>92706.753999999928</v>
      </c>
    </row>
    <row r="1382" spans="2:10" x14ac:dyDescent="0.35">
      <c r="B1382" s="20">
        <v>44047</v>
      </c>
      <c r="C1382" s="11">
        <f t="shared" si="84"/>
        <v>4</v>
      </c>
      <c r="D1382" s="11">
        <f t="shared" si="85"/>
        <v>8</v>
      </c>
      <c r="E1382" s="11">
        <f t="shared" si="86"/>
        <v>2020</v>
      </c>
      <c r="F1382" s="11" t="s">
        <v>326</v>
      </c>
      <c r="G1382" s="11" t="s">
        <v>9</v>
      </c>
      <c r="H1382" s="91">
        <v>135</v>
      </c>
      <c r="J1382" s="92">
        <f t="shared" si="87"/>
        <v>92841.753999999928</v>
      </c>
    </row>
    <row r="1383" spans="2:10" x14ac:dyDescent="0.35">
      <c r="B1383" s="20">
        <v>44047</v>
      </c>
      <c r="C1383" s="11">
        <f t="shared" si="84"/>
        <v>4</v>
      </c>
      <c r="D1383" s="11">
        <f t="shared" si="85"/>
        <v>8</v>
      </c>
      <c r="E1383" s="11">
        <f t="shared" si="86"/>
        <v>2020</v>
      </c>
      <c r="F1383" s="11" t="s">
        <v>179</v>
      </c>
      <c r="G1383" s="11" t="s">
        <v>96</v>
      </c>
      <c r="I1383" s="91">
        <v>7.0000000000000007E-2</v>
      </c>
      <c r="J1383" s="92">
        <f t="shared" si="87"/>
        <v>92841.683999999921</v>
      </c>
    </row>
    <row r="1384" spans="2:10" x14ac:dyDescent="0.35">
      <c r="B1384" s="20">
        <v>44048</v>
      </c>
      <c r="C1384" s="11">
        <f t="shared" si="84"/>
        <v>5</v>
      </c>
      <c r="D1384" s="11">
        <f t="shared" si="85"/>
        <v>8</v>
      </c>
      <c r="E1384" s="11">
        <f t="shared" si="86"/>
        <v>2020</v>
      </c>
      <c r="F1384" s="11" t="s">
        <v>41</v>
      </c>
      <c r="G1384" s="11" t="s">
        <v>91</v>
      </c>
      <c r="I1384" s="91">
        <v>118.23</v>
      </c>
      <c r="J1384" s="92">
        <f t="shared" si="87"/>
        <v>92723.453999999925</v>
      </c>
    </row>
    <row r="1385" spans="2:10" x14ac:dyDescent="0.35">
      <c r="B1385" s="20">
        <v>44048</v>
      </c>
      <c r="C1385" s="11">
        <f t="shared" si="84"/>
        <v>5</v>
      </c>
      <c r="D1385" s="11">
        <f t="shared" si="85"/>
        <v>8</v>
      </c>
      <c r="E1385" s="11">
        <f t="shared" si="86"/>
        <v>2020</v>
      </c>
      <c r="F1385" s="11" t="s">
        <v>220</v>
      </c>
      <c r="G1385" s="11" t="s">
        <v>116</v>
      </c>
      <c r="I1385" s="91">
        <v>87</v>
      </c>
      <c r="J1385" s="92">
        <f t="shared" si="87"/>
        <v>92636.453999999925</v>
      </c>
    </row>
    <row r="1386" spans="2:10" x14ac:dyDescent="0.35">
      <c r="B1386" s="20">
        <v>44049</v>
      </c>
      <c r="C1386" s="11">
        <f t="shared" si="84"/>
        <v>6</v>
      </c>
      <c r="D1386" s="11">
        <f t="shared" si="85"/>
        <v>8</v>
      </c>
      <c r="E1386" s="11">
        <f t="shared" si="86"/>
        <v>2020</v>
      </c>
      <c r="F1386" s="11" t="s">
        <v>118</v>
      </c>
      <c r="G1386" s="11" t="s">
        <v>54</v>
      </c>
      <c r="I1386" s="91">
        <v>1089.83</v>
      </c>
      <c r="J1386" s="92">
        <f t="shared" si="87"/>
        <v>91546.623999999923</v>
      </c>
    </row>
    <row r="1387" spans="2:10" x14ac:dyDescent="0.35">
      <c r="B1387" s="20">
        <v>44053</v>
      </c>
      <c r="C1387" s="11">
        <f t="shared" si="84"/>
        <v>10</v>
      </c>
      <c r="D1387" s="11">
        <f t="shared" si="85"/>
        <v>8</v>
      </c>
      <c r="E1387" s="11">
        <f t="shared" si="86"/>
        <v>2020</v>
      </c>
      <c r="F1387" s="11" t="s">
        <v>167</v>
      </c>
      <c r="G1387" s="11" t="s">
        <v>18</v>
      </c>
      <c r="I1387" s="91">
        <v>113.69</v>
      </c>
      <c r="J1387" s="92">
        <f t="shared" si="87"/>
        <v>91432.933999999921</v>
      </c>
    </row>
    <row r="1388" spans="2:10" x14ac:dyDescent="0.35">
      <c r="B1388" s="20">
        <v>44053</v>
      </c>
      <c r="C1388" s="11">
        <f t="shared" si="84"/>
        <v>10</v>
      </c>
      <c r="D1388" s="11">
        <f t="shared" si="85"/>
        <v>8</v>
      </c>
      <c r="E1388" s="11">
        <f t="shared" si="86"/>
        <v>2020</v>
      </c>
      <c r="F1388" s="11" t="s">
        <v>357</v>
      </c>
      <c r="G1388" s="11" t="s">
        <v>19</v>
      </c>
      <c r="H1388" s="91">
        <v>216</v>
      </c>
      <c r="J1388" s="92">
        <f t="shared" si="87"/>
        <v>91648.933999999921</v>
      </c>
    </row>
    <row r="1389" spans="2:10" x14ac:dyDescent="0.35">
      <c r="B1389" s="20">
        <v>44053</v>
      </c>
      <c r="C1389" s="11">
        <f t="shared" si="84"/>
        <v>10</v>
      </c>
      <c r="D1389" s="11">
        <f t="shared" si="85"/>
        <v>8</v>
      </c>
      <c r="E1389" s="11">
        <f t="shared" si="86"/>
        <v>2020</v>
      </c>
      <c r="F1389" s="11" t="s">
        <v>332</v>
      </c>
      <c r="G1389" s="11" t="s">
        <v>19</v>
      </c>
      <c r="H1389" s="91">
        <v>216</v>
      </c>
      <c r="J1389" s="92">
        <f t="shared" si="87"/>
        <v>91864.933999999921</v>
      </c>
    </row>
    <row r="1390" spans="2:10" x14ac:dyDescent="0.35">
      <c r="B1390" s="20">
        <v>44053</v>
      </c>
      <c r="C1390" s="11">
        <f t="shared" si="84"/>
        <v>10</v>
      </c>
      <c r="D1390" s="11">
        <f t="shared" si="85"/>
        <v>8</v>
      </c>
      <c r="E1390" s="11">
        <f t="shared" si="86"/>
        <v>2020</v>
      </c>
      <c r="F1390" s="11" t="s">
        <v>332</v>
      </c>
      <c r="G1390" s="11" t="s">
        <v>19</v>
      </c>
      <c r="H1390" s="91">
        <v>216</v>
      </c>
      <c r="J1390" s="92">
        <f t="shared" si="87"/>
        <v>92080.933999999921</v>
      </c>
    </row>
    <row r="1391" spans="2:10" x14ac:dyDescent="0.35">
      <c r="B1391" s="20">
        <v>44053</v>
      </c>
      <c r="C1391" s="11">
        <f t="shared" si="84"/>
        <v>10</v>
      </c>
      <c r="D1391" s="11">
        <f t="shared" si="85"/>
        <v>8</v>
      </c>
      <c r="E1391" s="11">
        <f t="shared" si="86"/>
        <v>2020</v>
      </c>
      <c r="F1391" s="11" t="s">
        <v>333</v>
      </c>
      <c r="G1391" s="11" t="s">
        <v>19</v>
      </c>
      <c r="H1391" s="91">
        <v>132.4</v>
      </c>
      <c r="J1391" s="92">
        <f t="shared" si="87"/>
        <v>92213.333999999915</v>
      </c>
    </row>
    <row r="1392" spans="2:10" x14ac:dyDescent="0.35">
      <c r="B1392" s="20">
        <v>44053</v>
      </c>
      <c r="C1392" s="11">
        <f t="shared" si="84"/>
        <v>10</v>
      </c>
      <c r="D1392" s="11">
        <f t="shared" si="85"/>
        <v>8</v>
      </c>
      <c r="E1392" s="11">
        <f t="shared" si="86"/>
        <v>2020</v>
      </c>
      <c r="F1392" s="11" t="s">
        <v>357</v>
      </c>
      <c r="G1392" s="11" t="s">
        <v>9</v>
      </c>
      <c r="H1392" s="91">
        <v>2000</v>
      </c>
      <c r="J1392" s="92">
        <f t="shared" si="87"/>
        <v>94213.333999999915</v>
      </c>
    </row>
    <row r="1393" spans="1:10" x14ac:dyDescent="0.35">
      <c r="B1393" s="20">
        <v>44053</v>
      </c>
      <c r="C1393" s="11">
        <f t="shared" si="84"/>
        <v>10</v>
      </c>
      <c r="D1393" s="11">
        <f t="shared" si="85"/>
        <v>8</v>
      </c>
      <c r="E1393" s="11">
        <f t="shared" si="86"/>
        <v>2020</v>
      </c>
      <c r="F1393" s="11" t="s">
        <v>357</v>
      </c>
      <c r="G1393" s="11" t="s">
        <v>9</v>
      </c>
      <c r="H1393" s="91">
        <v>385</v>
      </c>
      <c r="J1393" s="92">
        <f t="shared" si="87"/>
        <v>94598.333999999915</v>
      </c>
    </row>
    <row r="1394" spans="1:10" x14ac:dyDescent="0.35">
      <c r="B1394" s="20">
        <v>44053</v>
      </c>
      <c r="C1394" s="11">
        <f t="shared" si="84"/>
        <v>10</v>
      </c>
      <c r="D1394" s="11">
        <f t="shared" si="85"/>
        <v>8</v>
      </c>
      <c r="E1394" s="11">
        <f t="shared" si="86"/>
        <v>2020</v>
      </c>
      <c r="F1394" s="11" t="s">
        <v>332</v>
      </c>
      <c r="G1394" s="11" t="s">
        <v>9</v>
      </c>
      <c r="H1394" s="91">
        <v>120</v>
      </c>
      <c r="J1394" s="92">
        <f t="shared" si="87"/>
        <v>94718.333999999915</v>
      </c>
    </row>
    <row r="1395" spans="1:10" x14ac:dyDescent="0.35">
      <c r="B1395" s="20">
        <v>44053</v>
      </c>
      <c r="C1395" s="11">
        <f t="shared" si="84"/>
        <v>10</v>
      </c>
      <c r="D1395" s="11">
        <f t="shared" si="85"/>
        <v>8</v>
      </c>
      <c r="E1395" s="11">
        <f t="shared" si="86"/>
        <v>2020</v>
      </c>
      <c r="F1395" s="11" t="s">
        <v>332</v>
      </c>
      <c r="G1395" s="11" t="s">
        <v>9</v>
      </c>
      <c r="H1395" s="91">
        <v>80</v>
      </c>
      <c r="J1395" s="92">
        <f t="shared" si="87"/>
        <v>94798.333999999915</v>
      </c>
    </row>
    <row r="1396" spans="1:10" x14ac:dyDescent="0.35">
      <c r="B1396" s="20">
        <v>44053</v>
      </c>
      <c r="C1396" s="11">
        <f t="shared" si="84"/>
        <v>10</v>
      </c>
      <c r="D1396" s="11">
        <f t="shared" si="85"/>
        <v>8</v>
      </c>
      <c r="E1396" s="11">
        <f t="shared" si="86"/>
        <v>2020</v>
      </c>
      <c r="F1396" s="11" t="s">
        <v>333</v>
      </c>
      <c r="G1396" s="11" t="s">
        <v>9</v>
      </c>
      <c r="H1396" s="91">
        <v>46</v>
      </c>
      <c r="J1396" s="92">
        <f t="shared" si="87"/>
        <v>94844.333999999915</v>
      </c>
    </row>
    <row r="1397" spans="1:10" x14ac:dyDescent="0.35">
      <c r="B1397" s="20">
        <v>44053</v>
      </c>
      <c r="C1397" s="11">
        <f t="shared" si="84"/>
        <v>10</v>
      </c>
      <c r="D1397" s="11">
        <f t="shared" si="85"/>
        <v>8</v>
      </c>
      <c r="E1397" s="11">
        <f t="shared" si="86"/>
        <v>2020</v>
      </c>
      <c r="F1397" s="11" t="s">
        <v>235</v>
      </c>
      <c r="G1397" s="11" t="s">
        <v>91</v>
      </c>
      <c r="I1397" s="91">
        <v>26.3</v>
      </c>
      <c r="J1397" s="92">
        <f t="shared" si="87"/>
        <v>94818.033999999912</v>
      </c>
    </row>
    <row r="1398" spans="1:10" x14ac:dyDescent="0.35">
      <c r="B1398" s="20">
        <v>44053</v>
      </c>
      <c r="C1398" s="11">
        <f t="shared" si="84"/>
        <v>10</v>
      </c>
      <c r="D1398" s="11">
        <f t="shared" si="85"/>
        <v>8</v>
      </c>
      <c r="E1398" s="11">
        <f t="shared" si="86"/>
        <v>2020</v>
      </c>
      <c r="F1398" s="11" t="s">
        <v>41</v>
      </c>
      <c r="G1398" s="11" t="s">
        <v>116</v>
      </c>
      <c r="I1398" s="91">
        <v>4.4000000000000004</v>
      </c>
      <c r="J1398" s="92">
        <f t="shared" si="87"/>
        <v>94813.633999999918</v>
      </c>
    </row>
    <row r="1399" spans="1:10" x14ac:dyDescent="0.35">
      <c r="B1399" s="20">
        <v>44053</v>
      </c>
      <c r="C1399" s="11">
        <f t="shared" si="84"/>
        <v>10</v>
      </c>
      <c r="D1399" s="11">
        <f t="shared" si="85"/>
        <v>8</v>
      </c>
      <c r="E1399" s="11">
        <f t="shared" si="86"/>
        <v>2020</v>
      </c>
      <c r="F1399" s="11" t="s">
        <v>41</v>
      </c>
      <c r="G1399" s="11" t="s">
        <v>116</v>
      </c>
      <c r="I1399" s="91">
        <v>5.99</v>
      </c>
      <c r="J1399" s="92">
        <f t="shared" si="87"/>
        <v>94807.643999999913</v>
      </c>
    </row>
    <row r="1400" spans="1:10" x14ac:dyDescent="0.35">
      <c r="B1400" s="20">
        <v>44053</v>
      </c>
      <c r="C1400" s="11">
        <f t="shared" si="84"/>
        <v>10</v>
      </c>
      <c r="D1400" s="11">
        <f t="shared" si="85"/>
        <v>8</v>
      </c>
      <c r="E1400" s="11">
        <f t="shared" si="86"/>
        <v>2020</v>
      </c>
      <c r="F1400" s="11" t="s">
        <v>118</v>
      </c>
      <c r="G1400" s="11" t="s">
        <v>100</v>
      </c>
      <c r="I1400" s="91">
        <v>13.2</v>
      </c>
      <c r="J1400" s="92">
        <f t="shared" si="87"/>
        <v>94794.443999999916</v>
      </c>
    </row>
    <row r="1401" spans="1:10" x14ac:dyDescent="0.35">
      <c r="B1401" s="20">
        <v>44053</v>
      </c>
      <c r="C1401" s="11">
        <f t="shared" si="84"/>
        <v>10</v>
      </c>
      <c r="D1401" s="11">
        <f t="shared" si="85"/>
        <v>8</v>
      </c>
      <c r="E1401" s="11">
        <f t="shared" si="86"/>
        <v>2020</v>
      </c>
      <c r="F1401" s="11" t="s">
        <v>136</v>
      </c>
      <c r="G1401" s="11" t="s">
        <v>153</v>
      </c>
      <c r="I1401" s="91">
        <v>136.6</v>
      </c>
      <c r="J1401" s="92">
        <f t="shared" si="87"/>
        <v>94657.84399999991</v>
      </c>
    </row>
    <row r="1402" spans="1:10" x14ac:dyDescent="0.35">
      <c r="B1402" s="20">
        <v>44053</v>
      </c>
      <c r="C1402" s="11">
        <f t="shared" si="84"/>
        <v>10</v>
      </c>
      <c r="D1402" s="11">
        <f t="shared" si="85"/>
        <v>8</v>
      </c>
      <c r="E1402" s="11">
        <f t="shared" si="86"/>
        <v>2020</v>
      </c>
      <c r="F1402" s="11" t="s">
        <v>263</v>
      </c>
      <c r="G1402" s="11" t="s">
        <v>153</v>
      </c>
      <c r="I1402" s="91">
        <v>231.3</v>
      </c>
      <c r="J1402" s="92">
        <f t="shared" si="87"/>
        <v>94426.543999999907</v>
      </c>
    </row>
    <row r="1403" spans="1:10" x14ac:dyDescent="0.35">
      <c r="B1403" s="20">
        <v>44054</v>
      </c>
      <c r="C1403" s="11">
        <f t="shared" si="84"/>
        <v>11</v>
      </c>
      <c r="D1403" s="11">
        <f t="shared" si="85"/>
        <v>8</v>
      </c>
      <c r="E1403" s="11">
        <f t="shared" si="86"/>
        <v>2020</v>
      </c>
      <c r="F1403" s="11" t="s">
        <v>41</v>
      </c>
      <c r="G1403" s="11" t="s">
        <v>91</v>
      </c>
      <c r="I1403" s="91">
        <v>184.9</v>
      </c>
      <c r="J1403" s="92">
        <f t="shared" si="87"/>
        <v>94241.643999999913</v>
      </c>
    </row>
    <row r="1404" spans="1:10" x14ac:dyDescent="0.35">
      <c r="B1404" s="20">
        <v>44055</v>
      </c>
      <c r="C1404" s="11">
        <f t="shared" si="84"/>
        <v>12</v>
      </c>
      <c r="D1404" s="11">
        <f t="shared" si="85"/>
        <v>8</v>
      </c>
      <c r="E1404" s="11">
        <f t="shared" si="86"/>
        <v>2020</v>
      </c>
      <c r="F1404" s="11" t="s">
        <v>235</v>
      </c>
      <c r="G1404" s="11" t="s">
        <v>91</v>
      </c>
      <c r="I1404" s="91">
        <v>57.2</v>
      </c>
      <c r="J1404" s="92">
        <f t="shared" si="87"/>
        <v>94184.443999999916</v>
      </c>
    </row>
    <row r="1405" spans="1:10" x14ac:dyDescent="0.35">
      <c r="B1405" s="20">
        <v>44056</v>
      </c>
      <c r="C1405" s="11">
        <f t="shared" si="84"/>
        <v>13</v>
      </c>
      <c r="D1405" s="11">
        <f t="shared" si="85"/>
        <v>8</v>
      </c>
      <c r="E1405" s="11">
        <f t="shared" si="86"/>
        <v>2020</v>
      </c>
      <c r="F1405" s="11" t="s">
        <v>235</v>
      </c>
      <c r="G1405" s="11" t="s">
        <v>91</v>
      </c>
      <c r="I1405" s="91">
        <v>26.76</v>
      </c>
      <c r="J1405" s="92">
        <f t="shared" si="87"/>
        <v>94157.683999999921</v>
      </c>
    </row>
    <row r="1406" spans="1:10" x14ac:dyDescent="0.35">
      <c r="A1406" s="1">
        <v>9618006</v>
      </c>
      <c r="B1406" s="20">
        <v>44056</v>
      </c>
      <c r="C1406" s="11">
        <f t="shared" si="84"/>
        <v>13</v>
      </c>
      <c r="D1406" s="11">
        <f t="shared" si="85"/>
        <v>8</v>
      </c>
      <c r="E1406" s="11">
        <f t="shared" si="86"/>
        <v>2020</v>
      </c>
      <c r="F1406" s="11" t="s">
        <v>144</v>
      </c>
      <c r="G1406" s="11" t="s">
        <v>100</v>
      </c>
      <c r="I1406" s="91">
        <v>9.3000000000000007</v>
      </c>
      <c r="J1406" s="92">
        <f t="shared" si="87"/>
        <v>94148.383999999918</v>
      </c>
    </row>
    <row r="1407" spans="1:10" x14ac:dyDescent="0.35">
      <c r="B1407" s="20">
        <v>44060</v>
      </c>
      <c r="C1407" s="11">
        <f t="shared" si="84"/>
        <v>17</v>
      </c>
      <c r="D1407" s="11">
        <f t="shared" si="85"/>
        <v>8</v>
      </c>
      <c r="E1407" s="11">
        <f t="shared" si="86"/>
        <v>2020</v>
      </c>
      <c r="F1407" s="11" t="s">
        <v>327</v>
      </c>
      <c r="G1407" s="11" t="s">
        <v>19</v>
      </c>
      <c r="H1407" s="91">
        <v>216</v>
      </c>
      <c r="J1407" s="92">
        <f t="shared" si="87"/>
        <v>94364.383999999918</v>
      </c>
    </row>
    <row r="1408" spans="1:10" x14ac:dyDescent="0.35">
      <c r="B1408" s="20">
        <v>44060</v>
      </c>
      <c r="C1408" s="11">
        <f t="shared" si="84"/>
        <v>17</v>
      </c>
      <c r="D1408" s="11">
        <f t="shared" si="85"/>
        <v>8</v>
      </c>
      <c r="E1408" s="11">
        <f t="shared" si="86"/>
        <v>2020</v>
      </c>
      <c r="F1408" s="11" t="s">
        <v>327</v>
      </c>
      <c r="G1408" s="11" t="s">
        <v>9</v>
      </c>
      <c r="H1408" s="91">
        <v>160</v>
      </c>
      <c r="J1408" s="92">
        <f t="shared" si="87"/>
        <v>94524.383999999918</v>
      </c>
    </row>
    <row r="1409" spans="1:10" x14ac:dyDescent="0.35">
      <c r="B1409" s="20">
        <v>44061</v>
      </c>
      <c r="C1409" s="11">
        <f t="shared" si="84"/>
        <v>18</v>
      </c>
      <c r="D1409" s="11">
        <f t="shared" si="85"/>
        <v>8</v>
      </c>
      <c r="E1409" s="11">
        <f t="shared" si="86"/>
        <v>2020</v>
      </c>
      <c r="F1409" s="11" t="s">
        <v>235</v>
      </c>
      <c r="G1409" s="11" t="s">
        <v>91</v>
      </c>
      <c r="I1409" s="91">
        <v>34.909999999999997</v>
      </c>
      <c r="J1409" s="92">
        <f t="shared" si="87"/>
        <v>94489.473999999915</v>
      </c>
    </row>
    <row r="1410" spans="1:10" x14ac:dyDescent="0.35">
      <c r="B1410" s="20">
        <v>44062</v>
      </c>
      <c r="C1410" s="11">
        <f t="shared" ref="C1410:C1473" si="88">DAY(B1410)</f>
        <v>19</v>
      </c>
      <c r="D1410" s="11">
        <f t="shared" ref="D1410:D1473" si="89">MONTH(B1410)</f>
        <v>8</v>
      </c>
      <c r="E1410" s="11">
        <f t="shared" ref="E1410:E1473" si="90">YEAR(B1410)</f>
        <v>2020</v>
      </c>
      <c r="F1410" s="11" t="s">
        <v>226</v>
      </c>
      <c r="G1410" s="11" t="s">
        <v>128</v>
      </c>
      <c r="I1410" s="91">
        <v>187.25</v>
      </c>
      <c r="J1410" s="92">
        <f t="shared" si="87"/>
        <v>94302.223999999915</v>
      </c>
    </row>
    <row r="1411" spans="1:10" x14ac:dyDescent="0.35">
      <c r="A1411" s="1">
        <v>9618007</v>
      </c>
      <c r="B1411" s="20">
        <v>44064</v>
      </c>
      <c r="C1411" s="11">
        <f t="shared" si="88"/>
        <v>21</v>
      </c>
      <c r="D1411" s="11">
        <f t="shared" si="89"/>
        <v>8</v>
      </c>
      <c r="E1411" s="11">
        <f t="shared" si="90"/>
        <v>2020</v>
      </c>
      <c r="F1411" s="11" t="s">
        <v>57</v>
      </c>
      <c r="G1411" s="11" t="s">
        <v>32</v>
      </c>
      <c r="I1411" s="91">
        <v>12</v>
      </c>
      <c r="J1411" s="92">
        <f t="shared" ref="J1411:J1474" si="91">J1410+H1411-I1411</f>
        <v>94290.223999999915</v>
      </c>
    </row>
    <row r="1412" spans="1:10" x14ac:dyDescent="0.35">
      <c r="B1412" s="20">
        <v>44067</v>
      </c>
      <c r="C1412" s="11">
        <f t="shared" si="88"/>
        <v>24</v>
      </c>
      <c r="D1412" s="11">
        <f t="shared" si="89"/>
        <v>8</v>
      </c>
      <c r="E1412" s="11">
        <f t="shared" si="90"/>
        <v>2020</v>
      </c>
      <c r="F1412" s="11" t="s">
        <v>204</v>
      </c>
      <c r="G1412" s="11" t="s">
        <v>116</v>
      </c>
      <c r="I1412" s="91">
        <v>7.2</v>
      </c>
      <c r="J1412" s="92">
        <f t="shared" si="91"/>
        <v>94283.023999999918</v>
      </c>
    </row>
    <row r="1413" spans="1:10" x14ac:dyDescent="0.35">
      <c r="B1413" s="20">
        <v>44071</v>
      </c>
      <c r="C1413" s="11">
        <f t="shared" si="88"/>
        <v>28</v>
      </c>
      <c r="D1413" s="11">
        <f t="shared" si="89"/>
        <v>8</v>
      </c>
      <c r="E1413" s="11">
        <f t="shared" si="90"/>
        <v>2020</v>
      </c>
      <c r="F1413" s="11" t="s">
        <v>356</v>
      </c>
      <c r="G1413" s="11" t="s">
        <v>9</v>
      </c>
      <c r="H1413" s="91">
        <v>120</v>
      </c>
      <c r="J1413" s="92">
        <f t="shared" si="91"/>
        <v>94403.023999999918</v>
      </c>
    </row>
    <row r="1414" spans="1:10" x14ac:dyDescent="0.35">
      <c r="B1414" s="20">
        <v>44074</v>
      </c>
      <c r="C1414" s="11">
        <f t="shared" si="88"/>
        <v>31</v>
      </c>
      <c r="D1414" s="11">
        <f t="shared" si="89"/>
        <v>8</v>
      </c>
      <c r="E1414" s="11">
        <f t="shared" si="90"/>
        <v>2020</v>
      </c>
      <c r="F1414" s="11" t="s">
        <v>144</v>
      </c>
      <c r="G1414" s="11" t="s">
        <v>153</v>
      </c>
      <c r="I1414" s="91">
        <v>56</v>
      </c>
      <c r="J1414" s="99">
        <f t="shared" si="91"/>
        <v>94347.023999999918</v>
      </c>
    </row>
    <row r="1415" spans="1:10" x14ac:dyDescent="0.35">
      <c r="A1415" s="17"/>
      <c r="B1415" s="19">
        <v>44075</v>
      </c>
      <c r="C1415" s="15">
        <f t="shared" si="88"/>
        <v>1</v>
      </c>
      <c r="D1415" s="15">
        <f t="shared" si="89"/>
        <v>9</v>
      </c>
      <c r="E1415" s="15">
        <f t="shared" si="90"/>
        <v>2020</v>
      </c>
      <c r="F1415" s="15" t="s">
        <v>309</v>
      </c>
      <c r="G1415" s="15" t="s">
        <v>19</v>
      </c>
      <c r="H1415" s="93">
        <v>216</v>
      </c>
      <c r="I1415" s="93"/>
      <c r="J1415" s="94">
        <f t="shared" si="91"/>
        <v>94563.023999999918</v>
      </c>
    </row>
    <row r="1416" spans="1:10" x14ac:dyDescent="0.35">
      <c r="A1416" s="17"/>
      <c r="B1416" s="19">
        <v>44075</v>
      </c>
      <c r="C1416" s="15">
        <f t="shared" si="88"/>
        <v>1</v>
      </c>
      <c r="D1416" s="15">
        <f t="shared" si="89"/>
        <v>9</v>
      </c>
      <c r="E1416" s="15">
        <f t="shared" si="90"/>
        <v>2020</v>
      </c>
      <c r="F1416" s="15" t="s">
        <v>309</v>
      </c>
      <c r="G1416" s="15" t="s">
        <v>9</v>
      </c>
      <c r="H1416" s="93">
        <v>130</v>
      </c>
      <c r="I1416" s="93"/>
      <c r="J1416" s="94">
        <f t="shared" si="91"/>
        <v>94693.023999999918</v>
      </c>
    </row>
    <row r="1417" spans="1:10" x14ac:dyDescent="0.35">
      <c r="A1417" s="17"/>
      <c r="B1417" s="19">
        <v>44076</v>
      </c>
      <c r="C1417" s="15">
        <f t="shared" si="88"/>
        <v>2</v>
      </c>
      <c r="D1417" s="15">
        <f t="shared" si="89"/>
        <v>9</v>
      </c>
      <c r="E1417" s="15">
        <f t="shared" si="90"/>
        <v>2020</v>
      </c>
      <c r="F1417" s="15" t="s">
        <v>335</v>
      </c>
      <c r="G1417" s="15" t="s">
        <v>37</v>
      </c>
      <c r="H1417" s="93"/>
      <c r="I1417" s="93">
        <v>500</v>
      </c>
      <c r="J1417" s="94">
        <f t="shared" si="91"/>
        <v>94193.023999999918</v>
      </c>
    </row>
    <row r="1418" spans="1:10" x14ac:dyDescent="0.35">
      <c r="A1418" s="17"/>
      <c r="B1418" s="19">
        <v>44076</v>
      </c>
      <c r="C1418" s="15">
        <f t="shared" si="88"/>
        <v>2</v>
      </c>
      <c r="D1418" s="15">
        <f t="shared" si="89"/>
        <v>9</v>
      </c>
      <c r="E1418" s="15">
        <f t="shared" si="90"/>
        <v>2020</v>
      </c>
      <c r="F1418" s="15" t="s">
        <v>330</v>
      </c>
      <c r="G1418" s="15" t="s">
        <v>48</v>
      </c>
      <c r="H1418" s="93"/>
      <c r="I1418" s="93">
        <v>1667</v>
      </c>
      <c r="J1418" s="94">
        <f t="shared" si="91"/>
        <v>92526.023999999918</v>
      </c>
    </row>
    <row r="1419" spans="1:10" x14ac:dyDescent="0.35">
      <c r="A1419" s="17"/>
      <c r="B1419" s="19">
        <v>44076</v>
      </c>
      <c r="C1419" s="15">
        <f t="shared" si="88"/>
        <v>2</v>
      </c>
      <c r="D1419" s="15">
        <f t="shared" si="89"/>
        <v>9</v>
      </c>
      <c r="E1419" s="15">
        <f t="shared" si="90"/>
        <v>2020</v>
      </c>
      <c r="F1419" s="15" t="s">
        <v>331</v>
      </c>
      <c r="G1419" s="15" t="s">
        <v>50</v>
      </c>
      <c r="H1419" s="93"/>
      <c r="I1419" s="93">
        <v>100</v>
      </c>
      <c r="J1419" s="94">
        <f t="shared" si="91"/>
        <v>92426.023999999918</v>
      </c>
    </row>
    <row r="1420" spans="1:10" x14ac:dyDescent="0.35">
      <c r="A1420" s="17"/>
      <c r="B1420" s="19">
        <v>44076</v>
      </c>
      <c r="C1420" s="15">
        <f t="shared" si="88"/>
        <v>2</v>
      </c>
      <c r="D1420" s="15">
        <f t="shared" si="89"/>
        <v>9</v>
      </c>
      <c r="E1420" s="15">
        <f t="shared" si="90"/>
        <v>2020</v>
      </c>
      <c r="F1420" s="15" t="s">
        <v>336</v>
      </c>
      <c r="G1420" s="15" t="s">
        <v>19</v>
      </c>
      <c r="H1420" s="93">
        <v>216</v>
      </c>
      <c r="I1420" s="93"/>
      <c r="J1420" s="94">
        <f t="shared" si="91"/>
        <v>92642.023999999918</v>
      </c>
    </row>
    <row r="1421" spans="1:10" x14ac:dyDescent="0.35">
      <c r="A1421" s="17"/>
      <c r="B1421" s="19">
        <v>44076</v>
      </c>
      <c r="C1421" s="15">
        <f t="shared" si="88"/>
        <v>2</v>
      </c>
      <c r="D1421" s="15">
        <f t="shared" si="89"/>
        <v>9</v>
      </c>
      <c r="E1421" s="15">
        <f t="shared" si="90"/>
        <v>2020</v>
      </c>
      <c r="F1421" s="15" t="s">
        <v>329</v>
      </c>
      <c r="G1421" s="15" t="s">
        <v>9</v>
      </c>
      <c r="H1421" s="93">
        <v>125</v>
      </c>
      <c r="I1421" s="93"/>
      <c r="J1421" s="94">
        <f t="shared" si="91"/>
        <v>92767.023999999918</v>
      </c>
    </row>
    <row r="1422" spans="1:10" x14ac:dyDescent="0.35">
      <c r="A1422" s="17"/>
      <c r="B1422" s="19">
        <v>44076</v>
      </c>
      <c r="C1422" s="15">
        <f t="shared" si="88"/>
        <v>2</v>
      </c>
      <c r="D1422" s="15">
        <f t="shared" si="89"/>
        <v>9</v>
      </c>
      <c r="E1422" s="15">
        <f t="shared" si="90"/>
        <v>2020</v>
      </c>
      <c r="F1422" s="15" t="s">
        <v>336</v>
      </c>
      <c r="G1422" s="15" t="s">
        <v>9</v>
      </c>
      <c r="H1422" s="93">
        <v>417</v>
      </c>
      <c r="I1422" s="93"/>
      <c r="J1422" s="94">
        <f t="shared" si="91"/>
        <v>93184.023999999918</v>
      </c>
    </row>
    <row r="1423" spans="1:10" x14ac:dyDescent="0.35">
      <c r="A1423" s="17"/>
      <c r="B1423" s="19">
        <v>44076</v>
      </c>
      <c r="C1423" s="15">
        <f t="shared" si="88"/>
        <v>2</v>
      </c>
      <c r="D1423" s="15">
        <f t="shared" si="89"/>
        <v>9</v>
      </c>
      <c r="E1423" s="15">
        <f t="shared" si="90"/>
        <v>2020</v>
      </c>
      <c r="F1423" s="15" t="s">
        <v>235</v>
      </c>
      <c r="G1423" s="15" t="s">
        <v>52</v>
      </c>
      <c r="H1423" s="93"/>
      <c r="I1423" s="93">
        <v>29</v>
      </c>
      <c r="J1423" s="94">
        <f t="shared" si="91"/>
        <v>93155.023999999918</v>
      </c>
    </row>
    <row r="1424" spans="1:10" x14ac:dyDescent="0.35">
      <c r="A1424" s="17"/>
      <c r="B1424" s="19">
        <v>44076</v>
      </c>
      <c r="C1424" s="15">
        <f t="shared" si="88"/>
        <v>2</v>
      </c>
      <c r="D1424" s="15">
        <f t="shared" si="89"/>
        <v>9</v>
      </c>
      <c r="E1424" s="15">
        <f t="shared" si="90"/>
        <v>2020</v>
      </c>
      <c r="F1424" s="15" t="s">
        <v>61</v>
      </c>
      <c r="G1424" s="15" t="s">
        <v>91</v>
      </c>
      <c r="H1424" s="93"/>
      <c r="I1424" s="93">
        <v>141.72</v>
      </c>
      <c r="J1424" s="94">
        <f t="shared" si="91"/>
        <v>93013.303999999916</v>
      </c>
    </row>
    <row r="1425" spans="1:10" x14ac:dyDescent="0.35">
      <c r="A1425" s="17"/>
      <c r="B1425" s="19">
        <v>44076</v>
      </c>
      <c r="C1425" s="15">
        <f t="shared" si="88"/>
        <v>2</v>
      </c>
      <c r="D1425" s="15">
        <f t="shared" si="89"/>
        <v>9</v>
      </c>
      <c r="E1425" s="15">
        <f t="shared" si="90"/>
        <v>2020</v>
      </c>
      <c r="F1425" s="15" t="s">
        <v>118</v>
      </c>
      <c r="G1425" s="15" t="s">
        <v>91</v>
      </c>
      <c r="H1425" s="93"/>
      <c r="I1425" s="93">
        <v>82.97</v>
      </c>
      <c r="J1425" s="94">
        <f t="shared" si="91"/>
        <v>92930.333999999915</v>
      </c>
    </row>
    <row r="1426" spans="1:10" x14ac:dyDescent="0.35">
      <c r="A1426" s="17"/>
      <c r="B1426" s="19">
        <v>44076</v>
      </c>
      <c r="C1426" s="15">
        <f t="shared" si="88"/>
        <v>2</v>
      </c>
      <c r="D1426" s="15">
        <f t="shared" si="89"/>
        <v>9</v>
      </c>
      <c r="E1426" s="15">
        <f t="shared" si="90"/>
        <v>2020</v>
      </c>
      <c r="F1426" s="15" t="s">
        <v>333</v>
      </c>
      <c r="G1426" s="15" t="s">
        <v>67</v>
      </c>
      <c r="H1426" s="93"/>
      <c r="I1426" s="93">
        <v>167</v>
      </c>
      <c r="J1426" s="94">
        <f t="shared" si="91"/>
        <v>92763.333999999915</v>
      </c>
    </row>
    <row r="1427" spans="1:10" x14ac:dyDescent="0.35">
      <c r="A1427" s="17"/>
      <c r="B1427" s="19">
        <v>44077</v>
      </c>
      <c r="C1427" s="15">
        <f t="shared" si="88"/>
        <v>3</v>
      </c>
      <c r="D1427" s="15">
        <f t="shared" si="89"/>
        <v>9</v>
      </c>
      <c r="E1427" s="15">
        <f t="shared" si="90"/>
        <v>2020</v>
      </c>
      <c r="F1427" s="15" t="s">
        <v>57</v>
      </c>
      <c r="G1427" s="15" t="s">
        <v>32</v>
      </c>
      <c r="H1427" s="93"/>
      <c r="I1427" s="93">
        <v>33.5</v>
      </c>
      <c r="J1427" s="94">
        <f t="shared" si="91"/>
        <v>92729.833999999915</v>
      </c>
    </row>
    <row r="1428" spans="1:10" x14ac:dyDescent="0.35">
      <c r="A1428" s="17"/>
      <c r="B1428" s="19">
        <v>44077</v>
      </c>
      <c r="C1428" s="15">
        <f t="shared" si="88"/>
        <v>3</v>
      </c>
      <c r="D1428" s="15">
        <f t="shared" si="89"/>
        <v>9</v>
      </c>
      <c r="E1428" s="15">
        <f t="shared" si="90"/>
        <v>2020</v>
      </c>
      <c r="F1428" s="15" t="s">
        <v>235</v>
      </c>
      <c r="G1428" s="15" t="s">
        <v>91</v>
      </c>
      <c r="H1428" s="93"/>
      <c r="I1428" s="93">
        <v>10.119999999999999</v>
      </c>
      <c r="J1428" s="94">
        <f t="shared" si="91"/>
        <v>92719.71399999992</v>
      </c>
    </row>
    <row r="1429" spans="1:10" x14ac:dyDescent="0.35">
      <c r="A1429" s="17"/>
      <c r="B1429" s="19">
        <v>44077</v>
      </c>
      <c r="C1429" s="15">
        <f t="shared" si="88"/>
        <v>3</v>
      </c>
      <c r="D1429" s="15">
        <f t="shared" si="89"/>
        <v>9</v>
      </c>
      <c r="E1429" s="15">
        <f t="shared" si="90"/>
        <v>2020</v>
      </c>
      <c r="F1429" s="15" t="s">
        <v>57</v>
      </c>
      <c r="G1429" s="15" t="s">
        <v>98</v>
      </c>
      <c r="H1429" s="93"/>
      <c r="I1429" s="93">
        <v>191.55</v>
      </c>
      <c r="J1429" s="94">
        <f t="shared" si="91"/>
        <v>92528.163999999917</v>
      </c>
    </row>
    <row r="1430" spans="1:10" x14ac:dyDescent="0.35">
      <c r="A1430" s="17"/>
      <c r="B1430" s="19">
        <v>44078</v>
      </c>
      <c r="C1430" s="15">
        <f t="shared" si="88"/>
        <v>4</v>
      </c>
      <c r="D1430" s="15">
        <f t="shared" si="89"/>
        <v>9</v>
      </c>
      <c r="E1430" s="15">
        <f t="shared" si="90"/>
        <v>2020</v>
      </c>
      <c r="F1430" s="15" t="s">
        <v>357</v>
      </c>
      <c r="G1430" s="15" t="s">
        <v>19</v>
      </c>
      <c r="H1430" s="93">
        <v>216</v>
      </c>
      <c r="I1430" s="93"/>
      <c r="J1430" s="94">
        <f t="shared" si="91"/>
        <v>92744.163999999917</v>
      </c>
    </row>
    <row r="1431" spans="1:10" x14ac:dyDescent="0.35">
      <c r="A1431" s="17"/>
      <c r="B1431" s="19">
        <v>44078</v>
      </c>
      <c r="C1431" s="15">
        <f t="shared" si="88"/>
        <v>4</v>
      </c>
      <c r="D1431" s="15">
        <f t="shared" si="89"/>
        <v>9</v>
      </c>
      <c r="E1431" s="15">
        <f t="shared" si="90"/>
        <v>2020</v>
      </c>
      <c r="F1431" s="15" t="s">
        <v>329</v>
      </c>
      <c r="G1431" s="15" t="s">
        <v>19</v>
      </c>
      <c r="H1431" s="93">
        <v>216</v>
      </c>
      <c r="I1431" s="93"/>
      <c r="J1431" s="94">
        <f t="shared" si="91"/>
        <v>92960.163999999917</v>
      </c>
    </row>
    <row r="1432" spans="1:10" x14ac:dyDescent="0.35">
      <c r="A1432" s="17"/>
      <c r="B1432" s="19">
        <v>44078</v>
      </c>
      <c r="C1432" s="15">
        <f t="shared" si="88"/>
        <v>4</v>
      </c>
      <c r="D1432" s="15">
        <f t="shared" si="89"/>
        <v>9</v>
      </c>
      <c r="E1432" s="15">
        <f t="shared" si="90"/>
        <v>2020</v>
      </c>
      <c r="F1432" s="15" t="s">
        <v>179</v>
      </c>
      <c r="G1432" s="15" t="s">
        <v>96</v>
      </c>
      <c r="H1432" s="93"/>
      <c r="I1432" s="93">
        <v>0.99</v>
      </c>
      <c r="J1432" s="94">
        <f t="shared" si="91"/>
        <v>92959.173999999912</v>
      </c>
    </row>
    <row r="1433" spans="1:10" x14ac:dyDescent="0.35">
      <c r="A1433" s="17"/>
      <c r="B1433" s="19">
        <v>44078</v>
      </c>
      <c r="C1433" s="15">
        <f t="shared" si="88"/>
        <v>4</v>
      </c>
      <c r="D1433" s="15">
        <f t="shared" si="89"/>
        <v>9</v>
      </c>
      <c r="E1433" s="15">
        <f t="shared" si="90"/>
        <v>2020</v>
      </c>
      <c r="F1433" s="15" t="s">
        <v>221</v>
      </c>
      <c r="G1433" s="15" t="s">
        <v>146</v>
      </c>
      <c r="H1433" s="93"/>
      <c r="I1433" s="93">
        <v>14.7</v>
      </c>
      <c r="J1433" s="94">
        <f t="shared" si="91"/>
        <v>92944.473999999915</v>
      </c>
    </row>
    <row r="1434" spans="1:10" x14ac:dyDescent="0.35">
      <c r="A1434" s="17"/>
      <c r="B1434" s="19">
        <v>44081</v>
      </c>
      <c r="C1434" s="15">
        <f t="shared" si="88"/>
        <v>7</v>
      </c>
      <c r="D1434" s="15">
        <f t="shared" si="89"/>
        <v>9</v>
      </c>
      <c r="E1434" s="15">
        <f t="shared" si="90"/>
        <v>2020</v>
      </c>
      <c r="F1434" s="15" t="s">
        <v>326</v>
      </c>
      <c r="G1434" s="15" t="s">
        <v>19</v>
      </c>
      <c r="H1434" s="93">
        <v>216</v>
      </c>
      <c r="I1434" s="93"/>
      <c r="J1434" s="94">
        <f t="shared" si="91"/>
        <v>93160.473999999915</v>
      </c>
    </row>
    <row r="1435" spans="1:10" x14ac:dyDescent="0.35">
      <c r="A1435" s="17"/>
      <c r="B1435" s="19">
        <v>44081</v>
      </c>
      <c r="C1435" s="15">
        <f t="shared" si="88"/>
        <v>7</v>
      </c>
      <c r="D1435" s="15">
        <f t="shared" si="89"/>
        <v>9</v>
      </c>
      <c r="E1435" s="15">
        <f t="shared" si="90"/>
        <v>2020</v>
      </c>
      <c r="F1435" s="15" t="s">
        <v>356</v>
      </c>
      <c r="G1435" s="15" t="s">
        <v>19</v>
      </c>
      <c r="H1435" s="93">
        <v>256</v>
      </c>
      <c r="I1435" s="93"/>
      <c r="J1435" s="94">
        <f t="shared" si="91"/>
        <v>93416.473999999915</v>
      </c>
    </row>
    <row r="1436" spans="1:10" x14ac:dyDescent="0.35">
      <c r="A1436" s="17"/>
      <c r="B1436" s="19">
        <v>44081</v>
      </c>
      <c r="C1436" s="15">
        <f t="shared" si="88"/>
        <v>7</v>
      </c>
      <c r="D1436" s="15">
        <f t="shared" si="89"/>
        <v>9</v>
      </c>
      <c r="E1436" s="15">
        <f t="shared" si="90"/>
        <v>2020</v>
      </c>
      <c r="F1436" s="15" t="s">
        <v>356</v>
      </c>
      <c r="G1436" s="15" t="s">
        <v>19</v>
      </c>
      <c r="H1436" s="93">
        <v>256</v>
      </c>
      <c r="I1436" s="93"/>
      <c r="J1436" s="94">
        <f t="shared" si="91"/>
        <v>93672.473999999915</v>
      </c>
    </row>
    <row r="1437" spans="1:10" x14ac:dyDescent="0.35">
      <c r="A1437" s="17"/>
      <c r="B1437" s="19">
        <v>44081</v>
      </c>
      <c r="C1437" s="15">
        <f t="shared" si="88"/>
        <v>7</v>
      </c>
      <c r="D1437" s="15">
        <f t="shared" si="89"/>
        <v>9</v>
      </c>
      <c r="E1437" s="15">
        <f t="shared" si="90"/>
        <v>2020</v>
      </c>
      <c r="F1437" s="15" t="s">
        <v>326</v>
      </c>
      <c r="G1437" s="15" t="s">
        <v>9</v>
      </c>
      <c r="H1437" s="93">
        <v>135</v>
      </c>
      <c r="I1437" s="93"/>
      <c r="J1437" s="94">
        <f t="shared" si="91"/>
        <v>93807.473999999915</v>
      </c>
    </row>
    <row r="1438" spans="1:10" x14ac:dyDescent="0.35">
      <c r="A1438" s="17"/>
      <c r="B1438" s="19">
        <v>44082</v>
      </c>
      <c r="C1438" s="15">
        <f t="shared" si="88"/>
        <v>8</v>
      </c>
      <c r="D1438" s="15">
        <f t="shared" si="89"/>
        <v>9</v>
      </c>
      <c r="E1438" s="15">
        <f t="shared" si="90"/>
        <v>2020</v>
      </c>
      <c r="F1438" s="15" t="s">
        <v>235</v>
      </c>
      <c r="G1438" s="15" t="s">
        <v>91</v>
      </c>
      <c r="H1438" s="93"/>
      <c r="I1438" s="93">
        <v>26.6</v>
      </c>
      <c r="J1438" s="94">
        <f t="shared" si="91"/>
        <v>93780.873999999909</v>
      </c>
    </row>
    <row r="1439" spans="1:10" x14ac:dyDescent="0.35">
      <c r="A1439" s="17"/>
      <c r="B1439" s="19">
        <v>44083</v>
      </c>
      <c r="C1439" s="15">
        <f t="shared" si="88"/>
        <v>9</v>
      </c>
      <c r="D1439" s="15">
        <f t="shared" si="89"/>
        <v>9</v>
      </c>
      <c r="E1439" s="15">
        <f t="shared" si="90"/>
        <v>2020</v>
      </c>
      <c r="F1439" s="15" t="s">
        <v>235</v>
      </c>
      <c r="G1439" s="15" t="s">
        <v>52</v>
      </c>
      <c r="H1439" s="93"/>
      <c r="I1439" s="93">
        <v>67.37</v>
      </c>
      <c r="J1439" s="94">
        <f t="shared" si="91"/>
        <v>93713.503999999914</v>
      </c>
    </row>
    <row r="1440" spans="1:10" x14ac:dyDescent="0.35">
      <c r="A1440" s="17"/>
      <c r="B1440" s="19">
        <v>44084</v>
      </c>
      <c r="C1440" s="15">
        <f t="shared" si="88"/>
        <v>10</v>
      </c>
      <c r="D1440" s="15">
        <f t="shared" si="89"/>
        <v>9</v>
      </c>
      <c r="E1440" s="15">
        <f t="shared" si="90"/>
        <v>2020</v>
      </c>
      <c r="F1440" s="15" t="s">
        <v>167</v>
      </c>
      <c r="G1440" s="15" t="s">
        <v>18</v>
      </c>
      <c r="H1440" s="93"/>
      <c r="I1440" s="93">
        <v>113.69</v>
      </c>
      <c r="J1440" s="94">
        <f t="shared" si="91"/>
        <v>93599.813999999911</v>
      </c>
    </row>
    <row r="1441" spans="1:10" x14ac:dyDescent="0.35">
      <c r="A1441" s="17"/>
      <c r="B1441" s="19">
        <v>44085</v>
      </c>
      <c r="C1441" s="15">
        <f t="shared" si="88"/>
        <v>11</v>
      </c>
      <c r="D1441" s="15">
        <f t="shared" si="89"/>
        <v>9</v>
      </c>
      <c r="E1441" s="15">
        <f t="shared" si="90"/>
        <v>2020</v>
      </c>
      <c r="F1441" s="15" t="s">
        <v>334</v>
      </c>
      <c r="G1441" s="15" t="s">
        <v>19</v>
      </c>
      <c r="H1441" s="93">
        <v>432</v>
      </c>
      <c r="I1441" s="93"/>
      <c r="J1441" s="94">
        <f t="shared" si="91"/>
        <v>94031.813999999911</v>
      </c>
    </row>
    <row r="1442" spans="1:10" x14ac:dyDescent="0.35">
      <c r="A1442" s="17"/>
      <c r="B1442" s="19">
        <v>44085</v>
      </c>
      <c r="C1442" s="15">
        <f t="shared" si="88"/>
        <v>11</v>
      </c>
      <c r="D1442" s="15">
        <f t="shared" si="89"/>
        <v>9</v>
      </c>
      <c r="E1442" s="15">
        <f t="shared" si="90"/>
        <v>2020</v>
      </c>
      <c r="F1442" s="15" t="s">
        <v>334</v>
      </c>
      <c r="G1442" s="15" t="s">
        <v>9</v>
      </c>
      <c r="H1442" s="93">
        <v>65</v>
      </c>
      <c r="I1442" s="93"/>
      <c r="J1442" s="94">
        <f t="shared" si="91"/>
        <v>94096.813999999911</v>
      </c>
    </row>
    <row r="1443" spans="1:10" x14ac:dyDescent="0.35">
      <c r="A1443" s="17"/>
      <c r="B1443" s="19">
        <v>44085</v>
      </c>
      <c r="C1443" s="15">
        <f t="shared" si="88"/>
        <v>11</v>
      </c>
      <c r="D1443" s="15">
        <f t="shared" si="89"/>
        <v>9</v>
      </c>
      <c r="E1443" s="15">
        <f t="shared" si="90"/>
        <v>2020</v>
      </c>
      <c r="F1443" s="15" t="s">
        <v>118</v>
      </c>
      <c r="G1443" s="15" t="s">
        <v>54</v>
      </c>
      <c r="H1443" s="93"/>
      <c r="I1443" s="93">
        <v>86.99</v>
      </c>
      <c r="J1443" s="94">
        <f t="shared" si="91"/>
        <v>94009.823999999906</v>
      </c>
    </row>
    <row r="1444" spans="1:10" x14ac:dyDescent="0.35">
      <c r="A1444" s="17"/>
      <c r="B1444" s="19">
        <v>44088</v>
      </c>
      <c r="C1444" s="15">
        <f t="shared" si="88"/>
        <v>14</v>
      </c>
      <c r="D1444" s="15">
        <f t="shared" si="89"/>
        <v>9</v>
      </c>
      <c r="E1444" s="15">
        <f t="shared" si="90"/>
        <v>2020</v>
      </c>
      <c r="F1444" s="15" t="s">
        <v>235</v>
      </c>
      <c r="G1444" s="15" t="s">
        <v>52</v>
      </c>
      <c r="H1444" s="93"/>
      <c r="I1444" s="93">
        <v>25.5</v>
      </c>
      <c r="J1444" s="94">
        <f t="shared" si="91"/>
        <v>93984.323999999906</v>
      </c>
    </row>
    <row r="1445" spans="1:10" x14ac:dyDescent="0.35">
      <c r="A1445" s="17">
        <v>9618008</v>
      </c>
      <c r="B1445" s="19">
        <v>44088</v>
      </c>
      <c r="C1445" s="15">
        <f t="shared" si="88"/>
        <v>14</v>
      </c>
      <c r="D1445" s="15">
        <f t="shared" si="89"/>
        <v>9</v>
      </c>
      <c r="E1445" s="15">
        <f t="shared" si="90"/>
        <v>2020</v>
      </c>
      <c r="F1445" s="15" t="s">
        <v>235</v>
      </c>
      <c r="G1445" s="15" t="s">
        <v>157</v>
      </c>
      <c r="H1445" s="93"/>
      <c r="I1445" s="93">
        <v>48.51</v>
      </c>
      <c r="J1445" s="94">
        <f t="shared" si="91"/>
        <v>93935.813999999911</v>
      </c>
    </row>
    <row r="1446" spans="1:10" x14ac:dyDescent="0.35">
      <c r="A1446" s="17"/>
      <c r="B1446" s="19">
        <v>44088</v>
      </c>
      <c r="C1446" s="15">
        <f t="shared" si="88"/>
        <v>14</v>
      </c>
      <c r="D1446" s="15">
        <f t="shared" si="89"/>
        <v>9</v>
      </c>
      <c r="E1446" s="15">
        <f t="shared" si="90"/>
        <v>2020</v>
      </c>
      <c r="F1446" s="15" t="s">
        <v>333</v>
      </c>
      <c r="G1446" s="15" t="s">
        <v>67</v>
      </c>
      <c r="H1446" s="93"/>
      <c r="I1446" s="93">
        <v>4000</v>
      </c>
      <c r="J1446" s="94">
        <f t="shared" si="91"/>
        <v>89935.813999999911</v>
      </c>
    </row>
    <row r="1447" spans="1:10" x14ac:dyDescent="0.35">
      <c r="A1447" s="17"/>
      <c r="B1447" s="19">
        <v>44089</v>
      </c>
      <c r="C1447" s="15">
        <f t="shared" si="88"/>
        <v>15</v>
      </c>
      <c r="D1447" s="15">
        <f t="shared" si="89"/>
        <v>9</v>
      </c>
      <c r="E1447" s="15">
        <f t="shared" si="90"/>
        <v>2020</v>
      </c>
      <c r="F1447" s="15" t="s">
        <v>327</v>
      </c>
      <c r="G1447" s="15" t="s">
        <v>19</v>
      </c>
      <c r="H1447" s="93">
        <v>216</v>
      </c>
      <c r="I1447" s="93"/>
      <c r="J1447" s="94">
        <f t="shared" si="91"/>
        <v>90151.813999999911</v>
      </c>
    </row>
    <row r="1448" spans="1:10" x14ac:dyDescent="0.35">
      <c r="A1448" s="17"/>
      <c r="B1448" s="19">
        <v>44089</v>
      </c>
      <c r="C1448" s="15">
        <f t="shared" si="88"/>
        <v>15</v>
      </c>
      <c r="D1448" s="15">
        <f t="shared" si="89"/>
        <v>9</v>
      </c>
      <c r="E1448" s="15">
        <f t="shared" si="90"/>
        <v>2020</v>
      </c>
      <c r="F1448" s="15" t="s">
        <v>327</v>
      </c>
      <c r="G1448" s="15" t="s">
        <v>9</v>
      </c>
      <c r="H1448" s="93">
        <v>160</v>
      </c>
      <c r="I1448" s="93"/>
      <c r="J1448" s="94">
        <f t="shared" si="91"/>
        <v>90311.813999999911</v>
      </c>
    </row>
    <row r="1449" spans="1:10" x14ac:dyDescent="0.35">
      <c r="A1449" s="17"/>
      <c r="B1449" s="19">
        <v>44089</v>
      </c>
      <c r="C1449" s="15">
        <f t="shared" si="88"/>
        <v>15</v>
      </c>
      <c r="D1449" s="15">
        <f t="shared" si="89"/>
        <v>9</v>
      </c>
      <c r="E1449" s="15">
        <f t="shared" si="90"/>
        <v>2020</v>
      </c>
      <c r="F1449" s="15" t="s">
        <v>213</v>
      </c>
      <c r="G1449" s="15" t="s">
        <v>157</v>
      </c>
      <c r="H1449" s="93"/>
      <c r="I1449" s="93">
        <v>25</v>
      </c>
      <c r="J1449" s="94">
        <f t="shared" si="91"/>
        <v>90286.813999999911</v>
      </c>
    </row>
    <row r="1450" spans="1:10" x14ac:dyDescent="0.35">
      <c r="A1450" s="17"/>
      <c r="B1450" s="19">
        <v>44089</v>
      </c>
      <c r="C1450" s="15">
        <f t="shared" si="88"/>
        <v>15</v>
      </c>
      <c r="D1450" s="15">
        <f t="shared" si="89"/>
        <v>9</v>
      </c>
      <c r="E1450" s="15">
        <f t="shared" si="90"/>
        <v>2020</v>
      </c>
      <c r="F1450" s="15" t="s">
        <v>160</v>
      </c>
      <c r="G1450" s="15" t="s">
        <v>161</v>
      </c>
      <c r="H1450" s="93"/>
      <c r="I1450" s="93">
        <v>106.41</v>
      </c>
      <c r="J1450" s="94">
        <f t="shared" si="91"/>
        <v>90180.403999999908</v>
      </c>
    </row>
    <row r="1451" spans="1:10" x14ac:dyDescent="0.35">
      <c r="A1451" s="17"/>
      <c r="B1451" s="19">
        <v>44095</v>
      </c>
      <c r="C1451" s="15">
        <f t="shared" si="88"/>
        <v>21</v>
      </c>
      <c r="D1451" s="15">
        <f t="shared" si="89"/>
        <v>9</v>
      </c>
      <c r="E1451" s="15">
        <f t="shared" si="90"/>
        <v>2020</v>
      </c>
      <c r="F1451" s="15" t="s">
        <v>333</v>
      </c>
      <c r="G1451" s="15" t="s">
        <v>67</v>
      </c>
      <c r="H1451" s="93"/>
      <c r="I1451" s="93">
        <v>5000</v>
      </c>
      <c r="J1451" s="94">
        <f t="shared" si="91"/>
        <v>85180.403999999908</v>
      </c>
    </row>
    <row r="1452" spans="1:10" x14ac:dyDescent="0.35">
      <c r="A1452" s="17"/>
      <c r="B1452" s="19">
        <v>44096</v>
      </c>
      <c r="C1452" s="15">
        <f t="shared" si="88"/>
        <v>22</v>
      </c>
      <c r="D1452" s="15">
        <f t="shared" si="89"/>
        <v>9</v>
      </c>
      <c r="E1452" s="15">
        <f t="shared" si="90"/>
        <v>2020</v>
      </c>
      <c r="F1452" s="15" t="s">
        <v>204</v>
      </c>
      <c r="G1452" s="15" t="s">
        <v>116</v>
      </c>
      <c r="H1452" s="93"/>
      <c r="I1452" s="93">
        <v>7.2</v>
      </c>
      <c r="J1452" s="94">
        <f t="shared" si="91"/>
        <v>85173.203999999911</v>
      </c>
    </row>
    <row r="1453" spans="1:10" x14ac:dyDescent="0.35">
      <c r="A1453" s="17"/>
      <c r="B1453" s="19">
        <v>44097</v>
      </c>
      <c r="C1453" s="15">
        <f t="shared" si="88"/>
        <v>23</v>
      </c>
      <c r="D1453" s="15">
        <f t="shared" si="89"/>
        <v>9</v>
      </c>
      <c r="E1453" s="15">
        <f t="shared" si="90"/>
        <v>2020</v>
      </c>
      <c r="F1453" s="15" t="s">
        <v>118</v>
      </c>
      <c r="G1453" s="15" t="s">
        <v>54</v>
      </c>
      <c r="H1453" s="93"/>
      <c r="I1453" s="93">
        <v>41.03</v>
      </c>
      <c r="J1453" s="94">
        <f t="shared" si="91"/>
        <v>85132.173999999912</v>
      </c>
    </row>
    <row r="1454" spans="1:10" x14ac:dyDescent="0.35">
      <c r="A1454" s="17"/>
      <c r="B1454" s="19">
        <v>44097</v>
      </c>
      <c r="C1454" s="15">
        <f t="shared" si="88"/>
        <v>23</v>
      </c>
      <c r="D1454" s="15">
        <f t="shared" si="89"/>
        <v>9</v>
      </c>
      <c r="E1454" s="15">
        <f t="shared" si="90"/>
        <v>2020</v>
      </c>
      <c r="F1454" s="15" t="s">
        <v>235</v>
      </c>
      <c r="G1454" s="15" t="s">
        <v>54</v>
      </c>
      <c r="H1454" s="93"/>
      <c r="I1454" s="93">
        <v>29.4</v>
      </c>
      <c r="J1454" s="94">
        <f t="shared" si="91"/>
        <v>85102.773999999918</v>
      </c>
    </row>
    <row r="1455" spans="1:10" x14ac:dyDescent="0.35">
      <c r="A1455" s="17"/>
      <c r="B1455" s="19">
        <v>44098</v>
      </c>
      <c r="C1455" s="15">
        <f t="shared" si="88"/>
        <v>24</v>
      </c>
      <c r="D1455" s="15">
        <f t="shared" si="89"/>
        <v>9</v>
      </c>
      <c r="E1455" s="15">
        <f t="shared" si="90"/>
        <v>2020</v>
      </c>
      <c r="F1455" s="15" t="s">
        <v>235</v>
      </c>
      <c r="G1455" s="15" t="s">
        <v>91</v>
      </c>
      <c r="H1455" s="93"/>
      <c r="I1455" s="93">
        <v>136.19999999999999</v>
      </c>
      <c r="J1455" s="94">
        <f t="shared" si="91"/>
        <v>84966.57399999992</v>
      </c>
    </row>
    <row r="1456" spans="1:10" x14ac:dyDescent="0.35">
      <c r="A1456" s="17"/>
      <c r="B1456" s="19">
        <v>44102</v>
      </c>
      <c r="C1456" s="15">
        <f t="shared" si="88"/>
        <v>28</v>
      </c>
      <c r="D1456" s="15">
        <f t="shared" si="89"/>
        <v>9</v>
      </c>
      <c r="E1456" s="15">
        <f t="shared" si="90"/>
        <v>2020</v>
      </c>
      <c r="F1456" s="15" t="s">
        <v>332</v>
      </c>
      <c r="G1456" s="15" t="s">
        <v>19</v>
      </c>
      <c r="H1456" s="93">
        <v>216</v>
      </c>
      <c r="I1456" s="93"/>
      <c r="J1456" s="94">
        <f t="shared" si="91"/>
        <v>85182.57399999992</v>
      </c>
    </row>
    <row r="1457" spans="1:10" x14ac:dyDescent="0.35">
      <c r="A1457" s="17"/>
      <c r="B1457" s="19">
        <v>44102</v>
      </c>
      <c r="C1457" s="15">
        <f t="shared" si="88"/>
        <v>28</v>
      </c>
      <c r="D1457" s="15">
        <f t="shared" si="89"/>
        <v>9</v>
      </c>
      <c r="E1457" s="15">
        <f t="shared" si="90"/>
        <v>2020</v>
      </c>
      <c r="F1457" s="15" t="s">
        <v>332</v>
      </c>
      <c r="G1457" s="15" t="s">
        <v>9</v>
      </c>
      <c r="H1457" s="93">
        <v>40</v>
      </c>
      <c r="I1457" s="93"/>
      <c r="J1457" s="94">
        <f t="shared" si="91"/>
        <v>85222.57399999992</v>
      </c>
    </row>
    <row r="1458" spans="1:10" x14ac:dyDescent="0.35">
      <c r="A1458" s="17"/>
      <c r="B1458" s="19">
        <v>44102</v>
      </c>
      <c r="C1458" s="15">
        <f t="shared" si="88"/>
        <v>28</v>
      </c>
      <c r="D1458" s="15">
        <f t="shared" si="89"/>
        <v>9</v>
      </c>
      <c r="E1458" s="15">
        <f t="shared" si="90"/>
        <v>2020</v>
      </c>
      <c r="F1458" s="15" t="s">
        <v>333</v>
      </c>
      <c r="G1458" s="15" t="s">
        <v>67</v>
      </c>
      <c r="H1458" s="93"/>
      <c r="I1458" s="93">
        <v>6468</v>
      </c>
      <c r="J1458" s="94">
        <f t="shared" si="91"/>
        <v>78754.57399999992</v>
      </c>
    </row>
    <row r="1459" spans="1:10" x14ac:dyDescent="0.35">
      <c r="A1459" s="17"/>
      <c r="B1459" s="19">
        <v>44104</v>
      </c>
      <c r="C1459" s="15">
        <f t="shared" si="88"/>
        <v>30</v>
      </c>
      <c r="D1459" s="15">
        <f t="shared" si="89"/>
        <v>9</v>
      </c>
      <c r="E1459" s="15">
        <f t="shared" si="90"/>
        <v>2020</v>
      </c>
      <c r="F1459" s="15" t="s">
        <v>235</v>
      </c>
      <c r="G1459" s="15" t="s">
        <v>91</v>
      </c>
      <c r="H1459" s="93"/>
      <c r="I1459" s="93">
        <v>73.069999999999993</v>
      </c>
      <c r="J1459" s="100">
        <f t="shared" si="91"/>
        <v>78681.503999999914</v>
      </c>
    </row>
    <row r="1460" spans="1:10" x14ac:dyDescent="0.35">
      <c r="B1460" s="20">
        <v>44105</v>
      </c>
      <c r="C1460" s="11">
        <f t="shared" si="88"/>
        <v>1</v>
      </c>
      <c r="D1460" s="11">
        <f t="shared" si="89"/>
        <v>10</v>
      </c>
      <c r="E1460" s="11">
        <f t="shared" si="90"/>
        <v>2020</v>
      </c>
      <c r="F1460" s="11" t="s">
        <v>335</v>
      </c>
      <c r="G1460" s="11" t="s">
        <v>37</v>
      </c>
      <c r="I1460" s="91">
        <v>500</v>
      </c>
      <c r="J1460" s="92">
        <f t="shared" si="91"/>
        <v>78181.503999999914</v>
      </c>
    </row>
    <row r="1461" spans="1:10" x14ac:dyDescent="0.35">
      <c r="B1461" s="20">
        <v>44105</v>
      </c>
      <c r="C1461" s="11">
        <f t="shared" si="88"/>
        <v>1</v>
      </c>
      <c r="D1461" s="11">
        <f t="shared" si="89"/>
        <v>10</v>
      </c>
      <c r="E1461" s="11">
        <f t="shared" si="90"/>
        <v>2020</v>
      </c>
      <c r="F1461" s="11" t="s">
        <v>330</v>
      </c>
      <c r="G1461" s="11" t="s">
        <v>48</v>
      </c>
      <c r="I1461" s="91">
        <v>1667</v>
      </c>
      <c r="J1461" s="92">
        <f t="shared" si="91"/>
        <v>76514.503999999914</v>
      </c>
    </row>
    <row r="1462" spans="1:10" x14ac:dyDescent="0.35">
      <c r="B1462" s="20">
        <v>44105</v>
      </c>
      <c r="C1462" s="11">
        <f t="shared" si="88"/>
        <v>1</v>
      </c>
      <c r="D1462" s="11">
        <f t="shared" si="89"/>
        <v>10</v>
      </c>
      <c r="E1462" s="11">
        <f t="shared" si="90"/>
        <v>2020</v>
      </c>
      <c r="F1462" s="11" t="s">
        <v>331</v>
      </c>
      <c r="G1462" s="11" t="s">
        <v>50</v>
      </c>
      <c r="I1462" s="91">
        <v>100</v>
      </c>
      <c r="J1462" s="92">
        <f t="shared" si="91"/>
        <v>76414.503999999914</v>
      </c>
    </row>
    <row r="1463" spans="1:10" x14ac:dyDescent="0.35">
      <c r="B1463" s="20">
        <v>44105</v>
      </c>
      <c r="C1463" s="11">
        <f t="shared" si="88"/>
        <v>1</v>
      </c>
      <c r="D1463" s="11">
        <f t="shared" si="89"/>
        <v>10</v>
      </c>
      <c r="E1463" s="11">
        <f t="shared" si="90"/>
        <v>2020</v>
      </c>
      <c r="F1463" s="11" t="s">
        <v>357</v>
      </c>
      <c r="G1463" s="11" t="s">
        <v>19</v>
      </c>
      <c r="H1463" s="91">
        <v>216</v>
      </c>
      <c r="J1463" s="92">
        <f t="shared" si="91"/>
        <v>76630.503999999914</v>
      </c>
    </row>
    <row r="1464" spans="1:10" x14ac:dyDescent="0.35">
      <c r="B1464" s="20">
        <v>44105</v>
      </c>
      <c r="C1464" s="11">
        <f t="shared" si="88"/>
        <v>1</v>
      </c>
      <c r="D1464" s="11">
        <f t="shared" si="89"/>
        <v>10</v>
      </c>
      <c r="E1464" s="11">
        <f t="shared" si="90"/>
        <v>2020</v>
      </c>
      <c r="F1464" s="11" t="s">
        <v>336</v>
      </c>
      <c r="G1464" s="11" t="s">
        <v>19</v>
      </c>
      <c r="H1464" s="91">
        <v>216</v>
      </c>
      <c r="J1464" s="92">
        <f t="shared" si="91"/>
        <v>76846.503999999914</v>
      </c>
    </row>
    <row r="1465" spans="1:10" x14ac:dyDescent="0.35">
      <c r="B1465" s="20">
        <v>44105</v>
      </c>
      <c r="C1465" s="11">
        <f t="shared" si="88"/>
        <v>1</v>
      </c>
      <c r="D1465" s="11">
        <f t="shared" si="89"/>
        <v>10</v>
      </c>
      <c r="E1465" s="11">
        <f t="shared" si="90"/>
        <v>2020</v>
      </c>
      <c r="F1465" s="11" t="s">
        <v>336</v>
      </c>
      <c r="G1465" s="11" t="s">
        <v>9</v>
      </c>
      <c r="H1465" s="91">
        <v>417</v>
      </c>
      <c r="J1465" s="92">
        <f t="shared" si="91"/>
        <v>77263.503999999914</v>
      </c>
    </row>
    <row r="1466" spans="1:10" x14ac:dyDescent="0.35">
      <c r="B1466" s="20">
        <v>44105</v>
      </c>
      <c r="C1466" s="11">
        <f t="shared" si="88"/>
        <v>1</v>
      </c>
      <c r="D1466" s="11">
        <f t="shared" si="89"/>
        <v>10</v>
      </c>
      <c r="E1466" s="11">
        <f t="shared" si="90"/>
        <v>2020</v>
      </c>
      <c r="F1466" s="11" t="s">
        <v>123</v>
      </c>
      <c r="G1466" s="11" t="s">
        <v>71</v>
      </c>
      <c r="I1466" s="91">
        <v>304.64999999999998</v>
      </c>
      <c r="J1466" s="92">
        <f t="shared" si="91"/>
        <v>76958.853999999919</v>
      </c>
    </row>
    <row r="1467" spans="1:10" x14ac:dyDescent="0.35">
      <c r="B1467" s="20">
        <v>44105</v>
      </c>
      <c r="C1467" s="11">
        <f t="shared" si="88"/>
        <v>1</v>
      </c>
      <c r="D1467" s="11">
        <f t="shared" si="89"/>
        <v>10</v>
      </c>
      <c r="E1467" s="11">
        <f t="shared" si="90"/>
        <v>2020</v>
      </c>
      <c r="F1467" s="11" t="s">
        <v>123</v>
      </c>
      <c r="G1467" s="11" t="s">
        <v>71</v>
      </c>
      <c r="I1467" s="91">
        <v>61.63</v>
      </c>
      <c r="J1467" s="92">
        <f t="shared" si="91"/>
        <v>76897.223999999915</v>
      </c>
    </row>
    <row r="1468" spans="1:10" x14ac:dyDescent="0.35">
      <c r="B1468" s="20">
        <v>44105</v>
      </c>
      <c r="C1468" s="11">
        <f t="shared" si="88"/>
        <v>1</v>
      </c>
      <c r="D1468" s="11">
        <f t="shared" si="89"/>
        <v>10</v>
      </c>
      <c r="E1468" s="11">
        <f t="shared" si="90"/>
        <v>2020</v>
      </c>
      <c r="F1468" s="11" t="s">
        <v>333</v>
      </c>
      <c r="G1468" s="11" t="s">
        <v>67</v>
      </c>
      <c r="I1468" s="91">
        <v>167</v>
      </c>
      <c r="J1468" s="92">
        <f t="shared" si="91"/>
        <v>76730.223999999915</v>
      </c>
    </row>
    <row r="1469" spans="1:10" x14ac:dyDescent="0.35">
      <c r="B1469" s="20">
        <v>44106</v>
      </c>
      <c r="C1469" s="11">
        <f t="shared" si="88"/>
        <v>2</v>
      </c>
      <c r="D1469" s="11">
        <f t="shared" si="89"/>
        <v>10</v>
      </c>
      <c r="E1469" s="11">
        <f t="shared" si="90"/>
        <v>2020</v>
      </c>
      <c r="F1469" s="11" t="s">
        <v>329</v>
      </c>
      <c r="G1469" s="11" t="s">
        <v>9</v>
      </c>
      <c r="H1469" s="91">
        <v>125</v>
      </c>
      <c r="J1469" s="92">
        <f t="shared" si="91"/>
        <v>76855.223999999915</v>
      </c>
    </row>
    <row r="1470" spans="1:10" x14ac:dyDescent="0.35">
      <c r="B1470" s="20">
        <v>44109</v>
      </c>
      <c r="C1470" s="11">
        <f t="shared" si="88"/>
        <v>5</v>
      </c>
      <c r="D1470" s="11">
        <f t="shared" si="89"/>
        <v>10</v>
      </c>
      <c r="E1470" s="11">
        <f t="shared" si="90"/>
        <v>2020</v>
      </c>
      <c r="F1470" s="11" t="s">
        <v>329</v>
      </c>
      <c r="G1470" s="11" t="s">
        <v>19</v>
      </c>
      <c r="H1470" s="91">
        <v>216</v>
      </c>
      <c r="J1470" s="92">
        <f t="shared" si="91"/>
        <v>77071.223999999915</v>
      </c>
    </row>
    <row r="1471" spans="1:10" x14ac:dyDescent="0.35">
      <c r="B1471" s="20">
        <v>44109</v>
      </c>
      <c r="C1471" s="11">
        <f t="shared" si="88"/>
        <v>5</v>
      </c>
      <c r="D1471" s="11">
        <f t="shared" si="89"/>
        <v>10</v>
      </c>
      <c r="E1471" s="11">
        <f t="shared" si="90"/>
        <v>2020</v>
      </c>
      <c r="F1471" s="11" t="s">
        <v>41</v>
      </c>
      <c r="G1471" s="11" t="s">
        <v>32</v>
      </c>
      <c r="I1471" s="91">
        <v>250</v>
      </c>
      <c r="J1471" s="92">
        <f t="shared" si="91"/>
        <v>76821.223999999915</v>
      </c>
    </row>
    <row r="1472" spans="1:10" x14ac:dyDescent="0.35">
      <c r="B1472" s="20">
        <v>44109</v>
      </c>
      <c r="C1472" s="11">
        <f t="shared" si="88"/>
        <v>5</v>
      </c>
      <c r="D1472" s="11">
        <f t="shared" si="89"/>
        <v>10</v>
      </c>
      <c r="E1472" s="11">
        <f t="shared" si="90"/>
        <v>2020</v>
      </c>
      <c r="F1472" s="11" t="s">
        <v>235</v>
      </c>
      <c r="G1472" s="11" t="s">
        <v>98</v>
      </c>
      <c r="I1472" s="91">
        <v>10.99</v>
      </c>
      <c r="J1472" s="92">
        <f t="shared" si="91"/>
        <v>76810.233999999909</v>
      </c>
    </row>
    <row r="1473" spans="2:10" x14ac:dyDescent="0.35">
      <c r="B1473" s="20">
        <v>44109</v>
      </c>
      <c r="C1473" s="11">
        <f t="shared" si="88"/>
        <v>5</v>
      </c>
      <c r="D1473" s="11">
        <f t="shared" si="89"/>
        <v>10</v>
      </c>
      <c r="E1473" s="11">
        <f t="shared" si="90"/>
        <v>2020</v>
      </c>
      <c r="F1473" s="11" t="s">
        <v>41</v>
      </c>
      <c r="G1473" s="11" t="s">
        <v>116</v>
      </c>
      <c r="I1473" s="91">
        <v>2.39</v>
      </c>
      <c r="J1473" s="92">
        <f t="shared" si="91"/>
        <v>76807.84399999991</v>
      </c>
    </row>
    <row r="1474" spans="2:10" x14ac:dyDescent="0.35">
      <c r="B1474" s="20">
        <v>44110</v>
      </c>
      <c r="C1474" s="11">
        <f t="shared" ref="C1474:C1537" si="92">DAY(B1474)</f>
        <v>6</v>
      </c>
      <c r="D1474" s="11">
        <f t="shared" ref="D1474:D1537" si="93">MONTH(B1474)</f>
        <v>10</v>
      </c>
      <c r="E1474" s="11">
        <f t="shared" ref="E1474:E1537" si="94">YEAR(B1474)</f>
        <v>2020</v>
      </c>
      <c r="F1474" s="11" t="s">
        <v>334</v>
      </c>
      <c r="G1474" s="11" t="s">
        <v>19</v>
      </c>
      <c r="H1474" s="91">
        <v>432</v>
      </c>
      <c r="J1474" s="92">
        <f t="shared" si="91"/>
        <v>77239.84399999991</v>
      </c>
    </row>
    <row r="1475" spans="2:10" x14ac:dyDescent="0.35">
      <c r="B1475" s="20">
        <v>44110</v>
      </c>
      <c r="C1475" s="11">
        <f t="shared" si="92"/>
        <v>6</v>
      </c>
      <c r="D1475" s="11">
        <f t="shared" si="93"/>
        <v>10</v>
      </c>
      <c r="E1475" s="11">
        <f t="shared" si="94"/>
        <v>2020</v>
      </c>
      <c r="F1475" s="11" t="s">
        <v>334</v>
      </c>
      <c r="G1475" s="11" t="s">
        <v>9</v>
      </c>
      <c r="H1475" s="91">
        <v>65</v>
      </c>
      <c r="J1475" s="92">
        <f t="shared" ref="J1475:J1538" si="95">J1474+H1475-I1475</f>
        <v>77304.84399999991</v>
      </c>
    </row>
    <row r="1476" spans="2:10" x14ac:dyDescent="0.35">
      <c r="B1476" s="20">
        <v>44111</v>
      </c>
      <c r="C1476" s="11">
        <f t="shared" si="92"/>
        <v>7</v>
      </c>
      <c r="D1476" s="11">
        <f t="shared" si="93"/>
        <v>10</v>
      </c>
      <c r="E1476" s="11">
        <f t="shared" si="94"/>
        <v>2020</v>
      </c>
      <c r="F1476" s="11" t="s">
        <v>326</v>
      </c>
      <c r="G1476" s="11" t="s">
        <v>19</v>
      </c>
      <c r="H1476" s="91">
        <v>216</v>
      </c>
      <c r="J1476" s="92">
        <f t="shared" si="95"/>
        <v>77520.84399999991</v>
      </c>
    </row>
    <row r="1477" spans="2:10" x14ac:dyDescent="0.35">
      <c r="B1477" s="20">
        <v>44111</v>
      </c>
      <c r="C1477" s="11">
        <f t="shared" si="92"/>
        <v>7</v>
      </c>
      <c r="D1477" s="11">
        <f t="shared" si="93"/>
        <v>10</v>
      </c>
      <c r="E1477" s="11">
        <f t="shared" si="94"/>
        <v>2020</v>
      </c>
      <c r="F1477" s="11" t="s">
        <v>326</v>
      </c>
      <c r="G1477" s="11" t="s">
        <v>9</v>
      </c>
      <c r="H1477" s="91">
        <v>135</v>
      </c>
      <c r="J1477" s="92">
        <f t="shared" si="95"/>
        <v>77655.84399999991</v>
      </c>
    </row>
    <row r="1478" spans="2:10" x14ac:dyDescent="0.35">
      <c r="B1478" s="20">
        <v>44111</v>
      </c>
      <c r="C1478" s="11">
        <f t="shared" si="92"/>
        <v>7</v>
      </c>
      <c r="D1478" s="11">
        <f t="shared" si="93"/>
        <v>10</v>
      </c>
      <c r="E1478" s="11">
        <f t="shared" si="94"/>
        <v>2020</v>
      </c>
      <c r="F1478" s="11" t="s">
        <v>235</v>
      </c>
      <c r="G1478" s="11" t="s">
        <v>91</v>
      </c>
      <c r="I1478" s="91">
        <v>26.62</v>
      </c>
      <c r="J1478" s="92">
        <f t="shared" si="95"/>
        <v>77629.223999999915</v>
      </c>
    </row>
    <row r="1479" spans="2:10" x14ac:dyDescent="0.35">
      <c r="B1479" s="20">
        <v>44116</v>
      </c>
      <c r="C1479" s="11">
        <f t="shared" si="92"/>
        <v>12</v>
      </c>
      <c r="D1479" s="11">
        <f t="shared" si="93"/>
        <v>10</v>
      </c>
      <c r="E1479" s="11">
        <f t="shared" si="94"/>
        <v>2020</v>
      </c>
      <c r="F1479" s="11" t="s">
        <v>167</v>
      </c>
      <c r="G1479" s="11" t="s">
        <v>18</v>
      </c>
      <c r="I1479" s="91">
        <v>113.69</v>
      </c>
      <c r="J1479" s="92">
        <f t="shared" si="95"/>
        <v>77515.533999999912</v>
      </c>
    </row>
    <row r="1480" spans="2:10" x14ac:dyDescent="0.35">
      <c r="B1480" s="20">
        <v>44116</v>
      </c>
      <c r="C1480" s="11">
        <f t="shared" si="92"/>
        <v>12</v>
      </c>
      <c r="D1480" s="11">
        <f t="shared" si="93"/>
        <v>10</v>
      </c>
      <c r="E1480" s="11">
        <f t="shared" si="94"/>
        <v>2020</v>
      </c>
      <c r="F1480" s="11" t="s">
        <v>41</v>
      </c>
      <c r="G1480" s="11" t="s">
        <v>91</v>
      </c>
      <c r="I1480" s="91">
        <v>22.86</v>
      </c>
      <c r="J1480" s="92">
        <f t="shared" si="95"/>
        <v>77492.673999999912</v>
      </c>
    </row>
    <row r="1481" spans="2:10" x14ac:dyDescent="0.35">
      <c r="B1481" s="20">
        <v>44117</v>
      </c>
      <c r="C1481" s="11">
        <f t="shared" si="92"/>
        <v>13</v>
      </c>
      <c r="D1481" s="11">
        <f t="shared" si="93"/>
        <v>10</v>
      </c>
      <c r="E1481" s="11">
        <f t="shared" si="94"/>
        <v>2020</v>
      </c>
      <c r="F1481" s="11" t="s">
        <v>356</v>
      </c>
      <c r="G1481" s="11" t="s">
        <v>19</v>
      </c>
      <c r="H1481" s="91">
        <v>256</v>
      </c>
      <c r="J1481" s="92">
        <f t="shared" si="95"/>
        <v>77748.673999999912</v>
      </c>
    </row>
    <row r="1482" spans="2:10" x14ac:dyDescent="0.35">
      <c r="B1482" s="20">
        <v>44117</v>
      </c>
      <c r="C1482" s="11">
        <f t="shared" si="92"/>
        <v>13</v>
      </c>
      <c r="D1482" s="11">
        <f t="shared" si="93"/>
        <v>10</v>
      </c>
      <c r="E1482" s="11">
        <f t="shared" si="94"/>
        <v>2020</v>
      </c>
      <c r="F1482" s="11" t="s">
        <v>57</v>
      </c>
      <c r="G1482" s="11" t="s">
        <v>32</v>
      </c>
      <c r="I1482" s="91">
        <v>37.5</v>
      </c>
      <c r="J1482" s="92">
        <f t="shared" si="95"/>
        <v>77711.173999999912</v>
      </c>
    </row>
    <row r="1483" spans="2:10" x14ac:dyDescent="0.35">
      <c r="B1483" s="20">
        <v>44117</v>
      </c>
      <c r="C1483" s="11">
        <f t="shared" si="92"/>
        <v>13</v>
      </c>
      <c r="D1483" s="11">
        <f t="shared" si="93"/>
        <v>10</v>
      </c>
      <c r="E1483" s="11">
        <f t="shared" si="94"/>
        <v>2020</v>
      </c>
      <c r="F1483" s="11" t="s">
        <v>356</v>
      </c>
      <c r="G1483" s="11" t="s">
        <v>9</v>
      </c>
      <c r="H1483" s="91">
        <v>120</v>
      </c>
      <c r="J1483" s="92">
        <f t="shared" si="95"/>
        <v>77831.173999999912</v>
      </c>
    </row>
    <row r="1484" spans="2:10" x14ac:dyDescent="0.35">
      <c r="B1484" s="20">
        <v>44117</v>
      </c>
      <c r="C1484" s="11">
        <f t="shared" si="92"/>
        <v>13</v>
      </c>
      <c r="D1484" s="11">
        <f t="shared" si="93"/>
        <v>10</v>
      </c>
      <c r="E1484" s="11">
        <f t="shared" si="94"/>
        <v>2020</v>
      </c>
      <c r="F1484" s="11" t="s">
        <v>226</v>
      </c>
      <c r="G1484" s="11" t="s">
        <v>80</v>
      </c>
      <c r="I1484" s="91">
        <v>23.93</v>
      </c>
      <c r="J1484" s="92">
        <f t="shared" si="95"/>
        <v>77807.243999999919</v>
      </c>
    </row>
    <row r="1485" spans="2:10" x14ac:dyDescent="0.35">
      <c r="B1485" s="20">
        <v>44117</v>
      </c>
      <c r="C1485" s="11">
        <f t="shared" si="92"/>
        <v>13</v>
      </c>
      <c r="D1485" s="11">
        <f t="shared" si="93"/>
        <v>10</v>
      </c>
      <c r="E1485" s="11">
        <f t="shared" si="94"/>
        <v>2020</v>
      </c>
      <c r="F1485" s="11" t="s">
        <v>235</v>
      </c>
      <c r="G1485" s="11" t="s">
        <v>91</v>
      </c>
      <c r="I1485" s="91">
        <v>161.96</v>
      </c>
      <c r="J1485" s="92">
        <f t="shared" si="95"/>
        <v>77645.283999999912</v>
      </c>
    </row>
    <row r="1486" spans="2:10" x14ac:dyDescent="0.35">
      <c r="B1486" s="20">
        <v>44117</v>
      </c>
      <c r="C1486" s="11">
        <f t="shared" si="92"/>
        <v>13</v>
      </c>
      <c r="D1486" s="11">
        <f t="shared" si="93"/>
        <v>10</v>
      </c>
      <c r="E1486" s="11">
        <f t="shared" si="94"/>
        <v>2020</v>
      </c>
      <c r="F1486" s="11" t="s">
        <v>226</v>
      </c>
      <c r="G1486" s="11" t="s">
        <v>128</v>
      </c>
      <c r="I1486" s="91">
        <v>80.25</v>
      </c>
      <c r="J1486" s="92">
        <f t="shared" si="95"/>
        <v>77565.033999999912</v>
      </c>
    </row>
    <row r="1487" spans="2:10" x14ac:dyDescent="0.35">
      <c r="B1487" s="20">
        <v>44119</v>
      </c>
      <c r="C1487" s="11">
        <f t="shared" si="92"/>
        <v>15</v>
      </c>
      <c r="D1487" s="11">
        <f t="shared" si="93"/>
        <v>10</v>
      </c>
      <c r="E1487" s="11">
        <f t="shared" si="94"/>
        <v>2020</v>
      </c>
      <c r="F1487" s="11" t="s">
        <v>327</v>
      </c>
      <c r="G1487" s="11" t="s">
        <v>19</v>
      </c>
      <c r="H1487" s="91">
        <v>216</v>
      </c>
      <c r="J1487" s="92">
        <f t="shared" si="95"/>
        <v>77781.033999999912</v>
      </c>
    </row>
    <row r="1488" spans="2:10" x14ac:dyDescent="0.35">
      <c r="B1488" s="20">
        <v>44119</v>
      </c>
      <c r="C1488" s="11">
        <f t="shared" si="92"/>
        <v>15</v>
      </c>
      <c r="D1488" s="11">
        <f t="shared" si="93"/>
        <v>10</v>
      </c>
      <c r="E1488" s="11">
        <f t="shared" si="94"/>
        <v>2020</v>
      </c>
      <c r="F1488" s="11" t="s">
        <v>327</v>
      </c>
      <c r="G1488" s="11" t="s">
        <v>9</v>
      </c>
      <c r="H1488" s="91">
        <v>160</v>
      </c>
      <c r="J1488" s="92">
        <f t="shared" si="95"/>
        <v>77941.033999999912</v>
      </c>
    </row>
    <row r="1489" spans="2:10" x14ac:dyDescent="0.35">
      <c r="B1489" s="20">
        <v>44119</v>
      </c>
      <c r="C1489" s="11">
        <f t="shared" si="92"/>
        <v>15</v>
      </c>
      <c r="D1489" s="11">
        <f t="shared" si="93"/>
        <v>10</v>
      </c>
      <c r="E1489" s="11">
        <f t="shared" si="94"/>
        <v>2020</v>
      </c>
      <c r="F1489" s="11" t="s">
        <v>226</v>
      </c>
      <c r="G1489" s="11" t="s">
        <v>91</v>
      </c>
      <c r="I1489" s="91">
        <v>15.26</v>
      </c>
      <c r="J1489" s="92">
        <f t="shared" si="95"/>
        <v>77925.773999999918</v>
      </c>
    </row>
    <row r="1490" spans="2:10" x14ac:dyDescent="0.35">
      <c r="B1490" s="20">
        <v>44120</v>
      </c>
      <c r="C1490" s="11">
        <f t="shared" si="92"/>
        <v>16</v>
      </c>
      <c r="D1490" s="11">
        <f t="shared" si="93"/>
        <v>10</v>
      </c>
      <c r="E1490" s="11">
        <f t="shared" si="94"/>
        <v>2020</v>
      </c>
      <c r="F1490" s="11" t="s">
        <v>226</v>
      </c>
      <c r="G1490" s="11" t="s">
        <v>77</v>
      </c>
      <c r="I1490" s="91">
        <v>29.3</v>
      </c>
      <c r="J1490" s="92">
        <f t="shared" si="95"/>
        <v>77896.473999999915</v>
      </c>
    </row>
    <row r="1491" spans="2:10" x14ac:dyDescent="0.35">
      <c r="B1491" s="20">
        <v>44123</v>
      </c>
      <c r="C1491" s="11">
        <f t="shared" si="92"/>
        <v>19</v>
      </c>
      <c r="D1491" s="11">
        <f t="shared" si="93"/>
        <v>10</v>
      </c>
      <c r="E1491" s="11">
        <f t="shared" si="94"/>
        <v>2020</v>
      </c>
      <c r="F1491" s="11" t="s">
        <v>41</v>
      </c>
      <c r="G1491" s="11" t="s">
        <v>32</v>
      </c>
      <c r="I1491" s="91">
        <v>37.1</v>
      </c>
      <c r="J1491" s="92">
        <f t="shared" si="95"/>
        <v>77859.373999999909</v>
      </c>
    </row>
    <row r="1492" spans="2:10" x14ac:dyDescent="0.35">
      <c r="B1492" s="20">
        <v>44123</v>
      </c>
      <c r="C1492" s="11">
        <f t="shared" si="92"/>
        <v>19</v>
      </c>
      <c r="D1492" s="11">
        <f t="shared" si="93"/>
        <v>10</v>
      </c>
      <c r="E1492" s="11">
        <f t="shared" si="94"/>
        <v>2020</v>
      </c>
      <c r="F1492" s="11" t="s">
        <v>41</v>
      </c>
      <c r="G1492" s="11" t="s">
        <v>32</v>
      </c>
      <c r="I1492" s="91">
        <v>11.3</v>
      </c>
      <c r="J1492" s="92">
        <f t="shared" si="95"/>
        <v>77848.073999999906</v>
      </c>
    </row>
    <row r="1493" spans="2:10" x14ac:dyDescent="0.35">
      <c r="B1493" s="20">
        <v>44123</v>
      </c>
      <c r="C1493" s="11">
        <f t="shared" si="92"/>
        <v>19</v>
      </c>
      <c r="D1493" s="11">
        <f t="shared" si="93"/>
        <v>10</v>
      </c>
      <c r="E1493" s="11">
        <f t="shared" si="94"/>
        <v>2020</v>
      </c>
      <c r="F1493" s="11" t="s">
        <v>41</v>
      </c>
      <c r="G1493" s="11" t="s">
        <v>32</v>
      </c>
      <c r="I1493" s="91">
        <v>8.8800000000000008</v>
      </c>
      <c r="J1493" s="92">
        <f t="shared" si="95"/>
        <v>77839.193999999901</v>
      </c>
    </row>
    <row r="1494" spans="2:10" x14ac:dyDescent="0.35">
      <c r="B1494" s="20">
        <v>44123</v>
      </c>
      <c r="C1494" s="11">
        <f t="shared" si="92"/>
        <v>19</v>
      </c>
      <c r="D1494" s="11">
        <f t="shared" si="93"/>
        <v>10</v>
      </c>
      <c r="E1494" s="11">
        <f t="shared" si="94"/>
        <v>2020</v>
      </c>
      <c r="F1494" s="11" t="s">
        <v>41</v>
      </c>
      <c r="G1494" s="11" t="s">
        <v>32</v>
      </c>
      <c r="I1494" s="91">
        <v>5.75</v>
      </c>
      <c r="J1494" s="92">
        <f t="shared" si="95"/>
        <v>77833.443999999901</v>
      </c>
    </row>
    <row r="1495" spans="2:10" x14ac:dyDescent="0.35">
      <c r="B1495" s="20">
        <v>44123</v>
      </c>
      <c r="C1495" s="11">
        <f t="shared" si="92"/>
        <v>19</v>
      </c>
      <c r="D1495" s="11">
        <f t="shared" si="93"/>
        <v>10</v>
      </c>
      <c r="E1495" s="11">
        <f t="shared" si="94"/>
        <v>2020</v>
      </c>
      <c r="F1495" s="11" t="s">
        <v>41</v>
      </c>
      <c r="G1495" s="11" t="s">
        <v>32</v>
      </c>
      <c r="I1495" s="91">
        <v>3.28</v>
      </c>
      <c r="J1495" s="92">
        <f t="shared" si="95"/>
        <v>77830.163999999902</v>
      </c>
    </row>
    <row r="1496" spans="2:10" x14ac:dyDescent="0.35">
      <c r="B1496" s="20">
        <v>44123</v>
      </c>
      <c r="C1496" s="11">
        <f t="shared" si="92"/>
        <v>19</v>
      </c>
      <c r="D1496" s="11">
        <f t="shared" si="93"/>
        <v>10</v>
      </c>
      <c r="E1496" s="11">
        <f t="shared" si="94"/>
        <v>2020</v>
      </c>
      <c r="F1496" s="11" t="s">
        <v>41</v>
      </c>
      <c r="G1496" s="11" t="s">
        <v>32</v>
      </c>
      <c r="H1496" s="91">
        <v>3.28</v>
      </c>
      <c r="J1496" s="92">
        <f t="shared" si="95"/>
        <v>77833.443999999901</v>
      </c>
    </row>
    <row r="1497" spans="2:10" x14ac:dyDescent="0.35">
      <c r="B1497" s="20">
        <v>44123</v>
      </c>
      <c r="C1497" s="11">
        <f t="shared" si="92"/>
        <v>19</v>
      </c>
      <c r="D1497" s="11">
        <f t="shared" si="93"/>
        <v>10</v>
      </c>
      <c r="E1497" s="11">
        <f t="shared" si="94"/>
        <v>2020</v>
      </c>
      <c r="F1497" s="11" t="s">
        <v>86</v>
      </c>
      <c r="G1497" s="11" t="s">
        <v>89</v>
      </c>
      <c r="I1497" s="91">
        <v>246.24</v>
      </c>
      <c r="J1497" s="92">
        <f t="shared" si="95"/>
        <v>77587.203999999896</v>
      </c>
    </row>
    <row r="1498" spans="2:10" x14ac:dyDescent="0.35">
      <c r="B1498" s="20">
        <v>44123</v>
      </c>
      <c r="C1498" s="11">
        <f t="shared" si="92"/>
        <v>19</v>
      </c>
      <c r="D1498" s="11">
        <f t="shared" si="93"/>
        <v>10</v>
      </c>
      <c r="E1498" s="11">
        <f t="shared" si="94"/>
        <v>2020</v>
      </c>
      <c r="F1498" s="11" t="s">
        <v>179</v>
      </c>
      <c r="G1498" s="11" t="s">
        <v>96</v>
      </c>
      <c r="I1498" s="91">
        <v>72</v>
      </c>
      <c r="J1498" s="92">
        <f t="shared" si="95"/>
        <v>77515.203999999896</v>
      </c>
    </row>
    <row r="1499" spans="2:10" x14ac:dyDescent="0.35">
      <c r="B1499" s="20">
        <v>44124</v>
      </c>
      <c r="C1499" s="11">
        <f t="shared" si="92"/>
        <v>20</v>
      </c>
      <c r="D1499" s="11">
        <f t="shared" si="93"/>
        <v>10</v>
      </c>
      <c r="E1499" s="11">
        <f t="shared" si="94"/>
        <v>2020</v>
      </c>
      <c r="F1499" s="11" t="s">
        <v>235</v>
      </c>
      <c r="G1499" s="11" t="s">
        <v>91</v>
      </c>
      <c r="I1499" s="91">
        <v>30.4</v>
      </c>
      <c r="J1499" s="92">
        <f t="shared" si="95"/>
        <v>77484.803999999902</v>
      </c>
    </row>
    <row r="1500" spans="2:10" x14ac:dyDescent="0.35">
      <c r="B1500" s="20">
        <v>44125</v>
      </c>
      <c r="C1500" s="11">
        <f t="shared" si="92"/>
        <v>21</v>
      </c>
      <c r="D1500" s="11">
        <f t="shared" si="93"/>
        <v>10</v>
      </c>
      <c r="E1500" s="11">
        <f t="shared" si="94"/>
        <v>2020</v>
      </c>
      <c r="F1500" s="11" t="s">
        <v>41</v>
      </c>
      <c r="G1500" s="11" t="s">
        <v>32</v>
      </c>
      <c r="I1500" s="91">
        <v>48.97</v>
      </c>
      <c r="J1500" s="92">
        <f t="shared" si="95"/>
        <v>77435.833999999901</v>
      </c>
    </row>
    <row r="1501" spans="2:10" x14ac:dyDescent="0.35">
      <c r="B1501" s="20">
        <v>44126</v>
      </c>
      <c r="C1501" s="11">
        <f t="shared" si="92"/>
        <v>22</v>
      </c>
      <c r="D1501" s="11">
        <f t="shared" si="93"/>
        <v>10</v>
      </c>
      <c r="E1501" s="11">
        <f t="shared" si="94"/>
        <v>2020</v>
      </c>
      <c r="F1501" s="11" t="s">
        <v>204</v>
      </c>
      <c r="G1501" s="11" t="s">
        <v>116</v>
      </c>
      <c r="I1501" s="91">
        <v>7.2</v>
      </c>
      <c r="J1501" s="92">
        <f t="shared" si="95"/>
        <v>77428.633999999904</v>
      </c>
    </row>
    <row r="1502" spans="2:10" x14ac:dyDescent="0.35">
      <c r="B1502" s="43">
        <v>44127</v>
      </c>
      <c r="C1502" s="11">
        <f t="shared" si="92"/>
        <v>23</v>
      </c>
      <c r="D1502" s="11">
        <f t="shared" si="93"/>
        <v>10</v>
      </c>
      <c r="E1502" s="11">
        <f t="shared" si="94"/>
        <v>2020</v>
      </c>
      <c r="F1502" s="11" t="s">
        <v>41</v>
      </c>
      <c r="G1502" s="11" t="s">
        <v>91</v>
      </c>
      <c r="I1502" s="91">
        <v>28</v>
      </c>
      <c r="J1502" s="92">
        <f t="shared" si="95"/>
        <v>77400.633999999904</v>
      </c>
    </row>
    <row r="1503" spans="2:10" x14ac:dyDescent="0.35">
      <c r="B1503" s="43">
        <v>44130</v>
      </c>
      <c r="C1503" s="11">
        <f t="shared" si="92"/>
        <v>26</v>
      </c>
      <c r="D1503" s="11">
        <f t="shared" si="93"/>
        <v>10</v>
      </c>
      <c r="E1503" s="11">
        <f t="shared" si="94"/>
        <v>2020</v>
      </c>
      <c r="F1503" s="11" t="s">
        <v>57</v>
      </c>
      <c r="G1503" s="11" t="s">
        <v>98</v>
      </c>
      <c r="I1503" s="91">
        <v>166.9</v>
      </c>
      <c r="J1503" s="92">
        <f t="shared" si="95"/>
        <v>77233.733999999909</v>
      </c>
    </row>
    <row r="1504" spans="2:10" x14ac:dyDescent="0.35">
      <c r="B1504" s="43">
        <v>44130</v>
      </c>
      <c r="C1504" s="11">
        <f t="shared" si="92"/>
        <v>26</v>
      </c>
      <c r="D1504" s="11">
        <f t="shared" si="93"/>
        <v>10</v>
      </c>
      <c r="E1504" s="11">
        <f t="shared" si="94"/>
        <v>2020</v>
      </c>
      <c r="F1504" s="11" t="s">
        <v>231</v>
      </c>
      <c r="G1504" s="11" t="s">
        <v>85</v>
      </c>
      <c r="I1504" s="91">
        <v>2774</v>
      </c>
      <c r="J1504" s="99">
        <f t="shared" si="95"/>
        <v>74459.733999999909</v>
      </c>
    </row>
    <row r="1505" spans="1:10" x14ac:dyDescent="0.35">
      <c r="A1505" s="17"/>
      <c r="B1505" s="19">
        <v>44137</v>
      </c>
      <c r="C1505" s="15">
        <f t="shared" si="92"/>
        <v>2</v>
      </c>
      <c r="D1505" s="15">
        <f t="shared" si="93"/>
        <v>11</v>
      </c>
      <c r="E1505" s="15">
        <f t="shared" si="94"/>
        <v>2020</v>
      </c>
      <c r="F1505" s="15" t="s">
        <v>335</v>
      </c>
      <c r="G1505" s="15" t="s">
        <v>37</v>
      </c>
      <c r="H1505" s="93"/>
      <c r="I1505" s="93">
        <v>500</v>
      </c>
      <c r="J1505" s="94">
        <f t="shared" si="95"/>
        <v>73959.733999999909</v>
      </c>
    </row>
    <row r="1506" spans="1:10" x14ac:dyDescent="0.35">
      <c r="A1506" s="17"/>
      <c r="B1506" s="19">
        <v>44137</v>
      </c>
      <c r="C1506" s="15">
        <f t="shared" si="92"/>
        <v>2</v>
      </c>
      <c r="D1506" s="15">
        <f t="shared" si="93"/>
        <v>11</v>
      </c>
      <c r="E1506" s="15">
        <f t="shared" si="94"/>
        <v>2020</v>
      </c>
      <c r="F1506" s="15" t="s">
        <v>330</v>
      </c>
      <c r="G1506" s="15" t="s">
        <v>48</v>
      </c>
      <c r="H1506" s="93"/>
      <c r="I1506" s="93">
        <v>1667</v>
      </c>
      <c r="J1506" s="94">
        <f t="shared" si="95"/>
        <v>72292.733999999909</v>
      </c>
    </row>
    <row r="1507" spans="1:10" x14ac:dyDescent="0.35">
      <c r="A1507" s="17"/>
      <c r="B1507" s="19">
        <v>44137</v>
      </c>
      <c r="C1507" s="15">
        <f t="shared" si="92"/>
        <v>2</v>
      </c>
      <c r="D1507" s="15">
        <f t="shared" si="93"/>
        <v>11</v>
      </c>
      <c r="E1507" s="15">
        <f t="shared" si="94"/>
        <v>2020</v>
      </c>
      <c r="F1507" s="15" t="s">
        <v>331</v>
      </c>
      <c r="G1507" s="15" t="s">
        <v>50</v>
      </c>
      <c r="H1507" s="93"/>
      <c r="I1507" s="93">
        <v>100</v>
      </c>
      <c r="J1507" s="94">
        <f t="shared" si="95"/>
        <v>72192.733999999909</v>
      </c>
    </row>
    <row r="1508" spans="1:10" x14ac:dyDescent="0.35">
      <c r="A1508" s="17"/>
      <c r="B1508" s="19">
        <v>44137</v>
      </c>
      <c r="C1508" s="15">
        <f t="shared" si="92"/>
        <v>2</v>
      </c>
      <c r="D1508" s="15">
        <f t="shared" si="93"/>
        <v>11</v>
      </c>
      <c r="E1508" s="15">
        <f t="shared" si="94"/>
        <v>2020</v>
      </c>
      <c r="F1508" s="15" t="s">
        <v>357</v>
      </c>
      <c r="G1508" s="15" t="s">
        <v>19</v>
      </c>
      <c r="H1508" s="93">
        <v>216</v>
      </c>
      <c r="I1508" s="93"/>
      <c r="J1508" s="94">
        <f t="shared" si="95"/>
        <v>72408.733999999909</v>
      </c>
    </row>
    <row r="1509" spans="1:10" x14ac:dyDescent="0.35">
      <c r="A1509" s="17"/>
      <c r="B1509" s="19">
        <v>44137</v>
      </c>
      <c r="C1509" s="15">
        <f t="shared" si="92"/>
        <v>2</v>
      </c>
      <c r="D1509" s="15">
        <f t="shared" si="93"/>
        <v>11</v>
      </c>
      <c r="E1509" s="15">
        <f t="shared" si="94"/>
        <v>2020</v>
      </c>
      <c r="F1509" s="15" t="s">
        <v>309</v>
      </c>
      <c r="G1509" s="15" t="s">
        <v>19</v>
      </c>
      <c r="H1509" s="93">
        <v>216</v>
      </c>
      <c r="I1509" s="93"/>
      <c r="J1509" s="94">
        <f t="shared" si="95"/>
        <v>72624.733999999909</v>
      </c>
    </row>
    <row r="1510" spans="1:10" x14ac:dyDescent="0.35">
      <c r="A1510" s="17"/>
      <c r="B1510" s="19">
        <v>44137</v>
      </c>
      <c r="C1510" s="15">
        <f t="shared" si="92"/>
        <v>2</v>
      </c>
      <c r="D1510" s="15">
        <f t="shared" si="93"/>
        <v>11</v>
      </c>
      <c r="E1510" s="15">
        <f t="shared" si="94"/>
        <v>2020</v>
      </c>
      <c r="F1510" s="15" t="s">
        <v>334</v>
      </c>
      <c r="G1510" s="15" t="s">
        <v>19</v>
      </c>
      <c r="H1510" s="93">
        <v>216</v>
      </c>
      <c r="I1510" s="93"/>
      <c r="J1510" s="94">
        <f t="shared" si="95"/>
        <v>72840.733999999909</v>
      </c>
    </row>
    <row r="1511" spans="1:10" x14ac:dyDescent="0.35">
      <c r="A1511" s="17"/>
      <c r="B1511" s="19">
        <v>44137</v>
      </c>
      <c r="C1511" s="15">
        <f t="shared" si="92"/>
        <v>2</v>
      </c>
      <c r="D1511" s="15">
        <f t="shared" si="93"/>
        <v>11</v>
      </c>
      <c r="E1511" s="15">
        <f t="shared" si="94"/>
        <v>2020</v>
      </c>
      <c r="F1511" s="15" t="s">
        <v>309</v>
      </c>
      <c r="G1511" s="15" t="s">
        <v>9</v>
      </c>
      <c r="H1511" s="93">
        <v>130</v>
      </c>
      <c r="I1511" s="93"/>
      <c r="J1511" s="94">
        <f t="shared" si="95"/>
        <v>72970.733999999909</v>
      </c>
    </row>
    <row r="1512" spans="1:10" x14ac:dyDescent="0.35">
      <c r="A1512" s="17"/>
      <c r="B1512" s="19">
        <v>44137</v>
      </c>
      <c r="C1512" s="15">
        <f t="shared" si="92"/>
        <v>2</v>
      </c>
      <c r="D1512" s="15">
        <f t="shared" si="93"/>
        <v>11</v>
      </c>
      <c r="E1512" s="15">
        <f t="shared" si="94"/>
        <v>2020</v>
      </c>
      <c r="F1512" s="15" t="s">
        <v>329</v>
      </c>
      <c r="G1512" s="15" t="s">
        <v>9</v>
      </c>
      <c r="H1512" s="93">
        <v>125</v>
      </c>
      <c r="I1512" s="93"/>
      <c r="J1512" s="94">
        <f t="shared" si="95"/>
        <v>73095.733999999909</v>
      </c>
    </row>
    <row r="1513" spans="1:10" x14ac:dyDescent="0.35">
      <c r="A1513" s="17"/>
      <c r="B1513" s="19">
        <v>44137</v>
      </c>
      <c r="C1513" s="15">
        <f t="shared" si="92"/>
        <v>2</v>
      </c>
      <c r="D1513" s="15">
        <f t="shared" si="93"/>
        <v>11</v>
      </c>
      <c r="E1513" s="15">
        <f t="shared" si="94"/>
        <v>2020</v>
      </c>
      <c r="F1513" s="15" t="s">
        <v>334</v>
      </c>
      <c r="G1513" s="15" t="s">
        <v>9</v>
      </c>
      <c r="H1513" s="93">
        <v>65</v>
      </c>
      <c r="I1513" s="93"/>
      <c r="J1513" s="94">
        <f t="shared" si="95"/>
        <v>73160.733999999909</v>
      </c>
    </row>
    <row r="1514" spans="1:10" x14ac:dyDescent="0.35">
      <c r="A1514" s="17"/>
      <c r="B1514" s="19">
        <v>44137</v>
      </c>
      <c r="C1514" s="15">
        <f t="shared" si="92"/>
        <v>2</v>
      </c>
      <c r="D1514" s="15">
        <f t="shared" si="93"/>
        <v>11</v>
      </c>
      <c r="E1514" s="15">
        <f t="shared" si="94"/>
        <v>2020</v>
      </c>
      <c r="F1514" s="15" t="s">
        <v>333</v>
      </c>
      <c r="G1514" s="15" t="s">
        <v>67</v>
      </c>
      <c r="H1514" s="93"/>
      <c r="I1514" s="93">
        <v>167</v>
      </c>
      <c r="J1514" s="94">
        <f t="shared" si="95"/>
        <v>72993.733999999909</v>
      </c>
    </row>
    <row r="1515" spans="1:10" x14ac:dyDescent="0.35">
      <c r="A1515" s="17"/>
      <c r="B1515" s="19">
        <v>44138</v>
      </c>
      <c r="C1515" s="15">
        <f t="shared" si="92"/>
        <v>3</v>
      </c>
      <c r="D1515" s="15">
        <f t="shared" si="93"/>
        <v>11</v>
      </c>
      <c r="E1515" s="15">
        <f t="shared" si="94"/>
        <v>2020</v>
      </c>
      <c r="F1515" s="15" t="s">
        <v>336</v>
      </c>
      <c r="G1515" s="15" t="s">
        <v>19</v>
      </c>
      <c r="H1515" s="93">
        <v>216</v>
      </c>
      <c r="I1515" s="93"/>
      <c r="J1515" s="94">
        <f t="shared" si="95"/>
        <v>73209.733999999909</v>
      </c>
    </row>
    <row r="1516" spans="1:10" x14ac:dyDescent="0.35">
      <c r="A1516" s="17"/>
      <c r="B1516" s="19">
        <v>44138</v>
      </c>
      <c r="C1516" s="15">
        <f t="shared" si="92"/>
        <v>3</v>
      </c>
      <c r="D1516" s="15">
        <f t="shared" si="93"/>
        <v>11</v>
      </c>
      <c r="E1516" s="15">
        <f t="shared" si="94"/>
        <v>2020</v>
      </c>
      <c r="F1516" s="15" t="s">
        <v>336</v>
      </c>
      <c r="G1516" s="15" t="s">
        <v>9</v>
      </c>
      <c r="H1516" s="93">
        <v>417</v>
      </c>
      <c r="I1516" s="93"/>
      <c r="J1516" s="94">
        <f t="shared" si="95"/>
        <v>73626.733999999909</v>
      </c>
    </row>
    <row r="1517" spans="1:10" x14ac:dyDescent="0.35">
      <c r="A1517" s="17"/>
      <c r="B1517" s="19">
        <v>44139</v>
      </c>
      <c r="C1517" s="15">
        <f t="shared" si="92"/>
        <v>4</v>
      </c>
      <c r="D1517" s="15">
        <f t="shared" si="93"/>
        <v>11</v>
      </c>
      <c r="E1517" s="15">
        <f t="shared" si="94"/>
        <v>2020</v>
      </c>
      <c r="F1517" s="15" t="s">
        <v>329</v>
      </c>
      <c r="G1517" s="15" t="s">
        <v>19</v>
      </c>
      <c r="H1517" s="93">
        <v>216</v>
      </c>
      <c r="I1517" s="93"/>
      <c r="J1517" s="94">
        <f t="shared" si="95"/>
        <v>73842.733999999909</v>
      </c>
    </row>
    <row r="1518" spans="1:10" x14ac:dyDescent="0.35">
      <c r="A1518" s="17"/>
      <c r="B1518" s="19">
        <v>44139</v>
      </c>
      <c r="C1518" s="15">
        <f t="shared" si="92"/>
        <v>4</v>
      </c>
      <c r="D1518" s="15">
        <f t="shared" si="93"/>
        <v>11</v>
      </c>
      <c r="E1518" s="15">
        <f t="shared" si="94"/>
        <v>2020</v>
      </c>
      <c r="F1518" s="15" t="s">
        <v>179</v>
      </c>
      <c r="G1518" s="15" t="s">
        <v>96</v>
      </c>
      <c r="H1518" s="93"/>
      <c r="I1518" s="93">
        <v>2.5299999999999998</v>
      </c>
      <c r="J1518" s="94">
        <f t="shared" si="95"/>
        <v>73840.203999999911</v>
      </c>
    </row>
    <row r="1519" spans="1:10" x14ac:dyDescent="0.35">
      <c r="A1519" s="17"/>
      <c r="B1519" s="19">
        <v>44139</v>
      </c>
      <c r="C1519" s="15">
        <f t="shared" si="92"/>
        <v>4</v>
      </c>
      <c r="D1519" s="15">
        <f t="shared" si="93"/>
        <v>11</v>
      </c>
      <c r="E1519" s="15">
        <f t="shared" si="94"/>
        <v>2020</v>
      </c>
      <c r="F1519" s="15" t="s">
        <v>309</v>
      </c>
      <c r="G1519" s="32" t="s">
        <v>138</v>
      </c>
      <c r="H1519" s="93"/>
      <c r="I1519" s="93">
        <v>830</v>
      </c>
      <c r="J1519" s="94">
        <f t="shared" si="95"/>
        <v>73010.203999999911</v>
      </c>
    </row>
    <row r="1520" spans="1:10" x14ac:dyDescent="0.35">
      <c r="A1520" s="17"/>
      <c r="B1520" s="19">
        <v>44140</v>
      </c>
      <c r="C1520" s="15">
        <f t="shared" si="92"/>
        <v>5</v>
      </c>
      <c r="D1520" s="15">
        <f t="shared" si="93"/>
        <v>11</v>
      </c>
      <c r="E1520" s="15">
        <f t="shared" si="94"/>
        <v>2020</v>
      </c>
      <c r="F1520" s="15" t="s">
        <v>332</v>
      </c>
      <c r="G1520" s="15" t="s">
        <v>19</v>
      </c>
      <c r="H1520" s="93">
        <v>216</v>
      </c>
      <c r="I1520" s="93"/>
      <c r="J1520" s="94">
        <f t="shared" si="95"/>
        <v>73226.203999999911</v>
      </c>
    </row>
    <row r="1521" spans="1:10" x14ac:dyDescent="0.35">
      <c r="A1521" s="17"/>
      <c r="B1521" s="19">
        <v>44140</v>
      </c>
      <c r="C1521" s="15">
        <f t="shared" si="92"/>
        <v>5</v>
      </c>
      <c r="D1521" s="15">
        <f t="shared" si="93"/>
        <v>11</v>
      </c>
      <c r="E1521" s="15">
        <f t="shared" si="94"/>
        <v>2020</v>
      </c>
      <c r="F1521" s="15" t="s">
        <v>309</v>
      </c>
      <c r="G1521" s="15" t="s">
        <v>9</v>
      </c>
      <c r="H1521" s="93">
        <v>3000</v>
      </c>
      <c r="I1521" s="93"/>
      <c r="J1521" s="94">
        <f t="shared" si="95"/>
        <v>76226.203999999911</v>
      </c>
    </row>
    <row r="1522" spans="1:10" x14ac:dyDescent="0.35">
      <c r="A1522" s="17"/>
      <c r="B1522" s="19">
        <v>44140</v>
      </c>
      <c r="C1522" s="15">
        <f t="shared" si="92"/>
        <v>5</v>
      </c>
      <c r="D1522" s="15">
        <f t="shared" si="93"/>
        <v>11</v>
      </c>
      <c r="E1522" s="15">
        <f t="shared" si="94"/>
        <v>2020</v>
      </c>
      <c r="F1522" s="15" t="s">
        <v>332</v>
      </c>
      <c r="G1522" s="15" t="s">
        <v>9</v>
      </c>
      <c r="H1522" s="93">
        <v>80</v>
      </c>
      <c r="I1522" s="93"/>
      <c r="J1522" s="94">
        <f t="shared" si="95"/>
        <v>76306.203999999911</v>
      </c>
    </row>
    <row r="1523" spans="1:10" x14ac:dyDescent="0.35">
      <c r="A1523" s="17"/>
      <c r="B1523" s="19">
        <v>44141</v>
      </c>
      <c r="C1523" s="15">
        <f t="shared" si="92"/>
        <v>6</v>
      </c>
      <c r="D1523" s="15">
        <f t="shared" si="93"/>
        <v>11</v>
      </c>
      <c r="E1523" s="15">
        <f t="shared" si="94"/>
        <v>2020</v>
      </c>
      <c r="F1523" s="15" t="s">
        <v>326</v>
      </c>
      <c r="G1523" s="15" t="s">
        <v>19</v>
      </c>
      <c r="H1523" s="93">
        <v>216</v>
      </c>
      <c r="I1523" s="93"/>
      <c r="J1523" s="94">
        <f t="shared" si="95"/>
        <v>76522.203999999911</v>
      </c>
    </row>
    <row r="1524" spans="1:10" x14ac:dyDescent="0.35">
      <c r="A1524" s="17"/>
      <c r="B1524" s="19">
        <v>44141</v>
      </c>
      <c r="C1524" s="15">
        <f t="shared" si="92"/>
        <v>6</v>
      </c>
      <c r="D1524" s="15">
        <f t="shared" si="93"/>
        <v>11</v>
      </c>
      <c r="E1524" s="15">
        <f t="shared" si="94"/>
        <v>2020</v>
      </c>
      <c r="F1524" s="15" t="s">
        <v>326</v>
      </c>
      <c r="G1524" s="15" t="s">
        <v>9</v>
      </c>
      <c r="H1524" s="93">
        <v>135</v>
      </c>
      <c r="I1524" s="93"/>
      <c r="J1524" s="94">
        <f t="shared" si="95"/>
        <v>76657.203999999911</v>
      </c>
    </row>
    <row r="1525" spans="1:10" x14ac:dyDescent="0.35">
      <c r="A1525" s="17"/>
      <c r="B1525" s="19">
        <v>44144</v>
      </c>
      <c r="C1525" s="15">
        <f t="shared" si="92"/>
        <v>9</v>
      </c>
      <c r="D1525" s="15">
        <f t="shared" si="93"/>
        <v>11</v>
      </c>
      <c r="E1525" s="15">
        <f t="shared" si="94"/>
        <v>2020</v>
      </c>
      <c r="F1525" s="15" t="s">
        <v>41</v>
      </c>
      <c r="G1525" s="15" t="s">
        <v>91</v>
      </c>
      <c r="H1525" s="93"/>
      <c r="I1525" s="93">
        <v>79.8</v>
      </c>
      <c r="J1525" s="94">
        <f t="shared" si="95"/>
        <v>76577.403999999908</v>
      </c>
    </row>
    <row r="1526" spans="1:10" x14ac:dyDescent="0.35">
      <c r="A1526" s="17"/>
      <c r="B1526" s="19">
        <v>44145</v>
      </c>
      <c r="C1526" s="15">
        <f t="shared" si="92"/>
        <v>10</v>
      </c>
      <c r="D1526" s="15">
        <f t="shared" si="93"/>
        <v>11</v>
      </c>
      <c r="E1526" s="15">
        <f t="shared" si="94"/>
        <v>2020</v>
      </c>
      <c r="F1526" s="15" t="s">
        <v>167</v>
      </c>
      <c r="G1526" s="15" t="s">
        <v>18</v>
      </c>
      <c r="H1526" s="93"/>
      <c r="I1526" s="93">
        <v>113.69</v>
      </c>
      <c r="J1526" s="94">
        <f t="shared" si="95"/>
        <v>76463.713999999905</v>
      </c>
    </row>
    <row r="1527" spans="1:10" x14ac:dyDescent="0.35">
      <c r="A1527" s="17"/>
      <c r="B1527" s="19">
        <v>44145</v>
      </c>
      <c r="C1527" s="15">
        <f t="shared" si="92"/>
        <v>10</v>
      </c>
      <c r="D1527" s="15">
        <f t="shared" si="93"/>
        <v>11</v>
      </c>
      <c r="E1527" s="15">
        <f t="shared" si="94"/>
        <v>2020</v>
      </c>
      <c r="F1527" s="15" t="s">
        <v>57</v>
      </c>
      <c r="G1527" s="15" t="s">
        <v>32</v>
      </c>
      <c r="H1527" s="93"/>
      <c r="I1527" s="93">
        <v>106.05</v>
      </c>
      <c r="J1527" s="94">
        <f t="shared" si="95"/>
        <v>76357.663999999902</v>
      </c>
    </row>
    <row r="1528" spans="1:10" x14ac:dyDescent="0.35">
      <c r="A1528" s="17"/>
      <c r="B1528" s="19">
        <v>44147</v>
      </c>
      <c r="C1528" s="15">
        <f t="shared" si="92"/>
        <v>12</v>
      </c>
      <c r="D1528" s="15">
        <f t="shared" si="93"/>
        <v>11</v>
      </c>
      <c r="E1528" s="15">
        <f t="shared" si="94"/>
        <v>2020</v>
      </c>
      <c r="F1528" s="15" t="s">
        <v>356</v>
      </c>
      <c r="G1528" s="15" t="s">
        <v>19</v>
      </c>
      <c r="H1528" s="93">
        <v>256</v>
      </c>
      <c r="I1528" s="93"/>
      <c r="J1528" s="94">
        <f t="shared" si="95"/>
        <v>76613.663999999902</v>
      </c>
    </row>
    <row r="1529" spans="1:10" x14ac:dyDescent="0.35">
      <c r="A1529" s="17"/>
      <c r="B1529" s="19">
        <v>44147</v>
      </c>
      <c r="C1529" s="15">
        <f t="shared" si="92"/>
        <v>12</v>
      </c>
      <c r="D1529" s="15">
        <f t="shared" si="93"/>
        <v>11</v>
      </c>
      <c r="E1529" s="15">
        <f t="shared" si="94"/>
        <v>2020</v>
      </c>
      <c r="F1529" s="15" t="s">
        <v>57</v>
      </c>
      <c r="G1529" s="15" t="s">
        <v>32</v>
      </c>
      <c r="H1529" s="93"/>
      <c r="I1529" s="93">
        <v>23.5</v>
      </c>
      <c r="J1529" s="94">
        <f t="shared" si="95"/>
        <v>76590.163999999902</v>
      </c>
    </row>
    <row r="1530" spans="1:10" x14ac:dyDescent="0.35">
      <c r="A1530" s="17"/>
      <c r="B1530" s="19">
        <v>44147</v>
      </c>
      <c r="C1530" s="15">
        <f t="shared" si="92"/>
        <v>12</v>
      </c>
      <c r="D1530" s="15">
        <f t="shared" si="93"/>
        <v>11</v>
      </c>
      <c r="E1530" s="15">
        <f t="shared" si="94"/>
        <v>2020</v>
      </c>
      <c r="F1530" s="15" t="s">
        <v>356</v>
      </c>
      <c r="G1530" s="15" t="s">
        <v>9</v>
      </c>
      <c r="H1530" s="93">
        <v>120</v>
      </c>
      <c r="I1530" s="93"/>
      <c r="J1530" s="94">
        <f t="shared" si="95"/>
        <v>76710.163999999902</v>
      </c>
    </row>
    <row r="1531" spans="1:10" x14ac:dyDescent="0.35">
      <c r="A1531" s="17"/>
      <c r="B1531" s="19">
        <v>44148</v>
      </c>
      <c r="C1531" s="15">
        <f t="shared" si="92"/>
        <v>13</v>
      </c>
      <c r="D1531" s="15">
        <f t="shared" si="93"/>
        <v>11</v>
      </c>
      <c r="E1531" s="15">
        <f t="shared" si="94"/>
        <v>2020</v>
      </c>
      <c r="F1531" s="15" t="s">
        <v>61</v>
      </c>
      <c r="G1531" s="15" t="s">
        <v>91</v>
      </c>
      <c r="H1531" s="93"/>
      <c r="I1531" s="93">
        <v>72.53</v>
      </c>
      <c r="J1531" s="94">
        <f t="shared" si="95"/>
        <v>76637.633999999904</v>
      </c>
    </row>
    <row r="1532" spans="1:10" x14ac:dyDescent="0.35">
      <c r="A1532" s="17"/>
      <c r="B1532" s="19">
        <v>44148</v>
      </c>
      <c r="C1532" s="15">
        <f t="shared" si="92"/>
        <v>13</v>
      </c>
      <c r="D1532" s="15">
        <f t="shared" si="93"/>
        <v>11</v>
      </c>
      <c r="E1532" s="15">
        <f t="shared" si="94"/>
        <v>2020</v>
      </c>
      <c r="F1532" s="15" t="s">
        <v>41</v>
      </c>
      <c r="G1532" s="15" t="s">
        <v>91</v>
      </c>
      <c r="H1532" s="93"/>
      <c r="I1532" s="93">
        <v>60.7</v>
      </c>
      <c r="J1532" s="94">
        <f t="shared" si="95"/>
        <v>76576.933999999907</v>
      </c>
    </row>
    <row r="1533" spans="1:10" x14ac:dyDescent="0.35">
      <c r="A1533" s="17"/>
      <c r="B1533" s="19">
        <v>44148</v>
      </c>
      <c r="C1533" s="15">
        <f t="shared" si="92"/>
        <v>13</v>
      </c>
      <c r="D1533" s="15">
        <f t="shared" si="93"/>
        <v>11</v>
      </c>
      <c r="E1533" s="15">
        <f t="shared" si="94"/>
        <v>2020</v>
      </c>
      <c r="F1533" s="15" t="s">
        <v>41</v>
      </c>
      <c r="G1533" s="15" t="s">
        <v>56</v>
      </c>
      <c r="H1533" s="93"/>
      <c r="I1533" s="93">
        <v>429.97</v>
      </c>
      <c r="J1533" s="94">
        <f t="shared" si="95"/>
        <v>76146.963999999905</v>
      </c>
    </row>
    <row r="1534" spans="1:10" x14ac:dyDescent="0.35">
      <c r="A1534" s="17"/>
      <c r="B1534" s="19">
        <v>44148</v>
      </c>
      <c r="C1534" s="15">
        <f t="shared" si="92"/>
        <v>13</v>
      </c>
      <c r="D1534" s="15">
        <f t="shared" si="93"/>
        <v>11</v>
      </c>
      <c r="E1534" s="15">
        <f t="shared" si="94"/>
        <v>2020</v>
      </c>
      <c r="F1534" s="15" t="s">
        <v>61</v>
      </c>
      <c r="G1534" s="15" t="s">
        <v>56</v>
      </c>
      <c r="H1534" s="93"/>
      <c r="I1534" s="93">
        <v>179.65</v>
      </c>
      <c r="J1534" s="94">
        <f t="shared" si="95"/>
        <v>75967.313999999911</v>
      </c>
    </row>
    <row r="1535" spans="1:10" x14ac:dyDescent="0.35">
      <c r="A1535" s="17"/>
      <c r="B1535" s="19">
        <v>44148</v>
      </c>
      <c r="C1535" s="15">
        <f t="shared" si="92"/>
        <v>13</v>
      </c>
      <c r="D1535" s="15">
        <f t="shared" si="93"/>
        <v>11</v>
      </c>
      <c r="E1535" s="15">
        <f t="shared" si="94"/>
        <v>2020</v>
      </c>
      <c r="F1535" s="15" t="s">
        <v>41</v>
      </c>
      <c r="G1535" s="15" t="s">
        <v>56</v>
      </c>
      <c r="H1535" s="93"/>
      <c r="I1535" s="93">
        <v>36</v>
      </c>
      <c r="J1535" s="94">
        <f t="shared" si="95"/>
        <v>75931.313999999911</v>
      </c>
    </row>
    <row r="1536" spans="1:10" x14ac:dyDescent="0.35">
      <c r="A1536" s="17"/>
      <c r="B1536" s="19">
        <v>44151</v>
      </c>
      <c r="C1536" s="15">
        <f t="shared" si="92"/>
        <v>16</v>
      </c>
      <c r="D1536" s="15">
        <f t="shared" si="93"/>
        <v>11</v>
      </c>
      <c r="E1536" s="15">
        <f t="shared" si="94"/>
        <v>2020</v>
      </c>
      <c r="F1536" s="15" t="s">
        <v>327</v>
      </c>
      <c r="G1536" s="15" t="s">
        <v>19</v>
      </c>
      <c r="H1536" s="93">
        <v>216</v>
      </c>
      <c r="I1536" s="93"/>
      <c r="J1536" s="94">
        <f t="shared" si="95"/>
        <v>76147.313999999911</v>
      </c>
    </row>
    <row r="1537" spans="1:10" x14ac:dyDescent="0.35">
      <c r="A1537" s="17"/>
      <c r="B1537" s="19">
        <v>44151</v>
      </c>
      <c r="C1537" s="15">
        <f t="shared" si="92"/>
        <v>16</v>
      </c>
      <c r="D1537" s="15">
        <f t="shared" si="93"/>
        <v>11</v>
      </c>
      <c r="E1537" s="15">
        <f t="shared" si="94"/>
        <v>2020</v>
      </c>
      <c r="F1537" s="15" t="s">
        <v>327</v>
      </c>
      <c r="G1537" s="15" t="s">
        <v>9</v>
      </c>
      <c r="H1537" s="93">
        <v>160</v>
      </c>
      <c r="I1537" s="93"/>
      <c r="J1537" s="94">
        <f t="shared" si="95"/>
        <v>76307.313999999911</v>
      </c>
    </row>
    <row r="1538" spans="1:10" x14ac:dyDescent="0.35">
      <c r="A1538" s="17"/>
      <c r="B1538" s="19">
        <v>44151</v>
      </c>
      <c r="C1538" s="15">
        <f t="shared" ref="C1538:C1601" si="96">DAY(B1538)</f>
        <v>16</v>
      </c>
      <c r="D1538" s="15">
        <f t="shared" ref="D1538:D1601" si="97">MONTH(B1538)</f>
        <v>11</v>
      </c>
      <c r="E1538" s="15">
        <f t="shared" ref="E1538:E1601" si="98">YEAR(B1538)</f>
        <v>2020</v>
      </c>
      <c r="F1538" s="15" t="s">
        <v>41</v>
      </c>
      <c r="G1538" s="15" t="s">
        <v>91</v>
      </c>
      <c r="H1538" s="93"/>
      <c r="I1538" s="93">
        <v>26.4</v>
      </c>
      <c r="J1538" s="94">
        <f t="shared" si="95"/>
        <v>76280.913999999917</v>
      </c>
    </row>
    <row r="1539" spans="1:10" x14ac:dyDescent="0.35">
      <c r="A1539" s="17"/>
      <c r="B1539" s="19">
        <v>44152</v>
      </c>
      <c r="C1539" s="15">
        <f t="shared" si="96"/>
        <v>17</v>
      </c>
      <c r="D1539" s="15">
        <f t="shared" si="97"/>
        <v>11</v>
      </c>
      <c r="E1539" s="15">
        <f t="shared" si="98"/>
        <v>2020</v>
      </c>
      <c r="F1539" s="15" t="s">
        <v>118</v>
      </c>
      <c r="G1539" s="15" t="s">
        <v>52</v>
      </c>
      <c r="H1539" s="93"/>
      <c r="I1539" s="93">
        <v>271.98</v>
      </c>
      <c r="J1539" s="94">
        <f t="shared" ref="J1539:J1602" si="99">J1538+H1539-I1539</f>
        <v>76008.933999999921</v>
      </c>
    </row>
    <row r="1540" spans="1:10" x14ac:dyDescent="0.35">
      <c r="A1540" s="17"/>
      <c r="B1540" s="19">
        <v>44152</v>
      </c>
      <c r="C1540" s="15">
        <f t="shared" si="96"/>
        <v>17</v>
      </c>
      <c r="D1540" s="15">
        <f t="shared" si="97"/>
        <v>11</v>
      </c>
      <c r="E1540" s="15">
        <f t="shared" si="98"/>
        <v>2020</v>
      </c>
      <c r="F1540" s="15" t="s">
        <v>226</v>
      </c>
      <c r="G1540" s="15" t="s">
        <v>80</v>
      </c>
      <c r="H1540" s="93"/>
      <c r="I1540" s="93">
        <v>23.89</v>
      </c>
      <c r="J1540" s="94">
        <f t="shared" si="99"/>
        <v>75985.043999999922</v>
      </c>
    </row>
    <row r="1541" spans="1:10" x14ac:dyDescent="0.35">
      <c r="A1541" s="17"/>
      <c r="B1541" s="19">
        <v>44152</v>
      </c>
      <c r="C1541" s="15">
        <f t="shared" si="96"/>
        <v>17</v>
      </c>
      <c r="D1541" s="15">
        <f t="shared" si="97"/>
        <v>11</v>
      </c>
      <c r="E1541" s="15">
        <f t="shared" si="98"/>
        <v>2020</v>
      </c>
      <c r="F1541" s="15" t="s">
        <v>118</v>
      </c>
      <c r="G1541" s="32" t="s">
        <v>91</v>
      </c>
      <c r="H1541" s="93"/>
      <c r="I1541" s="93">
        <v>344.52</v>
      </c>
      <c r="J1541" s="94">
        <f t="shared" si="99"/>
        <v>75640.523999999918</v>
      </c>
    </row>
    <row r="1542" spans="1:10" x14ac:dyDescent="0.35">
      <c r="A1542" s="17"/>
      <c r="B1542" s="19">
        <v>44152</v>
      </c>
      <c r="C1542" s="15">
        <f t="shared" si="96"/>
        <v>17</v>
      </c>
      <c r="D1542" s="15">
        <f t="shared" si="97"/>
        <v>11</v>
      </c>
      <c r="E1542" s="15">
        <f t="shared" si="98"/>
        <v>2020</v>
      </c>
      <c r="F1542" s="15" t="s">
        <v>226</v>
      </c>
      <c r="G1542" s="15" t="s">
        <v>128</v>
      </c>
      <c r="H1542" s="93"/>
      <c r="I1542" s="93">
        <v>133.75</v>
      </c>
      <c r="J1542" s="94">
        <f t="shared" si="99"/>
        <v>75506.773999999918</v>
      </c>
    </row>
    <row r="1543" spans="1:10" x14ac:dyDescent="0.35">
      <c r="A1543" s="17"/>
      <c r="B1543" s="19">
        <v>44152</v>
      </c>
      <c r="C1543" s="15">
        <f t="shared" si="96"/>
        <v>17</v>
      </c>
      <c r="D1543" s="15">
        <f t="shared" si="97"/>
        <v>11</v>
      </c>
      <c r="E1543" s="15">
        <f t="shared" si="98"/>
        <v>2020</v>
      </c>
      <c r="F1543" s="15" t="s">
        <v>235</v>
      </c>
      <c r="G1543" s="15" t="s">
        <v>56</v>
      </c>
      <c r="H1543" s="93"/>
      <c r="I1543" s="93">
        <v>10.199999999999999</v>
      </c>
      <c r="J1543" s="94">
        <f t="shared" si="99"/>
        <v>75496.57399999992</v>
      </c>
    </row>
    <row r="1544" spans="1:10" x14ac:dyDescent="0.35">
      <c r="A1544" s="17"/>
      <c r="B1544" s="19">
        <v>44153</v>
      </c>
      <c r="C1544" s="15">
        <f t="shared" si="96"/>
        <v>18</v>
      </c>
      <c r="D1544" s="15">
        <f t="shared" si="97"/>
        <v>11</v>
      </c>
      <c r="E1544" s="15">
        <f t="shared" si="98"/>
        <v>2020</v>
      </c>
      <c r="F1544" s="15" t="s">
        <v>235</v>
      </c>
      <c r="G1544" s="15" t="s">
        <v>56</v>
      </c>
      <c r="H1544" s="93"/>
      <c r="I1544" s="93">
        <v>10.8</v>
      </c>
      <c r="J1544" s="94">
        <f t="shared" si="99"/>
        <v>75485.773999999918</v>
      </c>
    </row>
    <row r="1545" spans="1:10" x14ac:dyDescent="0.35">
      <c r="A1545" s="17"/>
      <c r="B1545" s="19">
        <v>44154</v>
      </c>
      <c r="C1545" s="15">
        <f t="shared" si="96"/>
        <v>19</v>
      </c>
      <c r="D1545" s="15">
        <f t="shared" si="97"/>
        <v>11</v>
      </c>
      <c r="E1545" s="15">
        <f t="shared" si="98"/>
        <v>2020</v>
      </c>
      <c r="F1545" s="15" t="s">
        <v>160</v>
      </c>
      <c r="G1545" s="15" t="s">
        <v>161</v>
      </c>
      <c r="H1545" s="93"/>
      <c r="I1545" s="93">
        <v>125.31</v>
      </c>
      <c r="J1545" s="94">
        <f t="shared" si="99"/>
        <v>75360.46399999992</v>
      </c>
    </row>
    <row r="1546" spans="1:10" x14ac:dyDescent="0.35">
      <c r="A1546" s="17"/>
      <c r="B1546" s="19">
        <v>44158</v>
      </c>
      <c r="C1546" s="15">
        <f t="shared" si="96"/>
        <v>23</v>
      </c>
      <c r="D1546" s="15">
        <f t="shared" si="97"/>
        <v>11</v>
      </c>
      <c r="E1546" s="15">
        <f t="shared" si="98"/>
        <v>2020</v>
      </c>
      <c r="F1546" s="15" t="s">
        <v>204</v>
      </c>
      <c r="G1546" s="15" t="s">
        <v>116</v>
      </c>
      <c r="H1546" s="93"/>
      <c r="I1546" s="93">
        <v>7.2</v>
      </c>
      <c r="J1546" s="94">
        <f t="shared" si="99"/>
        <v>75353.263999999923</v>
      </c>
    </row>
    <row r="1547" spans="1:10" x14ac:dyDescent="0.35">
      <c r="A1547" s="17"/>
      <c r="B1547" s="19">
        <v>44158</v>
      </c>
      <c r="C1547" s="15">
        <f t="shared" si="96"/>
        <v>23</v>
      </c>
      <c r="D1547" s="15">
        <f t="shared" si="97"/>
        <v>11</v>
      </c>
      <c r="E1547" s="15">
        <f t="shared" si="98"/>
        <v>2020</v>
      </c>
      <c r="F1547" s="15" t="s">
        <v>142</v>
      </c>
      <c r="G1547" s="15" t="s">
        <v>56</v>
      </c>
      <c r="H1547" s="93"/>
      <c r="I1547" s="93">
        <v>245.4</v>
      </c>
      <c r="J1547" s="94">
        <f t="shared" si="99"/>
        <v>75107.863999999929</v>
      </c>
    </row>
    <row r="1548" spans="1:10" x14ac:dyDescent="0.35">
      <c r="A1548" s="17"/>
      <c r="B1548" s="19">
        <v>44158</v>
      </c>
      <c r="C1548" s="15">
        <f t="shared" si="96"/>
        <v>23</v>
      </c>
      <c r="D1548" s="15">
        <f t="shared" si="97"/>
        <v>11</v>
      </c>
      <c r="E1548" s="15">
        <f t="shared" si="98"/>
        <v>2020</v>
      </c>
      <c r="F1548" s="15" t="s">
        <v>235</v>
      </c>
      <c r="G1548" s="15" t="s">
        <v>56</v>
      </c>
      <c r="H1548" s="93"/>
      <c r="I1548" s="93">
        <v>23.59</v>
      </c>
      <c r="J1548" s="94">
        <f t="shared" si="99"/>
        <v>75084.273999999932</v>
      </c>
    </row>
    <row r="1549" spans="1:10" x14ac:dyDescent="0.35">
      <c r="A1549" s="17"/>
      <c r="B1549" s="19">
        <v>44158</v>
      </c>
      <c r="C1549" s="15">
        <f t="shared" si="96"/>
        <v>23</v>
      </c>
      <c r="D1549" s="15">
        <f t="shared" si="97"/>
        <v>11</v>
      </c>
      <c r="E1549" s="15">
        <f t="shared" si="98"/>
        <v>2020</v>
      </c>
      <c r="F1549" s="15" t="s">
        <v>235</v>
      </c>
      <c r="G1549" s="15" t="s">
        <v>56</v>
      </c>
      <c r="H1549" s="93"/>
      <c r="I1549" s="93">
        <v>21.91</v>
      </c>
      <c r="J1549" s="94">
        <f t="shared" si="99"/>
        <v>75062.363999999929</v>
      </c>
    </row>
    <row r="1550" spans="1:10" x14ac:dyDescent="0.35">
      <c r="A1550" s="17"/>
      <c r="B1550" s="19">
        <v>44159</v>
      </c>
      <c r="C1550" s="15">
        <f t="shared" si="96"/>
        <v>24</v>
      </c>
      <c r="D1550" s="15">
        <f t="shared" si="97"/>
        <v>11</v>
      </c>
      <c r="E1550" s="15">
        <f t="shared" si="98"/>
        <v>2020</v>
      </c>
      <c r="F1550" s="15" t="s">
        <v>41</v>
      </c>
      <c r="G1550" s="15" t="s">
        <v>56</v>
      </c>
      <c r="H1550" s="93"/>
      <c r="I1550" s="93">
        <v>72.55</v>
      </c>
      <c r="J1550" s="94">
        <f t="shared" si="99"/>
        <v>74989.813999999926</v>
      </c>
    </row>
    <row r="1551" spans="1:10" x14ac:dyDescent="0.35">
      <c r="A1551" s="17"/>
      <c r="B1551" s="19">
        <v>44159</v>
      </c>
      <c r="C1551" s="15">
        <f t="shared" si="96"/>
        <v>24</v>
      </c>
      <c r="D1551" s="15">
        <f t="shared" si="97"/>
        <v>11</v>
      </c>
      <c r="E1551" s="15">
        <f t="shared" si="98"/>
        <v>2020</v>
      </c>
      <c r="F1551" s="15" t="s">
        <v>41</v>
      </c>
      <c r="G1551" s="15" t="s">
        <v>56</v>
      </c>
      <c r="H1551" s="93"/>
      <c r="I1551" s="93">
        <v>36.89</v>
      </c>
      <c r="J1551" s="94">
        <f t="shared" si="99"/>
        <v>74952.923999999926</v>
      </c>
    </row>
    <row r="1552" spans="1:10" x14ac:dyDescent="0.35">
      <c r="A1552" s="17"/>
      <c r="B1552" s="19">
        <v>44160</v>
      </c>
      <c r="C1552" s="15">
        <f t="shared" si="96"/>
        <v>25</v>
      </c>
      <c r="D1552" s="15">
        <f t="shared" si="97"/>
        <v>11</v>
      </c>
      <c r="E1552" s="15">
        <f t="shared" si="98"/>
        <v>2020</v>
      </c>
      <c r="F1552" s="15" t="s">
        <v>41</v>
      </c>
      <c r="G1552" s="15" t="s">
        <v>102</v>
      </c>
      <c r="H1552" s="93"/>
      <c r="I1552" s="93">
        <v>60</v>
      </c>
      <c r="J1552" s="94">
        <f t="shared" si="99"/>
        <v>74892.923999999926</v>
      </c>
    </row>
    <row r="1553" spans="1:10" x14ac:dyDescent="0.35">
      <c r="A1553" s="17"/>
      <c r="B1553" s="19">
        <v>44160</v>
      </c>
      <c r="C1553" s="15">
        <f t="shared" si="96"/>
        <v>25</v>
      </c>
      <c r="D1553" s="15">
        <f t="shared" si="97"/>
        <v>11</v>
      </c>
      <c r="E1553" s="15">
        <f t="shared" si="98"/>
        <v>2020</v>
      </c>
      <c r="F1553" s="15" t="s">
        <v>41</v>
      </c>
      <c r="G1553" s="15" t="s">
        <v>102</v>
      </c>
      <c r="H1553" s="93"/>
      <c r="I1553" s="93">
        <v>9</v>
      </c>
      <c r="J1553" s="94">
        <f t="shared" si="99"/>
        <v>74883.923999999926</v>
      </c>
    </row>
    <row r="1554" spans="1:10" x14ac:dyDescent="0.35">
      <c r="A1554" s="17"/>
      <c r="B1554" s="19">
        <v>44160</v>
      </c>
      <c r="C1554" s="15">
        <f t="shared" si="96"/>
        <v>25</v>
      </c>
      <c r="D1554" s="15">
        <f t="shared" si="97"/>
        <v>11</v>
      </c>
      <c r="E1554" s="15">
        <f t="shared" si="98"/>
        <v>2020</v>
      </c>
      <c r="F1554" s="15" t="s">
        <v>41</v>
      </c>
      <c r="G1554" s="15" t="s">
        <v>138</v>
      </c>
      <c r="H1554" s="93"/>
      <c r="I1554" s="93">
        <v>20.7</v>
      </c>
      <c r="J1554" s="94">
        <f t="shared" si="99"/>
        <v>74863.223999999929</v>
      </c>
    </row>
    <row r="1555" spans="1:10" x14ac:dyDescent="0.35">
      <c r="A1555" s="17"/>
      <c r="B1555" s="19">
        <v>44160</v>
      </c>
      <c r="C1555" s="15">
        <f t="shared" si="96"/>
        <v>25</v>
      </c>
      <c r="D1555" s="15">
        <f t="shared" si="97"/>
        <v>11</v>
      </c>
      <c r="E1555" s="15">
        <f t="shared" si="98"/>
        <v>2020</v>
      </c>
      <c r="F1555" s="15" t="s">
        <v>235</v>
      </c>
      <c r="G1555" s="15" t="s">
        <v>56</v>
      </c>
      <c r="H1555" s="93"/>
      <c r="I1555" s="93">
        <v>12.9</v>
      </c>
      <c r="J1555" s="94">
        <f t="shared" si="99"/>
        <v>74850.323999999935</v>
      </c>
    </row>
    <row r="1556" spans="1:10" x14ac:dyDescent="0.35">
      <c r="A1556" s="17"/>
      <c r="B1556" s="19">
        <v>44161</v>
      </c>
      <c r="C1556" s="15">
        <f t="shared" si="96"/>
        <v>26</v>
      </c>
      <c r="D1556" s="15">
        <f t="shared" si="97"/>
        <v>11</v>
      </c>
      <c r="E1556" s="15">
        <f t="shared" si="98"/>
        <v>2020</v>
      </c>
      <c r="F1556" s="15" t="s">
        <v>184</v>
      </c>
      <c r="G1556" s="15" t="s">
        <v>102</v>
      </c>
      <c r="H1556" s="93"/>
      <c r="I1556" s="93">
        <v>2.98</v>
      </c>
      <c r="J1556" s="94">
        <f t="shared" si="99"/>
        <v>74847.343999999939</v>
      </c>
    </row>
    <row r="1557" spans="1:10" x14ac:dyDescent="0.35">
      <c r="A1557" s="17"/>
      <c r="B1557" s="19">
        <v>44161</v>
      </c>
      <c r="C1557" s="15">
        <f t="shared" si="96"/>
        <v>26</v>
      </c>
      <c r="D1557" s="15">
        <f t="shared" si="97"/>
        <v>11</v>
      </c>
      <c r="E1557" s="15">
        <f t="shared" si="98"/>
        <v>2020</v>
      </c>
      <c r="F1557" s="15" t="s">
        <v>184</v>
      </c>
      <c r="G1557" s="15" t="s">
        <v>102</v>
      </c>
      <c r="H1557" s="93">
        <v>2.98</v>
      </c>
      <c r="I1557" s="93"/>
      <c r="J1557" s="94">
        <f t="shared" si="99"/>
        <v>74850.323999999935</v>
      </c>
    </row>
    <row r="1558" spans="1:10" x14ac:dyDescent="0.35">
      <c r="A1558" s="17"/>
      <c r="B1558" s="19">
        <v>44161</v>
      </c>
      <c r="C1558" s="15">
        <f t="shared" si="96"/>
        <v>26</v>
      </c>
      <c r="D1558" s="15">
        <f t="shared" si="97"/>
        <v>11</v>
      </c>
      <c r="E1558" s="15">
        <f t="shared" si="98"/>
        <v>2020</v>
      </c>
      <c r="F1558" s="15" t="s">
        <v>179</v>
      </c>
      <c r="G1558" s="15" t="s">
        <v>116</v>
      </c>
      <c r="H1558" s="93"/>
      <c r="I1558" s="93">
        <v>37.200000000000003</v>
      </c>
      <c r="J1558" s="94">
        <f t="shared" si="99"/>
        <v>74813.123999999938</v>
      </c>
    </row>
    <row r="1559" spans="1:10" x14ac:dyDescent="0.35">
      <c r="A1559" s="17"/>
      <c r="B1559" s="19">
        <v>44162</v>
      </c>
      <c r="C1559" s="15">
        <f t="shared" si="96"/>
        <v>27</v>
      </c>
      <c r="D1559" s="15">
        <f t="shared" si="97"/>
        <v>11</v>
      </c>
      <c r="E1559" s="15">
        <f t="shared" si="98"/>
        <v>2020</v>
      </c>
      <c r="F1559" s="15" t="s">
        <v>41</v>
      </c>
      <c r="G1559" s="15" t="s">
        <v>102</v>
      </c>
      <c r="H1559" s="93"/>
      <c r="I1559" s="93">
        <v>11.05</v>
      </c>
      <c r="J1559" s="94">
        <f t="shared" si="99"/>
        <v>74802.073999999935</v>
      </c>
    </row>
    <row r="1560" spans="1:10" x14ac:dyDescent="0.35">
      <c r="A1560" s="17"/>
      <c r="B1560" s="19">
        <v>44162</v>
      </c>
      <c r="C1560" s="15">
        <f t="shared" si="96"/>
        <v>27</v>
      </c>
      <c r="D1560" s="15">
        <f t="shared" si="97"/>
        <v>11</v>
      </c>
      <c r="E1560" s="15">
        <f t="shared" si="98"/>
        <v>2020</v>
      </c>
      <c r="F1560" s="15" t="s">
        <v>179</v>
      </c>
      <c r="G1560" s="15" t="s">
        <v>96</v>
      </c>
      <c r="H1560" s="93"/>
      <c r="I1560" s="93">
        <v>0.7</v>
      </c>
      <c r="J1560" s="94">
        <f t="shared" si="99"/>
        <v>74801.373999999938</v>
      </c>
    </row>
    <row r="1561" spans="1:10" x14ac:dyDescent="0.35">
      <c r="A1561" s="17"/>
      <c r="B1561" s="19">
        <v>44162</v>
      </c>
      <c r="C1561" s="15">
        <f t="shared" si="96"/>
        <v>27</v>
      </c>
      <c r="D1561" s="15">
        <f t="shared" si="97"/>
        <v>11</v>
      </c>
      <c r="E1561" s="15">
        <f t="shared" si="98"/>
        <v>2020</v>
      </c>
      <c r="F1561" s="15" t="s">
        <v>179</v>
      </c>
      <c r="G1561" s="15" t="s">
        <v>96</v>
      </c>
      <c r="H1561" s="93"/>
      <c r="I1561" s="93">
        <v>0.7</v>
      </c>
      <c r="J1561" s="94">
        <f t="shared" si="99"/>
        <v>74800.673999999941</v>
      </c>
    </row>
    <row r="1562" spans="1:10" x14ac:dyDescent="0.35">
      <c r="A1562" s="17"/>
      <c r="B1562" s="19">
        <v>44162</v>
      </c>
      <c r="C1562" s="15">
        <f t="shared" si="96"/>
        <v>27</v>
      </c>
      <c r="D1562" s="15">
        <f t="shared" si="97"/>
        <v>11</v>
      </c>
      <c r="E1562" s="15">
        <f t="shared" si="98"/>
        <v>2020</v>
      </c>
      <c r="F1562" s="15" t="s">
        <v>76</v>
      </c>
      <c r="G1562" s="15" t="s">
        <v>56</v>
      </c>
      <c r="H1562" s="93"/>
      <c r="I1562" s="93">
        <v>90.08</v>
      </c>
      <c r="J1562" s="94">
        <f t="shared" si="99"/>
        <v>74710.593999999939</v>
      </c>
    </row>
    <row r="1563" spans="1:10" x14ac:dyDescent="0.35">
      <c r="A1563" s="17"/>
      <c r="B1563" s="19">
        <v>44162</v>
      </c>
      <c r="C1563" s="15">
        <f t="shared" si="96"/>
        <v>27</v>
      </c>
      <c r="D1563" s="15">
        <f t="shared" si="97"/>
        <v>11</v>
      </c>
      <c r="E1563" s="15">
        <f t="shared" si="98"/>
        <v>2020</v>
      </c>
      <c r="F1563" s="15" t="s">
        <v>41</v>
      </c>
      <c r="G1563" s="15" t="s">
        <v>56</v>
      </c>
      <c r="H1563" s="93"/>
      <c r="I1563" s="93">
        <v>12.5</v>
      </c>
      <c r="J1563" s="94">
        <f t="shared" si="99"/>
        <v>74698.093999999939</v>
      </c>
    </row>
    <row r="1564" spans="1:10" x14ac:dyDescent="0.35">
      <c r="A1564" s="17"/>
      <c r="B1564" s="19">
        <v>44165</v>
      </c>
      <c r="C1564" s="15">
        <f t="shared" si="96"/>
        <v>30</v>
      </c>
      <c r="D1564" s="15">
        <f t="shared" si="97"/>
        <v>11</v>
      </c>
      <c r="E1564" s="15">
        <f t="shared" si="98"/>
        <v>2020</v>
      </c>
      <c r="F1564" s="15" t="s">
        <v>41</v>
      </c>
      <c r="G1564" s="15" t="s">
        <v>91</v>
      </c>
      <c r="H1564" s="93"/>
      <c r="I1564" s="93">
        <v>44</v>
      </c>
      <c r="J1564" s="94">
        <f t="shared" si="99"/>
        <v>74654.093999999939</v>
      </c>
    </row>
    <row r="1565" spans="1:10" x14ac:dyDescent="0.35">
      <c r="A1565" s="17"/>
      <c r="B1565" s="19">
        <v>44165</v>
      </c>
      <c r="C1565" s="15">
        <f t="shared" si="96"/>
        <v>30</v>
      </c>
      <c r="D1565" s="15">
        <f t="shared" si="97"/>
        <v>11</v>
      </c>
      <c r="E1565" s="15">
        <f t="shared" si="98"/>
        <v>2020</v>
      </c>
      <c r="F1565" s="15" t="s">
        <v>235</v>
      </c>
      <c r="G1565" s="15" t="s">
        <v>91</v>
      </c>
      <c r="H1565" s="93"/>
      <c r="I1565" s="93">
        <v>84.07</v>
      </c>
      <c r="J1565" s="100">
        <f t="shared" si="99"/>
        <v>74570.023999999932</v>
      </c>
    </row>
    <row r="1566" spans="1:10" x14ac:dyDescent="0.35">
      <c r="A1566" s="17"/>
      <c r="B1566" s="19">
        <v>44165</v>
      </c>
      <c r="C1566" s="15">
        <f t="shared" si="96"/>
        <v>30</v>
      </c>
      <c r="D1566" s="15">
        <f t="shared" si="97"/>
        <v>11</v>
      </c>
      <c r="E1566" s="15">
        <f t="shared" si="98"/>
        <v>2020</v>
      </c>
      <c r="F1566" s="15" t="s">
        <v>235</v>
      </c>
      <c r="G1566" s="15" t="s">
        <v>56</v>
      </c>
      <c r="H1566" s="93"/>
      <c r="I1566" s="93">
        <v>80.08</v>
      </c>
      <c r="J1566" s="94">
        <f t="shared" si="99"/>
        <v>74489.94399999993</v>
      </c>
    </row>
    <row r="1567" spans="1:10" x14ac:dyDescent="0.35">
      <c r="B1567" s="20">
        <v>44166</v>
      </c>
      <c r="C1567" s="11">
        <f t="shared" si="96"/>
        <v>1</v>
      </c>
      <c r="D1567" s="11">
        <f t="shared" si="97"/>
        <v>12</v>
      </c>
      <c r="E1567" s="11">
        <f t="shared" si="98"/>
        <v>2020</v>
      </c>
      <c r="F1567" s="11" t="s">
        <v>235</v>
      </c>
      <c r="G1567" s="11" t="s">
        <v>44</v>
      </c>
      <c r="I1567" s="91">
        <v>111.01</v>
      </c>
      <c r="J1567" s="92">
        <f t="shared" si="99"/>
        <v>74378.933999999936</v>
      </c>
    </row>
    <row r="1568" spans="1:10" x14ac:dyDescent="0.35">
      <c r="B1568" s="20">
        <v>44166</v>
      </c>
      <c r="C1568" s="11">
        <f t="shared" si="96"/>
        <v>1</v>
      </c>
      <c r="D1568" s="11">
        <f t="shared" si="97"/>
        <v>12</v>
      </c>
      <c r="E1568" s="11">
        <f t="shared" si="98"/>
        <v>2020</v>
      </c>
      <c r="F1568" s="11" t="s">
        <v>118</v>
      </c>
      <c r="G1568" s="11" t="s">
        <v>44</v>
      </c>
      <c r="I1568" s="91">
        <v>29.17</v>
      </c>
      <c r="J1568" s="92">
        <f t="shared" si="99"/>
        <v>74349.763999999937</v>
      </c>
    </row>
    <row r="1569" spans="2:10" x14ac:dyDescent="0.35">
      <c r="B1569" s="20">
        <v>44166</v>
      </c>
      <c r="C1569" s="11">
        <f t="shared" si="96"/>
        <v>1</v>
      </c>
      <c r="D1569" s="11">
        <f t="shared" si="97"/>
        <v>12</v>
      </c>
      <c r="E1569" s="11">
        <f t="shared" si="98"/>
        <v>2020</v>
      </c>
      <c r="F1569" s="11" t="s">
        <v>118</v>
      </c>
      <c r="G1569" s="11" t="s">
        <v>46</v>
      </c>
      <c r="I1569" s="91">
        <v>95.78</v>
      </c>
      <c r="J1569" s="92">
        <f t="shared" si="99"/>
        <v>74253.983999999939</v>
      </c>
    </row>
    <row r="1570" spans="2:10" x14ac:dyDescent="0.35">
      <c r="B1570" s="20">
        <v>44166</v>
      </c>
      <c r="C1570" s="11">
        <f t="shared" si="96"/>
        <v>1</v>
      </c>
      <c r="D1570" s="11">
        <f t="shared" si="97"/>
        <v>12</v>
      </c>
      <c r="E1570" s="11">
        <f t="shared" si="98"/>
        <v>2020</v>
      </c>
      <c r="F1570" s="11" t="s">
        <v>309</v>
      </c>
      <c r="G1570" s="11" t="s">
        <v>19</v>
      </c>
      <c r="H1570" s="91">
        <v>216</v>
      </c>
      <c r="J1570" s="92">
        <f t="shared" si="99"/>
        <v>74469.983999999939</v>
      </c>
    </row>
    <row r="1571" spans="2:10" x14ac:dyDescent="0.35">
      <c r="B1571" s="20">
        <v>44166</v>
      </c>
      <c r="C1571" s="11">
        <f t="shared" si="96"/>
        <v>1</v>
      </c>
      <c r="D1571" s="11">
        <f t="shared" si="97"/>
        <v>12</v>
      </c>
      <c r="E1571" s="11">
        <f t="shared" si="98"/>
        <v>2020</v>
      </c>
      <c r="F1571" s="11" t="s">
        <v>309</v>
      </c>
      <c r="G1571" s="11" t="s">
        <v>9</v>
      </c>
      <c r="H1571" s="91">
        <v>130</v>
      </c>
      <c r="J1571" s="92">
        <f t="shared" si="99"/>
        <v>74599.983999999939</v>
      </c>
    </row>
    <row r="1572" spans="2:10" x14ac:dyDescent="0.35">
      <c r="B1572" s="20">
        <v>44166</v>
      </c>
      <c r="C1572" s="11">
        <f t="shared" si="96"/>
        <v>1</v>
      </c>
      <c r="D1572" s="11">
        <f t="shared" si="97"/>
        <v>12</v>
      </c>
      <c r="E1572" s="11">
        <f t="shared" si="98"/>
        <v>2020</v>
      </c>
      <c r="F1572" s="11" t="s">
        <v>86</v>
      </c>
      <c r="G1572" s="11" t="s">
        <v>89</v>
      </c>
      <c r="I1572" s="91">
        <v>264.38</v>
      </c>
      <c r="J1572" s="92">
        <f t="shared" si="99"/>
        <v>74335.603999999934</v>
      </c>
    </row>
    <row r="1573" spans="2:10" x14ac:dyDescent="0.35">
      <c r="B1573" s="20">
        <v>44167</v>
      </c>
      <c r="C1573" s="11">
        <f t="shared" si="96"/>
        <v>2</v>
      </c>
      <c r="D1573" s="11">
        <f t="shared" si="97"/>
        <v>12</v>
      </c>
      <c r="E1573" s="11">
        <f t="shared" si="98"/>
        <v>2020</v>
      </c>
      <c r="F1573" s="11" t="s">
        <v>335</v>
      </c>
      <c r="G1573" s="11" t="s">
        <v>37</v>
      </c>
      <c r="I1573" s="91">
        <v>500</v>
      </c>
      <c r="J1573" s="92">
        <f t="shared" si="99"/>
        <v>73835.603999999934</v>
      </c>
    </row>
    <row r="1574" spans="2:10" x14ac:dyDescent="0.35">
      <c r="B1574" s="20">
        <v>44167</v>
      </c>
      <c r="C1574" s="11">
        <f t="shared" si="96"/>
        <v>2</v>
      </c>
      <c r="D1574" s="11">
        <f t="shared" si="97"/>
        <v>12</v>
      </c>
      <c r="E1574" s="11">
        <f t="shared" si="98"/>
        <v>2020</v>
      </c>
      <c r="F1574" s="11" t="s">
        <v>41</v>
      </c>
      <c r="G1574" s="11" t="s">
        <v>46</v>
      </c>
      <c r="I1574" s="91">
        <v>2739.2</v>
      </c>
      <c r="J1574" s="92">
        <f t="shared" si="99"/>
        <v>71096.403999999937</v>
      </c>
    </row>
    <row r="1575" spans="2:10" x14ac:dyDescent="0.35">
      <c r="B1575" s="20">
        <v>44167</v>
      </c>
      <c r="C1575" s="11">
        <f t="shared" si="96"/>
        <v>2</v>
      </c>
      <c r="D1575" s="11">
        <f t="shared" si="97"/>
        <v>12</v>
      </c>
      <c r="E1575" s="11">
        <f t="shared" si="98"/>
        <v>2020</v>
      </c>
      <c r="F1575" s="11" t="s">
        <v>330</v>
      </c>
      <c r="G1575" s="11" t="s">
        <v>48</v>
      </c>
      <c r="I1575" s="91">
        <v>1667</v>
      </c>
      <c r="J1575" s="92">
        <f t="shared" si="99"/>
        <v>69429.403999999937</v>
      </c>
    </row>
    <row r="1576" spans="2:10" x14ac:dyDescent="0.35">
      <c r="B1576" s="20">
        <v>44167</v>
      </c>
      <c r="C1576" s="11">
        <f t="shared" si="96"/>
        <v>2</v>
      </c>
      <c r="D1576" s="11">
        <f t="shared" si="97"/>
        <v>12</v>
      </c>
      <c r="E1576" s="11">
        <f t="shared" si="98"/>
        <v>2020</v>
      </c>
      <c r="F1576" s="11" t="s">
        <v>331</v>
      </c>
      <c r="G1576" s="11" t="s">
        <v>50</v>
      </c>
      <c r="I1576" s="91">
        <v>100</v>
      </c>
      <c r="J1576" s="92">
        <f t="shared" si="99"/>
        <v>69329.403999999937</v>
      </c>
    </row>
    <row r="1577" spans="2:10" x14ac:dyDescent="0.35">
      <c r="B1577" s="20">
        <v>44167</v>
      </c>
      <c r="C1577" s="11">
        <f t="shared" si="96"/>
        <v>2</v>
      </c>
      <c r="D1577" s="11">
        <f t="shared" si="97"/>
        <v>12</v>
      </c>
      <c r="E1577" s="11">
        <f t="shared" si="98"/>
        <v>2020</v>
      </c>
      <c r="F1577" s="11" t="s">
        <v>336</v>
      </c>
      <c r="G1577" s="11" t="s">
        <v>19</v>
      </c>
      <c r="H1577" s="91">
        <v>216</v>
      </c>
      <c r="J1577" s="92">
        <f t="shared" si="99"/>
        <v>69545.403999999937</v>
      </c>
    </row>
    <row r="1578" spans="2:10" x14ac:dyDescent="0.35">
      <c r="B1578" s="20">
        <v>44167</v>
      </c>
      <c r="C1578" s="11">
        <f t="shared" si="96"/>
        <v>2</v>
      </c>
      <c r="D1578" s="11">
        <f t="shared" si="97"/>
        <v>12</v>
      </c>
      <c r="E1578" s="11">
        <f t="shared" si="98"/>
        <v>2020</v>
      </c>
      <c r="F1578" s="11" t="s">
        <v>336</v>
      </c>
      <c r="G1578" s="11" t="s">
        <v>9</v>
      </c>
      <c r="H1578" s="91">
        <v>417</v>
      </c>
      <c r="J1578" s="92">
        <f t="shared" si="99"/>
        <v>69962.403999999937</v>
      </c>
    </row>
    <row r="1579" spans="2:10" x14ac:dyDescent="0.35">
      <c r="B1579" s="20">
        <v>44167</v>
      </c>
      <c r="C1579" s="11">
        <f t="shared" si="96"/>
        <v>2</v>
      </c>
      <c r="D1579" s="11">
        <f t="shared" si="97"/>
        <v>12</v>
      </c>
      <c r="E1579" s="11">
        <f t="shared" si="98"/>
        <v>2020</v>
      </c>
      <c r="F1579" s="11" t="s">
        <v>329</v>
      </c>
      <c r="G1579" s="11" t="s">
        <v>9</v>
      </c>
      <c r="H1579" s="91">
        <v>125</v>
      </c>
      <c r="J1579" s="92">
        <f t="shared" si="99"/>
        <v>70087.403999999937</v>
      </c>
    </row>
    <row r="1580" spans="2:10" x14ac:dyDescent="0.35">
      <c r="B1580" s="20">
        <v>44167</v>
      </c>
      <c r="C1580" s="11">
        <f t="shared" si="96"/>
        <v>2</v>
      </c>
      <c r="D1580" s="11">
        <f t="shared" si="97"/>
        <v>12</v>
      </c>
      <c r="E1580" s="11">
        <f t="shared" si="98"/>
        <v>2020</v>
      </c>
      <c r="F1580" s="11" t="s">
        <v>31</v>
      </c>
      <c r="G1580" s="11" t="s">
        <v>91</v>
      </c>
      <c r="I1580" s="91">
        <v>49.5</v>
      </c>
      <c r="J1580" s="92">
        <f t="shared" si="99"/>
        <v>70037.903999999937</v>
      </c>
    </row>
    <row r="1581" spans="2:10" x14ac:dyDescent="0.35">
      <c r="B1581" s="20">
        <v>44167</v>
      </c>
      <c r="C1581" s="11">
        <f t="shared" si="96"/>
        <v>2</v>
      </c>
      <c r="D1581" s="11">
        <f t="shared" si="97"/>
        <v>12</v>
      </c>
      <c r="E1581" s="11">
        <f t="shared" si="98"/>
        <v>2020</v>
      </c>
      <c r="F1581" s="11" t="s">
        <v>235</v>
      </c>
      <c r="G1581" s="11" t="s">
        <v>91</v>
      </c>
      <c r="I1581" s="91">
        <v>36.200000000000003</v>
      </c>
      <c r="J1581" s="92">
        <f t="shared" si="99"/>
        <v>70001.70399999994</v>
      </c>
    </row>
    <row r="1582" spans="2:10" x14ac:dyDescent="0.35">
      <c r="B1582" s="20">
        <v>44167</v>
      </c>
      <c r="C1582" s="11">
        <f t="shared" si="96"/>
        <v>2</v>
      </c>
      <c r="D1582" s="11">
        <f t="shared" si="97"/>
        <v>12</v>
      </c>
      <c r="E1582" s="11">
        <f t="shared" si="98"/>
        <v>2020</v>
      </c>
      <c r="F1582" s="11" t="s">
        <v>333</v>
      </c>
      <c r="G1582" s="11" t="s">
        <v>67</v>
      </c>
      <c r="I1582" s="91">
        <v>167</v>
      </c>
      <c r="J1582" s="92">
        <f t="shared" si="99"/>
        <v>69834.70399999994</v>
      </c>
    </row>
    <row r="1583" spans="2:10" x14ac:dyDescent="0.35">
      <c r="B1583" s="20">
        <v>44168</v>
      </c>
      <c r="C1583" s="11">
        <f t="shared" si="96"/>
        <v>3</v>
      </c>
      <c r="D1583" s="11">
        <f t="shared" si="97"/>
        <v>12</v>
      </c>
      <c r="E1583" s="11">
        <f t="shared" si="98"/>
        <v>2020</v>
      </c>
      <c r="F1583" s="11" t="s">
        <v>118</v>
      </c>
      <c r="G1583" s="11" t="s">
        <v>44</v>
      </c>
      <c r="I1583" s="91">
        <v>174.16</v>
      </c>
      <c r="J1583" s="92">
        <f t="shared" si="99"/>
        <v>69660.543999999936</v>
      </c>
    </row>
    <row r="1584" spans="2:10" x14ac:dyDescent="0.35">
      <c r="B1584" s="20">
        <v>44168</v>
      </c>
      <c r="C1584" s="11">
        <f t="shared" si="96"/>
        <v>3</v>
      </c>
      <c r="D1584" s="11">
        <f t="shared" si="97"/>
        <v>12</v>
      </c>
      <c r="E1584" s="11">
        <f t="shared" si="98"/>
        <v>2020</v>
      </c>
      <c r="F1584" s="11" t="s">
        <v>357</v>
      </c>
      <c r="G1584" s="11" t="s">
        <v>19</v>
      </c>
      <c r="H1584" s="91">
        <v>216</v>
      </c>
      <c r="J1584" s="92">
        <f t="shared" si="99"/>
        <v>69876.543999999936</v>
      </c>
    </row>
    <row r="1585" spans="2:10" x14ac:dyDescent="0.35">
      <c r="B1585" s="20">
        <v>44169</v>
      </c>
      <c r="C1585" s="11">
        <f t="shared" si="96"/>
        <v>4</v>
      </c>
      <c r="D1585" s="11">
        <f t="shared" si="97"/>
        <v>12</v>
      </c>
      <c r="E1585" s="11">
        <f t="shared" si="98"/>
        <v>2020</v>
      </c>
      <c r="F1585" s="11" t="s">
        <v>329</v>
      </c>
      <c r="G1585" s="11" t="s">
        <v>19</v>
      </c>
      <c r="H1585" s="91">
        <v>216</v>
      </c>
      <c r="J1585" s="92">
        <f t="shared" si="99"/>
        <v>70092.543999999936</v>
      </c>
    </row>
    <row r="1586" spans="2:10" x14ac:dyDescent="0.35">
      <c r="B1586" s="20">
        <v>44169</v>
      </c>
      <c r="C1586" s="11">
        <f t="shared" si="96"/>
        <v>4</v>
      </c>
      <c r="D1586" s="11">
        <f t="shared" si="97"/>
        <v>12</v>
      </c>
      <c r="E1586" s="11">
        <f t="shared" si="98"/>
        <v>2020</v>
      </c>
      <c r="F1586" s="11" t="s">
        <v>235</v>
      </c>
      <c r="G1586" s="11" t="s">
        <v>91</v>
      </c>
      <c r="I1586" s="91">
        <v>67.02</v>
      </c>
      <c r="J1586" s="92">
        <f t="shared" si="99"/>
        <v>70025.523999999932</v>
      </c>
    </row>
    <row r="1587" spans="2:10" x14ac:dyDescent="0.35">
      <c r="B1587" s="20">
        <v>44169</v>
      </c>
      <c r="C1587" s="11">
        <f t="shared" si="96"/>
        <v>4</v>
      </c>
      <c r="D1587" s="11">
        <f t="shared" si="97"/>
        <v>12</v>
      </c>
      <c r="E1587" s="11">
        <f t="shared" si="98"/>
        <v>2020</v>
      </c>
      <c r="F1587" s="11" t="s">
        <v>179</v>
      </c>
      <c r="G1587" s="11" t="s">
        <v>96</v>
      </c>
      <c r="I1587" s="91">
        <v>1.9</v>
      </c>
      <c r="J1587" s="92">
        <f t="shared" si="99"/>
        <v>70023.623999999938</v>
      </c>
    </row>
    <row r="1588" spans="2:10" x14ac:dyDescent="0.35">
      <c r="B1588" s="20">
        <v>44172</v>
      </c>
      <c r="C1588" s="11">
        <f t="shared" si="96"/>
        <v>7</v>
      </c>
      <c r="D1588" s="11">
        <f t="shared" si="97"/>
        <v>12</v>
      </c>
      <c r="E1588" s="11">
        <f t="shared" si="98"/>
        <v>2020</v>
      </c>
      <c r="F1588" s="11" t="s">
        <v>235</v>
      </c>
      <c r="G1588" s="11" t="s">
        <v>91</v>
      </c>
      <c r="I1588" s="91">
        <v>18</v>
      </c>
      <c r="J1588" s="92">
        <f t="shared" si="99"/>
        <v>70005.623999999938</v>
      </c>
    </row>
    <row r="1589" spans="2:10" x14ac:dyDescent="0.35">
      <c r="B1589" s="20">
        <v>44173</v>
      </c>
      <c r="C1589" s="11">
        <f t="shared" si="96"/>
        <v>8</v>
      </c>
      <c r="D1589" s="11">
        <f t="shared" si="97"/>
        <v>12</v>
      </c>
      <c r="E1589" s="11">
        <f t="shared" si="98"/>
        <v>2020</v>
      </c>
      <c r="F1589" s="11" t="s">
        <v>235</v>
      </c>
      <c r="G1589" s="11" t="s">
        <v>44</v>
      </c>
      <c r="I1589" s="91">
        <v>665.84</v>
      </c>
      <c r="J1589" s="92">
        <f t="shared" si="99"/>
        <v>69339.783999999941</v>
      </c>
    </row>
    <row r="1590" spans="2:10" x14ac:dyDescent="0.35">
      <c r="B1590" s="20">
        <v>44174</v>
      </c>
      <c r="C1590" s="11">
        <f t="shared" si="96"/>
        <v>9</v>
      </c>
      <c r="D1590" s="11">
        <f t="shared" si="97"/>
        <v>12</v>
      </c>
      <c r="E1590" s="11">
        <f t="shared" si="98"/>
        <v>2020</v>
      </c>
      <c r="F1590" s="11" t="s">
        <v>332</v>
      </c>
      <c r="G1590" s="11" t="s">
        <v>19</v>
      </c>
      <c r="H1590" s="91">
        <v>216</v>
      </c>
      <c r="J1590" s="92">
        <f t="shared" si="99"/>
        <v>69555.783999999941</v>
      </c>
    </row>
    <row r="1591" spans="2:10" x14ac:dyDescent="0.35">
      <c r="B1591" s="20">
        <v>44174</v>
      </c>
      <c r="C1591" s="11">
        <f t="shared" si="96"/>
        <v>9</v>
      </c>
      <c r="D1591" s="11">
        <f t="shared" si="97"/>
        <v>12</v>
      </c>
      <c r="E1591" s="11">
        <f t="shared" si="98"/>
        <v>2020</v>
      </c>
      <c r="F1591" s="11" t="s">
        <v>332</v>
      </c>
      <c r="G1591" s="11" t="s">
        <v>9</v>
      </c>
      <c r="H1591" s="91">
        <v>80</v>
      </c>
      <c r="J1591" s="92">
        <f t="shared" si="99"/>
        <v>69635.783999999941</v>
      </c>
    </row>
    <row r="1592" spans="2:10" x14ac:dyDescent="0.35">
      <c r="B1592" s="20">
        <v>44175</v>
      </c>
      <c r="C1592" s="11">
        <f t="shared" si="96"/>
        <v>10</v>
      </c>
      <c r="D1592" s="11">
        <f t="shared" si="97"/>
        <v>12</v>
      </c>
      <c r="E1592" s="11">
        <f t="shared" si="98"/>
        <v>2020</v>
      </c>
      <c r="F1592" s="11" t="s">
        <v>167</v>
      </c>
      <c r="G1592" s="11" t="s">
        <v>18</v>
      </c>
      <c r="I1592" s="91">
        <v>113.69</v>
      </c>
      <c r="J1592" s="92">
        <f t="shared" si="99"/>
        <v>69522.093999999939</v>
      </c>
    </row>
    <row r="1593" spans="2:10" x14ac:dyDescent="0.35">
      <c r="B1593" s="20">
        <v>44175</v>
      </c>
      <c r="C1593" s="11">
        <f t="shared" si="96"/>
        <v>10</v>
      </c>
      <c r="D1593" s="11">
        <f t="shared" si="97"/>
        <v>12</v>
      </c>
      <c r="E1593" s="11">
        <f t="shared" si="98"/>
        <v>2020</v>
      </c>
      <c r="F1593" s="11" t="s">
        <v>326</v>
      </c>
      <c r="G1593" s="11" t="s">
        <v>19</v>
      </c>
      <c r="H1593" s="91">
        <v>216</v>
      </c>
      <c r="J1593" s="92">
        <f t="shared" si="99"/>
        <v>69738.093999999939</v>
      </c>
    </row>
    <row r="1594" spans="2:10" x14ac:dyDescent="0.35">
      <c r="B1594" s="20">
        <v>44175</v>
      </c>
      <c r="C1594" s="11">
        <f t="shared" si="96"/>
        <v>10</v>
      </c>
      <c r="D1594" s="11">
        <f t="shared" si="97"/>
        <v>12</v>
      </c>
      <c r="E1594" s="11">
        <f t="shared" si="98"/>
        <v>2020</v>
      </c>
      <c r="F1594" s="11" t="s">
        <v>326</v>
      </c>
      <c r="G1594" s="11" t="s">
        <v>9</v>
      </c>
      <c r="H1594" s="91">
        <v>135</v>
      </c>
      <c r="J1594" s="92">
        <f t="shared" si="99"/>
        <v>69873.093999999939</v>
      </c>
    </row>
    <row r="1595" spans="2:10" x14ac:dyDescent="0.35">
      <c r="B1595" s="20">
        <v>44176</v>
      </c>
      <c r="C1595" s="11">
        <f t="shared" si="96"/>
        <v>11</v>
      </c>
      <c r="D1595" s="11">
        <f t="shared" si="97"/>
        <v>12</v>
      </c>
      <c r="E1595" s="11">
        <f t="shared" si="98"/>
        <v>2020</v>
      </c>
      <c r="F1595" s="11" t="s">
        <v>235</v>
      </c>
      <c r="G1595" s="11" t="s">
        <v>91</v>
      </c>
      <c r="I1595" s="91">
        <v>57.61</v>
      </c>
      <c r="J1595" s="92">
        <f t="shared" si="99"/>
        <v>69815.483999999939</v>
      </c>
    </row>
    <row r="1596" spans="2:10" x14ac:dyDescent="0.35">
      <c r="B1596" s="20">
        <v>44176</v>
      </c>
      <c r="C1596" s="11">
        <f t="shared" si="96"/>
        <v>11</v>
      </c>
      <c r="D1596" s="11">
        <f t="shared" si="97"/>
        <v>12</v>
      </c>
      <c r="E1596" s="11">
        <f t="shared" si="98"/>
        <v>2020</v>
      </c>
      <c r="F1596" s="11" t="s">
        <v>41</v>
      </c>
      <c r="G1596" s="11" t="s">
        <v>91</v>
      </c>
      <c r="H1596" s="91">
        <v>20.37</v>
      </c>
      <c r="J1596" s="92">
        <f t="shared" si="99"/>
        <v>69835.853999999934</v>
      </c>
    </row>
    <row r="1597" spans="2:10" x14ac:dyDescent="0.35">
      <c r="B1597" s="20">
        <v>44176</v>
      </c>
      <c r="C1597" s="11">
        <f t="shared" si="96"/>
        <v>11</v>
      </c>
      <c r="D1597" s="11">
        <f t="shared" si="97"/>
        <v>12</v>
      </c>
      <c r="E1597" s="11">
        <f t="shared" si="98"/>
        <v>2020</v>
      </c>
      <c r="F1597" s="11" t="s">
        <v>41</v>
      </c>
      <c r="G1597" s="11" t="s">
        <v>91</v>
      </c>
      <c r="H1597" s="91">
        <v>16.52</v>
      </c>
      <c r="J1597" s="92">
        <f t="shared" si="99"/>
        <v>69852.373999999938</v>
      </c>
    </row>
    <row r="1598" spans="2:10" x14ac:dyDescent="0.35">
      <c r="B1598" s="20">
        <v>44179</v>
      </c>
      <c r="C1598" s="11">
        <f t="shared" si="96"/>
        <v>14</v>
      </c>
      <c r="D1598" s="11">
        <f t="shared" si="97"/>
        <v>12</v>
      </c>
      <c r="E1598" s="11">
        <f t="shared" si="98"/>
        <v>2020</v>
      </c>
      <c r="F1598" s="11" t="s">
        <v>334</v>
      </c>
      <c r="G1598" s="11" t="s">
        <v>19</v>
      </c>
      <c r="H1598" s="91">
        <v>216</v>
      </c>
      <c r="J1598" s="92">
        <f t="shared" si="99"/>
        <v>70068.373999999938</v>
      </c>
    </row>
    <row r="1599" spans="2:10" x14ac:dyDescent="0.35">
      <c r="B1599" s="20">
        <v>44179</v>
      </c>
      <c r="C1599" s="11">
        <f t="shared" si="96"/>
        <v>14</v>
      </c>
      <c r="D1599" s="11">
        <f t="shared" si="97"/>
        <v>12</v>
      </c>
      <c r="E1599" s="11">
        <f t="shared" si="98"/>
        <v>2020</v>
      </c>
      <c r="F1599" s="11" t="s">
        <v>334</v>
      </c>
      <c r="G1599" s="11" t="s">
        <v>9</v>
      </c>
      <c r="H1599" s="91">
        <v>65</v>
      </c>
      <c r="J1599" s="92">
        <f t="shared" si="99"/>
        <v>70133.373999999938</v>
      </c>
    </row>
    <row r="1600" spans="2:10" x14ac:dyDescent="0.35">
      <c r="B1600" s="20">
        <v>44180</v>
      </c>
      <c r="C1600" s="11">
        <f t="shared" si="96"/>
        <v>15</v>
      </c>
      <c r="D1600" s="11">
        <f t="shared" si="97"/>
        <v>12</v>
      </c>
      <c r="E1600" s="11">
        <f t="shared" si="98"/>
        <v>2020</v>
      </c>
      <c r="F1600" s="11" t="s">
        <v>327</v>
      </c>
      <c r="G1600" s="11" t="s">
        <v>19</v>
      </c>
      <c r="H1600" s="91">
        <v>216</v>
      </c>
      <c r="J1600" s="92">
        <f t="shared" si="99"/>
        <v>70349.373999999938</v>
      </c>
    </row>
    <row r="1601" spans="1:10" x14ac:dyDescent="0.35">
      <c r="B1601" s="20">
        <v>44180</v>
      </c>
      <c r="C1601" s="11">
        <f t="shared" si="96"/>
        <v>15</v>
      </c>
      <c r="D1601" s="11">
        <f t="shared" si="97"/>
        <v>12</v>
      </c>
      <c r="E1601" s="11">
        <f t="shared" si="98"/>
        <v>2020</v>
      </c>
      <c r="F1601" s="11" t="s">
        <v>327</v>
      </c>
      <c r="G1601" s="11" t="s">
        <v>9</v>
      </c>
      <c r="H1601" s="91">
        <v>160</v>
      </c>
      <c r="J1601" s="92">
        <f t="shared" si="99"/>
        <v>70509.373999999938</v>
      </c>
    </row>
    <row r="1602" spans="1:10" x14ac:dyDescent="0.35">
      <c r="B1602" s="20">
        <v>44181</v>
      </c>
      <c r="C1602" s="11">
        <f t="shared" ref="C1602:C1665" si="100">DAY(B1602)</f>
        <v>16</v>
      </c>
      <c r="D1602" s="11">
        <f t="shared" ref="D1602:D1665" si="101">MONTH(B1602)</f>
        <v>12</v>
      </c>
      <c r="E1602" s="11">
        <f t="shared" ref="E1602:E1665" si="102">YEAR(B1602)</f>
        <v>2020</v>
      </c>
      <c r="F1602" s="11" t="s">
        <v>356</v>
      </c>
      <c r="G1602" s="11" t="s">
        <v>19</v>
      </c>
      <c r="H1602" s="91">
        <v>256</v>
      </c>
      <c r="J1602" s="92">
        <f t="shared" si="99"/>
        <v>70765.373999999938</v>
      </c>
    </row>
    <row r="1603" spans="1:10" x14ac:dyDescent="0.35">
      <c r="B1603" s="20">
        <v>44181</v>
      </c>
      <c r="C1603" s="11">
        <f t="shared" si="100"/>
        <v>16</v>
      </c>
      <c r="D1603" s="11">
        <f t="shared" si="101"/>
        <v>12</v>
      </c>
      <c r="E1603" s="11">
        <f t="shared" si="102"/>
        <v>2020</v>
      </c>
      <c r="F1603" s="11" t="s">
        <v>356</v>
      </c>
      <c r="G1603" s="11" t="s">
        <v>9</v>
      </c>
      <c r="H1603" s="91">
        <v>120</v>
      </c>
      <c r="J1603" s="92">
        <f t="shared" ref="J1603:J1666" si="103">J1602+H1603-I1603</f>
        <v>70885.373999999938</v>
      </c>
    </row>
    <row r="1604" spans="1:10" x14ac:dyDescent="0.35">
      <c r="B1604" s="20">
        <v>44181</v>
      </c>
      <c r="C1604" s="11">
        <f t="shared" si="100"/>
        <v>16</v>
      </c>
      <c r="D1604" s="11">
        <f t="shared" si="101"/>
        <v>12</v>
      </c>
      <c r="E1604" s="11">
        <f t="shared" si="102"/>
        <v>2020</v>
      </c>
      <c r="F1604" s="11" t="s">
        <v>220</v>
      </c>
      <c r="G1604" s="11" t="s">
        <v>116</v>
      </c>
      <c r="I1604" s="91">
        <v>39</v>
      </c>
      <c r="J1604" s="92">
        <f t="shared" si="103"/>
        <v>70846.373999999938</v>
      </c>
    </row>
    <row r="1605" spans="1:10" x14ac:dyDescent="0.35">
      <c r="B1605" s="20">
        <v>44181</v>
      </c>
      <c r="C1605" s="11">
        <f t="shared" si="100"/>
        <v>16</v>
      </c>
      <c r="D1605" s="11">
        <f t="shared" si="101"/>
        <v>12</v>
      </c>
      <c r="E1605" s="11">
        <f t="shared" si="102"/>
        <v>2020</v>
      </c>
      <c r="F1605" s="11" t="s">
        <v>231</v>
      </c>
      <c r="G1605" s="11" t="s">
        <v>132</v>
      </c>
      <c r="I1605" s="91">
        <v>301</v>
      </c>
      <c r="J1605" s="92">
        <f t="shared" si="103"/>
        <v>70545.373999999938</v>
      </c>
    </row>
    <row r="1606" spans="1:10" x14ac:dyDescent="0.35">
      <c r="B1606" s="20">
        <v>44183</v>
      </c>
      <c r="C1606" s="11">
        <f t="shared" si="100"/>
        <v>18</v>
      </c>
      <c r="D1606" s="11">
        <f t="shared" si="101"/>
        <v>12</v>
      </c>
      <c r="E1606" s="11">
        <f t="shared" si="102"/>
        <v>2020</v>
      </c>
      <c r="F1606" s="11" t="s">
        <v>123</v>
      </c>
      <c r="G1606" s="11" t="s">
        <v>71</v>
      </c>
      <c r="I1606" s="91">
        <v>399</v>
      </c>
      <c r="J1606" s="92">
        <f t="shared" si="103"/>
        <v>70146.373999999938</v>
      </c>
    </row>
    <row r="1607" spans="1:10" x14ac:dyDescent="0.35">
      <c r="B1607" s="20">
        <v>44186</v>
      </c>
      <c r="C1607" s="11">
        <f t="shared" si="100"/>
        <v>21</v>
      </c>
      <c r="D1607" s="11">
        <f t="shared" si="101"/>
        <v>12</v>
      </c>
      <c r="E1607" s="11">
        <f t="shared" si="102"/>
        <v>2020</v>
      </c>
      <c r="F1607" s="11" t="s">
        <v>332</v>
      </c>
      <c r="G1607" s="11" t="s">
        <v>19</v>
      </c>
      <c r="H1607" s="91">
        <v>216</v>
      </c>
      <c r="J1607" s="92">
        <f t="shared" si="103"/>
        <v>70362.373999999938</v>
      </c>
    </row>
    <row r="1608" spans="1:10" x14ac:dyDescent="0.35">
      <c r="B1608" s="20">
        <v>44186</v>
      </c>
      <c r="C1608" s="11">
        <f t="shared" si="100"/>
        <v>21</v>
      </c>
      <c r="D1608" s="11">
        <f t="shared" si="101"/>
        <v>12</v>
      </c>
      <c r="E1608" s="11">
        <f t="shared" si="102"/>
        <v>2020</v>
      </c>
      <c r="F1608" s="11" t="s">
        <v>332</v>
      </c>
      <c r="G1608" s="11" t="s">
        <v>9</v>
      </c>
      <c r="H1608" s="91">
        <v>80</v>
      </c>
      <c r="J1608" s="92">
        <f t="shared" si="103"/>
        <v>70442.373999999938</v>
      </c>
    </row>
    <row r="1609" spans="1:10" x14ac:dyDescent="0.35">
      <c r="B1609" s="20">
        <v>44186</v>
      </c>
      <c r="C1609" s="11">
        <f t="shared" si="100"/>
        <v>21</v>
      </c>
      <c r="D1609" s="11">
        <f t="shared" si="101"/>
        <v>12</v>
      </c>
      <c r="E1609" s="11">
        <f t="shared" si="102"/>
        <v>2020</v>
      </c>
      <c r="F1609" s="11" t="s">
        <v>226</v>
      </c>
      <c r="G1609" s="11" t="s">
        <v>128</v>
      </c>
      <c r="I1609" s="91">
        <v>107</v>
      </c>
      <c r="J1609" s="92">
        <f t="shared" si="103"/>
        <v>70335.373999999938</v>
      </c>
    </row>
    <row r="1610" spans="1:10" x14ac:dyDescent="0.35">
      <c r="B1610" s="20">
        <v>44186</v>
      </c>
      <c r="C1610" s="11">
        <f t="shared" si="100"/>
        <v>21</v>
      </c>
      <c r="D1610" s="11">
        <f t="shared" si="101"/>
        <v>12</v>
      </c>
      <c r="E1610" s="11">
        <f t="shared" si="102"/>
        <v>2020</v>
      </c>
      <c r="F1610" s="11" t="s">
        <v>41</v>
      </c>
      <c r="G1610" s="11" t="s">
        <v>56</v>
      </c>
      <c r="I1610" s="91">
        <v>78.95</v>
      </c>
      <c r="J1610" s="92">
        <f t="shared" si="103"/>
        <v>70256.423999999941</v>
      </c>
    </row>
    <row r="1611" spans="1:10" x14ac:dyDescent="0.35">
      <c r="B1611" s="20">
        <v>44187</v>
      </c>
      <c r="C1611" s="11">
        <f t="shared" si="100"/>
        <v>22</v>
      </c>
      <c r="D1611" s="11">
        <f t="shared" si="101"/>
        <v>12</v>
      </c>
      <c r="E1611" s="11">
        <f t="shared" si="102"/>
        <v>2020</v>
      </c>
      <c r="F1611" s="11" t="s">
        <v>334</v>
      </c>
      <c r="G1611" s="11" t="s">
        <v>19</v>
      </c>
      <c r="H1611" s="91">
        <v>432</v>
      </c>
      <c r="J1611" s="92">
        <f t="shared" si="103"/>
        <v>70688.423999999941</v>
      </c>
    </row>
    <row r="1612" spans="1:10" x14ac:dyDescent="0.35">
      <c r="B1612" s="20">
        <v>44187</v>
      </c>
      <c r="C1612" s="11">
        <f t="shared" si="100"/>
        <v>22</v>
      </c>
      <c r="D1612" s="11">
        <f t="shared" si="101"/>
        <v>12</v>
      </c>
      <c r="E1612" s="11">
        <f t="shared" si="102"/>
        <v>2020</v>
      </c>
      <c r="F1612" s="11" t="s">
        <v>204</v>
      </c>
      <c r="G1612" s="11" t="s">
        <v>116</v>
      </c>
      <c r="I1612" s="91">
        <v>7.2</v>
      </c>
      <c r="J1612" s="92">
        <f t="shared" si="103"/>
        <v>70681.223999999944</v>
      </c>
    </row>
    <row r="1613" spans="1:10" x14ac:dyDescent="0.35">
      <c r="B1613" s="20">
        <v>44193</v>
      </c>
      <c r="C1613" s="11">
        <f t="shared" si="100"/>
        <v>28</v>
      </c>
      <c r="D1613" s="11">
        <f t="shared" si="101"/>
        <v>12</v>
      </c>
      <c r="E1613" s="11">
        <f t="shared" si="102"/>
        <v>2020</v>
      </c>
      <c r="F1613" s="11" t="s">
        <v>231</v>
      </c>
      <c r="G1613" s="11" t="s">
        <v>134</v>
      </c>
      <c r="I1613" s="91">
        <v>2104</v>
      </c>
      <c r="J1613" s="99">
        <f t="shared" si="103"/>
        <v>68577.223999999944</v>
      </c>
    </row>
    <row r="1614" spans="1:10" x14ac:dyDescent="0.35">
      <c r="A1614" s="17"/>
      <c r="B1614" s="19">
        <v>44200</v>
      </c>
      <c r="C1614" s="15">
        <f t="shared" si="100"/>
        <v>4</v>
      </c>
      <c r="D1614" s="15">
        <f t="shared" si="101"/>
        <v>1</v>
      </c>
      <c r="E1614" s="15">
        <f t="shared" si="102"/>
        <v>2021</v>
      </c>
      <c r="F1614" s="15" t="s">
        <v>335</v>
      </c>
      <c r="G1614" s="15" t="s">
        <v>37</v>
      </c>
      <c r="H1614" s="93"/>
      <c r="I1614" s="101">
        <v>500</v>
      </c>
      <c r="J1614" s="94">
        <f t="shared" si="103"/>
        <v>68077.223999999944</v>
      </c>
    </row>
    <row r="1615" spans="1:10" x14ac:dyDescent="0.35">
      <c r="A1615" s="17"/>
      <c r="B1615" s="19">
        <v>44200</v>
      </c>
      <c r="C1615" s="15">
        <f t="shared" si="100"/>
        <v>4</v>
      </c>
      <c r="D1615" s="15">
        <f t="shared" si="101"/>
        <v>1</v>
      </c>
      <c r="E1615" s="15">
        <f t="shared" si="102"/>
        <v>2021</v>
      </c>
      <c r="F1615" s="15" t="s">
        <v>330</v>
      </c>
      <c r="G1615" s="15" t="s">
        <v>48</v>
      </c>
      <c r="H1615" s="93"/>
      <c r="I1615" s="101">
        <v>1667</v>
      </c>
      <c r="J1615" s="94">
        <f t="shared" si="103"/>
        <v>66410.223999999944</v>
      </c>
    </row>
    <row r="1616" spans="1:10" x14ac:dyDescent="0.35">
      <c r="A1616" s="17"/>
      <c r="B1616" s="19">
        <v>44200</v>
      </c>
      <c r="C1616" s="15">
        <f t="shared" si="100"/>
        <v>4</v>
      </c>
      <c r="D1616" s="15">
        <f t="shared" si="101"/>
        <v>1</v>
      </c>
      <c r="E1616" s="15">
        <f t="shared" si="102"/>
        <v>2021</v>
      </c>
      <c r="F1616" s="15" t="s">
        <v>331</v>
      </c>
      <c r="G1616" s="15" t="s">
        <v>50</v>
      </c>
      <c r="H1616" s="93"/>
      <c r="I1616" s="101">
        <v>100</v>
      </c>
      <c r="J1616" s="94">
        <f t="shared" si="103"/>
        <v>66310.223999999944</v>
      </c>
    </row>
    <row r="1617" spans="1:10" x14ac:dyDescent="0.35">
      <c r="A1617" s="17"/>
      <c r="B1617" s="19">
        <v>44200</v>
      </c>
      <c r="C1617" s="15">
        <f t="shared" si="100"/>
        <v>4</v>
      </c>
      <c r="D1617" s="15">
        <f t="shared" si="101"/>
        <v>1</v>
      </c>
      <c r="E1617" s="15">
        <f t="shared" si="102"/>
        <v>2021</v>
      </c>
      <c r="F1617" s="15" t="s">
        <v>357</v>
      </c>
      <c r="G1617" s="15" t="s">
        <v>19</v>
      </c>
      <c r="H1617" s="101">
        <v>216</v>
      </c>
      <c r="I1617" s="93"/>
      <c r="J1617" s="94">
        <f t="shared" si="103"/>
        <v>66526.223999999944</v>
      </c>
    </row>
    <row r="1618" spans="1:10" x14ac:dyDescent="0.35">
      <c r="A1618" s="17"/>
      <c r="B1618" s="19">
        <v>44200</v>
      </c>
      <c r="C1618" s="15">
        <f t="shared" si="100"/>
        <v>4</v>
      </c>
      <c r="D1618" s="15">
        <f t="shared" si="101"/>
        <v>1</v>
      </c>
      <c r="E1618" s="15">
        <f t="shared" si="102"/>
        <v>2021</v>
      </c>
      <c r="F1618" s="15" t="s">
        <v>309</v>
      </c>
      <c r="G1618" s="15" t="s">
        <v>19</v>
      </c>
      <c r="H1618" s="101">
        <v>216</v>
      </c>
      <c r="I1618" s="93"/>
      <c r="J1618" s="94">
        <f t="shared" si="103"/>
        <v>66742.223999999944</v>
      </c>
    </row>
    <row r="1619" spans="1:10" x14ac:dyDescent="0.35">
      <c r="A1619" s="17"/>
      <c r="B1619" s="19">
        <v>44200</v>
      </c>
      <c r="C1619" s="15">
        <f t="shared" si="100"/>
        <v>4</v>
      </c>
      <c r="D1619" s="15">
        <f t="shared" si="101"/>
        <v>1</v>
      </c>
      <c r="E1619" s="15">
        <f t="shared" si="102"/>
        <v>2021</v>
      </c>
      <c r="F1619" s="15" t="s">
        <v>329</v>
      </c>
      <c r="G1619" s="15" t="s">
        <v>19</v>
      </c>
      <c r="H1619" s="101">
        <v>216</v>
      </c>
      <c r="I1619" s="93"/>
      <c r="J1619" s="94">
        <f t="shared" si="103"/>
        <v>66958.223999999944</v>
      </c>
    </row>
    <row r="1620" spans="1:10" x14ac:dyDescent="0.35">
      <c r="A1620" s="17"/>
      <c r="B1620" s="19">
        <v>44200</v>
      </c>
      <c r="C1620" s="15">
        <f t="shared" si="100"/>
        <v>4</v>
      </c>
      <c r="D1620" s="15">
        <f t="shared" si="101"/>
        <v>1</v>
      </c>
      <c r="E1620" s="15">
        <f t="shared" si="102"/>
        <v>2021</v>
      </c>
      <c r="F1620" s="15" t="s">
        <v>336</v>
      </c>
      <c r="G1620" s="15" t="s">
        <v>19</v>
      </c>
      <c r="H1620" s="101">
        <v>216</v>
      </c>
      <c r="I1620" s="93"/>
      <c r="J1620" s="94">
        <f t="shared" si="103"/>
        <v>67174.223999999944</v>
      </c>
    </row>
    <row r="1621" spans="1:10" x14ac:dyDescent="0.35">
      <c r="A1621" s="17"/>
      <c r="B1621" s="19">
        <v>44200</v>
      </c>
      <c r="C1621" s="15">
        <f t="shared" si="100"/>
        <v>4</v>
      </c>
      <c r="D1621" s="15">
        <f t="shared" si="101"/>
        <v>1</v>
      </c>
      <c r="E1621" s="15">
        <f t="shared" si="102"/>
        <v>2021</v>
      </c>
      <c r="F1621" s="15" t="s">
        <v>309</v>
      </c>
      <c r="G1621" s="15" t="s">
        <v>9</v>
      </c>
      <c r="H1621" s="101">
        <v>130</v>
      </c>
      <c r="I1621" s="93"/>
      <c r="J1621" s="94">
        <f t="shared" si="103"/>
        <v>67304.223999999944</v>
      </c>
    </row>
    <row r="1622" spans="1:10" x14ac:dyDescent="0.35">
      <c r="A1622" s="17"/>
      <c r="B1622" s="19">
        <v>44200</v>
      </c>
      <c r="C1622" s="15">
        <f t="shared" si="100"/>
        <v>4</v>
      </c>
      <c r="D1622" s="15">
        <f t="shared" si="101"/>
        <v>1</v>
      </c>
      <c r="E1622" s="15">
        <f t="shared" si="102"/>
        <v>2021</v>
      </c>
      <c r="F1622" s="15" t="s">
        <v>336</v>
      </c>
      <c r="G1622" s="15" t="s">
        <v>9</v>
      </c>
      <c r="H1622" s="101">
        <v>417</v>
      </c>
      <c r="I1622" s="93"/>
      <c r="J1622" s="94">
        <f t="shared" si="103"/>
        <v>67721.223999999944</v>
      </c>
    </row>
    <row r="1623" spans="1:10" x14ac:dyDescent="0.35">
      <c r="A1623" s="17"/>
      <c r="B1623" s="19">
        <v>44200</v>
      </c>
      <c r="C1623" s="15">
        <f t="shared" si="100"/>
        <v>4</v>
      </c>
      <c r="D1623" s="15">
        <f t="shared" si="101"/>
        <v>1</v>
      </c>
      <c r="E1623" s="15">
        <f t="shared" si="102"/>
        <v>2021</v>
      </c>
      <c r="F1623" s="15" t="s">
        <v>329</v>
      </c>
      <c r="G1623" s="15" t="s">
        <v>9</v>
      </c>
      <c r="H1623" s="101">
        <v>125</v>
      </c>
      <c r="I1623" s="93"/>
      <c r="J1623" s="94">
        <f t="shared" si="103"/>
        <v>67846.223999999944</v>
      </c>
    </row>
    <row r="1624" spans="1:10" x14ac:dyDescent="0.35">
      <c r="A1624" s="17"/>
      <c r="B1624" s="19">
        <v>44200</v>
      </c>
      <c r="C1624" s="15">
        <f t="shared" si="100"/>
        <v>4</v>
      </c>
      <c r="D1624" s="15">
        <f t="shared" si="101"/>
        <v>1</v>
      </c>
      <c r="E1624" s="15">
        <f t="shared" si="102"/>
        <v>2021</v>
      </c>
      <c r="F1624" s="15" t="s">
        <v>333</v>
      </c>
      <c r="G1624" s="15" t="s">
        <v>67</v>
      </c>
      <c r="H1624" s="93"/>
      <c r="I1624" s="101">
        <v>167</v>
      </c>
      <c r="J1624" s="94">
        <f t="shared" si="103"/>
        <v>67679.223999999944</v>
      </c>
    </row>
    <row r="1625" spans="1:10" x14ac:dyDescent="0.35">
      <c r="A1625" s="17"/>
      <c r="B1625" s="19">
        <v>44201</v>
      </c>
      <c r="C1625" s="15">
        <f t="shared" si="100"/>
        <v>5</v>
      </c>
      <c r="D1625" s="15">
        <f t="shared" si="101"/>
        <v>1</v>
      </c>
      <c r="E1625" s="15">
        <f t="shared" si="102"/>
        <v>2021</v>
      </c>
      <c r="F1625" s="15" t="s">
        <v>179</v>
      </c>
      <c r="G1625" s="15" t="s">
        <v>96</v>
      </c>
      <c r="H1625" s="93"/>
      <c r="I1625" s="101">
        <v>4.87</v>
      </c>
      <c r="J1625" s="94">
        <f t="shared" si="103"/>
        <v>67674.353999999948</v>
      </c>
    </row>
    <row r="1626" spans="1:10" x14ac:dyDescent="0.35">
      <c r="A1626" s="17"/>
      <c r="B1626" s="19">
        <v>44202</v>
      </c>
      <c r="C1626" s="15">
        <f t="shared" si="100"/>
        <v>6</v>
      </c>
      <c r="D1626" s="15">
        <f t="shared" si="101"/>
        <v>1</v>
      </c>
      <c r="E1626" s="15">
        <f t="shared" si="102"/>
        <v>2021</v>
      </c>
      <c r="F1626" s="15" t="s">
        <v>41</v>
      </c>
      <c r="G1626" s="15" t="s">
        <v>21</v>
      </c>
      <c r="H1626" s="93"/>
      <c r="I1626" s="101">
        <v>220</v>
      </c>
      <c r="J1626" s="94">
        <f t="shared" si="103"/>
        <v>67454.353999999948</v>
      </c>
    </row>
    <row r="1627" spans="1:10" x14ac:dyDescent="0.35">
      <c r="A1627" s="17"/>
      <c r="B1627" s="19">
        <v>44204</v>
      </c>
      <c r="C1627" s="15">
        <f t="shared" si="100"/>
        <v>8</v>
      </c>
      <c r="D1627" s="15">
        <f t="shared" si="101"/>
        <v>1</v>
      </c>
      <c r="E1627" s="15">
        <f t="shared" si="102"/>
        <v>2021</v>
      </c>
      <c r="F1627" s="15" t="s">
        <v>326</v>
      </c>
      <c r="G1627" s="15" t="s">
        <v>19</v>
      </c>
      <c r="H1627" s="101">
        <v>216</v>
      </c>
      <c r="I1627" s="93"/>
      <c r="J1627" s="94">
        <f t="shared" si="103"/>
        <v>67670.353999999948</v>
      </c>
    </row>
    <row r="1628" spans="1:10" x14ac:dyDescent="0.35">
      <c r="A1628" s="17"/>
      <c r="B1628" s="19">
        <v>44204</v>
      </c>
      <c r="C1628" s="15">
        <f t="shared" si="100"/>
        <v>8</v>
      </c>
      <c r="D1628" s="15">
        <f t="shared" si="101"/>
        <v>1</v>
      </c>
      <c r="E1628" s="15">
        <f t="shared" si="102"/>
        <v>2021</v>
      </c>
      <c r="F1628" s="15" t="s">
        <v>334</v>
      </c>
      <c r="G1628" s="15" t="s">
        <v>19</v>
      </c>
      <c r="H1628" s="101">
        <v>432</v>
      </c>
      <c r="I1628" s="93"/>
      <c r="J1628" s="94">
        <f t="shared" si="103"/>
        <v>68102.353999999948</v>
      </c>
    </row>
    <row r="1629" spans="1:10" x14ac:dyDescent="0.35">
      <c r="A1629" s="17"/>
      <c r="B1629" s="19">
        <v>44204</v>
      </c>
      <c r="C1629" s="15">
        <f t="shared" si="100"/>
        <v>8</v>
      </c>
      <c r="D1629" s="15">
        <f t="shared" si="101"/>
        <v>1</v>
      </c>
      <c r="E1629" s="15">
        <f t="shared" si="102"/>
        <v>2021</v>
      </c>
      <c r="F1629" s="15" t="s">
        <v>41</v>
      </c>
      <c r="G1629" s="15" t="s">
        <v>21</v>
      </c>
      <c r="H1629" s="93"/>
      <c r="I1629" s="101">
        <v>220</v>
      </c>
      <c r="J1629" s="94">
        <f t="shared" si="103"/>
        <v>67882.353999999948</v>
      </c>
    </row>
    <row r="1630" spans="1:10" x14ac:dyDescent="0.35">
      <c r="A1630" s="17"/>
      <c r="B1630" s="19">
        <v>44204</v>
      </c>
      <c r="C1630" s="15">
        <f t="shared" si="100"/>
        <v>8</v>
      </c>
      <c r="D1630" s="15">
        <f t="shared" si="101"/>
        <v>1</v>
      </c>
      <c r="E1630" s="15">
        <f t="shared" si="102"/>
        <v>2021</v>
      </c>
      <c r="F1630" s="15" t="s">
        <v>326</v>
      </c>
      <c r="G1630" s="15" t="s">
        <v>9</v>
      </c>
      <c r="H1630" s="101">
        <v>135</v>
      </c>
      <c r="I1630" s="93"/>
      <c r="J1630" s="94">
        <f t="shared" si="103"/>
        <v>68017.353999999948</v>
      </c>
    </row>
    <row r="1631" spans="1:10" x14ac:dyDescent="0.35">
      <c r="A1631" s="17"/>
      <c r="B1631" s="19">
        <v>44204</v>
      </c>
      <c r="C1631" s="15">
        <f t="shared" si="100"/>
        <v>8</v>
      </c>
      <c r="D1631" s="15">
        <f t="shared" si="101"/>
        <v>1</v>
      </c>
      <c r="E1631" s="15">
        <f t="shared" si="102"/>
        <v>2021</v>
      </c>
      <c r="F1631" s="15" t="s">
        <v>334</v>
      </c>
      <c r="G1631" s="15" t="s">
        <v>9</v>
      </c>
      <c r="H1631" s="101">
        <v>65</v>
      </c>
      <c r="I1631" s="93"/>
      <c r="J1631" s="94">
        <f t="shared" si="103"/>
        <v>68082.353999999948</v>
      </c>
    </row>
    <row r="1632" spans="1:10" x14ac:dyDescent="0.35">
      <c r="A1632" s="17"/>
      <c r="B1632" s="19">
        <v>44207</v>
      </c>
      <c r="C1632" s="15">
        <f t="shared" si="100"/>
        <v>11</v>
      </c>
      <c r="D1632" s="15">
        <f t="shared" si="101"/>
        <v>1</v>
      </c>
      <c r="E1632" s="15">
        <f t="shared" si="102"/>
        <v>2021</v>
      </c>
      <c r="F1632" s="15" t="s">
        <v>167</v>
      </c>
      <c r="G1632" s="15" t="s">
        <v>18</v>
      </c>
      <c r="H1632" s="93"/>
      <c r="I1632" s="101">
        <v>113.69</v>
      </c>
      <c r="J1632" s="94">
        <f t="shared" si="103"/>
        <v>67968.663999999946</v>
      </c>
    </row>
    <row r="1633" spans="1:10" x14ac:dyDescent="0.35">
      <c r="A1633" s="17"/>
      <c r="B1633" s="19">
        <v>44207</v>
      </c>
      <c r="C1633" s="15">
        <f t="shared" si="100"/>
        <v>11</v>
      </c>
      <c r="D1633" s="15">
        <f t="shared" si="101"/>
        <v>1</v>
      </c>
      <c r="E1633" s="15">
        <f t="shared" si="102"/>
        <v>2021</v>
      </c>
      <c r="F1633" s="15" t="s">
        <v>332</v>
      </c>
      <c r="G1633" s="15" t="s">
        <v>19</v>
      </c>
      <c r="H1633" s="101">
        <v>216</v>
      </c>
      <c r="I1633" s="93"/>
      <c r="J1633" s="94">
        <f t="shared" si="103"/>
        <v>68184.663999999946</v>
      </c>
    </row>
    <row r="1634" spans="1:10" x14ac:dyDescent="0.35">
      <c r="A1634" s="17"/>
      <c r="B1634" s="19">
        <v>44207</v>
      </c>
      <c r="C1634" s="15">
        <f t="shared" si="100"/>
        <v>11</v>
      </c>
      <c r="D1634" s="15">
        <f t="shared" si="101"/>
        <v>1</v>
      </c>
      <c r="E1634" s="15">
        <f t="shared" si="102"/>
        <v>2021</v>
      </c>
      <c r="F1634" s="15" t="s">
        <v>41</v>
      </c>
      <c r="G1634" s="15" t="s">
        <v>82</v>
      </c>
      <c r="H1634" s="93"/>
      <c r="I1634" s="101">
        <v>62.5</v>
      </c>
      <c r="J1634" s="94">
        <f t="shared" si="103"/>
        <v>68122.163999999946</v>
      </c>
    </row>
    <row r="1635" spans="1:10" x14ac:dyDescent="0.35">
      <c r="A1635" s="17"/>
      <c r="B1635" s="19">
        <v>44207</v>
      </c>
      <c r="C1635" s="15">
        <f t="shared" si="100"/>
        <v>11</v>
      </c>
      <c r="D1635" s="15">
        <f t="shared" si="101"/>
        <v>1</v>
      </c>
      <c r="E1635" s="15">
        <f t="shared" si="102"/>
        <v>2021</v>
      </c>
      <c r="F1635" s="15" t="s">
        <v>309</v>
      </c>
      <c r="G1635" s="15" t="s">
        <v>9</v>
      </c>
      <c r="H1635" s="101">
        <v>2700</v>
      </c>
      <c r="I1635" s="93"/>
      <c r="J1635" s="94">
        <f t="shared" si="103"/>
        <v>70822.163999999946</v>
      </c>
    </row>
    <row r="1636" spans="1:10" x14ac:dyDescent="0.35">
      <c r="A1636" s="17"/>
      <c r="B1636" s="19">
        <v>44207</v>
      </c>
      <c r="C1636" s="15">
        <f t="shared" si="100"/>
        <v>11</v>
      </c>
      <c r="D1636" s="15">
        <f t="shared" si="101"/>
        <v>1</v>
      </c>
      <c r="E1636" s="15">
        <f t="shared" si="102"/>
        <v>2021</v>
      </c>
      <c r="F1636" s="15" t="s">
        <v>332</v>
      </c>
      <c r="G1636" s="15" t="s">
        <v>9</v>
      </c>
      <c r="H1636" s="101">
        <v>80</v>
      </c>
      <c r="I1636" s="93"/>
      <c r="J1636" s="94">
        <f t="shared" si="103"/>
        <v>70902.163999999946</v>
      </c>
    </row>
    <row r="1637" spans="1:10" x14ac:dyDescent="0.35">
      <c r="A1637" s="17"/>
      <c r="B1637" s="19">
        <v>44207</v>
      </c>
      <c r="C1637" s="15">
        <f t="shared" si="100"/>
        <v>11</v>
      </c>
      <c r="D1637" s="15">
        <f t="shared" si="101"/>
        <v>1</v>
      </c>
      <c r="E1637" s="15">
        <f t="shared" si="102"/>
        <v>2021</v>
      </c>
      <c r="F1637" s="15" t="s">
        <v>41</v>
      </c>
      <c r="G1637" s="15" t="s">
        <v>56</v>
      </c>
      <c r="H1637" s="93"/>
      <c r="I1637" s="101">
        <v>400</v>
      </c>
      <c r="J1637" s="94">
        <f t="shared" si="103"/>
        <v>70502.163999999946</v>
      </c>
    </row>
    <row r="1638" spans="1:10" x14ac:dyDescent="0.35">
      <c r="A1638" s="17"/>
      <c r="B1638" s="19">
        <v>44208</v>
      </c>
      <c r="C1638" s="15">
        <f t="shared" si="100"/>
        <v>12</v>
      </c>
      <c r="D1638" s="15">
        <f t="shared" si="101"/>
        <v>1</v>
      </c>
      <c r="E1638" s="15">
        <f t="shared" si="102"/>
        <v>2021</v>
      </c>
      <c r="F1638" s="15" t="s">
        <v>226</v>
      </c>
      <c r="G1638" s="15" t="s">
        <v>28</v>
      </c>
      <c r="H1638" s="93"/>
      <c r="I1638" s="101">
        <v>23.98</v>
      </c>
      <c r="J1638" s="94">
        <f t="shared" si="103"/>
        <v>70478.18399999995</v>
      </c>
    </row>
    <row r="1639" spans="1:10" x14ac:dyDescent="0.35">
      <c r="A1639" s="17"/>
      <c r="B1639" s="19">
        <v>44208</v>
      </c>
      <c r="C1639" s="15">
        <f t="shared" si="100"/>
        <v>12</v>
      </c>
      <c r="D1639" s="15">
        <f t="shared" si="101"/>
        <v>1</v>
      </c>
      <c r="E1639" s="15">
        <f t="shared" si="102"/>
        <v>2021</v>
      </c>
      <c r="F1639" s="15" t="s">
        <v>226</v>
      </c>
      <c r="G1639" s="15" t="s">
        <v>77</v>
      </c>
      <c r="H1639" s="93"/>
      <c r="I1639" s="101">
        <v>13.77</v>
      </c>
      <c r="J1639" s="94">
        <f t="shared" si="103"/>
        <v>70464.413999999946</v>
      </c>
    </row>
    <row r="1640" spans="1:10" x14ac:dyDescent="0.35">
      <c r="A1640" s="17"/>
      <c r="B1640" s="19">
        <v>44208</v>
      </c>
      <c r="C1640" s="15">
        <f t="shared" si="100"/>
        <v>12</v>
      </c>
      <c r="D1640" s="15">
        <f t="shared" si="101"/>
        <v>1</v>
      </c>
      <c r="E1640" s="15">
        <f t="shared" si="102"/>
        <v>2021</v>
      </c>
      <c r="F1640" s="15" t="s">
        <v>49</v>
      </c>
      <c r="G1640" s="15" t="s">
        <v>146</v>
      </c>
      <c r="H1640" s="93"/>
      <c r="I1640" s="101">
        <v>180.31</v>
      </c>
      <c r="J1640" s="94">
        <f t="shared" si="103"/>
        <v>70284.103999999948</v>
      </c>
    </row>
    <row r="1641" spans="1:10" x14ac:dyDescent="0.35">
      <c r="A1641" s="17"/>
      <c r="B1641" s="19">
        <v>44209</v>
      </c>
      <c r="C1641" s="15">
        <f t="shared" si="100"/>
        <v>13</v>
      </c>
      <c r="D1641" s="15">
        <f t="shared" si="101"/>
        <v>1</v>
      </c>
      <c r="E1641" s="15">
        <f t="shared" si="102"/>
        <v>2021</v>
      </c>
      <c r="F1641" s="15"/>
      <c r="G1641" s="15" t="s">
        <v>91</v>
      </c>
      <c r="H1641" s="93"/>
      <c r="I1641" s="101">
        <v>179.5</v>
      </c>
      <c r="J1641" s="94">
        <f t="shared" si="103"/>
        <v>70104.603999999948</v>
      </c>
    </row>
    <row r="1642" spans="1:10" x14ac:dyDescent="0.35">
      <c r="A1642" s="17"/>
      <c r="B1642" s="19">
        <v>44209</v>
      </c>
      <c r="C1642" s="15">
        <f t="shared" si="100"/>
        <v>13</v>
      </c>
      <c r="D1642" s="15">
        <f t="shared" si="101"/>
        <v>1</v>
      </c>
      <c r="E1642" s="15">
        <f t="shared" si="102"/>
        <v>2021</v>
      </c>
      <c r="F1642" s="15" t="s">
        <v>160</v>
      </c>
      <c r="G1642" s="15" t="s">
        <v>161</v>
      </c>
      <c r="H1642" s="93"/>
      <c r="I1642" s="101">
        <v>116.24</v>
      </c>
      <c r="J1642" s="94">
        <f t="shared" si="103"/>
        <v>69988.363999999943</v>
      </c>
    </row>
    <row r="1643" spans="1:10" x14ac:dyDescent="0.35">
      <c r="A1643" s="17"/>
      <c r="B1643" s="19">
        <v>44209</v>
      </c>
      <c r="C1643" s="15">
        <f t="shared" si="100"/>
        <v>13</v>
      </c>
      <c r="D1643" s="15">
        <f t="shared" si="101"/>
        <v>1</v>
      </c>
      <c r="E1643" s="15">
        <f t="shared" si="102"/>
        <v>2021</v>
      </c>
      <c r="F1643" s="15" t="s">
        <v>41</v>
      </c>
      <c r="G1643" s="15" t="s">
        <v>56</v>
      </c>
      <c r="H1643" s="93"/>
      <c r="I1643" s="101">
        <v>36.28</v>
      </c>
      <c r="J1643" s="94">
        <f t="shared" si="103"/>
        <v>69952.083999999944</v>
      </c>
    </row>
    <row r="1644" spans="1:10" x14ac:dyDescent="0.35">
      <c r="A1644" s="17"/>
      <c r="B1644" s="19">
        <v>44211</v>
      </c>
      <c r="C1644" s="15">
        <f t="shared" si="100"/>
        <v>15</v>
      </c>
      <c r="D1644" s="15">
        <f t="shared" si="101"/>
        <v>1</v>
      </c>
      <c r="E1644" s="15">
        <f t="shared" si="102"/>
        <v>2021</v>
      </c>
      <c r="F1644" s="15" t="s">
        <v>327</v>
      </c>
      <c r="G1644" s="15" t="s">
        <v>19</v>
      </c>
      <c r="H1644" s="101">
        <v>216</v>
      </c>
      <c r="I1644" s="93"/>
      <c r="J1644" s="94">
        <f t="shared" si="103"/>
        <v>70168.083999999944</v>
      </c>
    </row>
    <row r="1645" spans="1:10" x14ac:dyDescent="0.35">
      <c r="A1645" s="17"/>
      <c r="B1645" s="19">
        <v>44211</v>
      </c>
      <c r="C1645" s="15">
        <f t="shared" si="100"/>
        <v>15</v>
      </c>
      <c r="D1645" s="15">
        <f t="shared" si="101"/>
        <v>1</v>
      </c>
      <c r="E1645" s="15">
        <f t="shared" si="102"/>
        <v>2021</v>
      </c>
      <c r="F1645" s="15" t="s">
        <v>41</v>
      </c>
      <c r="G1645" s="15" t="s">
        <v>91</v>
      </c>
      <c r="H1645" s="93"/>
      <c r="I1645" s="101">
        <v>79.989999999999995</v>
      </c>
      <c r="J1645" s="94">
        <f t="shared" si="103"/>
        <v>70088.093999999939</v>
      </c>
    </row>
    <row r="1646" spans="1:10" x14ac:dyDescent="0.35">
      <c r="A1646" s="17"/>
      <c r="B1646" s="19">
        <v>44211</v>
      </c>
      <c r="C1646" s="15">
        <f t="shared" si="100"/>
        <v>15</v>
      </c>
      <c r="D1646" s="15">
        <f t="shared" si="101"/>
        <v>1</v>
      </c>
      <c r="E1646" s="15">
        <f t="shared" si="102"/>
        <v>2021</v>
      </c>
      <c r="F1646" s="15" t="s">
        <v>327</v>
      </c>
      <c r="G1646" s="15" t="s">
        <v>9</v>
      </c>
      <c r="H1646" s="101">
        <v>160</v>
      </c>
      <c r="I1646" s="93"/>
      <c r="J1646" s="94">
        <f t="shared" si="103"/>
        <v>70248.093999999939</v>
      </c>
    </row>
    <row r="1647" spans="1:10" x14ac:dyDescent="0.35">
      <c r="A1647" s="17"/>
      <c r="B1647" s="19">
        <v>44215</v>
      </c>
      <c r="C1647" s="15">
        <f t="shared" si="100"/>
        <v>19</v>
      </c>
      <c r="D1647" s="15">
        <f t="shared" si="101"/>
        <v>1</v>
      </c>
      <c r="E1647" s="15">
        <f t="shared" si="102"/>
        <v>2021</v>
      </c>
      <c r="F1647" s="15" t="s">
        <v>179</v>
      </c>
      <c r="G1647" s="15" t="s">
        <v>96</v>
      </c>
      <c r="H1647" s="101"/>
      <c r="I1647" s="93">
        <v>72</v>
      </c>
      <c r="J1647" s="94">
        <f t="shared" si="103"/>
        <v>70176.093999999939</v>
      </c>
    </row>
    <row r="1648" spans="1:10" x14ac:dyDescent="0.35">
      <c r="A1648" s="17"/>
      <c r="B1648" s="19">
        <v>44216</v>
      </c>
      <c r="C1648" s="15">
        <f t="shared" si="100"/>
        <v>20</v>
      </c>
      <c r="D1648" s="15">
        <f t="shared" si="101"/>
        <v>1</v>
      </c>
      <c r="E1648" s="15">
        <f t="shared" si="102"/>
        <v>2021</v>
      </c>
      <c r="F1648" s="15" t="s">
        <v>226</v>
      </c>
      <c r="G1648" s="15" t="s">
        <v>91</v>
      </c>
      <c r="H1648" s="93"/>
      <c r="I1648" s="101">
        <v>6.93</v>
      </c>
      <c r="J1648" s="94">
        <f t="shared" si="103"/>
        <v>70169.163999999946</v>
      </c>
    </row>
    <row r="1649" spans="1:10" x14ac:dyDescent="0.35">
      <c r="A1649" s="17"/>
      <c r="B1649" s="19">
        <v>44216</v>
      </c>
      <c r="C1649" s="15">
        <f t="shared" si="100"/>
        <v>20</v>
      </c>
      <c r="D1649" s="15">
        <f t="shared" si="101"/>
        <v>1</v>
      </c>
      <c r="E1649" s="15">
        <f t="shared" si="102"/>
        <v>2021</v>
      </c>
      <c r="F1649" s="15" t="s">
        <v>41</v>
      </c>
      <c r="G1649" s="15" t="s">
        <v>138</v>
      </c>
      <c r="H1649" s="93"/>
      <c r="I1649" s="101">
        <v>478.92</v>
      </c>
      <c r="J1649" s="94">
        <f t="shared" si="103"/>
        <v>69690.243999999948</v>
      </c>
    </row>
    <row r="1650" spans="1:10" x14ac:dyDescent="0.35">
      <c r="A1650" s="17"/>
      <c r="B1650" s="19">
        <v>44216</v>
      </c>
      <c r="C1650" s="15">
        <f t="shared" si="100"/>
        <v>20</v>
      </c>
      <c r="D1650" s="15">
        <f t="shared" si="101"/>
        <v>1</v>
      </c>
      <c r="E1650" s="15">
        <f t="shared" si="102"/>
        <v>2021</v>
      </c>
      <c r="F1650" s="15" t="s">
        <v>41</v>
      </c>
      <c r="G1650" s="15" t="s">
        <v>146</v>
      </c>
      <c r="H1650" s="93"/>
      <c r="I1650" s="101">
        <v>218.8</v>
      </c>
      <c r="J1650" s="94">
        <f t="shared" si="103"/>
        <v>69471.443999999945</v>
      </c>
    </row>
    <row r="1651" spans="1:10" x14ac:dyDescent="0.35">
      <c r="A1651" s="17"/>
      <c r="B1651" s="19">
        <v>44217</v>
      </c>
      <c r="C1651" s="15">
        <f t="shared" si="100"/>
        <v>21</v>
      </c>
      <c r="D1651" s="15">
        <f t="shared" si="101"/>
        <v>1</v>
      </c>
      <c r="E1651" s="15">
        <f t="shared" si="102"/>
        <v>2021</v>
      </c>
      <c r="F1651" s="15"/>
      <c r="G1651" s="15" t="s">
        <v>91</v>
      </c>
      <c r="H1651" s="93"/>
      <c r="I1651" s="101">
        <v>26.7</v>
      </c>
      <c r="J1651" s="94">
        <f t="shared" si="103"/>
        <v>69444.743999999948</v>
      </c>
    </row>
    <row r="1652" spans="1:10" x14ac:dyDescent="0.35">
      <c r="A1652" s="17"/>
      <c r="B1652" s="19">
        <v>44218</v>
      </c>
      <c r="C1652" s="15">
        <f t="shared" si="100"/>
        <v>22</v>
      </c>
      <c r="D1652" s="15">
        <f t="shared" si="101"/>
        <v>1</v>
      </c>
      <c r="E1652" s="15">
        <f t="shared" si="102"/>
        <v>2021</v>
      </c>
      <c r="F1652" s="15" t="s">
        <v>204</v>
      </c>
      <c r="G1652" s="15" t="s">
        <v>116</v>
      </c>
      <c r="H1652" s="93"/>
      <c r="I1652" s="101">
        <v>7.2</v>
      </c>
      <c r="J1652" s="94">
        <f t="shared" si="103"/>
        <v>69437.543999999951</v>
      </c>
    </row>
    <row r="1653" spans="1:10" x14ac:dyDescent="0.35">
      <c r="A1653" s="17"/>
      <c r="B1653" s="19">
        <v>44218</v>
      </c>
      <c r="C1653" s="15">
        <f t="shared" si="100"/>
        <v>22</v>
      </c>
      <c r="D1653" s="15">
        <f t="shared" si="101"/>
        <v>1</v>
      </c>
      <c r="E1653" s="15">
        <f t="shared" si="102"/>
        <v>2021</v>
      </c>
      <c r="F1653" s="15" t="s">
        <v>235</v>
      </c>
      <c r="G1653" s="15" t="s">
        <v>148</v>
      </c>
      <c r="H1653" s="93"/>
      <c r="I1653" s="101">
        <v>20.82</v>
      </c>
      <c r="J1653" s="94">
        <f t="shared" si="103"/>
        <v>69416.723999999944</v>
      </c>
    </row>
    <row r="1654" spans="1:10" x14ac:dyDescent="0.35">
      <c r="A1654" s="17"/>
      <c r="B1654" s="19">
        <v>44221</v>
      </c>
      <c r="C1654" s="15">
        <f t="shared" si="100"/>
        <v>25</v>
      </c>
      <c r="D1654" s="15">
        <f t="shared" si="101"/>
        <v>1</v>
      </c>
      <c r="E1654" s="15">
        <f t="shared" si="102"/>
        <v>2021</v>
      </c>
      <c r="F1654" s="15" t="s">
        <v>357</v>
      </c>
      <c r="G1654" s="15" t="s">
        <v>9</v>
      </c>
      <c r="H1654" s="101">
        <v>2500</v>
      </c>
      <c r="I1654" s="93"/>
      <c r="J1654" s="94">
        <f t="shared" si="103"/>
        <v>71916.723999999944</v>
      </c>
    </row>
    <row r="1655" spans="1:10" x14ac:dyDescent="0.35">
      <c r="A1655" s="17"/>
      <c r="B1655" s="19">
        <v>44221</v>
      </c>
      <c r="C1655" s="15">
        <f t="shared" si="100"/>
        <v>25</v>
      </c>
      <c r="D1655" s="15">
        <f t="shared" si="101"/>
        <v>1</v>
      </c>
      <c r="E1655" s="15">
        <f t="shared" si="102"/>
        <v>2021</v>
      </c>
      <c r="F1655" s="15" t="s">
        <v>357</v>
      </c>
      <c r="G1655" s="15" t="s">
        <v>9</v>
      </c>
      <c r="H1655" s="101">
        <v>2500</v>
      </c>
      <c r="I1655" s="93"/>
      <c r="J1655" s="94">
        <f t="shared" si="103"/>
        <v>74416.723999999944</v>
      </c>
    </row>
    <row r="1656" spans="1:10" x14ac:dyDescent="0.35">
      <c r="A1656" s="17"/>
      <c r="B1656" s="19">
        <v>44222</v>
      </c>
      <c r="C1656" s="15">
        <f t="shared" si="100"/>
        <v>26</v>
      </c>
      <c r="D1656" s="15">
        <f t="shared" si="101"/>
        <v>1</v>
      </c>
      <c r="E1656" s="15">
        <f t="shared" si="102"/>
        <v>2021</v>
      </c>
      <c r="F1656" s="15" t="s">
        <v>41</v>
      </c>
      <c r="G1656" s="15" t="s">
        <v>91</v>
      </c>
      <c r="H1656" s="93"/>
      <c r="I1656" s="101">
        <v>24.7</v>
      </c>
      <c r="J1656" s="94">
        <f t="shared" si="103"/>
        <v>74392.023999999947</v>
      </c>
    </row>
    <row r="1657" spans="1:10" x14ac:dyDescent="0.35">
      <c r="A1657" s="17"/>
      <c r="B1657" s="19">
        <v>44222</v>
      </c>
      <c r="C1657" s="15">
        <f t="shared" si="100"/>
        <v>26</v>
      </c>
      <c r="D1657" s="15">
        <f t="shared" si="101"/>
        <v>1</v>
      </c>
      <c r="E1657" s="15">
        <f t="shared" si="102"/>
        <v>2021</v>
      </c>
      <c r="F1657" s="15" t="s">
        <v>226</v>
      </c>
      <c r="G1657" s="15" t="s">
        <v>128</v>
      </c>
      <c r="H1657" s="93"/>
      <c r="I1657" s="101">
        <v>160.5</v>
      </c>
      <c r="J1657" s="94">
        <f t="shared" si="103"/>
        <v>74231.523999999947</v>
      </c>
    </row>
    <row r="1658" spans="1:10" x14ac:dyDescent="0.35">
      <c r="A1658" s="17"/>
      <c r="B1658" s="19">
        <v>44223</v>
      </c>
      <c r="C1658" s="15">
        <f t="shared" si="100"/>
        <v>27</v>
      </c>
      <c r="D1658" s="15">
        <f t="shared" si="101"/>
        <v>1</v>
      </c>
      <c r="E1658" s="15">
        <f t="shared" si="102"/>
        <v>2021</v>
      </c>
      <c r="F1658" s="15" t="s">
        <v>61</v>
      </c>
      <c r="G1658" s="15" t="s">
        <v>91</v>
      </c>
      <c r="H1658" s="93"/>
      <c r="I1658" s="101">
        <v>8.5</v>
      </c>
      <c r="J1658" s="94">
        <f t="shared" si="103"/>
        <v>74223.023999999947</v>
      </c>
    </row>
    <row r="1659" spans="1:10" x14ac:dyDescent="0.35">
      <c r="A1659" s="17"/>
      <c r="B1659" s="19">
        <v>44223</v>
      </c>
      <c r="C1659" s="15">
        <f t="shared" si="100"/>
        <v>27</v>
      </c>
      <c r="D1659" s="15">
        <f t="shared" si="101"/>
        <v>1</v>
      </c>
      <c r="E1659" s="15">
        <f t="shared" si="102"/>
        <v>2021</v>
      </c>
      <c r="F1659" s="15" t="s">
        <v>41</v>
      </c>
      <c r="G1659" s="15" t="s">
        <v>148</v>
      </c>
      <c r="H1659" s="93"/>
      <c r="I1659" s="101">
        <v>11.95</v>
      </c>
      <c r="J1659" s="94">
        <f t="shared" si="103"/>
        <v>74211.07399999995</v>
      </c>
    </row>
    <row r="1660" spans="1:10" x14ac:dyDescent="0.35">
      <c r="A1660" s="17"/>
      <c r="B1660" s="19">
        <v>44224</v>
      </c>
      <c r="C1660" s="15">
        <f t="shared" si="100"/>
        <v>28</v>
      </c>
      <c r="D1660" s="15">
        <f t="shared" si="101"/>
        <v>1</v>
      </c>
      <c r="E1660" s="15">
        <f t="shared" si="102"/>
        <v>2021</v>
      </c>
      <c r="F1660" s="15" t="s">
        <v>235</v>
      </c>
      <c r="G1660" s="15" t="s">
        <v>40</v>
      </c>
      <c r="H1660" s="93"/>
      <c r="I1660" s="101">
        <v>29.52</v>
      </c>
      <c r="J1660" s="94">
        <f t="shared" si="103"/>
        <v>74181.553999999946</v>
      </c>
    </row>
    <row r="1661" spans="1:10" x14ac:dyDescent="0.35">
      <c r="A1661" s="17"/>
      <c r="B1661" s="19">
        <v>44224</v>
      </c>
      <c r="C1661" s="15">
        <f t="shared" si="100"/>
        <v>28</v>
      </c>
      <c r="D1661" s="15">
        <f t="shared" si="101"/>
        <v>1</v>
      </c>
      <c r="E1661" s="15">
        <f t="shared" si="102"/>
        <v>2021</v>
      </c>
      <c r="F1661" s="15" t="s">
        <v>41</v>
      </c>
      <c r="G1661" s="15" t="s">
        <v>148</v>
      </c>
      <c r="H1661" s="93"/>
      <c r="I1661" s="101">
        <v>786.81</v>
      </c>
      <c r="J1661" s="94">
        <f t="shared" si="103"/>
        <v>73394.743999999948</v>
      </c>
    </row>
    <row r="1662" spans="1:10" x14ac:dyDescent="0.35">
      <c r="B1662" s="20">
        <v>44228</v>
      </c>
      <c r="C1662" s="11">
        <f t="shared" si="100"/>
        <v>1</v>
      </c>
      <c r="D1662" s="11">
        <f t="shared" si="101"/>
        <v>2</v>
      </c>
      <c r="E1662" s="11">
        <f t="shared" si="102"/>
        <v>2021</v>
      </c>
      <c r="F1662" s="11" t="s">
        <v>309</v>
      </c>
      <c r="G1662" s="11" t="s">
        <v>19</v>
      </c>
      <c r="H1662" s="102">
        <v>216</v>
      </c>
      <c r="J1662" s="92">
        <f t="shared" si="103"/>
        <v>73610.743999999948</v>
      </c>
    </row>
    <row r="1663" spans="1:10" x14ac:dyDescent="0.35">
      <c r="B1663" s="20">
        <v>44228</v>
      </c>
      <c r="C1663" s="11">
        <f t="shared" si="100"/>
        <v>1</v>
      </c>
      <c r="D1663" s="11">
        <f t="shared" si="101"/>
        <v>2</v>
      </c>
      <c r="E1663" s="11">
        <f t="shared" si="102"/>
        <v>2021</v>
      </c>
      <c r="F1663" s="11" t="s">
        <v>309</v>
      </c>
      <c r="G1663" s="11" t="s">
        <v>9</v>
      </c>
      <c r="H1663" s="102">
        <v>130</v>
      </c>
      <c r="J1663" s="92">
        <f t="shared" si="103"/>
        <v>73740.743999999948</v>
      </c>
    </row>
    <row r="1664" spans="1:10" x14ac:dyDescent="0.35">
      <c r="B1664" s="20">
        <v>44229</v>
      </c>
      <c r="C1664" s="11">
        <f t="shared" si="100"/>
        <v>2</v>
      </c>
      <c r="D1664" s="11">
        <f t="shared" si="101"/>
        <v>2</v>
      </c>
      <c r="E1664" s="11">
        <f t="shared" si="102"/>
        <v>2021</v>
      </c>
      <c r="F1664" s="11" t="s">
        <v>357</v>
      </c>
      <c r="G1664" s="11" t="s">
        <v>19</v>
      </c>
      <c r="H1664" s="102">
        <v>216</v>
      </c>
      <c r="J1664" s="92">
        <f t="shared" si="103"/>
        <v>73956.743999999948</v>
      </c>
    </row>
    <row r="1665" spans="2:10" x14ac:dyDescent="0.35">
      <c r="B1665" s="20">
        <v>44229</v>
      </c>
      <c r="C1665" s="11">
        <f t="shared" si="100"/>
        <v>2</v>
      </c>
      <c r="D1665" s="11">
        <f t="shared" si="101"/>
        <v>2</v>
      </c>
      <c r="E1665" s="11">
        <f t="shared" si="102"/>
        <v>2021</v>
      </c>
      <c r="F1665" s="11" t="s">
        <v>336</v>
      </c>
      <c r="G1665" s="11" t="s">
        <v>19</v>
      </c>
      <c r="H1665" s="102">
        <v>216</v>
      </c>
      <c r="J1665" s="92">
        <f t="shared" si="103"/>
        <v>74172.743999999948</v>
      </c>
    </row>
    <row r="1666" spans="2:10" x14ac:dyDescent="0.35">
      <c r="B1666" s="20">
        <v>44229</v>
      </c>
      <c r="C1666" s="11">
        <f t="shared" ref="C1666:C1729" si="104">DAY(B1666)</f>
        <v>2</v>
      </c>
      <c r="D1666" s="11">
        <f t="shared" ref="D1666:D1729" si="105">MONTH(B1666)</f>
        <v>2</v>
      </c>
      <c r="E1666" s="11">
        <f t="shared" ref="E1666:E1729" si="106">YEAR(B1666)</f>
        <v>2021</v>
      </c>
      <c r="F1666" s="11" t="s">
        <v>336</v>
      </c>
      <c r="G1666" s="11" t="s">
        <v>9</v>
      </c>
      <c r="H1666" s="102">
        <v>417</v>
      </c>
      <c r="J1666" s="92">
        <f t="shared" si="103"/>
        <v>74589.743999999948</v>
      </c>
    </row>
    <row r="1667" spans="2:10" x14ac:dyDescent="0.35">
      <c r="B1667" s="20">
        <v>44229</v>
      </c>
      <c r="C1667" s="11">
        <f t="shared" si="104"/>
        <v>2</v>
      </c>
      <c r="D1667" s="11">
        <f t="shared" si="105"/>
        <v>2</v>
      </c>
      <c r="E1667" s="11">
        <f t="shared" si="106"/>
        <v>2021</v>
      </c>
      <c r="F1667" s="11" t="s">
        <v>329</v>
      </c>
      <c r="G1667" s="11" t="s">
        <v>9</v>
      </c>
      <c r="H1667" s="102">
        <v>125</v>
      </c>
      <c r="J1667" s="92">
        <f t="shared" ref="J1667:J1730" si="107">J1666+H1667-I1667</f>
        <v>74714.743999999948</v>
      </c>
    </row>
    <row r="1668" spans="2:10" x14ac:dyDescent="0.35">
      <c r="B1668" s="20">
        <v>44229</v>
      </c>
      <c r="C1668" s="11">
        <f t="shared" si="104"/>
        <v>2</v>
      </c>
      <c r="D1668" s="11">
        <f t="shared" si="105"/>
        <v>2</v>
      </c>
      <c r="E1668" s="11">
        <f t="shared" si="106"/>
        <v>2021</v>
      </c>
      <c r="F1668" s="11" t="s">
        <v>336</v>
      </c>
      <c r="G1668" s="11" t="s">
        <v>9</v>
      </c>
      <c r="H1668" s="102">
        <v>4996</v>
      </c>
      <c r="J1668" s="92">
        <f t="shared" si="107"/>
        <v>79710.743999999948</v>
      </c>
    </row>
    <row r="1669" spans="2:10" x14ac:dyDescent="0.35">
      <c r="B1669" s="20">
        <v>44230</v>
      </c>
      <c r="C1669" s="11">
        <f t="shared" si="104"/>
        <v>3</v>
      </c>
      <c r="D1669" s="11">
        <f t="shared" si="105"/>
        <v>2</v>
      </c>
      <c r="E1669" s="11">
        <f t="shared" si="106"/>
        <v>2021</v>
      </c>
      <c r="F1669" s="11" t="s">
        <v>334</v>
      </c>
      <c r="G1669" s="11" t="s">
        <v>19</v>
      </c>
      <c r="H1669" s="102">
        <v>432</v>
      </c>
      <c r="J1669" s="92">
        <f t="shared" si="107"/>
        <v>80142.743999999948</v>
      </c>
    </row>
    <row r="1670" spans="2:10" x14ac:dyDescent="0.35">
      <c r="B1670" s="20">
        <v>44230</v>
      </c>
      <c r="C1670" s="11">
        <f t="shared" si="104"/>
        <v>3</v>
      </c>
      <c r="D1670" s="11">
        <f t="shared" si="105"/>
        <v>2</v>
      </c>
      <c r="E1670" s="11">
        <f t="shared" si="106"/>
        <v>2021</v>
      </c>
      <c r="F1670" s="11" t="s">
        <v>334</v>
      </c>
      <c r="G1670" s="11" t="s">
        <v>9</v>
      </c>
      <c r="H1670" s="102">
        <v>65</v>
      </c>
      <c r="J1670" s="92">
        <f t="shared" si="107"/>
        <v>80207.743999999948</v>
      </c>
    </row>
    <row r="1671" spans="2:10" x14ac:dyDescent="0.35">
      <c r="B1671" s="20">
        <v>44231</v>
      </c>
      <c r="C1671" s="11">
        <f t="shared" si="104"/>
        <v>4</v>
      </c>
      <c r="D1671" s="11">
        <f t="shared" si="105"/>
        <v>2</v>
      </c>
      <c r="E1671" s="11">
        <f t="shared" si="106"/>
        <v>2021</v>
      </c>
      <c r="F1671" s="11" t="s">
        <v>335</v>
      </c>
      <c r="G1671" s="11" t="s">
        <v>37</v>
      </c>
      <c r="I1671" s="102">
        <v>500</v>
      </c>
      <c r="J1671" s="92">
        <f t="shared" si="107"/>
        <v>79707.743999999948</v>
      </c>
    </row>
    <row r="1672" spans="2:10" x14ac:dyDescent="0.35">
      <c r="B1672" s="20">
        <v>44231</v>
      </c>
      <c r="C1672" s="11">
        <f t="shared" si="104"/>
        <v>4</v>
      </c>
      <c r="D1672" s="11">
        <f t="shared" si="105"/>
        <v>2</v>
      </c>
      <c r="E1672" s="11">
        <f t="shared" si="106"/>
        <v>2021</v>
      </c>
      <c r="F1672" s="11" t="s">
        <v>330</v>
      </c>
      <c r="G1672" s="11" t="s">
        <v>48</v>
      </c>
      <c r="I1672" s="102">
        <v>1667</v>
      </c>
      <c r="J1672" s="92">
        <f t="shared" si="107"/>
        <v>78040.743999999948</v>
      </c>
    </row>
    <row r="1673" spans="2:10" x14ac:dyDescent="0.35">
      <c r="B1673" s="20">
        <v>44231</v>
      </c>
      <c r="C1673" s="11">
        <f t="shared" si="104"/>
        <v>4</v>
      </c>
      <c r="D1673" s="11">
        <f t="shared" si="105"/>
        <v>2</v>
      </c>
      <c r="E1673" s="11">
        <f t="shared" si="106"/>
        <v>2021</v>
      </c>
      <c r="F1673" s="11" t="s">
        <v>331</v>
      </c>
      <c r="G1673" s="11" t="s">
        <v>50</v>
      </c>
      <c r="I1673" s="102">
        <v>100</v>
      </c>
      <c r="J1673" s="92">
        <f t="shared" si="107"/>
        <v>77940.743999999948</v>
      </c>
    </row>
    <row r="1674" spans="2:10" x14ac:dyDescent="0.35">
      <c r="B1674" s="20">
        <v>44231</v>
      </c>
      <c r="C1674" s="11">
        <f t="shared" si="104"/>
        <v>4</v>
      </c>
      <c r="D1674" s="11">
        <f t="shared" si="105"/>
        <v>2</v>
      </c>
      <c r="E1674" s="11">
        <f t="shared" si="106"/>
        <v>2021</v>
      </c>
      <c r="F1674" s="11" t="s">
        <v>329</v>
      </c>
      <c r="G1674" s="11" t="s">
        <v>19</v>
      </c>
      <c r="H1674" s="102">
        <v>216</v>
      </c>
      <c r="J1674" s="92">
        <f t="shared" si="107"/>
        <v>78156.743999999948</v>
      </c>
    </row>
    <row r="1675" spans="2:10" x14ac:dyDescent="0.35">
      <c r="B1675" s="20">
        <v>44231</v>
      </c>
      <c r="C1675" s="11">
        <f t="shared" si="104"/>
        <v>4</v>
      </c>
      <c r="D1675" s="11">
        <f t="shared" si="105"/>
        <v>2</v>
      </c>
      <c r="E1675" s="11">
        <f t="shared" si="106"/>
        <v>2021</v>
      </c>
      <c r="F1675" s="11" t="s">
        <v>179</v>
      </c>
      <c r="G1675" s="11" t="s">
        <v>96</v>
      </c>
      <c r="I1675" s="102">
        <v>1.67</v>
      </c>
      <c r="J1675" s="92">
        <f t="shared" si="107"/>
        <v>78155.07399999995</v>
      </c>
    </row>
    <row r="1676" spans="2:10" x14ac:dyDescent="0.35">
      <c r="B1676" s="20">
        <v>44231</v>
      </c>
      <c r="C1676" s="11">
        <f t="shared" si="104"/>
        <v>4</v>
      </c>
      <c r="D1676" s="11">
        <f t="shared" si="105"/>
        <v>2</v>
      </c>
      <c r="E1676" s="11">
        <f t="shared" si="106"/>
        <v>2021</v>
      </c>
      <c r="F1676" s="11" t="s">
        <v>41</v>
      </c>
      <c r="G1676" s="11" t="s">
        <v>153</v>
      </c>
      <c r="I1676" s="102">
        <v>48.97</v>
      </c>
      <c r="J1676" s="92">
        <f t="shared" si="107"/>
        <v>78106.103999999948</v>
      </c>
    </row>
    <row r="1677" spans="2:10" x14ac:dyDescent="0.35">
      <c r="B1677" s="20">
        <v>44231</v>
      </c>
      <c r="C1677" s="11">
        <f t="shared" si="104"/>
        <v>4</v>
      </c>
      <c r="D1677" s="11">
        <f t="shared" si="105"/>
        <v>2</v>
      </c>
      <c r="E1677" s="11">
        <f t="shared" si="106"/>
        <v>2021</v>
      </c>
      <c r="F1677" s="11" t="s">
        <v>333</v>
      </c>
      <c r="G1677" s="11" t="s">
        <v>67</v>
      </c>
      <c r="I1677" s="102">
        <v>167</v>
      </c>
      <c r="J1677" s="92">
        <f t="shared" si="107"/>
        <v>77939.103999999948</v>
      </c>
    </row>
    <row r="1678" spans="2:10" x14ac:dyDescent="0.35">
      <c r="B1678" s="20">
        <v>44232</v>
      </c>
      <c r="C1678" s="11">
        <f t="shared" si="104"/>
        <v>5</v>
      </c>
      <c r="D1678" s="11">
        <f t="shared" si="105"/>
        <v>2</v>
      </c>
      <c r="E1678" s="11">
        <f t="shared" si="106"/>
        <v>2021</v>
      </c>
      <c r="F1678" s="11" t="s">
        <v>332</v>
      </c>
      <c r="G1678" s="11" t="s">
        <v>19</v>
      </c>
      <c r="H1678" s="102">
        <v>216</v>
      </c>
      <c r="J1678" s="92">
        <f t="shared" si="107"/>
        <v>78155.103999999948</v>
      </c>
    </row>
    <row r="1679" spans="2:10" x14ac:dyDescent="0.35">
      <c r="B1679" s="20">
        <v>44232</v>
      </c>
      <c r="C1679" s="11">
        <f t="shared" si="104"/>
        <v>5</v>
      </c>
      <c r="D1679" s="11">
        <f t="shared" si="105"/>
        <v>2</v>
      </c>
      <c r="E1679" s="11">
        <f t="shared" si="106"/>
        <v>2021</v>
      </c>
      <c r="F1679" s="11" t="s">
        <v>332</v>
      </c>
      <c r="G1679" s="11" t="s">
        <v>9</v>
      </c>
      <c r="H1679" s="102">
        <v>80</v>
      </c>
      <c r="J1679" s="92">
        <f t="shared" si="107"/>
        <v>78235.103999999948</v>
      </c>
    </row>
    <row r="1680" spans="2:10" x14ac:dyDescent="0.35">
      <c r="B1680" s="20">
        <v>44235</v>
      </c>
      <c r="C1680" s="11">
        <f t="shared" si="104"/>
        <v>8</v>
      </c>
      <c r="D1680" s="11">
        <f t="shared" si="105"/>
        <v>2</v>
      </c>
      <c r="E1680" s="11">
        <f t="shared" si="106"/>
        <v>2021</v>
      </c>
      <c r="F1680" s="11" t="s">
        <v>326</v>
      </c>
      <c r="G1680" s="11" t="s">
        <v>19</v>
      </c>
      <c r="H1680" s="102">
        <v>216</v>
      </c>
      <c r="J1680" s="92">
        <f t="shared" si="107"/>
        <v>78451.103999999948</v>
      </c>
    </row>
    <row r="1681" spans="2:10" x14ac:dyDescent="0.35">
      <c r="B1681" s="20">
        <v>44235</v>
      </c>
      <c r="C1681" s="11">
        <f t="shared" si="104"/>
        <v>8</v>
      </c>
      <c r="D1681" s="11">
        <f t="shared" si="105"/>
        <v>2</v>
      </c>
      <c r="E1681" s="11">
        <f t="shared" si="106"/>
        <v>2021</v>
      </c>
      <c r="G1681" s="11" t="s">
        <v>91</v>
      </c>
      <c r="I1681" s="102">
        <v>19.39</v>
      </c>
      <c r="J1681" s="92">
        <f t="shared" si="107"/>
        <v>78431.713999999949</v>
      </c>
    </row>
    <row r="1682" spans="2:10" x14ac:dyDescent="0.35">
      <c r="B1682" s="20">
        <v>44235</v>
      </c>
      <c r="C1682" s="11">
        <f t="shared" si="104"/>
        <v>8</v>
      </c>
      <c r="D1682" s="11">
        <f t="shared" si="105"/>
        <v>2</v>
      </c>
      <c r="E1682" s="11">
        <f t="shared" si="106"/>
        <v>2021</v>
      </c>
      <c r="G1682" s="11" t="s">
        <v>153</v>
      </c>
      <c r="I1682" s="102">
        <v>105.3</v>
      </c>
      <c r="J1682" s="92">
        <f t="shared" si="107"/>
        <v>78326.413999999946</v>
      </c>
    </row>
    <row r="1683" spans="2:10" x14ac:dyDescent="0.35">
      <c r="B1683" s="20">
        <v>44235</v>
      </c>
      <c r="C1683" s="11">
        <f t="shared" si="104"/>
        <v>8</v>
      </c>
      <c r="D1683" s="11">
        <f t="shared" si="105"/>
        <v>2</v>
      </c>
      <c r="E1683" s="11">
        <f t="shared" si="106"/>
        <v>2021</v>
      </c>
      <c r="F1683" s="11" t="s">
        <v>326</v>
      </c>
      <c r="G1683" s="11" t="s">
        <v>9</v>
      </c>
      <c r="H1683" s="102">
        <v>135</v>
      </c>
      <c r="J1683" s="92">
        <f t="shared" si="107"/>
        <v>78461.413999999946</v>
      </c>
    </row>
    <row r="1684" spans="2:10" x14ac:dyDescent="0.35">
      <c r="B1684" s="20">
        <v>44237</v>
      </c>
      <c r="C1684" s="11">
        <f t="shared" si="104"/>
        <v>10</v>
      </c>
      <c r="D1684" s="11">
        <f t="shared" si="105"/>
        <v>2</v>
      </c>
      <c r="E1684" s="11">
        <f t="shared" si="106"/>
        <v>2021</v>
      </c>
      <c r="F1684" s="11" t="s">
        <v>167</v>
      </c>
      <c r="G1684" s="11" t="s">
        <v>18</v>
      </c>
      <c r="I1684" s="102">
        <v>117.48</v>
      </c>
      <c r="J1684" s="92">
        <f t="shared" si="107"/>
        <v>78343.93399999995</v>
      </c>
    </row>
    <row r="1685" spans="2:10" x14ac:dyDescent="0.35">
      <c r="B1685" s="20">
        <v>44237</v>
      </c>
      <c r="C1685" s="11">
        <f t="shared" si="104"/>
        <v>10</v>
      </c>
      <c r="D1685" s="11">
        <f t="shared" si="105"/>
        <v>2</v>
      </c>
      <c r="E1685" s="11">
        <f t="shared" si="106"/>
        <v>2021</v>
      </c>
      <c r="F1685" s="11" t="s">
        <v>41</v>
      </c>
      <c r="G1685" s="11" t="s">
        <v>148</v>
      </c>
      <c r="I1685" s="102">
        <v>60</v>
      </c>
      <c r="J1685" s="92">
        <f t="shared" si="107"/>
        <v>78283.93399999995</v>
      </c>
    </row>
    <row r="1686" spans="2:10" x14ac:dyDescent="0.35">
      <c r="B1686" s="20">
        <v>44238</v>
      </c>
      <c r="C1686" s="11">
        <f t="shared" si="104"/>
        <v>11</v>
      </c>
      <c r="D1686" s="11">
        <f t="shared" si="105"/>
        <v>2</v>
      </c>
      <c r="E1686" s="11">
        <f t="shared" si="106"/>
        <v>2021</v>
      </c>
      <c r="F1686" s="11" t="s">
        <v>235</v>
      </c>
      <c r="G1686" s="11" t="s">
        <v>44</v>
      </c>
      <c r="I1686" s="102">
        <v>673.61</v>
      </c>
      <c r="J1686" s="92">
        <f t="shared" si="107"/>
        <v>77610.32399999995</v>
      </c>
    </row>
    <row r="1687" spans="2:10" x14ac:dyDescent="0.35">
      <c r="B1687" s="20">
        <v>44238</v>
      </c>
      <c r="C1687" s="11">
        <f t="shared" si="104"/>
        <v>11</v>
      </c>
      <c r="D1687" s="11">
        <f t="shared" si="105"/>
        <v>2</v>
      </c>
      <c r="E1687" s="11">
        <f t="shared" si="106"/>
        <v>2021</v>
      </c>
      <c r="F1687" s="11" t="s">
        <v>235</v>
      </c>
      <c r="G1687" s="11" t="s">
        <v>44</v>
      </c>
      <c r="I1687" s="102">
        <v>115.36</v>
      </c>
      <c r="J1687" s="92">
        <f t="shared" si="107"/>
        <v>77494.963999999949</v>
      </c>
    </row>
    <row r="1688" spans="2:10" x14ac:dyDescent="0.35">
      <c r="B1688" s="20">
        <v>44238</v>
      </c>
      <c r="C1688" s="11">
        <f t="shared" si="104"/>
        <v>11</v>
      </c>
      <c r="D1688" s="11">
        <f t="shared" si="105"/>
        <v>2</v>
      </c>
      <c r="E1688" s="11">
        <f t="shared" si="106"/>
        <v>2021</v>
      </c>
      <c r="F1688" s="11" t="s">
        <v>160</v>
      </c>
      <c r="G1688" s="11" t="s">
        <v>161</v>
      </c>
      <c r="I1688" s="102">
        <v>89.94</v>
      </c>
      <c r="J1688" s="92">
        <f t="shared" si="107"/>
        <v>77405.023999999947</v>
      </c>
    </row>
    <row r="1689" spans="2:10" x14ac:dyDescent="0.35">
      <c r="B1689" s="20">
        <v>44239</v>
      </c>
      <c r="C1689" s="11">
        <f t="shared" si="104"/>
        <v>12</v>
      </c>
      <c r="D1689" s="11">
        <f t="shared" si="105"/>
        <v>2</v>
      </c>
      <c r="E1689" s="11">
        <f t="shared" si="106"/>
        <v>2021</v>
      </c>
      <c r="F1689" s="11" t="s">
        <v>235</v>
      </c>
      <c r="G1689" s="11" t="s">
        <v>44</v>
      </c>
      <c r="I1689" s="102">
        <v>30.9</v>
      </c>
      <c r="J1689" s="92">
        <f t="shared" si="107"/>
        <v>77374.123999999953</v>
      </c>
    </row>
    <row r="1690" spans="2:10" x14ac:dyDescent="0.35">
      <c r="B1690" s="20">
        <v>44239</v>
      </c>
      <c r="C1690" s="11">
        <f t="shared" si="104"/>
        <v>12</v>
      </c>
      <c r="D1690" s="11">
        <f t="shared" si="105"/>
        <v>2</v>
      </c>
      <c r="E1690" s="11">
        <f t="shared" si="106"/>
        <v>2021</v>
      </c>
      <c r="F1690" s="11" t="s">
        <v>356</v>
      </c>
      <c r="G1690" s="11" t="s">
        <v>19</v>
      </c>
      <c r="H1690" s="102">
        <v>256</v>
      </c>
      <c r="J1690" s="92">
        <f t="shared" si="107"/>
        <v>77630.123999999953</v>
      </c>
    </row>
    <row r="1691" spans="2:10" x14ac:dyDescent="0.35">
      <c r="B1691" s="20">
        <v>44239</v>
      </c>
      <c r="C1691" s="11">
        <f t="shared" si="104"/>
        <v>12</v>
      </c>
      <c r="D1691" s="11">
        <f t="shared" si="105"/>
        <v>2</v>
      </c>
      <c r="E1691" s="11">
        <f t="shared" si="106"/>
        <v>2021</v>
      </c>
      <c r="F1691" s="11" t="s">
        <v>356</v>
      </c>
      <c r="G1691" s="11" t="s">
        <v>19</v>
      </c>
      <c r="H1691" s="102">
        <v>256</v>
      </c>
      <c r="J1691" s="92">
        <f t="shared" si="107"/>
        <v>77886.123999999953</v>
      </c>
    </row>
    <row r="1692" spans="2:10" x14ac:dyDescent="0.35">
      <c r="B1692" s="20">
        <v>44239</v>
      </c>
      <c r="C1692" s="11">
        <f t="shared" si="104"/>
        <v>12</v>
      </c>
      <c r="D1692" s="11">
        <f t="shared" si="105"/>
        <v>2</v>
      </c>
      <c r="E1692" s="11">
        <f t="shared" si="106"/>
        <v>2021</v>
      </c>
      <c r="F1692" s="11" t="s">
        <v>356</v>
      </c>
      <c r="G1692" s="11" t="s">
        <v>9</v>
      </c>
      <c r="H1692" s="102">
        <v>120</v>
      </c>
      <c r="J1692" s="92">
        <f t="shared" si="107"/>
        <v>78006.123999999953</v>
      </c>
    </row>
    <row r="1693" spans="2:10" x14ac:dyDescent="0.35">
      <c r="B1693" s="20">
        <v>44242</v>
      </c>
      <c r="C1693" s="11">
        <f t="shared" si="104"/>
        <v>15</v>
      </c>
      <c r="D1693" s="11">
        <f t="shared" si="105"/>
        <v>2</v>
      </c>
      <c r="E1693" s="11">
        <f t="shared" si="106"/>
        <v>2021</v>
      </c>
      <c r="F1693" s="11" t="s">
        <v>118</v>
      </c>
      <c r="G1693" s="11" t="s">
        <v>44</v>
      </c>
      <c r="I1693" s="102">
        <v>263.27</v>
      </c>
      <c r="J1693" s="92">
        <f t="shared" si="107"/>
        <v>77742.853999999948</v>
      </c>
    </row>
    <row r="1694" spans="2:10" x14ac:dyDescent="0.35">
      <c r="B1694" s="20">
        <v>44242</v>
      </c>
      <c r="C1694" s="11">
        <f t="shared" si="104"/>
        <v>15</v>
      </c>
      <c r="D1694" s="11">
        <f t="shared" si="105"/>
        <v>2</v>
      </c>
      <c r="E1694" s="11">
        <f t="shared" si="106"/>
        <v>2021</v>
      </c>
      <c r="F1694" s="11" t="s">
        <v>327</v>
      </c>
      <c r="G1694" s="11" t="s">
        <v>19</v>
      </c>
      <c r="H1694" s="102">
        <v>216</v>
      </c>
      <c r="J1694" s="92">
        <f t="shared" si="107"/>
        <v>77958.853999999948</v>
      </c>
    </row>
    <row r="1695" spans="2:10" x14ac:dyDescent="0.35">
      <c r="B1695" s="20">
        <v>44242</v>
      </c>
      <c r="C1695" s="11">
        <f t="shared" si="104"/>
        <v>15</v>
      </c>
      <c r="D1695" s="11">
        <f t="shared" si="105"/>
        <v>2</v>
      </c>
      <c r="E1695" s="11">
        <f t="shared" si="106"/>
        <v>2021</v>
      </c>
      <c r="F1695" s="11" t="s">
        <v>332</v>
      </c>
      <c r="G1695" s="11" t="s">
        <v>100</v>
      </c>
      <c r="I1695" s="102">
        <v>21.8</v>
      </c>
      <c r="J1695" s="92">
        <f t="shared" si="107"/>
        <v>77937.053999999946</v>
      </c>
    </row>
    <row r="1696" spans="2:10" x14ac:dyDescent="0.35">
      <c r="B1696" s="20">
        <v>44242</v>
      </c>
      <c r="C1696" s="11">
        <f t="shared" si="104"/>
        <v>15</v>
      </c>
      <c r="D1696" s="11">
        <f t="shared" si="105"/>
        <v>2</v>
      </c>
      <c r="E1696" s="11">
        <f t="shared" si="106"/>
        <v>2021</v>
      </c>
      <c r="F1696" s="11" t="s">
        <v>327</v>
      </c>
      <c r="G1696" s="11" t="s">
        <v>9</v>
      </c>
      <c r="H1696" s="102">
        <v>160</v>
      </c>
      <c r="J1696" s="92">
        <f t="shared" si="107"/>
        <v>78097.053999999946</v>
      </c>
    </row>
    <row r="1697" spans="1:10" x14ac:dyDescent="0.35">
      <c r="B1697" s="20">
        <v>44243</v>
      </c>
      <c r="C1697" s="11">
        <f t="shared" si="104"/>
        <v>16</v>
      </c>
      <c r="D1697" s="11">
        <f t="shared" si="105"/>
        <v>2</v>
      </c>
      <c r="E1697" s="11">
        <f t="shared" si="106"/>
        <v>2021</v>
      </c>
      <c r="F1697" s="11" t="s">
        <v>41</v>
      </c>
      <c r="G1697" s="11" t="s">
        <v>21</v>
      </c>
      <c r="I1697" s="102">
        <v>220</v>
      </c>
      <c r="J1697" s="92">
        <f t="shared" si="107"/>
        <v>77877.053999999946</v>
      </c>
    </row>
    <row r="1698" spans="1:10" x14ac:dyDescent="0.35">
      <c r="B1698" s="20">
        <v>44245</v>
      </c>
      <c r="C1698" s="11">
        <f t="shared" si="104"/>
        <v>18</v>
      </c>
      <c r="D1698" s="11">
        <f t="shared" si="105"/>
        <v>2</v>
      </c>
      <c r="E1698" s="11">
        <f t="shared" si="106"/>
        <v>2021</v>
      </c>
      <c r="F1698" s="11" t="s">
        <v>235</v>
      </c>
      <c r="G1698" s="11" t="s">
        <v>44</v>
      </c>
      <c r="I1698" s="102">
        <v>120.1</v>
      </c>
      <c r="J1698" s="92">
        <f t="shared" si="107"/>
        <v>77756.95399999994</v>
      </c>
    </row>
    <row r="1699" spans="1:10" x14ac:dyDescent="0.35">
      <c r="B1699" s="20">
        <v>44245</v>
      </c>
      <c r="C1699" s="11">
        <f t="shared" si="104"/>
        <v>18</v>
      </c>
      <c r="D1699" s="11">
        <f t="shared" si="105"/>
        <v>2</v>
      </c>
      <c r="E1699" s="11">
        <f t="shared" si="106"/>
        <v>2021</v>
      </c>
      <c r="F1699" s="11" t="s">
        <v>41</v>
      </c>
      <c r="G1699" s="11" t="s">
        <v>148</v>
      </c>
      <c r="I1699" s="102">
        <v>28.61</v>
      </c>
      <c r="J1699" s="92">
        <f t="shared" si="107"/>
        <v>77728.343999999939</v>
      </c>
    </row>
    <row r="1700" spans="1:10" x14ac:dyDescent="0.35">
      <c r="B1700" s="20">
        <v>44249</v>
      </c>
      <c r="C1700" s="11">
        <f t="shared" si="104"/>
        <v>22</v>
      </c>
      <c r="D1700" s="11">
        <f t="shared" si="105"/>
        <v>2</v>
      </c>
      <c r="E1700" s="11">
        <f t="shared" si="106"/>
        <v>2021</v>
      </c>
      <c r="F1700" s="11" t="s">
        <v>123</v>
      </c>
      <c r="G1700" s="11" t="s">
        <v>71</v>
      </c>
      <c r="I1700" s="102">
        <v>1092.98</v>
      </c>
      <c r="J1700" s="92">
        <f t="shared" si="107"/>
        <v>76635.363999999943</v>
      </c>
    </row>
    <row r="1701" spans="1:10" x14ac:dyDescent="0.35">
      <c r="B1701" s="39">
        <v>44249</v>
      </c>
      <c r="C1701" s="10">
        <f t="shared" si="104"/>
        <v>22</v>
      </c>
      <c r="D1701" s="11">
        <f t="shared" si="105"/>
        <v>2</v>
      </c>
      <c r="E1701" s="11">
        <f t="shared" si="106"/>
        <v>2021</v>
      </c>
      <c r="F1701" s="11" t="s">
        <v>204</v>
      </c>
      <c r="G1701" s="11" t="s">
        <v>116</v>
      </c>
      <c r="I1701" s="102">
        <v>7.2</v>
      </c>
      <c r="J1701" s="92">
        <f t="shared" si="107"/>
        <v>76628.163999999946</v>
      </c>
    </row>
    <row r="1702" spans="1:10" x14ac:dyDescent="0.35">
      <c r="B1702" s="20">
        <v>44252</v>
      </c>
      <c r="C1702" s="11">
        <f t="shared" si="104"/>
        <v>25</v>
      </c>
      <c r="D1702" s="11">
        <f t="shared" si="105"/>
        <v>2</v>
      </c>
      <c r="E1702" s="11">
        <f t="shared" si="106"/>
        <v>2021</v>
      </c>
      <c r="F1702" s="11" t="s">
        <v>357</v>
      </c>
      <c r="G1702" s="11" t="s">
        <v>9</v>
      </c>
      <c r="H1702" s="102">
        <v>1000</v>
      </c>
      <c r="J1702" s="99">
        <f t="shared" si="107"/>
        <v>77628.163999999946</v>
      </c>
    </row>
    <row r="1703" spans="1:10" x14ac:dyDescent="0.35">
      <c r="A1703" s="17"/>
      <c r="B1703" s="19">
        <v>44256</v>
      </c>
      <c r="C1703" s="15">
        <f t="shared" si="104"/>
        <v>1</v>
      </c>
      <c r="D1703" s="15">
        <f t="shared" si="105"/>
        <v>3</v>
      </c>
      <c r="E1703" s="15">
        <f t="shared" si="106"/>
        <v>2021</v>
      </c>
      <c r="F1703" s="15" t="s">
        <v>309</v>
      </c>
      <c r="G1703" s="15" t="s">
        <v>19</v>
      </c>
      <c r="H1703" s="101">
        <v>216</v>
      </c>
      <c r="I1703" s="93"/>
      <c r="J1703" s="94">
        <f t="shared" si="107"/>
        <v>77844.163999999946</v>
      </c>
    </row>
    <row r="1704" spans="1:10" x14ac:dyDescent="0.35">
      <c r="A1704" s="17"/>
      <c r="B1704" s="19">
        <v>44257</v>
      </c>
      <c r="C1704" s="15">
        <f t="shared" si="104"/>
        <v>2</v>
      </c>
      <c r="D1704" s="15">
        <f t="shared" si="105"/>
        <v>3</v>
      </c>
      <c r="E1704" s="15">
        <f t="shared" si="106"/>
        <v>2021</v>
      </c>
      <c r="F1704" s="15" t="s">
        <v>335</v>
      </c>
      <c r="G1704" s="15" t="s">
        <v>37</v>
      </c>
      <c r="H1704" s="93"/>
      <c r="I1704" s="101">
        <v>500</v>
      </c>
      <c r="J1704" s="94">
        <f t="shared" si="107"/>
        <v>77344.163999999946</v>
      </c>
    </row>
    <row r="1705" spans="1:10" x14ac:dyDescent="0.35">
      <c r="A1705" s="17"/>
      <c r="B1705" s="19">
        <v>44257</v>
      </c>
      <c r="C1705" s="15">
        <f t="shared" si="104"/>
        <v>2</v>
      </c>
      <c r="D1705" s="15">
        <f t="shared" si="105"/>
        <v>3</v>
      </c>
      <c r="E1705" s="15">
        <f t="shared" si="106"/>
        <v>2021</v>
      </c>
      <c r="F1705" s="15" t="s">
        <v>330</v>
      </c>
      <c r="G1705" s="15" t="s">
        <v>48</v>
      </c>
      <c r="H1705" s="93"/>
      <c r="I1705" s="101">
        <v>1667</v>
      </c>
      <c r="J1705" s="94">
        <f t="shared" si="107"/>
        <v>75677.163999999946</v>
      </c>
    </row>
    <row r="1706" spans="1:10" x14ac:dyDescent="0.35">
      <c r="A1706" s="17"/>
      <c r="B1706" s="19">
        <v>44257</v>
      </c>
      <c r="C1706" s="15">
        <f t="shared" si="104"/>
        <v>2</v>
      </c>
      <c r="D1706" s="15">
        <f t="shared" si="105"/>
        <v>3</v>
      </c>
      <c r="E1706" s="15">
        <f t="shared" si="106"/>
        <v>2021</v>
      </c>
      <c r="F1706" s="15" t="s">
        <v>331</v>
      </c>
      <c r="G1706" s="15" t="s">
        <v>50</v>
      </c>
      <c r="H1706" s="93"/>
      <c r="I1706" s="101">
        <v>100</v>
      </c>
      <c r="J1706" s="94">
        <f t="shared" si="107"/>
        <v>75577.163999999946</v>
      </c>
    </row>
    <row r="1707" spans="1:10" x14ac:dyDescent="0.35">
      <c r="A1707" s="17"/>
      <c r="B1707" s="19">
        <v>44257</v>
      </c>
      <c r="C1707" s="15">
        <f t="shared" si="104"/>
        <v>2</v>
      </c>
      <c r="D1707" s="15">
        <f t="shared" si="105"/>
        <v>3</v>
      </c>
      <c r="E1707" s="15">
        <f t="shared" si="106"/>
        <v>2021</v>
      </c>
      <c r="F1707" s="15" t="s">
        <v>357</v>
      </c>
      <c r="G1707" s="15" t="s">
        <v>19</v>
      </c>
      <c r="H1707" s="101">
        <v>216</v>
      </c>
      <c r="I1707" s="93"/>
      <c r="J1707" s="94">
        <f t="shared" si="107"/>
        <v>75793.163999999946</v>
      </c>
    </row>
    <row r="1708" spans="1:10" x14ac:dyDescent="0.35">
      <c r="A1708" s="17"/>
      <c r="B1708" s="19">
        <v>44257</v>
      </c>
      <c r="C1708" s="15">
        <f t="shared" si="104"/>
        <v>2</v>
      </c>
      <c r="D1708" s="15">
        <f t="shared" si="105"/>
        <v>3</v>
      </c>
      <c r="E1708" s="15">
        <f t="shared" si="106"/>
        <v>2021</v>
      </c>
      <c r="F1708" s="15" t="s">
        <v>226</v>
      </c>
      <c r="G1708" s="15" t="s">
        <v>128</v>
      </c>
      <c r="H1708" s="93"/>
      <c r="I1708" s="101">
        <v>143.75</v>
      </c>
      <c r="J1708" s="94">
        <f t="shared" si="107"/>
        <v>75649.413999999946</v>
      </c>
    </row>
    <row r="1709" spans="1:10" x14ac:dyDescent="0.35">
      <c r="A1709" s="17"/>
      <c r="B1709" s="19">
        <v>44257</v>
      </c>
      <c r="C1709" s="15">
        <f t="shared" si="104"/>
        <v>2</v>
      </c>
      <c r="D1709" s="15">
        <f t="shared" si="105"/>
        <v>3</v>
      </c>
      <c r="E1709" s="15">
        <f t="shared" si="106"/>
        <v>2021</v>
      </c>
      <c r="F1709" s="15" t="s">
        <v>329</v>
      </c>
      <c r="G1709" s="15" t="s">
        <v>9</v>
      </c>
      <c r="H1709" s="101">
        <v>125</v>
      </c>
      <c r="I1709" s="93"/>
      <c r="J1709" s="94">
        <f t="shared" si="107"/>
        <v>75774.413999999946</v>
      </c>
    </row>
    <row r="1710" spans="1:10" x14ac:dyDescent="0.35">
      <c r="A1710" s="17"/>
      <c r="B1710" s="19">
        <v>44257</v>
      </c>
      <c r="C1710" s="15">
        <f t="shared" si="104"/>
        <v>2</v>
      </c>
      <c r="D1710" s="15">
        <f t="shared" si="105"/>
        <v>3</v>
      </c>
      <c r="E1710" s="15">
        <f t="shared" si="106"/>
        <v>2021</v>
      </c>
      <c r="F1710" s="15" t="s">
        <v>333</v>
      </c>
      <c r="G1710" s="15" t="s">
        <v>67</v>
      </c>
      <c r="H1710" s="93"/>
      <c r="I1710" s="101">
        <v>167</v>
      </c>
      <c r="J1710" s="94">
        <f t="shared" si="107"/>
        <v>75607.413999999946</v>
      </c>
    </row>
    <row r="1711" spans="1:10" x14ac:dyDescent="0.35">
      <c r="A1711" s="17"/>
      <c r="B1711" s="19">
        <v>44258</v>
      </c>
      <c r="C1711" s="15">
        <f t="shared" si="104"/>
        <v>3</v>
      </c>
      <c r="D1711" s="15">
        <f t="shared" si="105"/>
        <v>3</v>
      </c>
      <c r="E1711" s="15">
        <f t="shared" si="106"/>
        <v>2021</v>
      </c>
      <c r="F1711" s="15" t="s">
        <v>336</v>
      </c>
      <c r="G1711" s="15" t="s">
        <v>19</v>
      </c>
      <c r="H1711" s="101">
        <v>216</v>
      </c>
      <c r="I1711" s="93"/>
      <c r="J1711" s="94">
        <f t="shared" si="107"/>
        <v>75823.413999999946</v>
      </c>
    </row>
    <row r="1712" spans="1:10" x14ac:dyDescent="0.35">
      <c r="A1712" s="17">
        <v>9618030</v>
      </c>
      <c r="B1712" s="19">
        <v>44258</v>
      </c>
      <c r="C1712" s="15">
        <f t="shared" si="104"/>
        <v>3</v>
      </c>
      <c r="D1712" s="15">
        <f t="shared" si="105"/>
        <v>3</v>
      </c>
      <c r="E1712" s="15">
        <f t="shared" si="106"/>
        <v>2021</v>
      </c>
      <c r="F1712" s="15" t="s">
        <v>41</v>
      </c>
      <c r="G1712" s="15" t="s">
        <v>91</v>
      </c>
      <c r="H1712" s="93"/>
      <c r="I1712" s="101">
        <v>106.8</v>
      </c>
      <c r="J1712" s="94">
        <f t="shared" si="107"/>
        <v>75716.613999999943</v>
      </c>
    </row>
    <row r="1713" spans="1:10" x14ac:dyDescent="0.35">
      <c r="A1713" s="17"/>
      <c r="B1713" s="19">
        <v>44258</v>
      </c>
      <c r="C1713" s="15">
        <f t="shared" si="104"/>
        <v>3</v>
      </c>
      <c r="D1713" s="15">
        <f t="shared" si="105"/>
        <v>3</v>
      </c>
      <c r="E1713" s="15">
        <f t="shared" si="106"/>
        <v>2021</v>
      </c>
      <c r="F1713" s="15" t="s">
        <v>336</v>
      </c>
      <c r="G1713" s="15" t="s">
        <v>9</v>
      </c>
      <c r="H1713" s="101">
        <v>417</v>
      </c>
      <c r="I1713" s="93"/>
      <c r="J1713" s="94">
        <f t="shared" si="107"/>
        <v>76133.613999999943</v>
      </c>
    </row>
    <row r="1714" spans="1:10" x14ac:dyDescent="0.35">
      <c r="A1714" s="17"/>
      <c r="B1714" s="19">
        <v>44259</v>
      </c>
      <c r="C1714" s="15">
        <f t="shared" si="104"/>
        <v>4</v>
      </c>
      <c r="D1714" s="15">
        <f t="shared" si="105"/>
        <v>3</v>
      </c>
      <c r="E1714" s="15">
        <f t="shared" si="106"/>
        <v>2021</v>
      </c>
      <c r="F1714" s="15" t="s">
        <v>329</v>
      </c>
      <c r="G1714" s="15" t="s">
        <v>19</v>
      </c>
      <c r="H1714" s="101">
        <v>216</v>
      </c>
      <c r="I1714" s="93"/>
      <c r="J1714" s="94">
        <f t="shared" si="107"/>
        <v>76349.613999999943</v>
      </c>
    </row>
    <row r="1715" spans="1:10" x14ac:dyDescent="0.35">
      <c r="A1715" s="17"/>
      <c r="B1715" s="19">
        <v>44259</v>
      </c>
      <c r="C1715" s="15">
        <f t="shared" si="104"/>
        <v>4</v>
      </c>
      <c r="D1715" s="15">
        <f t="shared" si="105"/>
        <v>3</v>
      </c>
      <c r="E1715" s="15">
        <f t="shared" si="106"/>
        <v>2021</v>
      </c>
      <c r="F1715" s="15" t="s">
        <v>179</v>
      </c>
      <c r="G1715" s="15" t="s">
        <v>96</v>
      </c>
      <c r="H1715" s="93"/>
      <c r="I1715" s="101">
        <v>1.32</v>
      </c>
      <c r="J1715" s="94">
        <f t="shared" si="107"/>
        <v>76348.293999999936</v>
      </c>
    </row>
    <row r="1716" spans="1:10" x14ac:dyDescent="0.35">
      <c r="A1716" s="17"/>
      <c r="B1716" s="19">
        <v>44260</v>
      </c>
      <c r="C1716" s="15">
        <f t="shared" si="104"/>
        <v>5</v>
      </c>
      <c r="D1716" s="15">
        <f t="shared" si="105"/>
        <v>3</v>
      </c>
      <c r="E1716" s="15">
        <f t="shared" si="106"/>
        <v>2021</v>
      </c>
      <c r="F1716" s="15" t="s">
        <v>326</v>
      </c>
      <c r="G1716" s="15" t="s">
        <v>19</v>
      </c>
      <c r="H1716" s="101">
        <v>216</v>
      </c>
      <c r="I1716" s="93"/>
      <c r="J1716" s="94">
        <f t="shared" si="107"/>
        <v>76564.293999999936</v>
      </c>
    </row>
    <row r="1717" spans="1:10" x14ac:dyDescent="0.35">
      <c r="A1717" s="17"/>
      <c r="B1717" s="19">
        <v>44263</v>
      </c>
      <c r="C1717" s="15">
        <f t="shared" si="104"/>
        <v>8</v>
      </c>
      <c r="D1717" s="15">
        <f t="shared" si="105"/>
        <v>3</v>
      </c>
      <c r="E1717" s="15">
        <f t="shared" si="106"/>
        <v>2021</v>
      </c>
      <c r="F1717" s="15" t="s">
        <v>334</v>
      </c>
      <c r="G1717" s="15" t="s">
        <v>19</v>
      </c>
      <c r="H1717" s="101">
        <v>216</v>
      </c>
      <c r="I1717" s="93"/>
      <c r="J1717" s="94">
        <f t="shared" si="107"/>
        <v>76780.293999999936</v>
      </c>
    </row>
    <row r="1718" spans="1:10" x14ac:dyDescent="0.35">
      <c r="A1718" s="17"/>
      <c r="B1718" s="19">
        <v>44263</v>
      </c>
      <c r="C1718" s="15">
        <f t="shared" si="104"/>
        <v>8</v>
      </c>
      <c r="D1718" s="15">
        <f t="shared" si="105"/>
        <v>3</v>
      </c>
      <c r="E1718" s="15">
        <f t="shared" si="106"/>
        <v>2021</v>
      </c>
      <c r="F1718" s="15" t="s">
        <v>41</v>
      </c>
      <c r="G1718" s="15" t="s">
        <v>116</v>
      </c>
      <c r="H1718" s="93"/>
      <c r="I1718" s="101">
        <v>30</v>
      </c>
      <c r="J1718" s="94">
        <f t="shared" si="107"/>
        <v>76750.293999999936</v>
      </c>
    </row>
    <row r="1719" spans="1:10" x14ac:dyDescent="0.35">
      <c r="A1719" s="17"/>
      <c r="B1719" s="19">
        <v>44263</v>
      </c>
      <c r="C1719" s="15">
        <f t="shared" si="104"/>
        <v>8</v>
      </c>
      <c r="D1719" s="15">
        <f t="shared" si="105"/>
        <v>3</v>
      </c>
      <c r="E1719" s="15">
        <f t="shared" si="106"/>
        <v>2021</v>
      </c>
      <c r="F1719" s="15" t="s">
        <v>144</v>
      </c>
      <c r="G1719" s="15" t="s">
        <v>146</v>
      </c>
      <c r="H1719" s="93"/>
      <c r="I1719" s="101">
        <v>27</v>
      </c>
      <c r="J1719" s="94">
        <f t="shared" si="107"/>
        <v>76723.293999999936</v>
      </c>
    </row>
    <row r="1720" spans="1:10" x14ac:dyDescent="0.35">
      <c r="A1720" s="17"/>
      <c r="B1720" s="19">
        <v>44263</v>
      </c>
      <c r="C1720" s="15">
        <f t="shared" si="104"/>
        <v>8</v>
      </c>
      <c r="D1720" s="15">
        <f t="shared" si="105"/>
        <v>3</v>
      </c>
      <c r="E1720" s="15">
        <f t="shared" si="106"/>
        <v>2021</v>
      </c>
      <c r="F1720" s="15" t="s">
        <v>326</v>
      </c>
      <c r="G1720" s="15" t="s">
        <v>9</v>
      </c>
      <c r="H1720" s="101">
        <v>135</v>
      </c>
      <c r="I1720" s="93"/>
      <c r="J1720" s="94">
        <f t="shared" si="107"/>
        <v>76858.293999999936</v>
      </c>
    </row>
    <row r="1721" spans="1:10" x14ac:dyDescent="0.35">
      <c r="A1721" s="17"/>
      <c r="B1721" s="19">
        <v>44263</v>
      </c>
      <c r="C1721" s="15">
        <f t="shared" si="104"/>
        <v>8</v>
      </c>
      <c r="D1721" s="15">
        <f t="shared" si="105"/>
        <v>3</v>
      </c>
      <c r="E1721" s="15">
        <f t="shared" si="106"/>
        <v>2021</v>
      </c>
      <c r="F1721" s="15" t="s">
        <v>334</v>
      </c>
      <c r="G1721" s="15" t="s">
        <v>9</v>
      </c>
      <c r="H1721" s="101">
        <v>65</v>
      </c>
      <c r="I1721" s="93"/>
      <c r="J1721" s="94">
        <f t="shared" si="107"/>
        <v>76923.293999999936</v>
      </c>
    </row>
    <row r="1722" spans="1:10" x14ac:dyDescent="0.35">
      <c r="A1722" s="17"/>
      <c r="B1722" s="19">
        <v>44264</v>
      </c>
      <c r="C1722" s="15">
        <f t="shared" si="104"/>
        <v>9</v>
      </c>
      <c r="D1722" s="15">
        <f t="shared" si="105"/>
        <v>3</v>
      </c>
      <c r="E1722" s="15">
        <f t="shared" si="106"/>
        <v>2021</v>
      </c>
      <c r="F1722" s="15" t="s">
        <v>356</v>
      </c>
      <c r="G1722" s="15" t="s">
        <v>19</v>
      </c>
      <c r="H1722" s="101">
        <v>256</v>
      </c>
      <c r="I1722" s="93"/>
      <c r="J1722" s="94">
        <f t="shared" si="107"/>
        <v>77179.293999999936</v>
      </c>
    </row>
    <row r="1723" spans="1:10" x14ac:dyDescent="0.35">
      <c r="A1723" s="17"/>
      <c r="B1723" s="19">
        <v>44264</v>
      </c>
      <c r="C1723" s="15">
        <f t="shared" si="104"/>
        <v>9</v>
      </c>
      <c r="D1723" s="15">
        <f t="shared" si="105"/>
        <v>3</v>
      </c>
      <c r="E1723" s="15">
        <f t="shared" si="106"/>
        <v>2021</v>
      </c>
      <c r="F1723" s="15" t="s">
        <v>356</v>
      </c>
      <c r="G1723" s="15" t="s">
        <v>9</v>
      </c>
      <c r="H1723" s="101">
        <v>120</v>
      </c>
      <c r="I1723" s="93"/>
      <c r="J1723" s="94">
        <f t="shared" si="107"/>
        <v>77299.293999999936</v>
      </c>
    </row>
    <row r="1724" spans="1:10" x14ac:dyDescent="0.35">
      <c r="A1724" s="17"/>
      <c r="B1724" s="19">
        <v>44264</v>
      </c>
      <c r="C1724" s="15">
        <f t="shared" si="104"/>
        <v>9</v>
      </c>
      <c r="D1724" s="15">
        <f t="shared" si="105"/>
        <v>3</v>
      </c>
      <c r="E1724" s="15">
        <f t="shared" si="106"/>
        <v>2021</v>
      </c>
      <c r="F1724" s="15" t="s">
        <v>356</v>
      </c>
      <c r="G1724" s="15" t="s">
        <v>9</v>
      </c>
      <c r="H1724" s="101">
        <v>120</v>
      </c>
      <c r="I1724" s="93"/>
      <c r="J1724" s="94">
        <f t="shared" si="107"/>
        <v>77419.293999999936</v>
      </c>
    </row>
    <row r="1725" spans="1:10" x14ac:dyDescent="0.35">
      <c r="A1725" s="17"/>
      <c r="B1725" s="19">
        <v>44265</v>
      </c>
      <c r="C1725" s="15">
        <f t="shared" si="104"/>
        <v>10</v>
      </c>
      <c r="D1725" s="15">
        <f t="shared" si="105"/>
        <v>3</v>
      </c>
      <c r="E1725" s="15">
        <f t="shared" si="106"/>
        <v>2021</v>
      </c>
      <c r="F1725" s="15" t="s">
        <v>235</v>
      </c>
      <c r="G1725" s="15" t="s">
        <v>44</v>
      </c>
      <c r="H1725" s="93"/>
      <c r="I1725" s="101">
        <v>58.5</v>
      </c>
      <c r="J1725" s="94">
        <f t="shared" si="107"/>
        <v>77360.793999999936</v>
      </c>
    </row>
    <row r="1726" spans="1:10" x14ac:dyDescent="0.35">
      <c r="A1726" s="17"/>
      <c r="B1726" s="19">
        <v>44265</v>
      </c>
      <c r="C1726" s="15">
        <f t="shared" si="104"/>
        <v>10</v>
      </c>
      <c r="D1726" s="15">
        <f t="shared" si="105"/>
        <v>3</v>
      </c>
      <c r="E1726" s="15">
        <f t="shared" si="106"/>
        <v>2021</v>
      </c>
      <c r="F1726" s="15" t="s">
        <v>167</v>
      </c>
      <c r="G1726" s="15" t="s">
        <v>18</v>
      </c>
      <c r="H1726" s="93"/>
      <c r="I1726" s="101">
        <v>117.25</v>
      </c>
      <c r="J1726" s="94">
        <f t="shared" si="107"/>
        <v>77243.543999999936</v>
      </c>
    </row>
    <row r="1727" spans="1:10" x14ac:dyDescent="0.35">
      <c r="A1727" s="17"/>
      <c r="B1727" s="19">
        <v>44267</v>
      </c>
      <c r="C1727" s="15">
        <f t="shared" si="104"/>
        <v>12</v>
      </c>
      <c r="D1727" s="15">
        <f t="shared" si="105"/>
        <v>3</v>
      </c>
      <c r="E1727" s="15">
        <f t="shared" si="106"/>
        <v>2021</v>
      </c>
      <c r="F1727" s="15" t="s">
        <v>326</v>
      </c>
      <c r="G1727" s="15" t="s">
        <v>32</v>
      </c>
      <c r="H1727" s="93"/>
      <c r="I1727" s="101">
        <v>30.3</v>
      </c>
      <c r="J1727" s="94">
        <f t="shared" si="107"/>
        <v>77213.243999999933</v>
      </c>
    </row>
    <row r="1728" spans="1:10" x14ac:dyDescent="0.35">
      <c r="A1728" s="17"/>
      <c r="B1728" s="19">
        <v>44270</v>
      </c>
      <c r="C1728" s="15">
        <f t="shared" si="104"/>
        <v>15</v>
      </c>
      <c r="D1728" s="15">
        <f t="shared" si="105"/>
        <v>3</v>
      </c>
      <c r="E1728" s="15">
        <f t="shared" si="106"/>
        <v>2021</v>
      </c>
      <c r="F1728" s="15" t="s">
        <v>335</v>
      </c>
      <c r="G1728" s="15" t="s">
        <v>37</v>
      </c>
      <c r="H1728" s="93"/>
      <c r="I1728" s="101">
        <v>500</v>
      </c>
      <c r="J1728" s="94">
        <f t="shared" si="107"/>
        <v>76713.243999999933</v>
      </c>
    </row>
    <row r="1729" spans="1:10" x14ac:dyDescent="0.35">
      <c r="A1729" s="17"/>
      <c r="B1729" s="19">
        <v>44270</v>
      </c>
      <c r="C1729" s="15">
        <f t="shared" si="104"/>
        <v>15</v>
      </c>
      <c r="D1729" s="15">
        <f t="shared" si="105"/>
        <v>3</v>
      </c>
      <c r="E1729" s="15">
        <f t="shared" si="106"/>
        <v>2021</v>
      </c>
      <c r="F1729" s="15" t="s">
        <v>327</v>
      </c>
      <c r="G1729" s="15" t="s">
        <v>19</v>
      </c>
      <c r="H1729" s="101">
        <v>216</v>
      </c>
      <c r="I1729" s="93"/>
      <c r="J1729" s="94">
        <f t="shared" si="107"/>
        <v>76929.243999999933</v>
      </c>
    </row>
    <row r="1730" spans="1:10" x14ac:dyDescent="0.35">
      <c r="A1730" s="17"/>
      <c r="B1730" s="19">
        <v>44270</v>
      </c>
      <c r="C1730" s="15">
        <f t="shared" ref="C1730:C1793" si="108">DAY(B1730)</f>
        <v>15</v>
      </c>
      <c r="D1730" s="15">
        <f t="shared" ref="D1730:D1793" si="109">MONTH(B1730)</f>
        <v>3</v>
      </c>
      <c r="E1730" s="15">
        <f t="shared" ref="E1730:E1793" si="110">YEAR(B1730)</f>
        <v>2021</v>
      </c>
      <c r="F1730" s="15" t="s">
        <v>327</v>
      </c>
      <c r="G1730" s="15" t="s">
        <v>9</v>
      </c>
      <c r="H1730" s="101">
        <v>160</v>
      </c>
      <c r="I1730" s="93"/>
      <c r="J1730" s="94">
        <f t="shared" si="107"/>
        <v>77089.243999999933</v>
      </c>
    </row>
    <row r="1731" spans="1:10" x14ac:dyDescent="0.35">
      <c r="A1731" s="17"/>
      <c r="B1731" s="19">
        <v>44270</v>
      </c>
      <c r="C1731" s="15">
        <f t="shared" si="108"/>
        <v>15</v>
      </c>
      <c r="D1731" s="15">
        <f t="shared" si="109"/>
        <v>3</v>
      </c>
      <c r="E1731" s="15">
        <f t="shared" si="110"/>
        <v>2021</v>
      </c>
      <c r="F1731" s="15" t="s">
        <v>335</v>
      </c>
      <c r="G1731" s="15" t="s">
        <v>38</v>
      </c>
      <c r="H1731" s="93"/>
      <c r="I1731" s="101">
        <v>900</v>
      </c>
      <c r="J1731" s="94">
        <f t="shared" ref="J1731:J1794" si="111">J1730+H1731-I1731</f>
        <v>76189.243999999933</v>
      </c>
    </row>
    <row r="1732" spans="1:10" x14ac:dyDescent="0.35">
      <c r="A1732" s="17"/>
      <c r="B1732" s="19">
        <v>44271</v>
      </c>
      <c r="C1732" s="15">
        <f t="shared" si="108"/>
        <v>16</v>
      </c>
      <c r="D1732" s="15">
        <f t="shared" si="109"/>
        <v>3</v>
      </c>
      <c r="E1732" s="15">
        <f t="shared" si="110"/>
        <v>2021</v>
      </c>
      <c r="F1732" s="15" t="s">
        <v>332</v>
      </c>
      <c r="G1732" s="15" t="s">
        <v>19</v>
      </c>
      <c r="H1732" s="101">
        <v>216</v>
      </c>
      <c r="I1732" s="93"/>
      <c r="J1732" s="94">
        <f t="shared" si="111"/>
        <v>76405.243999999933</v>
      </c>
    </row>
    <row r="1733" spans="1:10" x14ac:dyDescent="0.35">
      <c r="A1733" s="17"/>
      <c r="B1733" s="19">
        <v>44271</v>
      </c>
      <c r="C1733" s="15">
        <f t="shared" si="108"/>
        <v>16</v>
      </c>
      <c r="D1733" s="15">
        <f t="shared" si="109"/>
        <v>3</v>
      </c>
      <c r="E1733" s="15">
        <f t="shared" si="110"/>
        <v>2021</v>
      </c>
      <c r="F1733" s="15" t="s">
        <v>332</v>
      </c>
      <c r="G1733" s="15" t="s">
        <v>9</v>
      </c>
      <c r="H1733" s="101">
        <v>80</v>
      </c>
      <c r="I1733" s="93"/>
      <c r="J1733" s="94">
        <f t="shared" si="111"/>
        <v>76485.243999999933</v>
      </c>
    </row>
    <row r="1734" spans="1:10" x14ac:dyDescent="0.35">
      <c r="A1734" s="17"/>
      <c r="B1734" s="19">
        <v>44272</v>
      </c>
      <c r="C1734" s="15">
        <f t="shared" si="108"/>
        <v>17</v>
      </c>
      <c r="D1734" s="15">
        <f t="shared" si="109"/>
        <v>3</v>
      </c>
      <c r="E1734" s="15">
        <f t="shared" si="110"/>
        <v>2021</v>
      </c>
      <c r="F1734" s="15" t="s">
        <v>41</v>
      </c>
      <c r="G1734" s="15" t="s">
        <v>46</v>
      </c>
      <c r="H1734" s="93"/>
      <c r="I1734" s="101">
        <v>4108.8100000000004</v>
      </c>
      <c r="J1734" s="94">
        <f t="shared" si="111"/>
        <v>72376.433999999936</v>
      </c>
    </row>
    <row r="1735" spans="1:10" x14ac:dyDescent="0.35">
      <c r="A1735" s="17"/>
      <c r="B1735" s="19">
        <v>44274</v>
      </c>
      <c r="C1735" s="15">
        <f t="shared" si="108"/>
        <v>19</v>
      </c>
      <c r="D1735" s="15">
        <f t="shared" si="109"/>
        <v>3</v>
      </c>
      <c r="E1735" s="15">
        <f t="shared" si="110"/>
        <v>2021</v>
      </c>
      <c r="F1735" s="15" t="s">
        <v>118</v>
      </c>
      <c r="G1735" s="15" t="s">
        <v>91</v>
      </c>
      <c r="H1735" s="93"/>
      <c r="I1735" s="101">
        <v>463.88</v>
      </c>
      <c r="J1735" s="94">
        <f t="shared" si="111"/>
        <v>71912.553999999931</v>
      </c>
    </row>
    <row r="1736" spans="1:10" x14ac:dyDescent="0.35">
      <c r="A1736" s="17"/>
      <c r="B1736" s="19">
        <v>44277</v>
      </c>
      <c r="C1736" s="15">
        <f t="shared" si="108"/>
        <v>22</v>
      </c>
      <c r="D1736" s="15">
        <f t="shared" si="109"/>
        <v>3</v>
      </c>
      <c r="E1736" s="15">
        <f t="shared" si="110"/>
        <v>2021</v>
      </c>
      <c r="F1736" s="15" t="s">
        <v>204</v>
      </c>
      <c r="G1736" s="15" t="s">
        <v>116</v>
      </c>
      <c r="H1736" s="93"/>
      <c r="I1736" s="101">
        <v>7.2</v>
      </c>
      <c r="J1736" s="94">
        <f t="shared" si="111"/>
        <v>71905.353999999934</v>
      </c>
    </row>
    <row r="1737" spans="1:10" x14ac:dyDescent="0.35">
      <c r="A1737" s="17"/>
      <c r="B1737" s="19">
        <v>44277</v>
      </c>
      <c r="C1737" s="15">
        <f t="shared" si="108"/>
        <v>22</v>
      </c>
      <c r="D1737" s="15">
        <f t="shared" si="109"/>
        <v>3</v>
      </c>
      <c r="E1737" s="15">
        <f t="shared" si="110"/>
        <v>2021</v>
      </c>
      <c r="F1737" s="15" t="s">
        <v>144</v>
      </c>
      <c r="G1737" s="15" t="s">
        <v>146</v>
      </c>
      <c r="H1737" s="93"/>
      <c r="I1737" s="101">
        <v>29.5</v>
      </c>
      <c r="J1737" s="94">
        <f t="shared" si="111"/>
        <v>71875.853999999934</v>
      </c>
    </row>
    <row r="1738" spans="1:10" x14ac:dyDescent="0.35">
      <c r="A1738" s="17"/>
      <c r="B1738" s="19">
        <v>44281</v>
      </c>
      <c r="C1738" s="15">
        <f t="shared" si="108"/>
        <v>26</v>
      </c>
      <c r="D1738" s="15">
        <f t="shared" si="109"/>
        <v>3</v>
      </c>
      <c r="E1738" s="15">
        <f t="shared" si="110"/>
        <v>2021</v>
      </c>
      <c r="F1738" s="15" t="s">
        <v>118</v>
      </c>
      <c r="G1738" s="15" t="s">
        <v>42</v>
      </c>
      <c r="H1738" s="93"/>
      <c r="I1738" s="101">
        <v>600.16999999999996</v>
      </c>
      <c r="J1738" s="94">
        <f t="shared" si="111"/>
        <v>71275.683999999936</v>
      </c>
    </row>
    <row r="1739" spans="1:10" x14ac:dyDescent="0.35">
      <c r="A1739" s="17"/>
      <c r="B1739" s="19">
        <v>44281</v>
      </c>
      <c r="C1739" s="15">
        <f t="shared" si="108"/>
        <v>26</v>
      </c>
      <c r="D1739" s="15">
        <f t="shared" si="109"/>
        <v>3</v>
      </c>
      <c r="E1739" s="15">
        <f t="shared" si="110"/>
        <v>2021</v>
      </c>
      <c r="F1739" s="15" t="s">
        <v>118</v>
      </c>
      <c r="G1739" s="15" t="s">
        <v>42</v>
      </c>
      <c r="H1739" s="93"/>
      <c r="I1739" s="101">
        <v>540.16999999999996</v>
      </c>
      <c r="J1739" s="94">
        <f t="shared" si="111"/>
        <v>70735.513999999937</v>
      </c>
    </row>
    <row r="1740" spans="1:10" x14ac:dyDescent="0.35">
      <c r="A1740" s="17"/>
      <c r="B1740" s="19">
        <v>44281</v>
      </c>
      <c r="C1740" s="15">
        <f t="shared" si="108"/>
        <v>26</v>
      </c>
      <c r="D1740" s="15">
        <f t="shared" si="109"/>
        <v>3</v>
      </c>
      <c r="E1740" s="15">
        <f t="shared" si="110"/>
        <v>2021</v>
      </c>
      <c r="F1740" s="15" t="s">
        <v>118</v>
      </c>
      <c r="G1740" s="15" t="s">
        <v>42</v>
      </c>
      <c r="H1740" s="93"/>
      <c r="I1740" s="101">
        <v>500</v>
      </c>
      <c r="J1740" s="94">
        <f t="shared" si="111"/>
        <v>70235.513999999937</v>
      </c>
    </row>
    <row r="1741" spans="1:10" x14ac:dyDescent="0.35">
      <c r="A1741" s="17"/>
      <c r="B1741" s="19">
        <v>44281</v>
      </c>
      <c r="C1741" s="15">
        <f t="shared" si="108"/>
        <v>26</v>
      </c>
      <c r="D1741" s="15">
        <f t="shared" si="109"/>
        <v>3</v>
      </c>
      <c r="E1741" s="15">
        <f t="shared" si="110"/>
        <v>2021</v>
      </c>
      <c r="F1741" s="15" t="s">
        <v>235</v>
      </c>
      <c r="G1741" s="15" t="s">
        <v>42</v>
      </c>
      <c r="H1741" s="93"/>
      <c r="I1741" s="101">
        <v>133.04</v>
      </c>
      <c r="J1741" s="94">
        <f t="shared" si="111"/>
        <v>70102.473999999944</v>
      </c>
    </row>
    <row r="1742" spans="1:10" x14ac:dyDescent="0.35">
      <c r="A1742" s="17"/>
      <c r="B1742" s="19">
        <v>44281</v>
      </c>
      <c r="C1742" s="15">
        <f t="shared" si="108"/>
        <v>26</v>
      </c>
      <c r="D1742" s="15">
        <f t="shared" si="109"/>
        <v>3</v>
      </c>
      <c r="E1742" s="15">
        <f t="shared" si="110"/>
        <v>2021</v>
      </c>
      <c r="F1742" s="15" t="s">
        <v>235</v>
      </c>
      <c r="G1742" s="15" t="s">
        <v>42</v>
      </c>
      <c r="H1742" s="93"/>
      <c r="I1742" s="101">
        <v>59.82</v>
      </c>
      <c r="J1742" s="94">
        <f t="shared" si="111"/>
        <v>70042.653999999937</v>
      </c>
    </row>
    <row r="1743" spans="1:10" x14ac:dyDescent="0.35">
      <c r="A1743" s="17"/>
      <c r="B1743" s="19">
        <v>44284</v>
      </c>
      <c r="C1743" s="15">
        <f t="shared" si="108"/>
        <v>29</v>
      </c>
      <c r="D1743" s="15">
        <f t="shared" si="109"/>
        <v>3</v>
      </c>
      <c r="E1743" s="15">
        <f t="shared" si="110"/>
        <v>2021</v>
      </c>
      <c r="F1743" s="15" t="s">
        <v>226</v>
      </c>
      <c r="G1743" s="15" t="s">
        <v>128</v>
      </c>
      <c r="H1743" s="93"/>
      <c r="I1743" s="101">
        <v>80.25</v>
      </c>
      <c r="J1743" s="94">
        <f t="shared" si="111"/>
        <v>69962.403999999937</v>
      </c>
    </row>
    <row r="1744" spans="1:10" x14ac:dyDescent="0.35">
      <c r="A1744" s="17"/>
      <c r="B1744" s="19">
        <v>44286</v>
      </c>
      <c r="C1744" s="15">
        <f t="shared" si="108"/>
        <v>31</v>
      </c>
      <c r="D1744" s="15">
        <f t="shared" si="109"/>
        <v>3</v>
      </c>
      <c r="E1744" s="15">
        <f t="shared" si="110"/>
        <v>2021</v>
      </c>
      <c r="F1744" s="15" t="s">
        <v>41</v>
      </c>
      <c r="G1744" s="15" t="s">
        <v>121</v>
      </c>
      <c r="H1744" s="93"/>
      <c r="I1744" s="101">
        <v>400</v>
      </c>
      <c r="J1744" s="100">
        <f t="shared" si="111"/>
        <v>69562.403999999937</v>
      </c>
    </row>
    <row r="1745" spans="2:10" x14ac:dyDescent="0.35">
      <c r="B1745" s="20">
        <v>44287</v>
      </c>
      <c r="C1745" s="11">
        <f t="shared" si="108"/>
        <v>1</v>
      </c>
      <c r="D1745" s="11">
        <f t="shared" si="109"/>
        <v>4</v>
      </c>
      <c r="E1745" s="11">
        <f t="shared" si="110"/>
        <v>2021</v>
      </c>
      <c r="F1745" s="11" t="s">
        <v>309</v>
      </c>
      <c r="G1745" s="11" t="s">
        <v>19</v>
      </c>
      <c r="H1745" s="102">
        <v>216</v>
      </c>
      <c r="J1745" s="92">
        <f t="shared" si="111"/>
        <v>69778.403999999937</v>
      </c>
    </row>
    <row r="1746" spans="2:10" x14ac:dyDescent="0.35">
      <c r="B1746" s="20">
        <v>44287</v>
      </c>
      <c r="C1746" s="11">
        <f t="shared" si="108"/>
        <v>1</v>
      </c>
      <c r="D1746" s="11">
        <f t="shared" si="109"/>
        <v>4</v>
      </c>
      <c r="E1746" s="11">
        <f t="shared" si="110"/>
        <v>2021</v>
      </c>
      <c r="F1746" s="11" t="s">
        <v>226</v>
      </c>
      <c r="G1746" s="11" t="s">
        <v>77</v>
      </c>
      <c r="I1746" s="102">
        <v>15.9</v>
      </c>
      <c r="J1746" s="92">
        <f t="shared" si="111"/>
        <v>69762.503999999943</v>
      </c>
    </row>
    <row r="1747" spans="2:10" x14ac:dyDescent="0.35">
      <c r="B1747" s="20">
        <v>44288</v>
      </c>
      <c r="C1747" s="11">
        <f t="shared" si="108"/>
        <v>2</v>
      </c>
      <c r="D1747" s="11">
        <f t="shared" si="109"/>
        <v>4</v>
      </c>
      <c r="E1747" s="11">
        <f t="shared" si="110"/>
        <v>2021</v>
      </c>
      <c r="F1747" s="11" t="s">
        <v>330</v>
      </c>
      <c r="G1747" s="11" t="s">
        <v>48</v>
      </c>
      <c r="I1747" s="102">
        <v>1667</v>
      </c>
      <c r="J1747" s="92">
        <f t="shared" si="111"/>
        <v>68095.503999999943</v>
      </c>
    </row>
    <row r="1748" spans="2:10" x14ac:dyDescent="0.35">
      <c r="B1748" s="20">
        <v>44288</v>
      </c>
      <c r="C1748" s="11">
        <f t="shared" si="108"/>
        <v>2</v>
      </c>
      <c r="D1748" s="11">
        <f t="shared" si="109"/>
        <v>4</v>
      </c>
      <c r="E1748" s="11">
        <f t="shared" si="110"/>
        <v>2021</v>
      </c>
      <c r="F1748" s="11" t="s">
        <v>331</v>
      </c>
      <c r="G1748" s="11" t="s">
        <v>50</v>
      </c>
      <c r="H1748" s="102"/>
      <c r="I1748" s="102">
        <v>100</v>
      </c>
      <c r="J1748" s="92">
        <f t="shared" si="111"/>
        <v>67995.503999999943</v>
      </c>
    </row>
    <row r="1749" spans="2:10" x14ac:dyDescent="0.35">
      <c r="B1749" s="20">
        <v>44288</v>
      </c>
      <c r="C1749" s="11">
        <f t="shared" si="108"/>
        <v>2</v>
      </c>
      <c r="D1749" s="11">
        <f t="shared" si="109"/>
        <v>4</v>
      </c>
      <c r="E1749" s="11">
        <f t="shared" si="110"/>
        <v>2021</v>
      </c>
      <c r="F1749" s="11" t="s">
        <v>329</v>
      </c>
      <c r="G1749" s="11" t="s">
        <v>9</v>
      </c>
      <c r="H1749" s="102">
        <v>125</v>
      </c>
      <c r="J1749" s="92">
        <f t="shared" si="111"/>
        <v>68120.503999999943</v>
      </c>
    </row>
    <row r="1750" spans="2:10" x14ac:dyDescent="0.35">
      <c r="B1750" s="20">
        <v>44288</v>
      </c>
      <c r="C1750" s="11">
        <f t="shared" si="108"/>
        <v>2</v>
      </c>
      <c r="D1750" s="11">
        <f t="shared" si="109"/>
        <v>4</v>
      </c>
      <c r="E1750" s="11">
        <f t="shared" si="110"/>
        <v>2021</v>
      </c>
      <c r="F1750" s="11" t="s">
        <v>333</v>
      </c>
      <c r="G1750" s="11" t="s">
        <v>67</v>
      </c>
      <c r="H1750" s="102"/>
      <c r="I1750" s="102">
        <v>167</v>
      </c>
      <c r="J1750" s="92">
        <f t="shared" si="111"/>
        <v>67953.503999999943</v>
      </c>
    </row>
    <row r="1751" spans="2:10" x14ac:dyDescent="0.35">
      <c r="B1751" s="20">
        <v>44292</v>
      </c>
      <c r="C1751" s="11">
        <f t="shared" si="108"/>
        <v>6</v>
      </c>
      <c r="D1751" s="11">
        <f t="shared" si="109"/>
        <v>4</v>
      </c>
      <c r="E1751" s="11">
        <f t="shared" si="110"/>
        <v>2021</v>
      </c>
      <c r="F1751" s="11" t="s">
        <v>357</v>
      </c>
      <c r="G1751" s="11" t="s">
        <v>19</v>
      </c>
      <c r="H1751" s="102">
        <v>216</v>
      </c>
      <c r="I1751" s="102"/>
      <c r="J1751" s="92">
        <f t="shared" si="111"/>
        <v>68169.503999999943</v>
      </c>
    </row>
    <row r="1752" spans="2:10" x14ac:dyDescent="0.35">
      <c r="B1752" s="20">
        <v>44292</v>
      </c>
      <c r="C1752" s="11">
        <f t="shared" si="108"/>
        <v>6</v>
      </c>
      <c r="D1752" s="11">
        <f t="shared" si="109"/>
        <v>4</v>
      </c>
      <c r="E1752" s="11">
        <f t="shared" si="110"/>
        <v>2021</v>
      </c>
      <c r="F1752" s="11" t="s">
        <v>329</v>
      </c>
      <c r="G1752" s="11" t="s">
        <v>19</v>
      </c>
      <c r="H1752" s="102">
        <v>216</v>
      </c>
      <c r="I1752" s="102"/>
      <c r="J1752" s="92">
        <f t="shared" si="111"/>
        <v>68385.503999999943</v>
      </c>
    </row>
    <row r="1753" spans="2:10" x14ac:dyDescent="0.35">
      <c r="B1753" s="20">
        <v>44292</v>
      </c>
      <c r="C1753" s="11">
        <f t="shared" si="108"/>
        <v>6</v>
      </c>
      <c r="D1753" s="11">
        <f t="shared" si="109"/>
        <v>4</v>
      </c>
      <c r="E1753" s="11">
        <f t="shared" si="110"/>
        <v>2021</v>
      </c>
      <c r="F1753" s="11" t="s">
        <v>336</v>
      </c>
      <c r="G1753" s="11" t="s">
        <v>19</v>
      </c>
      <c r="H1753" s="102">
        <v>216</v>
      </c>
      <c r="I1753" s="102"/>
      <c r="J1753" s="92">
        <f t="shared" si="111"/>
        <v>68601.503999999943</v>
      </c>
    </row>
    <row r="1754" spans="2:10" x14ac:dyDescent="0.35">
      <c r="B1754" s="20">
        <v>44292</v>
      </c>
      <c r="C1754" s="11">
        <f t="shared" si="108"/>
        <v>6</v>
      </c>
      <c r="D1754" s="11">
        <f t="shared" si="109"/>
        <v>4</v>
      </c>
      <c r="E1754" s="11">
        <f t="shared" si="110"/>
        <v>2021</v>
      </c>
      <c r="F1754" s="11" t="s">
        <v>123</v>
      </c>
      <c r="G1754" s="11" t="s">
        <v>71</v>
      </c>
      <c r="H1754" s="102"/>
      <c r="I1754" s="102">
        <v>677.6</v>
      </c>
      <c r="J1754" s="92">
        <f t="shared" si="111"/>
        <v>67923.903999999937</v>
      </c>
    </row>
    <row r="1755" spans="2:10" x14ac:dyDescent="0.35">
      <c r="B1755" s="20">
        <v>44292</v>
      </c>
      <c r="C1755" s="11">
        <f t="shared" si="108"/>
        <v>6</v>
      </c>
      <c r="D1755" s="11">
        <f t="shared" si="109"/>
        <v>4</v>
      </c>
      <c r="E1755" s="11">
        <f t="shared" si="110"/>
        <v>2021</v>
      </c>
      <c r="F1755" s="11" t="s">
        <v>61</v>
      </c>
      <c r="G1755" s="11" t="s">
        <v>98</v>
      </c>
      <c r="H1755" s="102"/>
      <c r="I1755" s="102">
        <v>680.1</v>
      </c>
      <c r="J1755" s="92">
        <f t="shared" si="111"/>
        <v>67243.803999999931</v>
      </c>
    </row>
    <row r="1756" spans="2:10" x14ac:dyDescent="0.35">
      <c r="B1756" s="20">
        <v>44292</v>
      </c>
      <c r="C1756" s="11">
        <f t="shared" si="108"/>
        <v>6</v>
      </c>
      <c r="D1756" s="11">
        <f t="shared" si="109"/>
        <v>4</v>
      </c>
      <c r="E1756" s="11">
        <f t="shared" si="110"/>
        <v>2021</v>
      </c>
      <c r="F1756" s="11" t="s">
        <v>336</v>
      </c>
      <c r="G1756" s="11" t="s">
        <v>9</v>
      </c>
      <c r="H1756" s="102">
        <v>417</v>
      </c>
      <c r="I1756" s="102"/>
      <c r="J1756" s="92">
        <f t="shared" si="111"/>
        <v>67660.803999999931</v>
      </c>
    </row>
    <row r="1757" spans="2:10" x14ac:dyDescent="0.35">
      <c r="B1757" s="20">
        <v>44293</v>
      </c>
      <c r="C1757" s="11">
        <f t="shared" si="108"/>
        <v>7</v>
      </c>
      <c r="D1757" s="11">
        <f t="shared" si="109"/>
        <v>4</v>
      </c>
      <c r="E1757" s="11">
        <f t="shared" si="110"/>
        <v>2021</v>
      </c>
      <c r="F1757" s="11" t="s">
        <v>334</v>
      </c>
      <c r="G1757" s="11" t="s">
        <v>19</v>
      </c>
      <c r="H1757" s="102">
        <v>432</v>
      </c>
      <c r="I1757" s="102"/>
      <c r="J1757" s="92">
        <f t="shared" si="111"/>
        <v>68092.803999999931</v>
      </c>
    </row>
    <row r="1758" spans="2:10" x14ac:dyDescent="0.35">
      <c r="B1758" s="20">
        <v>44293</v>
      </c>
      <c r="C1758" s="11">
        <f t="shared" si="108"/>
        <v>7</v>
      </c>
      <c r="D1758" s="11">
        <f t="shared" si="109"/>
        <v>4</v>
      </c>
      <c r="E1758" s="11">
        <f t="shared" si="110"/>
        <v>2021</v>
      </c>
      <c r="F1758" s="11" t="s">
        <v>334</v>
      </c>
      <c r="G1758" s="11" t="s">
        <v>19</v>
      </c>
      <c r="H1758" s="102">
        <v>216</v>
      </c>
      <c r="I1758" s="102"/>
      <c r="J1758" s="92">
        <f t="shared" si="111"/>
        <v>68308.803999999931</v>
      </c>
    </row>
    <row r="1759" spans="2:10" x14ac:dyDescent="0.35">
      <c r="B1759" s="20">
        <v>44293</v>
      </c>
      <c r="C1759" s="11">
        <f t="shared" si="108"/>
        <v>7</v>
      </c>
      <c r="D1759" s="11">
        <f t="shared" si="109"/>
        <v>4</v>
      </c>
      <c r="E1759" s="11">
        <f t="shared" si="110"/>
        <v>2021</v>
      </c>
      <c r="F1759" s="11" t="s">
        <v>45</v>
      </c>
      <c r="G1759" s="11" t="s">
        <v>96</v>
      </c>
      <c r="H1759" s="102"/>
      <c r="I1759" s="102">
        <v>6</v>
      </c>
      <c r="J1759" s="92">
        <f t="shared" si="111"/>
        <v>68302.803999999931</v>
      </c>
    </row>
    <row r="1760" spans="2:10" x14ac:dyDescent="0.35">
      <c r="B1760" s="20">
        <v>44293</v>
      </c>
      <c r="C1760" s="11">
        <f t="shared" si="108"/>
        <v>7</v>
      </c>
      <c r="D1760" s="11">
        <f t="shared" si="109"/>
        <v>4</v>
      </c>
      <c r="E1760" s="11">
        <f t="shared" si="110"/>
        <v>2021</v>
      </c>
      <c r="F1760" s="11" t="s">
        <v>160</v>
      </c>
      <c r="G1760" s="11" t="s">
        <v>161</v>
      </c>
      <c r="H1760" s="102"/>
      <c r="I1760" s="102">
        <v>103.33</v>
      </c>
      <c r="J1760" s="92">
        <f t="shared" si="111"/>
        <v>68199.473999999929</v>
      </c>
    </row>
    <row r="1761" spans="1:10" x14ac:dyDescent="0.35">
      <c r="B1761" s="20">
        <v>44293</v>
      </c>
      <c r="C1761" s="11">
        <f t="shared" si="108"/>
        <v>7</v>
      </c>
      <c r="D1761" s="11">
        <f t="shared" si="109"/>
        <v>4</v>
      </c>
      <c r="E1761" s="11">
        <f t="shared" si="110"/>
        <v>2021</v>
      </c>
      <c r="F1761" s="11" t="s">
        <v>334</v>
      </c>
      <c r="G1761" s="11" t="s">
        <v>9</v>
      </c>
      <c r="H1761" s="102">
        <v>65</v>
      </c>
      <c r="I1761" s="102"/>
      <c r="J1761" s="92">
        <f t="shared" si="111"/>
        <v>68264.473999999929</v>
      </c>
    </row>
    <row r="1762" spans="1:10" x14ac:dyDescent="0.35">
      <c r="B1762" s="20">
        <v>44294</v>
      </c>
      <c r="C1762" s="11">
        <f t="shared" si="108"/>
        <v>8</v>
      </c>
      <c r="D1762" s="11">
        <f t="shared" si="109"/>
        <v>4</v>
      </c>
      <c r="E1762" s="11">
        <f t="shared" si="110"/>
        <v>2021</v>
      </c>
      <c r="F1762" s="11" t="s">
        <v>326</v>
      </c>
      <c r="G1762" s="11" t="s">
        <v>19</v>
      </c>
      <c r="H1762" s="102">
        <v>216</v>
      </c>
      <c r="I1762" s="102"/>
      <c r="J1762" s="92">
        <f t="shared" si="111"/>
        <v>68480.473999999929</v>
      </c>
    </row>
    <row r="1763" spans="1:10" x14ac:dyDescent="0.35">
      <c r="B1763" s="20">
        <v>44294</v>
      </c>
      <c r="C1763" s="11">
        <f t="shared" si="108"/>
        <v>8</v>
      </c>
      <c r="D1763" s="11">
        <f t="shared" si="109"/>
        <v>4</v>
      </c>
      <c r="E1763" s="11">
        <f t="shared" si="110"/>
        <v>2021</v>
      </c>
      <c r="F1763" s="11" t="s">
        <v>326</v>
      </c>
      <c r="G1763" s="11" t="s">
        <v>9</v>
      </c>
      <c r="H1763" s="102">
        <v>135</v>
      </c>
      <c r="I1763" s="102"/>
      <c r="J1763" s="92">
        <f t="shared" si="111"/>
        <v>68615.473999999929</v>
      </c>
    </row>
    <row r="1764" spans="1:10" x14ac:dyDescent="0.35">
      <c r="B1764" s="20">
        <v>44295</v>
      </c>
      <c r="C1764" s="11">
        <f t="shared" si="108"/>
        <v>9</v>
      </c>
      <c r="D1764" s="11">
        <f t="shared" si="109"/>
        <v>4</v>
      </c>
      <c r="E1764" s="11">
        <f t="shared" si="110"/>
        <v>2021</v>
      </c>
      <c r="F1764" s="11" t="s">
        <v>133</v>
      </c>
      <c r="G1764" s="11" t="s">
        <v>138</v>
      </c>
      <c r="H1764" s="102"/>
      <c r="I1764" s="102">
        <v>513</v>
      </c>
      <c r="J1764" s="92">
        <f t="shared" si="111"/>
        <v>68102.473999999929</v>
      </c>
    </row>
    <row r="1765" spans="1:10" x14ac:dyDescent="0.35">
      <c r="B1765" s="20">
        <v>44298</v>
      </c>
      <c r="C1765" s="11">
        <f t="shared" si="108"/>
        <v>12</v>
      </c>
      <c r="D1765" s="11">
        <f t="shared" si="109"/>
        <v>4</v>
      </c>
      <c r="E1765" s="11">
        <f t="shared" si="110"/>
        <v>2021</v>
      </c>
      <c r="F1765" s="11" t="s">
        <v>167</v>
      </c>
      <c r="G1765" s="11" t="s">
        <v>18</v>
      </c>
      <c r="H1765" s="102"/>
      <c r="I1765" s="102">
        <v>117.25</v>
      </c>
      <c r="J1765" s="92">
        <f t="shared" si="111"/>
        <v>67985.223999999929</v>
      </c>
    </row>
    <row r="1766" spans="1:10" x14ac:dyDescent="0.35">
      <c r="A1766" s="1">
        <v>9618036</v>
      </c>
      <c r="B1766" s="20">
        <v>44298</v>
      </c>
      <c r="C1766" s="11">
        <f t="shared" si="108"/>
        <v>12</v>
      </c>
      <c r="D1766" s="11">
        <f t="shared" si="109"/>
        <v>4</v>
      </c>
      <c r="E1766" s="11">
        <f t="shared" si="110"/>
        <v>2021</v>
      </c>
      <c r="F1766" s="11" t="s">
        <v>230</v>
      </c>
      <c r="G1766" s="11" t="s">
        <v>32</v>
      </c>
      <c r="H1766" s="102"/>
      <c r="I1766" s="102">
        <v>350</v>
      </c>
      <c r="J1766" s="92">
        <f t="shared" si="111"/>
        <v>67635.223999999929</v>
      </c>
    </row>
    <row r="1767" spans="1:10" x14ac:dyDescent="0.35">
      <c r="B1767" s="20">
        <v>44298</v>
      </c>
      <c r="C1767" s="11">
        <f t="shared" si="108"/>
        <v>12</v>
      </c>
      <c r="D1767" s="11">
        <f t="shared" si="109"/>
        <v>4</v>
      </c>
      <c r="E1767" s="11">
        <f t="shared" si="110"/>
        <v>2021</v>
      </c>
      <c r="F1767" s="11" t="s">
        <v>113</v>
      </c>
      <c r="G1767" s="11" t="s">
        <v>116</v>
      </c>
      <c r="H1767" s="102"/>
      <c r="I1767" s="102">
        <v>57.51</v>
      </c>
      <c r="J1767" s="92">
        <f t="shared" si="111"/>
        <v>67577.713999999934</v>
      </c>
    </row>
    <row r="1768" spans="1:10" x14ac:dyDescent="0.35">
      <c r="B1768" s="20">
        <v>44298</v>
      </c>
      <c r="C1768" s="11">
        <f t="shared" si="108"/>
        <v>12</v>
      </c>
      <c r="D1768" s="11">
        <f t="shared" si="109"/>
        <v>4</v>
      </c>
      <c r="E1768" s="11">
        <f t="shared" si="110"/>
        <v>2021</v>
      </c>
      <c r="F1768" s="11" t="s">
        <v>227</v>
      </c>
      <c r="G1768" s="11" t="s">
        <v>143</v>
      </c>
      <c r="H1768" s="102"/>
      <c r="I1768" s="102">
        <v>301</v>
      </c>
      <c r="J1768" s="92">
        <f t="shared" si="111"/>
        <v>67276.713999999934</v>
      </c>
    </row>
    <row r="1769" spans="1:10" x14ac:dyDescent="0.35">
      <c r="B1769" s="20">
        <v>44299</v>
      </c>
      <c r="C1769" s="11">
        <f t="shared" si="108"/>
        <v>13</v>
      </c>
      <c r="D1769" s="11">
        <f t="shared" si="109"/>
        <v>4</v>
      </c>
      <c r="E1769" s="11">
        <f t="shared" si="110"/>
        <v>2021</v>
      </c>
      <c r="F1769" s="11" t="s">
        <v>45</v>
      </c>
      <c r="G1769" s="11" t="s">
        <v>96</v>
      </c>
      <c r="H1769" s="102"/>
      <c r="I1769" s="102">
        <v>0.8</v>
      </c>
      <c r="J1769" s="92">
        <f t="shared" si="111"/>
        <v>67275.913999999932</v>
      </c>
    </row>
    <row r="1770" spans="1:10" x14ac:dyDescent="0.35">
      <c r="B1770" s="20">
        <v>44300</v>
      </c>
      <c r="C1770" s="11">
        <f t="shared" si="108"/>
        <v>14</v>
      </c>
      <c r="D1770" s="11">
        <f t="shared" si="109"/>
        <v>4</v>
      </c>
      <c r="E1770" s="11">
        <f t="shared" si="110"/>
        <v>2021</v>
      </c>
      <c r="F1770" s="11" t="s">
        <v>332</v>
      </c>
      <c r="G1770" s="11" t="s">
        <v>19</v>
      </c>
      <c r="H1770" s="102">
        <v>216</v>
      </c>
      <c r="I1770" s="102"/>
      <c r="J1770" s="92">
        <f t="shared" si="111"/>
        <v>67491.913999999932</v>
      </c>
    </row>
    <row r="1771" spans="1:10" x14ac:dyDescent="0.35">
      <c r="B1771" s="20">
        <v>44300</v>
      </c>
      <c r="C1771" s="11">
        <f t="shared" si="108"/>
        <v>14</v>
      </c>
      <c r="D1771" s="11">
        <f t="shared" si="109"/>
        <v>4</v>
      </c>
      <c r="E1771" s="11">
        <f t="shared" si="110"/>
        <v>2021</v>
      </c>
      <c r="F1771" s="11" t="s">
        <v>332</v>
      </c>
      <c r="G1771" s="11" t="s">
        <v>9</v>
      </c>
      <c r="H1771" s="102">
        <v>80</v>
      </c>
      <c r="I1771" s="102"/>
      <c r="J1771" s="92">
        <f t="shared" si="111"/>
        <v>67571.913999999932</v>
      </c>
    </row>
    <row r="1772" spans="1:10" x14ac:dyDescent="0.35">
      <c r="B1772" s="20">
        <v>44301</v>
      </c>
      <c r="C1772" s="11">
        <f t="shared" si="108"/>
        <v>15</v>
      </c>
      <c r="D1772" s="11">
        <f t="shared" si="109"/>
        <v>4</v>
      </c>
      <c r="E1772" s="11">
        <f t="shared" si="110"/>
        <v>2021</v>
      </c>
      <c r="F1772" s="11" t="s">
        <v>327</v>
      </c>
      <c r="G1772" s="11" t="s">
        <v>19</v>
      </c>
      <c r="H1772" s="102">
        <v>216</v>
      </c>
      <c r="I1772" s="102"/>
      <c r="J1772" s="92">
        <f t="shared" si="111"/>
        <v>67787.913999999932</v>
      </c>
    </row>
    <row r="1773" spans="1:10" x14ac:dyDescent="0.35">
      <c r="B1773" s="20">
        <v>44301</v>
      </c>
      <c r="C1773" s="11">
        <f t="shared" si="108"/>
        <v>15</v>
      </c>
      <c r="D1773" s="11">
        <f t="shared" si="109"/>
        <v>4</v>
      </c>
      <c r="E1773" s="11">
        <f t="shared" si="110"/>
        <v>2021</v>
      </c>
      <c r="F1773" s="11" t="s">
        <v>327</v>
      </c>
      <c r="G1773" s="11" t="s">
        <v>9</v>
      </c>
      <c r="H1773" s="102">
        <v>160</v>
      </c>
      <c r="I1773" s="102"/>
      <c r="J1773" s="92">
        <f t="shared" si="111"/>
        <v>67947.913999999932</v>
      </c>
    </row>
    <row r="1774" spans="1:10" x14ac:dyDescent="0.35">
      <c r="B1774" s="20">
        <v>44302</v>
      </c>
      <c r="C1774" s="11">
        <f t="shared" si="108"/>
        <v>16</v>
      </c>
      <c r="D1774" s="11">
        <f t="shared" si="109"/>
        <v>4</v>
      </c>
      <c r="E1774" s="11">
        <f t="shared" si="110"/>
        <v>2021</v>
      </c>
      <c r="F1774" s="11" t="s">
        <v>45</v>
      </c>
      <c r="G1774" s="11" t="s">
        <v>96</v>
      </c>
      <c r="H1774" s="102"/>
      <c r="I1774" s="102">
        <v>60</v>
      </c>
      <c r="J1774" s="92">
        <f t="shared" si="111"/>
        <v>67887.913999999932</v>
      </c>
    </row>
    <row r="1775" spans="1:10" x14ac:dyDescent="0.35">
      <c r="A1775" s="44">
        <v>9618018</v>
      </c>
      <c r="B1775" s="20">
        <v>44302</v>
      </c>
      <c r="C1775" s="11">
        <f t="shared" si="108"/>
        <v>16</v>
      </c>
      <c r="D1775" s="11">
        <f t="shared" si="109"/>
        <v>4</v>
      </c>
      <c r="E1775" s="11">
        <f t="shared" si="110"/>
        <v>2021</v>
      </c>
      <c r="F1775" s="11" t="s">
        <v>152</v>
      </c>
      <c r="G1775" s="11" t="s">
        <v>143</v>
      </c>
      <c r="H1775" s="102"/>
      <c r="I1775" s="102">
        <v>193.35</v>
      </c>
      <c r="J1775" s="92">
        <f t="shared" si="111"/>
        <v>67694.563999999926</v>
      </c>
    </row>
    <row r="1776" spans="1:10" x14ac:dyDescent="0.35">
      <c r="A1776" s="44">
        <v>9618038</v>
      </c>
      <c r="B1776" s="20">
        <v>44302</v>
      </c>
      <c r="C1776" s="11">
        <f t="shared" si="108"/>
        <v>16</v>
      </c>
      <c r="D1776" s="11">
        <f t="shared" si="109"/>
        <v>4</v>
      </c>
      <c r="E1776" s="11">
        <f t="shared" si="110"/>
        <v>2021</v>
      </c>
      <c r="F1776" s="11" t="s">
        <v>156</v>
      </c>
      <c r="G1776" s="11" t="s">
        <v>153</v>
      </c>
      <c r="H1776" s="102"/>
      <c r="I1776" s="102">
        <v>80.59</v>
      </c>
      <c r="J1776" s="92">
        <f t="shared" si="111"/>
        <v>67613.973999999929</v>
      </c>
    </row>
    <row r="1777" spans="1:10" x14ac:dyDescent="0.35">
      <c r="B1777" s="20">
        <v>44305</v>
      </c>
      <c r="C1777" s="11">
        <f t="shared" si="108"/>
        <v>19</v>
      </c>
      <c r="D1777" s="11">
        <f t="shared" si="109"/>
        <v>4</v>
      </c>
      <c r="E1777" s="11">
        <f t="shared" si="110"/>
        <v>2021</v>
      </c>
      <c r="F1777" s="11" t="s">
        <v>356</v>
      </c>
      <c r="G1777" s="11" t="s">
        <v>19</v>
      </c>
      <c r="H1777" s="102">
        <v>256</v>
      </c>
      <c r="I1777" s="102"/>
      <c r="J1777" s="92">
        <f t="shared" si="111"/>
        <v>67869.973999999929</v>
      </c>
    </row>
    <row r="1778" spans="1:10" x14ac:dyDescent="0.35">
      <c r="B1778" s="20">
        <v>44305</v>
      </c>
      <c r="C1778" s="11">
        <f t="shared" si="108"/>
        <v>19</v>
      </c>
      <c r="D1778" s="11">
        <f t="shared" si="109"/>
        <v>4</v>
      </c>
      <c r="E1778" s="11">
        <f t="shared" si="110"/>
        <v>2021</v>
      </c>
      <c r="F1778" s="11" t="s">
        <v>226</v>
      </c>
      <c r="G1778" s="11" t="s">
        <v>91</v>
      </c>
      <c r="H1778" s="102"/>
      <c r="I1778" s="102">
        <v>31.02</v>
      </c>
      <c r="J1778" s="92">
        <f t="shared" si="111"/>
        <v>67838.953999999925</v>
      </c>
    </row>
    <row r="1779" spans="1:10" x14ac:dyDescent="0.35">
      <c r="B1779" s="20">
        <v>44305</v>
      </c>
      <c r="C1779" s="11">
        <f t="shared" si="108"/>
        <v>19</v>
      </c>
      <c r="D1779" s="11">
        <f t="shared" si="109"/>
        <v>4</v>
      </c>
      <c r="E1779" s="11">
        <f t="shared" si="110"/>
        <v>2021</v>
      </c>
      <c r="F1779" s="11" t="s">
        <v>45</v>
      </c>
      <c r="G1779" s="11" t="s">
        <v>96</v>
      </c>
      <c r="H1779" s="102"/>
      <c r="I1779" s="102">
        <v>72</v>
      </c>
      <c r="J1779" s="92">
        <f t="shared" si="111"/>
        <v>67766.953999999925</v>
      </c>
    </row>
    <row r="1780" spans="1:10" x14ac:dyDescent="0.35">
      <c r="B1780" s="20">
        <v>44305</v>
      </c>
      <c r="C1780" s="11">
        <f t="shared" si="108"/>
        <v>19</v>
      </c>
      <c r="D1780" s="11">
        <f t="shared" si="109"/>
        <v>4</v>
      </c>
      <c r="E1780" s="11">
        <f t="shared" si="110"/>
        <v>2021</v>
      </c>
      <c r="F1780" s="11" t="s">
        <v>356</v>
      </c>
      <c r="G1780" s="11" t="s">
        <v>9</v>
      </c>
      <c r="H1780" s="102">
        <v>120</v>
      </c>
      <c r="I1780" s="102"/>
      <c r="J1780" s="92">
        <f t="shared" si="111"/>
        <v>67886.953999999925</v>
      </c>
    </row>
    <row r="1781" spans="1:10" x14ac:dyDescent="0.35">
      <c r="A1781" s="45">
        <v>9618039</v>
      </c>
      <c r="B1781" s="20">
        <v>44307</v>
      </c>
      <c r="C1781" s="11">
        <f t="shared" si="108"/>
        <v>21</v>
      </c>
      <c r="D1781" s="11">
        <f t="shared" si="109"/>
        <v>4</v>
      </c>
      <c r="E1781" s="11">
        <f t="shared" si="110"/>
        <v>2021</v>
      </c>
      <c r="F1781" s="11" t="s">
        <v>156</v>
      </c>
      <c r="G1781" s="11" t="s">
        <v>44</v>
      </c>
      <c r="H1781" s="102"/>
      <c r="I1781" s="102">
        <v>289.51</v>
      </c>
      <c r="J1781" s="92">
        <f t="shared" si="111"/>
        <v>67597.44399999993</v>
      </c>
    </row>
    <row r="1782" spans="1:10" x14ac:dyDescent="0.35">
      <c r="B1782" s="20">
        <v>44308</v>
      </c>
      <c r="C1782" s="11">
        <f t="shared" si="108"/>
        <v>22</v>
      </c>
      <c r="D1782" s="11">
        <f t="shared" si="109"/>
        <v>4</v>
      </c>
      <c r="E1782" s="11">
        <f t="shared" si="110"/>
        <v>2021</v>
      </c>
      <c r="F1782" s="11" t="s">
        <v>204</v>
      </c>
      <c r="G1782" s="11" t="s">
        <v>116</v>
      </c>
      <c r="H1782" s="102"/>
      <c r="I1782" s="102">
        <v>7.2</v>
      </c>
      <c r="J1782" s="92">
        <f t="shared" si="111"/>
        <v>67590.243999999933</v>
      </c>
    </row>
    <row r="1783" spans="1:10" x14ac:dyDescent="0.35">
      <c r="B1783" s="20">
        <v>44309</v>
      </c>
      <c r="C1783" s="11">
        <f t="shared" si="108"/>
        <v>23</v>
      </c>
      <c r="D1783" s="11">
        <f t="shared" si="109"/>
        <v>4</v>
      </c>
      <c r="E1783" s="11">
        <f t="shared" si="110"/>
        <v>2021</v>
      </c>
      <c r="F1783" s="11" t="s">
        <v>144</v>
      </c>
      <c r="G1783" s="11" t="s">
        <v>100</v>
      </c>
      <c r="H1783" s="102"/>
      <c r="I1783" s="102">
        <v>24</v>
      </c>
      <c r="J1783" s="92">
        <f t="shared" si="111"/>
        <v>67566.243999999933</v>
      </c>
    </row>
    <row r="1784" spans="1:10" x14ac:dyDescent="0.35">
      <c r="B1784" s="20">
        <v>44312</v>
      </c>
      <c r="C1784" s="11">
        <f t="shared" si="108"/>
        <v>26</v>
      </c>
      <c r="D1784" s="11">
        <f t="shared" si="109"/>
        <v>4</v>
      </c>
      <c r="E1784" s="11">
        <f t="shared" si="110"/>
        <v>2021</v>
      </c>
      <c r="F1784" s="11" t="s">
        <v>144</v>
      </c>
      <c r="G1784" s="11" t="s">
        <v>146</v>
      </c>
      <c r="H1784" s="102"/>
      <c r="I1784" s="102">
        <v>17</v>
      </c>
      <c r="J1784" s="92">
        <f t="shared" si="111"/>
        <v>67549.243999999933</v>
      </c>
    </row>
    <row r="1785" spans="1:10" x14ac:dyDescent="0.35">
      <c r="A1785" s="1">
        <v>1442001</v>
      </c>
      <c r="B1785" s="20">
        <v>44312</v>
      </c>
      <c r="C1785" s="11">
        <f t="shared" si="108"/>
        <v>26</v>
      </c>
      <c r="D1785" s="11">
        <f t="shared" si="109"/>
        <v>4</v>
      </c>
      <c r="E1785" s="11">
        <f t="shared" si="110"/>
        <v>2021</v>
      </c>
      <c r="F1785" s="11" t="s">
        <v>144</v>
      </c>
      <c r="G1785" s="11" t="s">
        <v>146</v>
      </c>
      <c r="H1785" s="102"/>
      <c r="I1785" s="102">
        <v>34.5</v>
      </c>
      <c r="J1785" s="92">
        <f t="shared" si="111"/>
        <v>67514.743999999933</v>
      </c>
    </row>
    <row r="1786" spans="1:10" x14ac:dyDescent="0.35">
      <c r="B1786" s="20">
        <v>44314</v>
      </c>
      <c r="C1786" s="11">
        <f t="shared" si="108"/>
        <v>28</v>
      </c>
      <c r="D1786" s="11">
        <f t="shared" si="109"/>
        <v>4</v>
      </c>
      <c r="E1786" s="11">
        <f t="shared" si="110"/>
        <v>2021</v>
      </c>
      <c r="F1786" s="11" t="s">
        <v>222</v>
      </c>
      <c r="G1786" s="11" t="s">
        <v>91</v>
      </c>
      <c r="H1786" s="102"/>
      <c r="I1786" s="102">
        <v>15.78</v>
      </c>
      <c r="J1786" s="92">
        <f t="shared" si="111"/>
        <v>67498.963999999934</v>
      </c>
    </row>
    <row r="1787" spans="1:10" x14ac:dyDescent="0.35">
      <c r="B1787" s="20">
        <v>44315</v>
      </c>
      <c r="C1787" s="11">
        <f t="shared" si="108"/>
        <v>29</v>
      </c>
      <c r="D1787" s="11">
        <f t="shared" si="109"/>
        <v>4</v>
      </c>
      <c r="E1787" s="11">
        <f t="shared" si="110"/>
        <v>2021</v>
      </c>
      <c r="F1787" s="11" t="s">
        <v>226</v>
      </c>
      <c r="G1787" s="11" t="s">
        <v>77</v>
      </c>
      <c r="H1787" s="102"/>
      <c r="I1787" s="102">
        <v>8.49</v>
      </c>
      <c r="J1787" s="92">
        <f t="shared" si="111"/>
        <v>67490.473999999929</v>
      </c>
    </row>
    <row r="1788" spans="1:10" x14ac:dyDescent="0.35">
      <c r="B1788" s="20">
        <v>44316</v>
      </c>
      <c r="C1788" s="11">
        <f t="shared" si="108"/>
        <v>30</v>
      </c>
      <c r="D1788" s="11">
        <f t="shared" si="109"/>
        <v>4</v>
      </c>
      <c r="E1788" s="11">
        <f t="shared" si="110"/>
        <v>2021</v>
      </c>
      <c r="F1788" s="11" t="s">
        <v>235</v>
      </c>
      <c r="G1788" s="11" t="s">
        <v>40</v>
      </c>
      <c r="H1788" s="102"/>
      <c r="I1788" s="102">
        <v>320.05</v>
      </c>
      <c r="J1788" s="99">
        <f t="shared" si="111"/>
        <v>67170.423999999926</v>
      </c>
    </row>
    <row r="1789" spans="1:10" x14ac:dyDescent="0.35">
      <c r="B1789" s="20">
        <v>44316</v>
      </c>
      <c r="C1789" s="11">
        <f t="shared" si="108"/>
        <v>30</v>
      </c>
      <c r="D1789" s="11">
        <f t="shared" si="109"/>
        <v>4</v>
      </c>
      <c r="E1789" s="11">
        <f t="shared" si="110"/>
        <v>2021</v>
      </c>
      <c r="F1789" s="11" t="s">
        <v>235</v>
      </c>
      <c r="G1789" s="11" t="s">
        <v>91</v>
      </c>
      <c r="H1789" s="102"/>
      <c r="I1789" s="102">
        <v>87.08</v>
      </c>
      <c r="J1789" s="92">
        <f t="shared" si="111"/>
        <v>67083.343999999925</v>
      </c>
    </row>
    <row r="1790" spans="1:10" x14ac:dyDescent="0.35">
      <c r="A1790" s="17"/>
      <c r="B1790" s="19">
        <v>44319</v>
      </c>
      <c r="C1790" s="15">
        <f t="shared" si="108"/>
        <v>3</v>
      </c>
      <c r="D1790" s="15">
        <f t="shared" si="109"/>
        <v>5</v>
      </c>
      <c r="E1790" s="15">
        <f t="shared" si="110"/>
        <v>2021</v>
      </c>
      <c r="F1790" s="15" t="s">
        <v>235</v>
      </c>
      <c r="G1790" s="15" t="s">
        <v>42</v>
      </c>
      <c r="H1790" s="101"/>
      <c r="I1790" s="101">
        <v>120.7</v>
      </c>
      <c r="J1790" s="94">
        <f t="shared" si="111"/>
        <v>66962.643999999927</v>
      </c>
    </row>
    <row r="1791" spans="1:10" x14ac:dyDescent="0.35">
      <c r="A1791" s="17"/>
      <c r="B1791" s="19">
        <v>44319</v>
      </c>
      <c r="C1791" s="15">
        <f t="shared" si="108"/>
        <v>3</v>
      </c>
      <c r="D1791" s="15">
        <f t="shared" si="109"/>
        <v>5</v>
      </c>
      <c r="E1791" s="15">
        <f t="shared" si="110"/>
        <v>2021</v>
      </c>
      <c r="F1791" s="15" t="s">
        <v>309</v>
      </c>
      <c r="G1791" s="15" t="s">
        <v>19</v>
      </c>
      <c r="H1791" s="101">
        <v>216</v>
      </c>
      <c r="I1791" s="101"/>
      <c r="J1791" s="94">
        <f t="shared" si="111"/>
        <v>67178.643999999927</v>
      </c>
    </row>
    <row r="1792" spans="1:10" x14ac:dyDescent="0.35">
      <c r="A1792" s="17"/>
      <c r="B1792" s="19">
        <v>44319</v>
      </c>
      <c r="C1792" s="15">
        <f t="shared" si="108"/>
        <v>3</v>
      </c>
      <c r="D1792" s="15">
        <f t="shared" si="109"/>
        <v>5</v>
      </c>
      <c r="E1792" s="15">
        <f t="shared" si="110"/>
        <v>2021</v>
      </c>
      <c r="F1792" s="15" t="s">
        <v>336</v>
      </c>
      <c r="G1792" s="15" t="s">
        <v>19</v>
      </c>
      <c r="H1792" s="101">
        <v>216</v>
      </c>
      <c r="I1792" s="101"/>
      <c r="J1792" s="94">
        <f t="shared" si="111"/>
        <v>67394.643999999927</v>
      </c>
    </row>
    <row r="1793" spans="1:10" x14ac:dyDescent="0.35">
      <c r="A1793" s="17"/>
      <c r="B1793" s="19">
        <v>44319</v>
      </c>
      <c r="C1793" s="15">
        <f t="shared" si="108"/>
        <v>3</v>
      </c>
      <c r="D1793" s="15">
        <f t="shared" si="109"/>
        <v>5</v>
      </c>
      <c r="E1793" s="15">
        <f t="shared" si="110"/>
        <v>2021</v>
      </c>
      <c r="F1793" s="15" t="s">
        <v>53</v>
      </c>
      <c r="G1793" s="15" t="s">
        <v>82</v>
      </c>
      <c r="H1793" s="101"/>
      <c r="I1793" s="101">
        <v>26.5</v>
      </c>
      <c r="J1793" s="94">
        <f t="shared" si="111"/>
        <v>67368.143999999927</v>
      </c>
    </row>
    <row r="1794" spans="1:10" x14ac:dyDescent="0.35">
      <c r="A1794" s="17"/>
      <c r="B1794" s="19">
        <v>44319</v>
      </c>
      <c r="C1794" s="15">
        <f t="shared" ref="C1794:C1857" si="112">DAY(B1794)</f>
        <v>3</v>
      </c>
      <c r="D1794" s="15">
        <f t="shared" ref="D1794:D1857" si="113">MONTH(B1794)</f>
        <v>5</v>
      </c>
      <c r="E1794" s="15">
        <f t="shared" ref="E1794:E1857" si="114">YEAR(B1794)</f>
        <v>2021</v>
      </c>
      <c r="F1794" s="15" t="s">
        <v>336</v>
      </c>
      <c r="G1794" s="15" t="s">
        <v>9</v>
      </c>
      <c r="H1794" s="101">
        <v>417</v>
      </c>
      <c r="I1794" s="101"/>
      <c r="J1794" s="94">
        <f t="shared" si="111"/>
        <v>67785.143999999927</v>
      </c>
    </row>
    <row r="1795" spans="1:10" x14ac:dyDescent="0.35">
      <c r="A1795" s="17"/>
      <c r="B1795" s="19">
        <v>44320</v>
      </c>
      <c r="C1795" s="15">
        <f t="shared" si="112"/>
        <v>4</v>
      </c>
      <c r="D1795" s="15">
        <f t="shared" si="113"/>
        <v>5</v>
      </c>
      <c r="E1795" s="15">
        <f t="shared" si="114"/>
        <v>2021</v>
      </c>
      <c r="F1795" s="15" t="s">
        <v>118</v>
      </c>
      <c r="G1795" s="15" t="s">
        <v>42</v>
      </c>
      <c r="H1795" s="101"/>
      <c r="I1795" s="101">
        <v>28.73</v>
      </c>
      <c r="J1795" s="94">
        <f t="shared" ref="J1795:J1858" si="115">J1794+H1795-I1795</f>
        <v>67756.413999999932</v>
      </c>
    </row>
    <row r="1796" spans="1:10" x14ac:dyDescent="0.35">
      <c r="A1796" s="17"/>
      <c r="B1796" s="19">
        <v>44320</v>
      </c>
      <c r="C1796" s="15">
        <f t="shared" si="112"/>
        <v>4</v>
      </c>
      <c r="D1796" s="15">
        <f t="shared" si="113"/>
        <v>5</v>
      </c>
      <c r="E1796" s="15">
        <f t="shared" si="114"/>
        <v>2021</v>
      </c>
      <c r="F1796" s="15" t="s">
        <v>329</v>
      </c>
      <c r="G1796" s="15" t="s">
        <v>19</v>
      </c>
      <c r="H1796" s="101">
        <v>216</v>
      </c>
      <c r="I1796" s="93"/>
      <c r="J1796" s="94">
        <f t="shared" si="115"/>
        <v>67972.413999999932</v>
      </c>
    </row>
    <row r="1797" spans="1:10" x14ac:dyDescent="0.35">
      <c r="A1797" s="17"/>
      <c r="B1797" s="19">
        <v>44320</v>
      </c>
      <c r="C1797" s="15">
        <f t="shared" si="112"/>
        <v>4</v>
      </c>
      <c r="D1797" s="15">
        <f t="shared" si="113"/>
        <v>5</v>
      </c>
      <c r="E1797" s="15">
        <f t="shared" si="114"/>
        <v>2021</v>
      </c>
      <c r="F1797" s="15" t="s">
        <v>235</v>
      </c>
      <c r="G1797" s="15" t="s">
        <v>82</v>
      </c>
      <c r="H1797" s="101"/>
      <c r="I1797" s="101">
        <v>32.29</v>
      </c>
      <c r="J1797" s="94">
        <f t="shared" si="115"/>
        <v>67940.123999999938</v>
      </c>
    </row>
    <row r="1798" spans="1:10" x14ac:dyDescent="0.35">
      <c r="A1798" s="17"/>
      <c r="B1798" s="19">
        <v>44320</v>
      </c>
      <c r="C1798" s="15">
        <f t="shared" si="112"/>
        <v>4</v>
      </c>
      <c r="D1798" s="15">
        <f t="shared" si="113"/>
        <v>5</v>
      </c>
      <c r="E1798" s="15">
        <f t="shared" si="114"/>
        <v>2021</v>
      </c>
      <c r="F1798" s="15" t="s">
        <v>45</v>
      </c>
      <c r="G1798" s="15" t="s">
        <v>96</v>
      </c>
      <c r="H1798" s="101"/>
      <c r="I1798" s="101">
        <v>1.67</v>
      </c>
      <c r="J1798" s="94">
        <f t="shared" si="115"/>
        <v>67938.45399999994</v>
      </c>
    </row>
    <row r="1799" spans="1:10" x14ac:dyDescent="0.35">
      <c r="A1799" s="17"/>
      <c r="B1799" s="19">
        <v>44320</v>
      </c>
      <c r="C1799" s="15">
        <f t="shared" si="112"/>
        <v>4</v>
      </c>
      <c r="D1799" s="15">
        <f t="shared" si="113"/>
        <v>5</v>
      </c>
      <c r="E1799" s="15">
        <f t="shared" si="114"/>
        <v>2021</v>
      </c>
      <c r="F1799" s="15" t="s">
        <v>144</v>
      </c>
      <c r="G1799" s="15" t="s">
        <v>143</v>
      </c>
      <c r="H1799" s="101"/>
      <c r="I1799" s="101">
        <v>19</v>
      </c>
      <c r="J1799" s="94">
        <f t="shared" si="115"/>
        <v>67919.45399999994</v>
      </c>
    </row>
    <row r="1800" spans="1:10" x14ac:dyDescent="0.35">
      <c r="A1800" s="17"/>
      <c r="B1800" s="19">
        <v>44321</v>
      </c>
      <c r="C1800" s="15">
        <f t="shared" si="112"/>
        <v>5</v>
      </c>
      <c r="D1800" s="15">
        <f t="shared" si="113"/>
        <v>5</v>
      </c>
      <c r="E1800" s="15">
        <f t="shared" si="114"/>
        <v>2021</v>
      </c>
      <c r="F1800" s="15" t="s">
        <v>330</v>
      </c>
      <c r="G1800" s="15" t="s">
        <v>48</v>
      </c>
      <c r="H1800" s="101"/>
      <c r="I1800" s="101">
        <v>1667</v>
      </c>
      <c r="J1800" s="94">
        <f t="shared" si="115"/>
        <v>66252.45399999994</v>
      </c>
    </row>
    <row r="1801" spans="1:10" x14ac:dyDescent="0.35">
      <c r="A1801" s="17"/>
      <c r="B1801" s="19">
        <v>44321</v>
      </c>
      <c r="C1801" s="15">
        <f t="shared" si="112"/>
        <v>5</v>
      </c>
      <c r="D1801" s="15">
        <f t="shared" si="113"/>
        <v>5</v>
      </c>
      <c r="E1801" s="15">
        <f t="shared" si="114"/>
        <v>2021</v>
      </c>
      <c r="F1801" s="15" t="s">
        <v>331</v>
      </c>
      <c r="G1801" s="15" t="s">
        <v>50</v>
      </c>
      <c r="H1801" s="101"/>
      <c r="I1801" s="101">
        <v>100</v>
      </c>
      <c r="J1801" s="94">
        <f t="shared" si="115"/>
        <v>66152.45399999994</v>
      </c>
    </row>
    <row r="1802" spans="1:10" x14ac:dyDescent="0.35">
      <c r="A1802" s="17"/>
      <c r="B1802" s="19">
        <v>44321</v>
      </c>
      <c r="C1802" s="15">
        <f t="shared" si="112"/>
        <v>5</v>
      </c>
      <c r="D1802" s="15">
        <f t="shared" si="113"/>
        <v>5</v>
      </c>
      <c r="E1802" s="15">
        <f t="shared" si="114"/>
        <v>2021</v>
      </c>
      <c r="F1802" s="15" t="s">
        <v>357</v>
      </c>
      <c r="G1802" s="15" t="s">
        <v>19</v>
      </c>
      <c r="H1802" s="101">
        <v>216</v>
      </c>
      <c r="I1802" s="93"/>
      <c r="J1802" s="94">
        <f t="shared" si="115"/>
        <v>66368.45399999994</v>
      </c>
    </row>
    <row r="1803" spans="1:10" x14ac:dyDescent="0.35">
      <c r="A1803" s="17"/>
      <c r="B1803" s="19">
        <v>44321</v>
      </c>
      <c r="C1803" s="15">
        <f t="shared" si="112"/>
        <v>5</v>
      </c>
      <c r="D1803" s="15">
        <f t="shared" si="113"/>
        <v>5</v>
      </c>
      <c r="E1803" s="15">
        <f t="shared" si="114"/>
        <v>2021</v>
      </c>
      <c r="F1803" s="15" t="s">
        <v>333</v>
      </c>
      <c r="G1803" s="15" t="s">
        <v>67</v>
      </c>
      <c r="H1803" s="101"/>
      <c r="I1803" s="101">
        <v>167</v>
      </c>
      <c r="J1803" s="94">
        <f t="shared" si="115"/>
        <v>66201.45399999994</v>
      </c>
    </row>
    <row r="1804" spans="1:10" x14ac:dyDescent="0.35">
      <c r="A1804" s="17"/>
      <c r="B1804" s="19">
        <v>44322</v>
      </c>
      <c r="C1804" s="15">
        <f t="shared" si="112"/>
        <v>6</v>
      </c>
      <c r="D1804" s="15">
        <f t="shared" si="113"/>
        <v>5</v>
      </c>
      <c r="E1804" s="15">
        <f t="shared" si="114"/>
        <v>2021</v>
      </c>
      <c r="F1804" s="15" t="s">
        <v>61</v>
      </c>
      <c r="G1804" s="15" t="s">
        <v>82</v>
      </c>
      <c r="H1804" s="101"/>
      <c r="I1804" s="101">
        <v>114.2</v>
      </c>
      <c r="J1804" s="94">
        <f t="shared" si="115"/>
        <v>66087.253999999943</v>
      </c>
    </row>
    <row r="1805" spans="1:10" x14ac:dyDescent="0.35">
      <c r="A1805" s="17"/>
      <c r="B1805" s="19">
        <v>44323</v>
      </c>
      <c r="C1805" s="15">
        <f t="shared" si="112"/>
        <v>7</v>
      </c>
      <c r="D1805" s="15">
        <f t="shared" si="113"/>
        <v>5</v>
      </c>
      <c r="E1805" s="15">
        <f t="shared" si="114"/>
        <v>2021</v>
      </c>
      <c r="F1805" s="15" t="s">
        <v>326</v>
      </c>
      <c r="G1805" s="15" t="s">
        <v>19</v>
      </c>
      <c r="H1805" s="101">
        <v>216</v>
      </c>
      <c r="I1805" s="101"/>
      <c r="J1805" s="94">
        <f t="shared" si="115"/>
        <v>66303.253999999943</v>
      </c>
    </row>
    <row r="1806" spans="1:10" x14ac:dyDescent="0.35">
      <c r="A1806" s="17"/>
      <c r="B1806" s="19">
        <v>44323</v>
      </c>
      <c r="C1806" s="15">
        <f t="shared" si="112"/>
        <v>7</v>
      </c>
      <c r="D1806" s="15">
        <f t="shared" si="113"/>
        <v>5</v>
      </c>
      <c r="E1806" s="15">
        <f t="shared" si="114"/>
        <v>2021</v>
      </c>
      <c r="F1806" s="15" t="s">
        <v>326</v>
      </c>
      <c r="G1806" s="15" t="s">
        <v>9</v>
      </c>
      <c r="H1806" s="101">
        <v>135</v>
      </c>
      <c r="I1806" s="101"/>
      <c r="J1806" s="94">
        <f t="shared" si="115"/>
        <v>66438.253999999943</v>
      </c>
    </row>
    <row r="1807" spans="1:10" x14ac:dyDescent="0.35">
      <c r="A1807" s="17"/>
      <c r="B1807" s="19">
        <v>44326</v>
      </c>
      <c r="C1807" s="15">
        <f t="shared" si="112"/>
        <v>10</v>
      </c>
      <c r="D1807" s="15">
        <f t="shared" si="113"/>
        <v>5</v>
      </c>
      <c r="E1807" s="15">
        <f t="shared" si="114"/>
        <v>2021</v>
      </c>
      <c r="F1807" s="15" t="s">
        <v>167</v>
      </c>
      <c r="G1807" s="15" t="s">
        <v>18</v>
      </c>
      <c r="H1807" s="101"/>
      <c r="I1807" s="101">
        <v>117.25</v>
      </c>
      <c r="J1807" s="94">
        <f t="shared" si="115"/>
        <v>66321.003999999943</v>
      </c>
    </row>
    <row r="1808" spans="1:10" x14ac:dyDescent="0.35">
      <c r="A1808" s="17"/>
      <c r="B1808" s="19">
        <v>44326</v>
      </c>
      <c r="C1808" s="15">
        <f t="shared" si="112"/>
        <v>10</v>
      </c>
      <c r="D1808" s="15">
        <f t="shared" si="113"/>
        <v>5</v>
      </c>
      <c r="E1808" s="15">
        <f t="shared" si="114"/>
        <v>2021</v>
      </c>
      <c r="F1808" s="15" t="s">
        <v>334</v>
      </c>
      <c r="G1808" s="15" t="s">
        <v>19</v>
      </c>
      <c r="H1808" s="101">
        <v>432</v>
      </c>
      <c r="I1808" s="101"/>
      <c r="J1808" s="94">
        <f t="shared" si="115"/>
        <v>66753.003999999943</v>
      </c>
    </row>
    <row r="1809" spans="1:10" x14ac:dyDescent="0.35">
      <c r="A1809" s="17"/>
      <c r="B1809" s="19">
        <v>44326</v>
      </c>
      <c r="C1809" s="15">
        <f t="shared" si="112"/>
        <v>10</v>
      </c>
      <c r="D1809" s="15">
        <f t="shared" si="113"/>
        <v>5</v>
      </c>
      <c r="E1809" s="15">
        <f t="shared" si="114"/>
        <v>2021</v>
      </c>
      <c r="F1809" s="15" t="s">
        <v>226</v>
      </c>
      <c r="G1809" s="15" t="s">
        <v>128</v>
      </c>
      <c r="H1809" s="101"/>
      <c r="I1809" s="101">
        <v>202.25</v>
      </c>
      <c r="J1809" s="94">
        <f t="shared" si="115"/>
        <v>66550.753999999943</v>
      </c>
    </row>
    <row r="1810" spans="1:10" x14ac:dyDescent="0.35">
      <c r="A1810" s="17"/>
      <c r="B1810" s="19">
        <v>44326</v>
      </c>
      <c r="C1810" s="15">
        <f t="shared" si="112"/>
        <v>10</v>
      </c>
      <c r="D1810" s="15">
        <f t="shared" si="113"/>
        <v>5</v>
      </c>
      <c r="E1810" s="15">
        <f t="shared" si="114"/>
        <v>2021</v>
      </c>
      <c r="F1810" s="15" t="s">
        <v>334</v>
      </c>
      <c r="G1810" s="15" t="s">
        <v>9</v>
      </c>
      <c r="H1810" s="101">
        <v>65</v>
      </c>
      <c r="I1810" s="101"/>
      <c r="J1810" s="94">
        <f t="shared" si="115"/>
        <v>66615.753999999943</v>
      </c>
    </row>
    <row r="1811" spans="1:10" x14ac:dyDescent="0.35">
      <c r="A1811" s="17"/>
      <c r="B1811" s="19">
        <v>44330</v>
      </c>
      <c r="C1811" s="15">
        <f t="shared" si="112"/>
        <v>14</v>
      </c>
      <c r="D1811" s="15">
        <f t="shared" si="113"/>
        <v>5</v>
      </c>
      <c r="E1811" s="15">
        <f t="shared" si="114"/>
        <v>2021</v>
      </c>
      <c r="F1811" s="15" t="s">
        <v>235</v>
      </c>
      <c r="G1811" s="15" t="s">
        <v>82</v>
      </c>
      <c r="H1811" s="101"/>
      <c r="I1811" s="101">
        <v>102.43</v>
      </c>
      <c r="J1811" s="94">
        <f t="shared" si="115"/>
        <v>66513.32399999995</v>
      </c>
    </row>
    <row r="1812" spans="1:10" x14ac:dyDescent="0.35">
      <c r="A1812" s="17"/>
      <c r="B1812" s="19">
        <v>44333</v>
      </c>
      <c r="C1812" s="15">
        <f t="shared" si="112"/>
        <v>17</v>
      </c>
      <c r="D1812" s="15">
        <f t="shared" si="113"/>
        <v>5</v>
      </c>
      <c r="E1812" s="15">
        <f t="shared" si="114"/>
        <v>2021</v>
      </c>
      <c r="F1812" s="15" t="s">
        <v>327</v>
      </c>
      <c r="G1812" s="15" t="s">
        <v>19</v>
      </c>
      <c r="H1812" s="101">
        <v>216</v>
      </c>
      <c r="I1812" s="101"/>
      <c r="J1812" s="94">
        <f t="shared" si="115"/>
        <v>66729.32399999995</v>
      </c>
    </row>
    <row r="1813" spans="1:10" x14ac:dyDescent="0.35">
      <c r="A1813" s="17"/>
      <c r="B1813" s="19">
        <v>44333</v>
      </c>
      <c r="C1813" s="15">
        <f t="shared" si="112"/>
        <v>17</v>
      </c>
      <c r="D1813" s="15">
        <f t="shared" si="113"/>
        <v>5</v>
      </c>
      <c r="E1813" s="15">
        <f t="shared" si="114"/>
        <v>2021</v>
      </c>
      <c r="F1813" s="15" t="s">
        <v>327</v>
      </c>
      <c r="G1813" s="15" t="s">
        <v>9</v>
      </c>
      <c r="H1813" s="101">
        <v>160</v>
      </c>
      <c r="I1813" s="101"/>
      <c r="J1813" s="94">
        <f t="shared" si="115"/>
        <v>66889.32399999995</v>
      </c>
    </row>
    <row r="1814" spans="1:10" x14ac:dyDescent="0.35">
      <c r="A1814" s="17"/>
      <c r="B1814" s="19">
        <v>44334</v>
      </c>
      <c r="C1814" s="15">
        <f t="shared" si="112"/>
        <v>18</v>
      </c>
      <c r="D1814" s="15">
        <f t="shared" si="113"/>
        <v>5</v>
      </c>
      <c r="E1814" s="15">
        <f t="shared" si="114"/>
        <v>2021</v>
      </c>
      <c r="F1814" s="15" t="s">
        <v>264</v>
      </c>
      <c r="G1814" s="15" t="s">
        <v>138</v>
      </c>
      <c r="H1814" s="101"/>
      <c r="I1814" s="101">
        <v>350</v>
      </c>
      <c r="J1814" s="94">
        <f t="shared" si="115"/>
        <v>66539.32399999995</v>
      </c>
    </row>
    <row r="1815" spans="1:10" x14ac:dyDescent="0.35">
      <c r="A1815" s="17"/>
      <c r="B1815" s="19">
        <v>44336</v>
      </c>
      <c r="C1815" s="15">
        <f t="shared" si="112"/>
        <v>20</v>
      </c>
      <c r="D1815" s="15">
        <f t="shared" si="113"/>
        <v>5</v>
      </c>
      <c r="E1815" s="15">
        <f t="shared" si="114"/>
        <v>2021</v>
      </c>
      <c r="F1815" s="15" t="s">
        <v>118</v>
      </c>
      <c r="G1815" s="15" t="s">
        <v>42</v>
      </c>
      <c r="H1815" s="101"/>
      <c r="I1815" s="101">
        <v>23.52</v>
      </c>
      <c r="J1815" s="94">
        <f t="shared" si="115"/>
        <v>66515.803999999946</v>
      </c>
    </row>
    <row r="1816" spans="1:10" x14ac:dyDescent="0.35">
      <c r="A1816" s="17"/>
      <c r="B1816" s="19">
        <v>44336</v>
      </c>
      <c r="C1816" s="15">
        <f t="shared" si="112"/>
        <v>20</v>
      </c>
      <c r="D1816" s="15">
        <f t="shared" si="113"/>
        <v>5</v>
      </c>
      <c r="E1816" s="15">
        <f t="shared" si="114"/>
        <v>2021</v>
      </c>
      <c r="F1816" s="15" t="s">
        <v>235</v>
      </c>
      <c r="G1816" s="15" t="s">
        <v>91</v>
      </c>
      <c r="H1816" s="93"/>
      <c r="I1816" s="101">
        <v>108.96</v>
      </c>
      <c r="J1816" s="94">
        <f t="shared" si="115"/>
        <v>66406.843999999939</v>
      </c>
    </row>
    <row r="1817" spans="1:10" x14ac:dyDescent="0.35">
      <c r="A1817" s="17"/>
      <c r="B1817" s="19">
        <v>44341</v>
      </c>
      <c r="C1817" s="15">
        <f t="shared" si="112"/>
        <v>25</v>
      </c>
      <c r="D1817" s="15">
        <f t="shared" si="113"/>
        <v>5</v>
      </c>
      <c r="E1817" s="15">
        <f t="shared" si="114"/>
        <v>2021</v>
      </c>
      <c r="F1817" s="15" t="s">
        <v>356</v>
      </c>
      <c r="G1817" s="15" t="s">
        <v>19</v>
      </c>
      <c r="H1817" s="101">
        <v>256</v>
      </c>
      <c r="I1817" s="101"/>
      <c r="J1817" s="94">
        <f t="shared" si="115"/>
        <v>66662.843999999939</v>
      </c>
    </row>
    <row r="1818" spans="1:10" x14ac:dyDescent="0.35">
      <c r="A1818" s="17"/>
      <c r="B1818" s="19">
        <v>44341</v>
      </c>
      <c r="C1818" s="15">
        <f t="shared" si="112"/>
        <v>25</v>
      </c>
      <c r="D1818" s="15">
        <f t="shared" si="113"/>
        <v>5</v>
      </c>
      <c r="E1818" s="15">
        <f t="shared" si="114"/>
        <v>2021</v>
      </c>
      <c r="F1818" s="15" t="s">
        <v>356</v>
      </c>
      <c r="G1818" s="15" t="s">
        <v>9</v>
      </c>
      <c r="H1818" s="101">
        <v>120</v>
      </c>
      <c r="I1818" s="101"/>
      <c r="J1818" s="94">
        <f t="shared" si="115"/>
        <v>66782.843999999939</v>
      </c>
    </row>
    <row r="1819" spans="1:10" x14ac:dyDescent="0.35">
      <c r="A1819" s="17"/>
      <c r="B1819" s="19">
        <v>44341</v>
      </c>
      <c r="C1819" s="15">
        <f t="shared" si="112"/>
        <v>25</v>
      </c>
      <c r="D1819" s="15">
        <f t="shared" si="113"/>
        <v>5</v>
      </c>
      <c r="E1819" s="15">
        <f t="shared" si="114"/>
        <v>2021</v>
      </c>
      <c r="F1819" s="15" t="s">
        <v>204</v>
      </c>
      <c r="G1819" s="15" t="s">
        <v>116</v>
      </c>
      <c r="H1819" s="93"/>
      <c r="I1819" s="101">
        <v>7.2</v>
      </c>
      <c r="J1819" s="94">
        <f t="shared" si="115"/>
        <v>66775.643999999942</v>
      </c>
    </row>
    <row r="1820" spans="1:10" x14ac:dyDescent="0.35">
      <c r="A1820" s="17"/>
      <c r="B1820" s="19">
        <v>44342</v>
      </c>
      <c r="C1820" s="15">
        <f t="shared" si="112"/>
        <v>26</v>
      </c>
      <c r="D1820" s="15">
        <f t="shared" si="113"/>
        <v>5</v>
      </c>
      <c r="E1820" s="15">
        <f t="shared" si="114"/>
        <v>2021</v>
      </c>
      <c r="F1820" s="15" t="s">
        <v>235</v>
      </c>
      <c r="G1820" s="15" t="s">
        <v>82</v>
      </c>
      <c r="H1820" s="101"/>
      <c r="I1820" s="101">
        <v>134.82</v>
      </c>
      <c r="J1820" s="94">
        <f t="shared" si="115"/>
        <v>66640.823999999935</v>
      </c>
    </row>
    <row r="1821" spans="1:10" x14ac:dyDescent="0.35">
      <c r="A1821" s="17"/>
      <c r="B1821" s="19">
        <v>44347</v>
      </c>
      <c r="C1821" s="15">
        <f t="shared" si="112"/>
        <v>31</v>
      </c>
      <c r="D1821" s="15">
        <f t="shared" si="113"/>
        <v>5</v>
      </c>
      <c r="E1821" s="15">
        <f t="shared" si="114"/>
        <v>2021</v>
      </c>
      <c r="F1821" s="15" t="s">
        <v>123</v>
      </c>
      <c r="G1821" s="15" t="s">
        <v>71</v>
      </c>
      <c r="H1821" s="101"/>
      <c r="I1821" s="101">
        <v>645.05999999999995</v>
      </c>
      <c r="J1821" s="94">
        <f t="shared" si="115"/>
        <v>65995.763999999937</v>
      </c>
    </row>
    <row r="1822" spans="1:10" x14ac:dyDescent="0.35">
      <c r="A1822" s="17">
        <v>9618040</v>
      </c>
      <c r="B1822" s="19">
        <v>44347</v>
      </c>
      <c r="C1822" s="15">
        <f t="shared" si="112"/>
        <v>31</v>
      </c>
      <c r="D1822" s="15">
        <f t="shared" si="113"/>
        <v>5</v>
      </c>
      <c r="E1822" s="15">
        <f t="shared" si="114"/>
        <v>2021</v>
      </c>
      <c r="F1822" s="15" t="s">
        <v>86</v>
      </c>
      <c r="G1822" s="15" t="s">
        <v>89</v>
      </c>
      <c r="H1822" s="101"/>
      <c r="I1822" s="101">
        <v>486.72</v>
      </c>
      <c r="J1822" s="100">
        <f t="shared" si="115"/>
        <v>65509.043999999936</v>
      </c>
    </row>
    <row r="1823" spans="1:10" x14ac:dyDescent="0.35">
      <c r="A1823" s="17"/>
      <c r="B1823" s="19">
        <v>44347</v>
      </c>
      <c r="C1823" s="15">
        <f t="shared" si="112"/>
        <v>31</v>
      </c>
      <c r="D1823" s="15">
        <f t="shared" si="113"/>
        <v>5</v>
      </c>
      <c r="E1823" s="15">
        <f t="shared" si="114"/>
        <v>2021</v>
      </c>
      <c r="F1823" s="15" t="s">
        <v>160</v>
      </c>
      <c r="G1823" s="15" t="s">
        <v>161</v>
      </c>
      <c r="H1823" s="101"/>
      <c r="I1823" s="101">
        <v>124.18</v>
      </c>
      <c r="J1823" s="103">
        <f t="shared" si="115"/>
        <v>65384.863999999936</v>
      </c>
    </row>
    <row r="1824" spans="1:10" x14ac:dyDescent="0.35">
      <c r="B1824" s="20">
        <v>44348</v>
      </c>
      <c r="C1824" s="11">
        <f t="shared" si="112"/>
        <v>1</v>
      </c>
      <c r="D1824" s="11">
        <f t="shared" si="113"/>
        <v>6</v>
      </c>
      <c r="E1824" s="11">
        <f t="shared" si="114"/>
        <v>2021</v>
      </c>
      <c r="F1824" s="11" t="s">
        <v>309</v>
      </c>
      <c r="G1824" s="11" t="s">
        <v>19</v>
      </c>
      <c r="H1824" s="102">
        <v>216</v>
      </c>
      <c r="I1824" s="102"/>
      <c r="J1824" s="92">
        <f t="shared" si="115"/>
        <v>65600.863999999943</v>
      </c>
    </row>
    <row r="1825" spans="1:10" x14ac:dyDescent="0.35">
      <c r="A1825" s="1">
        <v>1442002</v>
      </c>
      <c r="B1825" s="20">
        <v>44348</v>
      </c>
      <c r="C1825" s="11">
        <f t="shared" si="112"/>
        <v>1</v>
      </c>
      <c r="D1825" s="11">
        <f t="shared" si="113"/>
        <v>6</v>
      </c>
      <c r="E1825" s="11">
        <f t="shared" si="114"/>
        <v>2021</v>
      </c>
      <c r="F1825" s="11" t="s">
        <v>53</v>
      </c>
      <c r="G1825" s="11" t="s">
        <v>124</v>
      </c>
      <c r="H1825" s="102"/>
      <c r="I1825" s="102">
        <v>44.7</v>
      </c>
      <c r="J1825" s="92">
        <f t="shared" si="115"/>
        <v>65556.163999999946</v>
      </c>
    </row>
    <row r="1826" spans="1:10" x14ac:dyDescent="0.35">
      <c r="B1826" s="20">
        <v>44349</v>
      </c>
      <c r="C1826" s="11">
        <f t="shared" si="112"/>
        <v>2</v>
      </c>
      <c r="D1826" s="11">
        <f t="shared" si="113"/>
        <v>6</v>
      </c>
      <c r="E1826" s="11">
        <f t="shared" si="114"/>
        <v>2021</v>
      </c>
      <c r="F1826" s="11" t="s">
        <v>330</v>
      </c>
      <c r="G1826" s="11" t="s">
        <v>48</v>
      </c>
      <c r="H1826" s="102"/>
      <c r="I1826" s="102">
        <v>1667</v>
      </c>
      <c r="J1826" s="92">
        <f t="shared" si="115"/>
        <v>63889.163999999946</v>
      </c>
    </row>
    <row r="1827" spans="1:10" x14ac:dyDescent="0.35">
      <c r="B1827" s="20">
        <v>44349</v>
      </c>
      <c r="C1827" s="11">
        <f t="shared" si="112"/>
        <v>2</v>
      </c>
      <c r="D1827" s="11">
        <f t="shared" si="113"/>
        <v>6</v>
      </c>
      <c r="E1827" s="11">
        <f t="shared" si="114"/>
        <v>2021</v>
      </c>
      <c r="F1827" s="11" t="s">
        <v>331</v>
      </c>
      <c r="G1827" s="11" t="s">
        <v>50</v>
      </c>
      <c r="H1827" s="102"/>
      <c r="I1827" s="102">
        <v>100</v>
      </c>
      <c r="J1827" s="92">
        <f t="shared" si="115"/>
        <v>63789.163999999946</v>
      </c>
    </row>
    <row r="1828" spans="1:10" x14ac:dyDescent="0.35">
      <c r="B1828" s="20">
        <v>44349</v>
      </c>
      <c r="C1828" s="11">
        <f t="shared" si="112"/>
        <v>2</v>
      </c>
      <c r="D1828" s="11">
        <f t="shared" si="113"/>
        <v>6</v>
      </c>
      <c r="E1828" s="11">
        <f t="shared" si="114"/>
        <v>2021</v>
      </c>
      <c r="F1828" s="11" t="s">
        <v>333</v>
      </c>
      <c r="G1828" s="11" t="s">
        <v>67</v>
      </c>
      <c r="H1828" s="102"/>
      <c r="I1828" s="102">
        <v>167</v>
      </c>
      <c r="J1828" s="92">
        <f t="shared" si="115"/>
        <v>63622.163999999946</v>
      </c>
    </row>
    <row r="1829" spans="1:10" x14ac:dyDescent="0.35">
      <c r="B1829" s="20">
        <v>44350</v>
      </c>
      <c r="C1829" s="11">
        <f t="shared" si="112"/>
        <v>3</v>
      </c>
      <c r="D1829" s="11">
        <f t="shared" si="113"/>
        <v>6</v>
      </c>
      <c r="E1829" s="11">
        <f t="shared" si="114"/>
        <v>2021</v>
      </c>
      <c r="F1829" s="11" t="s">
        <v>336</v>
      </c>
      <c r="G1829" s="11" t="s">
        <v>9</v>
      </c>
      <c r="H1829" s="102">
        <v>417</v>
      </c>
      <c r="I1829" s="102"/>
      <c r="J1829" s="92">
        <f t="shared" si="115"/>
        <v>64039.163999999946</v>
      </c>
    </row>
    <row r="1830" spans="1:10" x14ac:dyDescent="0.35">
      <c r="B1830" s="20">
        <v>44350</v>
      </c>
      <c r="C1830" s="11">
        <f t="shared" si="112"/>
        <v>3</v>
      </c>
      <c r="D1830" s="11">
        <f t="shared" si="113"/>
        <v>6</v>
      </c>
      <c r="E1830" s="11">
        <f t="shared" si="114"/>
        <v>2021</v>
      </c>
      <c r="F1830" s="11" t="s">
        <v>336</v>
      </c>
      <c r="G1830" s="11" t="s">
        <v>19</v>
      </c>
      <c r="H1830" s="102">
        <v>216</v>
      </c>
      <c r="I1830" s="102"/>
      <c r="J1830" s="92">
        <f t="shared" si="115"/>
        <v>64255.163999999946</v>
      </c>
    </row>
    <row r="1831" spans="1:10" x14ac:dyDescent="0.35">
      <c r="B1831" s="20">
        <v>44351</v>
      </c>
      <c r="C1831" s="11">
        <f t="shared" si="112"/>
        <v>4</v>
      </c>
      <c r="D1831" s="11">
        <f t="shared" si="113"/>
        <v>6</v>
      </c>
      <c r="E1831" s="11">
        <f t="shared" si="114"/>
        <v>2021</v>
      </c>
      <c r="F1831" s="11" t="s">
        <v>329</v>
      </c>
      <c r="G1831" s="11" t="s">
        <v>19</v>
      </c>
      <c r="H1831" s="102">
        <v>216</v>
      </c>
      <c r="I1831" s="102"/>
      <c r="J1831" s="92">
        <f t="shared" si="115"/>
        <v>64471.163999999946</v>
      </c>
    </row>
    <row r="1832" spans="1:10" x14ac:dyDescent="0.35">
      <c r="B1832" s="20">
        <v>44351</v>
      </c>
      <c r="C1832" s="11">
        <f t="shared" si="112"/>
        <v>4</v>
      </c>
      <c r="D1832" s="11">
        <f t="shared" si="113"/>
        <v>6</v>
      </c>
      <c r="E1832" s="11">
        <f t="shared" si="114"/>
        <v>2021</v>
      </c>
      <c r="F1832" s="11" t="s">
        <v>45</v>
      </c>
      <c r="G1832" s="11" t="s">
        <v>96</v>
      </c>
      <c r="H1832" s="102"/>
      <c r="I1832" s="102">
        <v>0.64</v>
      </c>
      <c r="J1832" s="92">
        <f t="shared" si="115"/>
        <v>64470.523999999947</v>
      </c>
    </row>
    <row r="1833" spans="1:10" x14ac:dyDescent="0.35">
      <c r="B1833" s="20">
        <v>44354</v>
      </c>
      <c r="C1833" s="11">
        <f t="shared" si="112"/>
        <v>7</v>
      </c>
      <c r="D1833" s="11">
        <f t="shared" si="113"/>
        <v>6</v>
      </c>
      <c r="E1833" s="11">
        <f t="shared" si="114"/>
        <v>2021</v>
      </c>
      <c r="F1833" s="11" t="s">
        <v>357</v>
      </c>
      <c r="G1833" s="11" t="s">
        <v>19</v>
      </c>
      <c r="H1833" s="102">
        <v>216</v>
      </c>
      <c r="I1833" s="102"/>
      <c r="J1833" s="92">
        <f t="shared" si="115"/>
        <v>64686.523999999947</v>
      </c>
    </row>
    <row r="1834" spans="1:10" x14ac:dyDescent="0.35">
      <c r="B1834" s="20">
        <v>44355</v>
      </c>
      <c r="C1834" s="11">
        <f t="shared" si="112"/>
        <v>8</v>
      </c>
      <c r="D1834" s="11">
        <f t="shared" si="113"/>
        <v>6</v>
      </c>
      <c r="E1834" s="11">
        <f t="shared" si="114"/>
        <v>2021</v>
      </c>
      <c r="F1834" s="11" t="s">
        <v>356</v>
      </c>
      <c r="G1834" s="11" t="s">
        <v>19</v>
      </c>
      <c r="H1834" s="102">
        <v>256</v>
      </c>
      <c r="I1834" s="102"/>
      <c r="J1834" s="92">
        <f t="shared" si="115"/>
        <v>64942.523999999947</v>
      </c>
    </row>
    <row r="1835" spans="1:10" x14ac:dyDescent="0.35">
      <c r="B1835" s="20">
        <v>44356</v>
      </c>
      <c r="C1835" s="11">
        <f t="shared" si="112"/>
        <v>9</v>
      </c>
      <c r="D1835" s="11">
        <f t="shared" si="113"/>
        <v>6</v>
      </c>
      <c r="E1835" s="11">
        <f t="shared" si="114"/>
        <v>2021</v>
      </c>
      <c r="F1835" s="11" t="s">
        <v>326</v>
      </c>
      <c r="G1835" s="11" t="s">
        <v>9</v>
      </c>
      <c r="H1835" s="102">
        <v>135</v>
      </c>
      <c r="I1835" s="102"/>
      <c r="J1835" s="92">
        <f t="shared" si="115"/>
        <v>65077.523999999947</v>
      </c>
    </row>
    <row r="1836" spans="1:10" x14ac:dyDescent="0.35">
      <c r="B1836" s="20">
        <v>44356</v>
      </c>
      <c r="C1836" s="11">
        <f t="shared" si="112"/>
        <v>9</v>
      </c>
      <c r="D1836" s="11">
        <f t="shared" si="113"/>
        <v>6</v>
      </c>
      <c r="E1836" s="11">
        <f t="shared" si="114"/>
        <v>2021</v>
      </c>
      <c r="F1836" s="11" t="s">
        <v>326</v>
      </c>
      <c r="G1836" s="11" t="s">
        <v>19</v>
      </c>
      <c r="H1836" s="102">
        <v>216</v>
      </c>
      <c r="I1836" s="102"/>
      <c r="J1836" s="92">
        <f t="shared" si="115"/>
        <v>65293.523999999947</v>
      </c>
    </row>
    <row r="1837" spans="1:10" x14ac:dyDescent="0.35">
      <c r="B1837" s="20">
        <v>44357</v>
      </c>
      <c r="C1837" s="11">
        <f t="shared" si="112"/>
        <v>10</v>
      </c>
      <c r="D1837" s="11">
        <f t="shared" si="113"/>
        <v>6</v>
      </c>
      <c r="E1837" s="11">
        <f t="shared" si="114"/>
        <v>2021</v>
      </c>
      <c r="F1837" s="11" t="s">
        <v>167</v>
      </c>
      <c r="G1837" s="11" t="s">
        <v>18</v>
      </c>
      <c r="H1837" s="102"/>
      <c r="I1837" s="102">
        <v>117.25</v>
      </c>
      <c r="J1837" s="92">
        <f t="shared" si="115"/>
        <v>65176.273999999947</v>
      </c>
    </row>
    <row r="1838" spans="1:10" x14ac:dyDescent="0.35">
      <c r="B1838" s="20">
        <v>44361</v>
      </c>
      <c r="C1838" s="11">
        <f t="shared" si="112"/>
        <v>14</v>
      </c>
      <c r="D1838" s="11">
        <f t="shared" si="113"/>
        <v>6</v>
      </c>
      <c r="E1838" s="11">
        <f t="shared" si="114"/>
        <v>2021</v>
      </c>
      <c r="F1838" s="11" t="s">
        <v>235</v>
      </c>
      <c r="G1838" s="11" t="s">
        <v>91</v>
      </c>
      <c r="H1838" s="102"/>
      <c r="I1838" s="102">
        <v>42.38</v>
      </c>
      <c r="J1838" s="92">
        <f t="shared" si="115"/>
        <v>65133.893999999949</v>
      </c>
    </row>
    <row r="1839" spans="1:10" x14ac:dyDescent="0.35">
      <c r="B1839" s="20">
        <v>44361</v>
      </c>
      <c r="C1839" s="11">
        <f t="shared" si="112"/>
        <v>14</v>
      </c>
      <c r="D1839" s="11">
        <f t="shared" si="113"/>
        <v>6</v>
      </c>
      <c r="E1839" s="11">
        <f t="shared" si="114"/>
        <v>2021</v>
      </c>
      <c r="F1839" s="11" t="s">
        <v>226</v>
      </c>
      <c r="G1839" s="11" t="s">
        <v>128</v>
      </c>
      <c r="H1839" s="102"/>
      <c r="I1839" s="102">
        <v>158.06</v>
      </c>
      <c r="J1839" s="92">
        <f t="shared" si="115"/>
        <v>64975.833999999952</v>
      </c>
    </row>
    <row r="1840" spans="1:10" x14ac:dyDescent="0.35">
      <c r="B1840" s="20">
        <v>44362</v>
      </c>
      <c r="C1840" s="11">
        <f t="shared" si="112"/>
        <v>15</v>
      </c>
      <c r="D1840" s="11">
        <f t="shared" si="113"/>
        <v>6</v>
      </c>
      <c r="E1840" s="11">
        <f t="shared" si="114"/>
        <v>2021</v>
      </c>
      <c r="F1840" s="11" t="s">
        <v>327</v>
      </c>
      <c r="G1840" s="11" t="s">
        <v>9</v>
      </c>
      <c r="H1840" s="102">
        <v>160</v>
      </c>
      <c r="I1840" s="102"/>
      <c r="J1840" s="92">
        <f t="shared" si="115"/>
        <v>65135.833999999952</v>
      </c>
    </row>
    <row r="1841" spans="1:10" x14ac:dyDescent="0.35">
      <c r="B1841" s="20">
        <v>44362</v>
      </c>
      <c r="C1841" s="11">
        <f t="shared" si="112"/>
        <v>15</v>
      </c>
      <c r="D1841" s="11">
        <f t="shared" si="113"/>
        <v>6</v>
      </c>
      <c r="E1841" s="11">
        <f t="shared" si="114"/>
        <v>2021</v>
      </c>
      <c r="F1841" s="11" t="s">
        <v>327</v>
      </c>
      <c r="G1841" s="11" t="s">
        <v>19</v>
      </c>
      <c r="H1841" s="102">
        <v>216</v>
      </c>
      <c r="I1841" s="102"/>
      <c r="J1841" s="92">
        <f t="shared" si="115"/>
        <v>65351.833999999952</v>
      </c>
    </row>
    <row r="1842" spans="1:10" x14ac:dyDescent="0.35">
      <c r="B1842" s="20">
        <v>44362</v>
      </c>
      <c r="C1842" s="11">
        <f t="shared" si="112"/>
        <v>15</v>
      </c>
      <c r="D1842" s="11">
        <f t="shared" si="113"/>
        <v>6</v>
      </c>
      <c r="E1842" s="11">
        <f t="shared" si="114"/>
        <v>2021</v>
      </c>
      <c r="F1842" s="11" t="s">
        <v>144</v>
      </c>
      <c r="G1842" s="11" t="s">
        <v>91</v>
      </c>
      <c r="H1842" s="102"/>
      <c r="I1842" s="102">
        <v>10</v>
      </c>
      <c r="J1842" s="92">
        <f t="shared" si="115"/>
        <v>65341.833999999952</v>
      </c>
    </row>
    <row r="1843" spans="1:10" x14ac:dyDescent="0.35">
      <c r="B1843" s="20">
        <v>44362</v>
      </c>
      <c r="C1843" s="11">
        <f t="shared" si="112"/>
        <v>15</v>
      </c>
      <c r="D1843" s="11">
        <f t="shared" si="113"/>
        <v>6</v>
      </c>
      <c r="E1843" s="11">
        <f t="shared" si="114"/>
        <v>2021</v>
      </c>
      <c r="F1843" s="11" t="s">
        <v>173</v>
      </c>
      <c r="G1843" s="11" t="s">
        <v>91</v>
      </c>
      <c r="H1843" s="102"/>
      <c r="I1843" s="102">
        <v>8.2100000000000009</v>
      </c>
      <c r="J1843" s="92">
        <f t="shared" si="115"/>
        <v>65333.623999999953</v>
      </c>
    </row>
    <row r="1844" spans="1:10" x14ac:dyDescent="0.35">
      <c r="B1844" s="20">
        <v>44364</v>
      </c>
      <c r="C1844" s="11">
        <f t="shared" si="112"/>
        <v>17</v>
      </c>
      <c r="D1844" s="11">
        <f t="shared" si="113"/>
        <v>6</v>
      </c>
      <c r="E1844" s="11">
        <f t="shared" si="114"/>
        <v>2021</v>
      </c>
      <c r="F1844" s="11" t="s">
        <v>61</v>
      </c>
      <c r="G1844" s="11" t="s">
        <v>98</v>
      </c>
      <c r="H1844" s="102"/>
      <c r="I1844" s="102">
        <v>297.89999999999998</v>
      </c>
      <c r="J1844" s="92">
        <f t="shared" si="115"/>
        <v>65035.723999999951</v>
      </c>
    </row>
    <row r="1845" spans="1:10" x14ac:dyDescent="0.35">
      <c r="B1845" s="20">
        <v>44365</v>
      </c>
      <c r="C1845" s="11">
        <f t="shared" si="112"/>
        <v>18</v>
      </c>
      <c r="D1845" s="11">
        <f t="shared" si="113"/>
        <v>6</v>
      </c>
      <c r="E1845" s="11">
        <f t="shared" si="114"/>
        <v>2021</v>
      </c>
      <c r="F1845" s="11" t="s">
        <v>27</v>
      </c>
      <c r="G1845" s="11" t="s">
        <v>89</v>
      </c>
      <c r="H1845" s="102"/>
      <c r="I1845" s="102">
        <v>330</v>
      </c>
      <c r="J1845" s="92">
        <f t="shared" si="115"/>
        <v>64705.723999999951</v>
      </c>
    </row>
    <row r="1846" spans="1:10" x14ac:dyDescent="0.35">
      <c r="B1846" s="20">
        <v>44365</v>
      </c>
      <c r="C1846" s="11">
        <f t="shared" si="112"/>
        <v>18</v>
      </c>
      <c r="D1846" s="11">
        <f t="shared" si="113"/>
        <v>6</v>
      </c>
      <c r="E1846" s="11">
        <f t="shared" si="114"/>
        <v>2021</v>
      </c>
      <c r="F1846" s="11" t="s">
        <v>173</v>
      </c>
      <c r="G1846" s="11" t="s">
        <v>91</v>
      </c>
      <c r="H1846" s="102">
        <v>8.2100000000000009</v>
      </c>
      <c r="J1846" s="92">
        <f t="shared" si="115"/>
        <v>64713.93399999995</v>
      </c>
    </row>
    <row r="1847" spans="1:10" x14ac:dyDescent="0.35">
      <c r="A1847" s="1">
        <v>1442003</v>
      </c>
      <c r="B1847" s="20">
        <v>44365</v>
      </c>
      <c r="C1847" s="11">
        <f t="shared" si="112"/>
        <v>18</v>
      </c>
      <c r="D1847" s="11">
        <f t="shared" si="113"/>
        <v>6</v>
      </c>
      <c r="E1847" s="11">
        <f t="shared" si="114"/>
        <v>2021</v>
      </c>
      <c r="F1847" s="11" t="s">
        <v>215</v>
      </c>
      <c r="G1847" s="11" t="s">
        <v>91</v>
      </c>
      <c r="H1847" s="102"/>
      <c r="I1847" s="102">
        <v>61</v>
      </c>
      <c r="J1847" s="92">
        <f t="shared" si="115"/>
        <v>64652.93399999995</v>
      </c>
    </row>
    <row r="1848" spans="1:10" x14ac:dyDescent="0.35">
      <c r="B1848" s="20">
        <v>44368</v>
      </c>
      <c r="C1848" s="11">
        <f t="shared" si="112"/>
        <v>21</v>
      </c>
      <c r="D1848" s="11">
        <f t="shared" si="113"/>
        <v>6</v>
      </c>
      <c r="E1848" s="11">
        <f t="shared" si="114"/>
        <v>2021</v>
      </c>
      <c r="F1848" s="11" t="s">
        <v>57</v>
      </c>
      <c r="G1848" s="11" t="s">
        <v>32</v>
      </c>
      <c r="H1848" s="102"/>
      <c r="I1848" s="102">
        <v>101.4</v>
      </c>
      <c r="J1848" s="92">
        <f t="shared" si="115"/>
        <v>64551.533999999949</v>
      </c>
    </row>
    <row r="1849" spans="1:10" x14ac:dyDescent="0.35">
      <c r="B1849" s="20">
        <v>44368</v>
      </c>
      <c r="C1849" s="11">
        <f t="shared" si="112"/>
        <v>21</v>
      </c>
      <c r="D1849" s="11">
        <f t="shared" si="113"/>
        <v>6</v>
      </c>
      <c r="E1849" s="11">
        <f t="shared" si="114"/>
        <v>2021</v>
      </c>
      <c r="F1849" s="11" t="s">
        <v>226</v>
      </c>
      <c r="G1849" s="11" t="s">
        <v>82</v>
      </c>
      <c r="H1849" s="102"/>
      <c r="I1849" s="102">
        <v>17.91</v>
      </c>
      <c r="J1849" s="92">
        <f t="shared" si="115"/>
        <v>64533.623999999945</v>
      </c>
    </row>
    <row r="1850" spans="1:10" x14ac:dyDescent="0.35">
      <c r="B1850" s="20">
        <v>44368</v>
      </c>
      <c r="C1850" s="11">
        <f t="shared" si="112"/>
        <v>21</v>
      </c>
      <c r="D1850" s="11">
        <f t="shared" si="113"/>
        <v>6</v>
      </c>
      <c r="E1850" s="11">
        <f t="shared" si="114"/>
        <v>2021</v>
      </c>
      <c r="F1850" s="11" t="s">
        <v>206</v>
      </c>
      <c r="G1850" s="11" t="s">
        <v>143</v>
      </c>
      <c r="H1850" s="102"/>
      <c r="I1850" s="102">
        <v>37.82</v>
      </c>
      <c r="J1850" s="92">
        <f t="shared" si="115"/>
        <v>64495.803999999946</v>
      </c>
    </row>
    <row r="1851" spans="1:10" x14ac:dyDescent="0.35">
      <c r="B1851" s="20">
        <v>44369</v>
      </c>
      <c r="C1851" s="11">
        <f t="shared" si="112"/>
        <v>22</v>
      </c>
      <c r="D1851" s="11">
        <f t="shared" si="113"/>
        <v>6</v>
      </c>
      <c r="E1851" s="11">
        <f t="shared" si="114"/>
        <v>2021</v>
      </c>
      <c r="F1851" s="11" t="s">
        <v>204</v>
      </c>
      <c r="G1851" s="11" t="s">
        <v>116</v>
      </c>
      <c r="H1851" s="102"/>
      <c r="I1851" s="102">
        <v>7.2</v>
      </c>
      <c r="J1851" s="92">
        <f t="shared" si="115"/>
        <v>64488.603999999948</v>
      </c>
    </row>
    <row r="1852" spans="1:10" x14ac:dyDescent="0.35">
      <c r="B1852" s="20">
        <v>44371</v>
      </c>
      <c r="C1852" s="11">
        <f t="shared" si="112"/>
        <v>24</v>
      </c>
      <c r="D1852" s="11">
        <f t="shared" si="113"/>
        <v>6</v>
      </c>
      <c r="E1852" s="11">
        <f t="shared" si="114"/>
        <v>2021</v>
      </c>
      <c r="F1852" s="11" t="s">
        <v>265</v>
      </c>
      <c r="G1852" s="11" t="s">
        <v>138</v>
      </c>
      <c r="H1852" s="102"/>
      <c r="I1852" s="102">
        <v>6.9</v>
      </c>
      <c r="J1852" s="92">
        <f t="shared" si="115"/>
        <v>64481.703999999947</v>
      </c>
    </row>
    <row r="1853" spans="1:10" x14ac:dyDescent="0.35">
      <c r="A1853" s="1">
        <v>1442004</v>
      </c>
      <c r="B1853" s="20">
        <v>44377</v>
      </c>
      <c r="C1853" s="11">
        <f t="shared" si="112"/>
        <v>30</v>
      </c>
      <c r="D1853" s="11">
        <f t="shared" si="113"/>
        <v>6</v>
      </c>
      <c r="E1853" s="11">
        <f t="shared" si="114"/>
        <v>2021</v>
      </c>
      <c r="F1853" s="11" t="s">
        <v>59</v>
      </c>
      <c r="G1853" s="11" t="s">
        <v>116</v>
      </c>
      <c r="I1853" s="102">
        <v>150</v>
      </c>
      <c r="J1853" s="99">
        <f t="shared" si="115"/>
        <v>64331.703999999947</v>
      </c>
    </row>
    <row r="1854" spans="1:10" x14ac:dyDescent="0.35">
      <c r="A1854" s="17"/>
      <c r="B1854" s="19">
        <v>44378</v>
      </c>
      <c r="C1854" s="15">
        <f t="shared" si="112"/>
        <v>1</v>
      </c>
      <c r="D1854" s="15">
        <f t="shared" si="113"/>
        <v>7</v>
      </c>
      <c r="E1854" s="15">
        <f t="shared" si="114"/>
        <v>2021</v>
      </c>
      <c r="F1854" s="15" t="s">
        <v>309</v>
      </c>
      <c r="G1854" s="15" t="s">
        <v>19</v>
      </c>
      <c r="H1854" s="101">
        <v>216</v>
      </c>
      <c r="I1854" s="101"/>
      <c r="J1854" s="94">
        <f t="shared" si="115"/>
        <v>64547.703999999947</v>
      </c>
    </row>
    <row r="1855" spans="1:10" x14ac:dyDescent="0.35">
      <c r="A1855" s="17"/>
      <c r="B1855" s="19">
        <v>44378</v>
      </c>
      <c r="C1855" s="15">
        <f t="shared" si="112"/>
        <v>1</v>
      </c>
      <c r="D1855" s="15">
        <f t="shared" si="113"/>
        <v>7</v>
      </c>
      <c r="E1855" s="15">
        <f t="shared" si="114"/>
        <v>2021</v>
      </c>
      <c r="F1855" s="15" t="s">
        <v>184</v>
      </c>
      <c r="G1855" s="15" t="s">
        <v>116</v>
      </c>
      <c r="H1855" s="93"/>
      <c r="I1855" s="101">
        <v>23.98</v>
      </c>
      <c r="J1855" s="94">
        <f t="shared" si="115"/>
        <v>64523.723999999944</v>
      </c>
    </row>
    <row r="1856" spans="1:10" x14ac:dyDescent="0.35">
      <c r="A1856" s="17">
        <v>1442006</v>
      </c>
      <c r="B1856" s="19">
        <v>44378</v>
      </c>
      <c r="C1856" s="15">
        <f t="shared" si="112"/>
        <v>1</v>
      </c>
      <c r="D1856" s="15">
        <f t="shared" si="113"/>
        <v>7</v>
      </c>
      <c r="E1856" s="15">
        <f t="shared" si="114"/>
        <v>2021</v>
      </c>
      <c r="F1856" s="15" t="s">
        <v>166</v>
      </c>
      <c r="G1856" s="15" t="s">
        <v>146</v>
      </c>
      <c r="H1856" s="93"/>
      <c r="I1856" s="101">
        <v>20</v>
      </c>
      <c r="J1856" s="94">
        <f t="shared" si="115"/>
        <v>64503.723999999944</v>
      </c>
    </row>
    <row r="1857" spans="1:10" x14ac:dyDescent="0.35">
      <c r="A1857" s="17"/>
      <c r="B1857" s="19">
        <v>44379</v>
      </c>
      <c r="C1857" s="15">
        <f t="shared" si="112"/>
        <v>2</v>
      </c>
      <c r="D1857" s="15">
        <f t="shared" si="113"/>
        <v>7</v>
      </c>
      <c r="E1857" s="15">
        <f t="shared" si="114"/>
        <v>2021</v>
      </c>
      <c r="F1857" s="15" t="s">
        <v>330</v>
      </c>
      <c r="G1857" s="15" t="s">
        <v>48</v>
      </c>
      <c r="H1857" s="93"/>
      <c r="I1857" s="101">
        <v>1667</v>
      </c>
      <c r="J1857" s="94">
        <f t="shared" si="115"/>
        <v>62836.723999999944</v>
      </c>
    </row>
    <row r="1858" spans="1:10" x14ac:dyDescent="0.35">
      <c r="A1858" s="17"/>
      <c r="B1858" s="19">
        <v>44379</v>
      </c>
      <c r="C1858" s="15">
        <f t="shared" ref="C1858:C1921" si="116">DAY(B1858)</f>
        <v>2</v>
      </c>
      <c r="D1858" s="15">
        <f t="shared" ref="D1858:D1921" si="117">MONTH(B1858)</f>
        <v>7</v>
      </c>
      <c r="E1858" s="15">
        <f t="shared" ref="E1858:E1921" si="118">YEAR(B1858)</f>
        <v>2021</v>
      </c>
      <c r="F1858" s="15" t="s">
        <v>156</v>
      </c>
      <c r="G1858" s="15" t="s">
        <v>82</v>
      </c>
      <c r="H1858" s="93"/>
      <c r="I1858" s="101">
        <v>31.61</v>
      </c>
      <c r="J1858" s="94">
        <f t="shared" si="115"/>
        <v>62805.113999999943</v>
      </c>
    </row>
    <row r="1859" spans="1:10" x14ac:dyDescent="0.35">
      <c r="A1859" s="17"/>
      <c r="B1859" s="19">
        <v>44379</v>
      </c>
      <c r="C1859" s="15">
        <f t="shared" si="116"/>
        <v>2</v>
      </c>
      <c r="D1859" s="15">
        <f t="shared" si="117"/>
        <v>7</v>
      </c>
      <c r="E1859" s="15">
        <f t="shared" si="118"/>
        <v>2021</v>
      </c>
      <c r="F1859" s="15" t="s">
        <v>183</v>
      </c>
      <c r="G1859" s="15" t="s">
        <v>116</v>
      </c>
      <c r="H1859" s="93"/>
      <c r="I1859" s="101">
        <v>279.64999999999998</v>
      </c>
      <c r="J1859" s="94">
        <f t="shared" ref="J1859:J1922" si="119">J1858+H1859-I1859</f>
        <v>62525.463999999942</v>
      </c>
    </row>
    <row r="1860" spans="1:10" x14ac:dyDescent="0.35">
      <c r="A1860" s="17"/>
      <c r="B1860" s="19">
        <v>44382</v>
      </c>
      <c r="C1860" s="15">
        <f t="shared" si="116"/>
        <v>5</v>
      </c>
      <c r="D1860" s="15">
        <f t="shared" si="117"/>
        <v>7</v>
      </c>
      <c r="E1860" s="15">
        <f t="shared" si="118"/>
        <v>2021</v>
      </c>
      <c r="F1860" s="15" t="s">
        <v>331</v>
      </c>
      <c r="G1860" s="15" t="s">
        <v>50</v>
      </c>
      <c r="H1860" s="93"/>
      <c r="I1860" s="101">
        <v>100</v>
      </c>
      <c r="J1860" s="94">
        <f t="shared" si="119"/>
        <v>62425.463999999942</v>
      </c>
    </row>
    <row r="1861" spans="1:10" x14ac:dyDescent="0.35">
      <c r="A1861" s="17"/>
      <c r="B1861" s="19">
        <v>44382</v>
      </c>
      <c r="C1861" s="15">
        <f t="shared" si="116"/>
        <v>5</v>
      </c>
      <c r="D1861" s="15">
        <f t="shared" si="117"/>
        <v>7</v>
      </c>
      <c r="E1861" s="15">
        <f t="shared" si="118"/>
        <v>2021</v>
      </c>
      <c r="F1861" s="15" t="s">
        <v>336</v>
      </c>
      <c r="G1861" s="15" t="s">
        <v>9</v>
      </c>
      <c r="H1861" s="101">
        <v>417</v>
      </c>
      <c r="I1861" s="101"/>
      <c r="J1861" s="94">
        <f t="shared" si="119"/>
        <v>62842.463999999942</v>
      </c>
    </row>
    <row r="1862" spans="1:10" x14ac:dyDescent="0.35">
      <c r="A1862" s="17"/>
      <c r="B1862" s="19">
        <v>44382</v>
      </c>
      <c r="C1862" s="15">
        <f t="shared" si="116"/>
        <v>5</v>
      </c>
      <c r="D1862" s="15">
        <f t="shared" si="117"/>
        <v>7</v>
      </c>
      <c r="E1862" s="15">
        <f t="shared" si="118"/>
        <v>2021</v>
      </c>
      <c r="F1862" s="15" t="s">
        <v>357</v>
      </c>
      <c r="G1862" s="15" t="s">
        <v>19</v>
      </c>
      <c r="H1862" s="101">
        <v>216</v>
      </c>
      <c r="I1862" s="101"/>
      <c r="J1862" s="94">
        <f t="shared" si="119"/>
        <v>63058.463999999942</v>
      </c>
    </row>
    <row r="1863" spans="1:10" x14ac:dyDescent="0.35">
      <c r="A1863" s="17"/>
      <c r="B1863" s="19">
        <v>44382</v>
      </c>
      <c r="C1863" s="15">
        <f t="shared" si="116"/>
        <v>5</v>
      </c>
      <c r="D1863" s="15">
        <f t="shared" si="117"/>
        <v>7</v>
      </c>
      <c r="E1863" s="15">
        <f t="shared" si="118"/>
        <v>2021</v>
      </c>
      <c r="F1863" s="15" t="s">
        <v>329</v>
      </c>
      <c r="G1863" s="15" t="s">
        <v>19</v>
      </c>
      <c r="H1863" s="101">
        <v>216</v>
      </c>
      <c r="I1863" s="101"/>
      <c r="J1863" s="94">
        <f t="shared" si="119"/>
        <v>63274.463999999942</v>
      </c>
    </row>
    <row r="1864" spans="1:10" x14ac:dyDescent="0.35">
      <c r="A1864" s="17"/>
      <c r="B1864" s="19">
        <v>44382</v>
      </c>
      <c r="C1864" s="15">
        <f t="shared" si="116"/>
        <v>5</v>
      </c>
      <c r="D1864" s="15">
        <f t="shared" si="117"/>
        <v>7</v>
      </c>
      <c r="E1864" s="15">
        <f t="shared" si="118"/>
        <v>2021</v>
      </c>
      <c r="F1864" s="15" t="s">
        <v>336</v>
      </c>
      <c r="G1864" s="15" t="s">
        <v>19</v>
      </c>
      <c r="H1864" s="101">
        <v>216</v>
      </c>
      <c r="I1864" s="101"/>
      <c r="J1864" s="94">
        <f t="shared" si="119"/>
        <v>63490.463999999942</v>
      </c>
    </row>
    <row r="1865" spans="1:10" x14ac:dyDescent="0.35">
      <c r="A1865" s="17"/>
      <c r="B1865" s="19">
        <v>44382</v>
      </c>
      <c r="C1865" s="15">
        <f t="shared" si="116"/>
        <v>5</v>
      </c>
      <c r="D1865" s="15">
        <f t="shared" si="117"/>
        <v>7</v>
      </c>
      <c r="E1865" s="15">
        <f t="shared" si="118"/>
        <v>2021</v>
      </c>
      <c r="F1865" s="15" t="s">
        <v>57</v>
      </c>
      <c r="G1865" s="15" t="s">
        <v>91</v>
      </c>
      <c r="H1865" s="93"/>
      <c r="I1865" s="101">
        <v>47.85</v>
      </c>
      <c r="J1865" s="94">
        <f t="shared" si="119"/>
        <v>63442.613999999943</v>
      </c>
    </row>
    <row r="1866" spans="1:10" x14ac:dyDescent="0.35">
      <c r="A1866" s="17"/>
      <c r="B1866" s="19">
        <v>44382</v>
      </c>
      <c r="C1866" s="15">
        <f t="shared" si="116"/>
        <v>5</v>
      </c>
      <c r="D1866" s="15">
        <f t="shared" si="117"/>
        <v>7</v>
      </c>
      <c r="E1866" s="15">
        <f t="shared" si="118"/>
        <v>2021</v>
      </c>
      <c r="F1866" s="15" t="s">
        <v>156</v>
      </c>
      <c r="G1866" s="15" t="s">
        <v>91</v>
      </c>
      <c r="H1866" s="93"/>
      <c r="I1866" s="101">
        <v>27</v>
      </c>
      <c r="J1866" s="94">
        <f t="shared" si="119"/>
        <v>63415.613999999943</v>
      </c>
    </row>
    <row r="1867" spans="1:10" x14ac:dyDescent="0.35">
      <c r="A1867" s="17"/>
      <c r="B1867" s="19">
        <v>44382</v>
      </c>
      <c r="C1867" s="15">
        <f t="shared" si="116"/>
        <v>5</v>
      </c>
      <c r="D1867" s="15">
        <f t="shared" si="117"/>
        <v>7</v>
      </c>
      <c r="E1867" s="15">
        <f t="shared" si="118"/>
        <v>2021</v>
      </c>
      <c r="F1867" s="15" t="s">
        <v>17</v>
      </c>
      <c r="G1867" s="15" t="s">
        <v>116</v>
      </c>
      <c r="H1867" s="101">
        <v>23.98</v>
      </c>
      <c r="I1867" s="101"/>
      <c r="J1867" s="94">
        <f t="shared" si="119"/>
        <v>63439.593999999946</v>
      </c>
    </row>
    <row r="1868" spans="1:10" x14ac:dyDescent="0.35">
      <c r="A1868" s="17"/>
      <c r="B1868" s="19">
        <v>44382</v>
      </c>
      <c r="C1868" s="15">
        <f t="shared" si="116"/>
        <v>5</v>
      </c>
      <c r="D1868" s="15">
        <f t="shared" si="117"/>
        <v>7</v>
      </c>
      <c r="E1868" s="15">
        <f t="shared" si="118"/>
        <v>2021</v>
      </c>
      <c r="F1868" s="15" t="s">
        <v>144</v>
      </c>
      <c r="G1868" s="15" t="s">
        <v>138</v>
      </c>
      <c r="H1868" s="93"/>
      <c r="I1868" s="101">
        <v>7</v>
      </c>
      <c r="J1868" s="94">
        <f t="shared" si="119"/>
        <v>63432.593999999946</v>
      </c>
    </row>
    <row r="1869" spans="1:10" x14ac:dyDescent="0.35">
      <c r="A1869" s="17"/>
      <c r="B1869" s="19">
        <v>44382</v>
      </c>
      <c r="C1869" s="15">
        <f t="shared" si="116"/>
        <v>5</v>
      </c>
      <c r="D1869" s="15">
        <f t="shared" si="117"/>
        <v>7</v>
      </c>
      <c r="E1869" s="15">
        <f t="shared" si="118"/>
        <v>2021</v>
      </c>
      <c r="F1869" s="15" t="s">
        <v>333</v>
      </c>
      <c r="G1869" s="15" t="s">
        <v>67</v>
      </c>
      <c r="H1869" s="93"/>
      <c r="I1869" s="101">
        <v>167</v>
      </c>
      <c r="J1869" s="94">
        <f t="shared" si="119"/>
        <v>63265.593999999946</v>
      </c>
    </row>
    <row r="1870" spans="1:10" x14ac:dyDescent="0.35">
      <c r="A1870" s="17"/>
      <c r="B1870" s="19">
        <v>44383</v>
      </c>
      <c r="C1870" s="15">
        <f t="shared" si="116"/>
        <v>6</v>
      </c>
      <c r="D1870" s="15">
        <f t="shared" si="117"/>
        <v>7</v>
      </c>
      <c r="E1870" s="15">
        <f t="shared" si="118"/>
        <v>2021</v>
      </c>
      <c r="F1870" s="15" t="s">
        <v>326</v>
      </c>
      <c r="G1870" s="15" t="s">
        <v>9</v>
      </c>
      <c r="H1870" s="101">
        <v>135</v>
      </c>
      <c r="I1870" s="101"/>
      <c r="J1870" s="94">
        <f t="shared" si="119"/>
        <v>63400.593999999946</v>
      </c>
    </row>
    <row r="1871" spans="1:10" x14ac:dyDescent="0.35">
      <c r="A1871" s="17"/>
      <c r="B1871" s="19">
        <v>44383</v>
      </c>
      <c r="C1871" s="15">
        <f t="shared" si="116"/>
        <v>6</v>
      </c>
      <c r="D1871" s="15">
        <f t="shared" si="117"/>
        <v>7</v>
      </c>
      <c r="E1871" s="15">
        <f t="shared" si="118"/>
        <v>2021</v>
      </c>
      <c r="F1871" s="15" t="s">
        <v>332</v>
      </c>
      <c r="G1871" s="15" t="s">
        <v>9</v>
      </c>
      <c r="H1871" s="101">
        <v>80</v>
      </c>
      <c r="I1871" s="101"/>
      <c r="J1871" s="94">
        <f t="shared" si="119"/>
        <v>63480.593999999946</v>
      </c>
    </row>
    <row r="1872" spans="1:10" x14ac:dyDescent="0.35">
      <c r="A1872" s="17"/>
      <c r="B1872" s="19">
        <v>44383</v>
      </c>
      <c r="C1872" s="15">
        <f t="shared" si="116"/>
        <v>6</v>
      </c>
      <c r="D1872" s="15">
        <f t="shared" si="117"/>
        <v>7</v>
      </c>
      <c r="E1872" s="15">
        <f t="shared" si="118"/>
        <v>2021</v>
      </c>
      <c r="F1872" s="15" t="s">
        <v>332</v>
      </c>
      <c r="G1872" s="15" t="s">
        <v>9</v>
      </c>
      <c r="H1872" s="101">
        <v>80</v>
      </c>
      <c r="I1872" s="101"/>
      <c r="J1872" s="94">
        <f t="shared" si="119"/>
        <v>63560.593999999946</v>
      </c>
    </row>
    <row r="1873" spans="1:10" x14ac:dyDescent="0.35">
      <c r="A1873" s="17"/>
      <c r="B1873" s="19">
        <v>44383</v>
      </c>
      <c r="C1873" s="15">
        <f t="shared" si="116"/>
        <v>6</v>
      </c>
      <c r="D1873" s="15">
        <f t="shared" si="117"/>
        <v>7</v>
      </c>
      <c r="E1873" s="15">
        <f t="shared" si="118"/>
        <v>2021</v>
      </c>
      <c r="F1873" s="15" t="s">
        <v>326</v>
      </c>
      <c r="G1873" s="15" t="s">
        <v>19</v>
      </c>
      <c r="H1873" s="101">
        <v>216</v>
      </c>
      <c r="I1873" s="101"/>
      <c r="J1873" s="94">
        <f t="shared" si="119"/>
        <v>63776.593999999946</v>
      </c>
    </row>
    <row r="1874" spans="1:10" x14ac:dyDescent="0.35">
      <c r="A1874" s="17"/>
      <c r="B1874" s="19">
        <v>44383</v>
      </c>
      <c r="C1874" s="15">
        <f t="shared" si="116"/>
        <v>6</v>
      </c>
      <c r="D1874" s="15">
        <f t="shared" si="117"/>
        <v>7</v>
      </c>
      <c r="E1874" s="15">
        <f t="shared" si="118"/>
        <v>2021</v>
      </c>
      <c r="F1874" s="15" t="s">
        <v>332</v>
      </c>
      <c r="G1874" s="15" t="s">
        <v>19</v>
      </c>
      <c r="H1874" s="101">
        <v>216</v>
      </c>
      <c r="I1874" s="101"/>
      <c r="J1874" s="94">
        <f t="shared" si="119"/>
        <v>63992.593999999946</v>
      </c>
    </row>
    <row r="1875" spans="1:10" x14ac:dyDescent="0.35">
      <c r="A1875" s="17"/>
      <c r="B1875" s="19">
        <v>44383</v>
      </c>
      <c r="C1875" s="15">
        <f t="shared" si="116"/>
        <v>6</v>
      </c>
      <c r="D1875" s="15">
        <f t="shared" si="117"/>
        <v>7</v>
      </c>
      <c r="E1875" s="15">
        <f t="shared" si="118"/>
        <v>2021</v>
      </c>
      <c r="F1875" s="15" t="s">
        <v>332</v>
      </c>
      <c r="G1875" s="15" t="s">
        <v>19</v>
      </c>
      <c r="H1875" s="101">
        <v>216</v>
      </c>
      <c r="I1875" s="101"/>
      <c r="J1875" s="94">
        <f t="shared" si="119"/>
        <v>64208.593999999946</v>
      </c>
    </row>
    <row r="1876" spans="1:10" x14ac:dyDescent="0.35">
      <c r="A1876" s="17"/>
      <c r="B1876" s="19">
        <v>44389</v>
      </c>
      <c r="C1876" s="15">
        <f t="shared" si="116"/>
        <v>12</v>
      </c>
      <c r="D1876" s="15">
        <f t="shared" si="117"/>
        <v>7</v>
      </c>
      <c r="E1876" s="15">
        <f t="shared" si="118"/>
        <v>2021</v>
      </c>
      <c r="F1876" s="15" t="s">
        <v>167</v>
      </c>
      <c r="G1876" s="15" t="s">
        <v>18</v>
      </c>
      <c r="H1876" s="93"/>
      <c r="I1876" s="101">
        <v>117.25</v>
      </c>
      <c r="J1876" s="94">
        <f t="shared" si="119"/>
        <v>64091.343999999946</v>
      </c>
    </row>
    <row r="1877" spans="1:10" x14ac:dyDescent="0.35">
      <c r="A1877" s="17"/>
      <c r="B1877" s="19">
        <v>44389</v>
      </c>
      <c r="C1877" s="15">
        <f t="shared" si="116"/>
        <v>12</v>
      </c>
      <c r="D1877" s="15">
        <f t="shared" si="117"/>
        <v>7</v>
      </c>
      <c r="E1877" s="15">
        <f t="shared" si="118"/>
        <v>2021</v>
      </c>
      <c r="F1877" s="15" t="s">
        <v>61</v>
      </c>
      <c r="G1877" s="46" t="s">
        <v>91</v>
      </c>
      <c r="H1877" s="93"/>
      <c r="I1877" s="101">
        <v>276.35000000000002</v>
      </c>
      <c r="J1877" s="94">
        <f t="shared" si="119"/>
        <v>63814.993999999948</v>
      </c>
    </row>
    <row r="1878" spans="1:10" x14ac:dyDescent="0.35">
      <c r="A1878" s="17"/>
      <c r="B1878" s="19">
        <v>44390</v>
      </c>
      <c r="C1878" s="15">
        <f t="shared" si="116"/>
        <v>13</v>
      </c>
      <c r="D1878" s="15">
        <f t="shared" si="117"/>
        <v>7</v>
      </c>
      <c r="E1878" s="15">
        <f t="shared" si="118"/>
        <v>2021</v>
      </c>
      <c r="F1878" s="15" t="s">
        <v>309</v>
      </c>
      <c r="G1878" s="15" t="s">
        <v>9</v>
      </c>
      <c r="H1878" s="101">
        <v>63000</v>
      </c>
      <c r="I1878" s="101"/>
      <c r="J1878" s="94">
        <f t="shared" si="119"/>
        <v>126814.99399999995</v>
      </c>
    </row>
    <row r="1879" spans="1:10" x14ac:dyDescent="0.35">
      <c r="A1879" s="17" t="s">
        <v>266</v>
      </c>
      <c r="B1879" s="19">
        <v>44390</v>
      </c>
      <c r="C1879" s="15">
        <f t="shared" si="116"/>
        <v>13</v>
      </c>
      <c r="D1879" s="15">
        <f t="shared" si="117"/>
        <v>7</v>
      </c>
      <c r="E1879" s="15">
        <f t="shared" si="118"/>
        <v>2021</v>
      </c>
      <c r="F1879" s="15" t="s">
        <v>357</v>
      </c>
      <c r="G1879" s="15" t="s">
        <v>91</v>
      </c>
      <c r="H1879" s="93"/>
      <c r="I1879" s="101">
        <v>64.8</v>
      </c>
      <c r="J1879" s="94">
        <f t="shared" si="119"/>
        <v>126750.19399999994</v>
      </c>
    </row>
    <row r="1880" spans="1:10" x14ac:dyDescent="0.35">
      <c r="A1880" s="17"/>
      <c r="B1880" s="19">
        <v>44392</v>
      </c>
      <c r="C1880" s="15">
        <f t="shared" si="116"/>
        <v>15</v>
      </c>
      <c r="D1880" s="15">
        <f t="shared" si="117"/>
        <v>7</v>
      </c>
      <c r="E1880" s="15">
        <f t="shared" si="118"/>
        <v>2021</v>
      </c>
      <c r="F1880" s="15" t="s">
        <v>327</v>
      </c>
      <c r="G1880" s="15" t="s">
        <v>9</v>
      </c>
      <c r="H1880" s="101">
        <v>160</v>
      </c>
      <c r="I1880" s="101"/>
      <c r="J1880" s="94">
        <f t="shared" si="119"/>
        <v>126910.19399999994</v>
      </c>
    </row>
    <row r="1881" spans="1:10" x14ac:dyDescent="0.35">
      <c r="A1881" s="17"/>
      <c r="B1881" s="19">
        <v>44392</v>
      </c>
      <c r="C1881" s="15">
        <f t="shared" si="116"/>
        <v>15</v>
      </c>
      <c r="D1881" s="15">
        <f t="shared" si="117"/>
        <v>7</v>
      </c>
      <c r="E1881" s="15">
        <f t="shared" si="118"/>
        <v>2021</v>
      </c>
      <c r="F1881" s="15" t="s">
        <v>327</v>
      </c>
      <c r="G1881" s="15" t="s">
        <v>19</v>
      </c>
      <c r="H1881" s="101">
        <v>216</v>
      </c>
      <c r="I1881" s="101"/>
      <c r="J1881" s="94">
        <f t="shared" si="119"/>
        <v>127126.19399999994</v>
      </c>
    </row>
    <row r="1882" spans="1:10" x14ac:dyDescent="0.35">
      <c r="A1882" s="17"/>
      <c r="B1882" s="19">
        <v>44393</v>
      </c>
      <c r="C1882" s="15">
        <f t="shared" si="116"/>
        <v>16</v>
      </c>
      <c r="D1882" s="15">
        <f t="shared" si="117"/>
        <v>7</v>
      </c>
      <c r="E1882" s="15">
        <f t="shared" si="118"/>
        <v>2021</v>
      </c>
      <c r="F1882" s="15" t="s">
        <v>142</v>
      </c>
      <c r="G1882" s="47" t="s">
        <v>91</v>
      </c>
      <c r="H1882" s="93"/>
      <c r="I1882" s="101">
        <v>87.92</v>
      </c>
      <c r="J1882" s="94">
        <f t="shared" si="119"/>
        <v>127038.27399999995</v>
      </c>
    </row>
    <row r="1883" spans="1:10" x14ac:dyDescent="0.35">
      <c r="A1883" s="17"/>
      <c r="B1883" s="19">
        <v>44396</v>
      </c>
      <c r="C1883" s="15">
        <f t="shared" si="116"/>
        <v>19</v>
      </c>
      <c r="D1883" s="15">
        <f t="shared" si="117"/>
        <v>7</v>
      </c>
      <c r="E1883" s="15">
        <f t="shared" si="118"/>
        <v>2021</v>
      </c>
      <c r="F1883" s="15" t="s">
        <v>332</v>
      </c>
      <c r="G1883" s="15" t="s">
        <v>9</v>
      </c>
      <c r="H1883" s="101">
        <v>80</v>
      </c>
      <c r="I1883" s="101"/>
      <c r="J1883" s="94">
        <f t="shared" si="119"/>
        <v>127118.27399999995</v>
      </c>
    </row>
    <row r="1884" spans="1:10" x14ac:dyDescent="0.35">
      <c r="A1884" s="17"/>
      <c r="B1884" s="19">
        <v>44396</v>
      </c>
      <c r="C1884" s="15">
        <f t="shared" si="116"/>
        <v>19</v>
      </c>
      <c r="D1884" s="15">
        <f t="shared" si="117"/>
        <v>7</v>
      </c>
      <c r="E1884" s="15">
        <f t="shared" si="118"/>
        <v>2021</v>
      </c>
      <c r="F1884" s="15" t="s">
        <v>332</v>
      </c>
      <c r="G1884" s="15" t="s">
        <v>19</v>
      </c>
      <c r="H1884" s="101">
        <v>216</v>
      </c>
      <c r="I1884" s="101"/>
      <c r="J1884" s="94">
        <f t="shared" si="119"/>
        <v>127334.27399999995</v>
      </c>
    </row>
    <row r="1885" spans="1:10" x14ac:dyDescent="0.35">
      <c r="A1885" s="17"/>
      <c r="B1885" s="19">
        <v>44396</v>
      </c>
      <c r="C1885" s="15">
        <f t="shared" si="116"/>
        <v>19</v>
      </c>
      <c r="D1885" s="15">
        <f t="shared" si="117"/>
        <v>7</v>
      </c>
      <c r="E1885" s="15">
        <f t="shared" si="118"/>
        <v>2021</v>
      </c>
      <c r="F1885" s="15" t="s">
        <v>156</v>
      </c>
      <c r="G1885" s="47" t="s">
        <v>91</v>
      </c>
      <c r="H1885" s="93"/>
      <c r="I1885" s="101">
        <v>46.7</v>
      </c>
      <c r="J1885" s="94">
        <f t="shared" si="119"/>
        <v>127287.57399999995</v>
      </c>
    </row>
    <row r="1886" spans="1:10" x14ac:dyDescent="0.35">
      <c r="A1886" s="17"/>
      <c r="B1886" s="19">
        <v>44396</v>
      </c>
      <c r="C1886" s="15">
        <f t="shared" si="116"/>
        <v>19</v>
      </c>
      <c r="D1886" s="15">
        <f t="shared" si="117"/>
        <v>7</v>
      </c>
      <c r="E1886" s="15">
        <f t="shared" si="118"/>
        <v>2021</v>
      </c>
      <c r="F1886" s="15" t="s">
        <v>156</v>
      </c>
      <c r="G1886" s="47" t="s">
        <v>91</v>
      </c>
      <c r="H1886" s="93"/>
      <c r="I1886" s="101">
        <v>29.5</v>
      </c>
      <c r="J1886" s="94">
        <f t="shared" si="119"/>
        <v>127258.07399999995</v>
      </c>
    </row>
    <row r="1887" spans="1:10" x14ac:dyDescent="0.35">
      <c r="A1887" s="17"/>
      <c r="B1887" s="19">
        <v>44396</v>
      </c>
      <c r="C1887" s="15">
        <f t="shared" si="116"/>
        <v>19</v>
      </c>
      <c r="D1887" s="15">
        <f t="shared" si="117"/>
        <v>7</v>
      </c>
      <c r="E1887" s="15">
        <f t="shared" si="118"/>
        <v>2021</v>
      </c>
      <c r="F1887" s="15" t="s">
        <v>179</v>
      </c>
      <c r="G1887" s="15" t="s">
        <v>96</v>
      </c>
      <c r="H1887" s="93"/>
      <c r="I1887" s="101">
        <v>72</v>
      </c>
      <c r="J1887" s="94">
        <f t="shared" si="119"/>
        <v>127186.07399999995</v>
      </c>
    </row>
    <row r="1888" spans="1:10" x14ac:dyDescent="0.35">
      <c r="A1888" s="17"/>
      <c r="B1888" s="19">
        <v>44396</v>
      </c>
      <c r="C1888" s="15">
        <f t="shared" si="116"/>
        <v>19</v>
      </c>
      <c r="D1888" s="15">
        <f t="shared" si="117"/>
        <v>7</v>
      </c>
      <c r="E1888" s="15">
        <f t="shared" si="118"/>
        <v>2021</v>
      </c>
      <c r="F1888" s="15" t="s">
        <v>147</v>
      </c>
      <c r="G1888" s="15" t="s">
        <v>153</v>
      </c>
      <c r="H1888" s="93"/>
      <c r="I1888" s="101">
        <v>19.8</v>
      </c>
      <c r="J1888" s="94">
        <f t="shared" si="119"/>
        <v>127166.27399999995</v>
      </c>
    </row>
    <row r="1889" spans="1:10" x14ac:dyDescent="0.35">
      <c r="A1889" s="17"/>
      <c r="B1889" s="19">
        <v>44396</v>
      </c>
      <c r="C1889" s="15">
        <f t="shared" si="116"/>
        <v>19</v>
      </c>
      <c r="D1889" s="15">
        <f t="shared" si="117"/>
        <v>7</v>
      </c>
      <c r="E1889" s="15">
        <f t="shared" si="118"/>
        <v>2021</v>
      </c>
      <c r="F1889" s="15" t="s">
        <v>187</v>
      </c>
      <c r="G1889" s="15" t="s">
        <v>153</v>
      </c>
      <c r="H1889" s="93"/>
      <c r="I1889" s="101">
        <v>11.46</v>
      </c>
      <c r="J1889" s="94">
        <f t="shared" si="119"/>
        <v>127154.81399999994</v>
      </c>
    </row>
    <row r="1890" spans="1:10" x14ac:dyDescent="0.35">
      <c r="A1890" s="17"/>
      <c r="B1890" s="19">
        <v>44396</v>
      </c>
      <c r="C1890" s="15">
        <f t="shared" si="116"/>
        <v>19</v>
      </c>
      <c r="D1890" s="15">
        <f t="shared" si="117"/>
        <v>7</v>
      </c>
      <c r="E1890" s="15">
        <f t="shared" si="118"/>
        <v>2021</v>
      </c>
      <c r="F1890" s="15" t="s">
        <v>160</v>
      </c>
      <c r="G1890" s="15" t="s">
        <v>161</v>
      </c>
      <c r="H1890" s="93"/>
      <c r="I1890" s="101">
        <v>47.71</v>
      </c>
      <c r="J1890" s="94">
        <f t="shared" si="119"/>
        <v>127107.10399999993</v>
      </c>
    </row>
    <row r="1891" spans="1:10" x14ac:dyDescent="0.35">
      <c r="A1891" s="17"/>
      <c r="B1891" s="19">
        <v>44399</v>
      </c>
      <c r="C1891" s="15">
        <f t="shared" si="116"/>
        <v>22</v>
      </c>
      <c r="D1891" s="15">
        <f t="shared" si="117"/>
        <v>7</v>
      </c>
      <c r="E1891" s="15">
        <f t="shared" si="118"/>
        <v>2021</v>
      </c>
      <c r="F1891" s="15" t="s">
        <v>204</v>
      </c>
      <c r="G1891" s="15" t="s">
        <v>116</v>
      </c>
      <c r="H1891" s="93"/>
      <c r="I1891" s="101">
        <v>7.2</v>
      </c>
      <c r="J1891" s="94">
        <f t="shared" si="119"/>
        <v>127099.90399999994</v>
      </c>
    </row>
    <row r="1892" spans="1:10" x14ac:dyDescent="0.35">
      <c r="A1892" s="17"/>
      <c r="B1892" s="19">
        <v>44399</v>
      </c>
      <c r="C1892" s="15">
        <f t="shared" si="116"/>
        <v>22</v>
      </c>
      <c r="D1892" s="15">
        <f t="shared" si="117"/>
        <v>7</v>
      </c>
      <c r="E1892" s="15">
        <f t="shared" si="118"/>
        <v>2021</v>
      </c>
      <c r="F1892" s="15" t="s">
        <v>57</v>
      </c>
      <c r="G1892" s="15" t="s">
        <v>153</v>
      </c>
      <c r="H1892" s="93"/>
      <c r="I1892" s="101">
        <v>37.9</v>
      </c>
      <c r="J1892" s="94">
        <f t="shared" si="119"/>
        <v>127062.00399999994</v>
      </c>
    </row>
    <row r="1893" spans="1:10" x14ac:dyDescent="0.35">
      <c r="A1893" s="17"/>
      <c r="B1893" s="19">
        <v>44400</v>
      </c>
      <c r="C1893" s="15">
        <f t="shared" si="116"/>
        <v>23</v>
      </c>
      <c r="D1893" s="15">
        <f t="shared" si="117"/>
        <v>7</v>
      </c>
      <c r="E1893" s="15">
        <f t="shared" si="118"/>
        <v>2021</v>
      </c>
      <c r="F1893" s="15" t="s">
        <v>356</v>
      </c>
      <c r="G1893" s="15" t="s">
        <v>62</v>
      </c>
      <c r="H1893" s="93"/>
      <c r="I1893" s="101">
        <v>6000</v>
      </c>
      <c r="J1893" s="94">
        <f t="shared" si="119"/>
        <v>121062.00399999994</v>
      </c>
    </row>
    <row r="1894" spans="1:10" x14ac:dyDescent="0.35">
      <c r="A1894" s="17"/>
      <c r="B1894" s="19">
        <v>44400</v>
      </c>
      <c r="C1894" s="15">
        <f t="shared" si="116"/>
        <v>23</v>
      </c>
      <c r="D1894" s="15">
        <f t="shared" si="117"/>
        <v>7</v>
      </c>
      <c r="E1894" s="15">
        <f t="shared" si="118"/>
        <v>2021</v>
      </c>
      <c r="F1894" s="15" t="s">
        <v>226</v>
      </c>
      <c r="G1894" s="15" t="s">
        <v>128</v>
      </c>
      <c r="H1894" s="93"/>
      <c r="I1894" s="101">
        <v>160.5</v>
      </c>
      <c r="J1894" s="94">
        <f t="shared" si="119"/>
        <v>120901.50399999994</v>
      </c>
    </row>
    <row r="1895" spans="1:10" x14ac:dyDescent="0.35">
      <c r="A1895" s="17"/>
      <c r="B1895" s="19">
        <v>44404</v>
      </c>
      <c r="C1895" s="15">
        <f t="shared" si="116"/>
        <v>27</v>
      </c>
      <c r="D1895" s="15">
        <f t="shared" si="117"/>
        <v>7</v>
      </c>
      <c r="E1895" s="15">
        <f t="shared" si="118"/>
        <v>2021</v>
      </c>
      <c r="F1895" s="15" t="s">
        <v>226</v>
      </c>
      <c r="G1895" s="15" t="s">
        <v>77</v>
      </c>
      <c r="H1895" s="101"/>
      <c r="I1895" s="101">
        <v>42.94</v>
      </c>
      <c r="J1895" s="103">
        <f t="shared" si="119"/>
        <v>120858.56399999994</v>
      </c>
    </row>
    <row r="1896" spans="1:10" x14ac:dyDescent="0.35">
      <c r="A1896" s="17"/>
      <c r="B1896" s="19">
        <v>44404</v>
      </c>
      <c r="C1896" s="15">
        <f t="shared" si="116"/>
        <v>27</v>
      </c>
      <c r="D1896" s="15">
        <f t="shared" si="117"/>
        <v>7</v>
      </c>
      <c r="E1896" s="15">
        <f t="shared" si="118"/>
        <v>2021</v>
      </c>
      <c r="F1896" s="15" t="s">
        <v>156</v>
      </c>
      <c r="G1896" s="15" t="s">
        <v>82</v>
      </c>
      <c r="H1896" s="93"/>
      <c r="I1896" s="101">
        <v>45.4</v>
      </c>
      <c r="J1896" s="100">
        <f t="shared" si="119"/>
        <v>120813.16399999995</v>
      </c>
    </row>
    <row r="1897" spans="1:10" x14ac:dyDescent="0.35">
      <c r="B1897" s="20">
        <v>44410</v>
      </c>
      <c r="C1897" s="11">
        <f t="shared" si="116"/>
        <v>2</v>
      </c>
      <c r="D1897" s="11">
        <f t="shared" si="117"/>
        <v>8</v>
      </c>
      <c r="E1897" s="11">
        <f t="shared" si="118"/>
        <v>2021</v>
      </c>
      <c r="F1897" s="11" t="s">
        <v>330</v>
      </c>
      <c r="G1897" s="11" t="s">
        <v>48</v>
      </c>
      <c r="I1897" s="102">
        <v>1667</v>
      </c>
      <c r="J1897" s="92">
        <f t="shared" si="119"/>
        <v>119146.16399999995</v>
      </c>
    </row>
    <row r="1898" spans="1:10" x14ac:dyDescent="0.35">
      <c r="B1898" s="20">
        <v>44410</v>
      </c>
      <c r="C1898" s="11">
        <f t="shared" si="116"/>
        <v>2</v>
      </c>
      <c r="D1898" s="11">
        <f t="shared" si="117"/>
        <v>8</v>
      </c>
      <c r="E1898" s="11">
        <f t="shared" si="118"/>
        <v>2021</v>
      </c>
      <c r="F1898" s="11" t="s">
        <v>331</v>
      </c>
      <c r="G1898" s="11" t="s">
        <v>50</v>
      </c>
      <c r="I1898" s="102">
        <v>100</v>
      </c>
      <c r="J1898" s="92">
        <f t="shared" si="119"/>
        <v>119046.16399999995</v>
      </c>
    </row>
    <row r="1899" spans="1:10" x14ac:dyDescent="0.35">
      <c r="B1899" s="20">
        <v>44410</v>
      </c>
      <c r="C1899" s="11">
        <f t="shared" si="116"/>
        <v>2</v>
      </c>
      <c r="D1899" s="11">
        <f t="shared" si="117"/>
        <v>8</v>
      </c>
      <c r="E1899" s="11">
        <f t="shared" si="118"/>
        <v>2021</v>
      </c>
      <c r="F1899" s="11" t="s">
        <v>356</v>
      </c>
      <c r="G1899" s="11" t="s">
        <v>62</v>
      </c>
      <c r="I1899" s="102">
        <v>6000</v>
      </c>
      <c r="J1899" s="92">
        <f t="shared" si="119"/>
        <v>113046.16399999995</v>
      </c>
    </row>
    <row r="1900" spans="1:10" x14ac:dyDescent="0.35">
      <c r="B1900" s="20">
        <v>44410</v>
      </c>
      <c r="C1900" s="11">
        <f t="shared" si="116"/>
        <v>2</v>
      </c>
      <c r="D1900" s="11">
        <f t="shared" si="117"/>
        <v>8</v>
      </c>
      <c r="E1900" s="11">
        <f t="shared" si="118"/>
        <v>2021</v>
      </c>
      <c r="F1900" s="11" t="s">
        <v>336</v>
      </c>
      <c r="G1900" s="11" t="s">
        <v>9</v>
      </c>
      <c r="H1900" s="102">
        <v>417</v>
      </c>
      <c r="I1900" s="102"/>
      <c r="J1900" s="92">
        <f t="shared" si="119"/>
        <v>113463.16399999995</v>
      </c>
    </row>
    <row r="1901" spans="1:10" x14ac:dyDescent="0.35">
      <c r="B1901" s="20">
        <v>44410</v>
      </c>
      <c r="C1901" s="11">
        <f t="shared" si="116"/>
        <v>2</v>
      </c>
      <c r="D1901" s="11">
        <f t="shared" si="117"/>
        <v>8</v>
      </c>
      <c r="E1901" s="11">
        <f t="shared" si="118"/>
        <v>2021</v>
      </c>
      <c r="F1901" s="11" t="s">
        <v>326</v>
      </c>
      <c r="G1901" s="11" t="s">
        <v>9</v>
      </c>
      <c r="H1901" s="102">
        <v>135</v>
      </c>
      <c r="I1901" s="102"/>
      <c r="J1901" s="92">
        <f t="shared" si="119"/>
        <v>113598.16399999995</v>
      </c>
    </row>
    <row r="1902" spans="1:10" x14ac:dyDescent="0.35">
      <c r="B1902" s="20">
        <v>44410</v>
      </c>
      <c r="C1902" s="11">
        <f t="shared" si="116"/>
        <v>2</v>
      </c>
      <c r="D1902" s="11">
        <f t="shared" si="117"/>
        <v>8</v>
      </c>
      <c r="E1902" s="11">
        <f t="shared" si="118"/>
        <v>2021</v>
      </c>
      <c r="F1902" s="11" t="s">
        <v>326</v>
      </c>
      <c r="G1902" s="11" t="s">
        <v>19</v>
      </c>
      <c r="H1902" s="102">
        <v>216</v>
      </c>
      <c r="I1902" s="102"/>
      <c r="J1902" s="92">
        <f t="shared" si="119"/>
        <v>113814.16399999995</v>
      </c>
    </row>
    <row r="1903" spans="1:10" x14ac:dyDescent="0.35">
      <c r="B1903" s="20">
        <v>44410</v>
      </c>
      <c r="C1903" s="11">
        <f t="shared" si="116"/>
        <v>2</v>
      </c>
      <c r="D1903" s="11">
        <f t="shared" si="117"/>
        <v>8</v>
      </c>
      <c r="E1903" s="11">
        <f t="shared" si="118"/>
        <v>2021</v>
      </c>
      <c r="F1903" s="11" t="s">
        <v>309</v>
      </c>
      <c r="G1903" s="11" t="s">
        <v>19</v>
      </c>
      <c r="H1903" s="102">
        <v>216</v>
      </c>
      <c r="I1903" s="102"/>
      <c r="J1903" s="92">
        <f t="shared" si="119"/>
        <v>114030.16399999995</v>
      </c>
    </row>
    <row r="1904" spans="1:10" x14ac:dyDescent="0.35">
      <c r="B1904" s="20">
        <v>44410</v>
      </c>
      <c r="C1904" s="11">
        <f t="shared" si="116"/>
        <v>2</v>
      </c>
      <c r="D1904" s="11">
        <f t="shared" si="117"/>
        <v>8</v>
      </c>
      <c r="E1904" s="11">
        <f t="shared" si="118"/>
        <v>2021</v>
      </c>
      <c r="F1904" s="11" t="s">
        <v>336</v>
      </c>
      <c r="G1904" s="11" t="s">
        <v>19</v>
      </c>
      <c r="H1904" s="102">
        <v>216</v>
      </c>
      <c r="I1904" s="102"/>
      <c r="J1904" s="92">
        <f t="shared" si="119"/>
        <v>114246.16399999995</v>
      </c>
    </row>
    <row r="1905" spans="1:10" x14ac:dyDescent="0.35">
      <c r="B1905" s="20">
        <v>44410</v>
      </c>
      <c r="C1905" s="11">
        <f t="shared" si="116"/>
        <v>2</v>
      </c>
      <c r="D1905" s="11">
        <f t="shared" si="117"/>
        <v>8</v>
      </c>
      <c r="E1905" s="11">
        <f t="shared" si="118"/>
        <v>2021</v>
      </c>
      <c r="F1905" s="11" t="s">
        <v>123</v>
      </c>
      <c r="G1905" s="11" t="s">
        <v>71</v>
      </c>
      <c r="I1905" s="102">
        <v>267.74</v>
      </c>
      <c r="J1905" s="92">
        <f t="shared" si="119"/>
        <v>113978.42399999994</v>
      </c>
    </row>
    <row r="1906" spans="1:10" x14ac:dyDescent="0.35">
      <c r="B1906" s="20">
        <v>44410</v>
      </c>
      <c r="C1906" s="11">
        <f t="shared" si="116"/>
        <v>2</v>
      </c>
      <c r="D1906" s="11">
        <f t="shared" si="117"/>
        <v>8</v>
      </c>
      <c r="E1906" s="11">
        <f t="shared" si="118"/>
        <v>2021</v>
      </c>
      <c r="F1906" s="11" t="s">
        <v>333</v>
      </c>
      <c r="G1906" s="11" t="s">
        <v>67</v>
      </c>
      <c r="I1906" s="102">
        <v>167</v>
      </c>
      <c r="J1906" s="92">
        <f t="shared" si="119"/>
        <v>113811.42399999994</v>
      </c>
    </row>
    <row r="1907" spans="1:10" x14ac:dyDescent="0.35">
      <c r="B1907" s="20">
        <v>44411</v>
      </c>
      <c r="C1907" s="11">
        <f t="shared" si="116"/>
        <v>3</v>
      </c>
      <c r="D1907" s="11">
        <f t="shared" si="117"/>
        <v>8</v>
      </c>
      <c r="E1907" s="11">
        <f t="shared" si="118"/>
        <v>2021</v>
      </c>
      <c r="F1907" s="11" t="s">
        <v>357</v>
      </c>
      <c r="G1907" s="11" t="s">
        <v>19</v>
      </c>
      <c r="H1907" s="102">
        <v>216</v>
      </c>
      <c r="I1907" s="102"/>
      <c r="J1907" s="92">
        <f t="shared" si="119"/>
        <v>114027.42399999994</v>
      </c>
    </row>
    <row r="1908" spans="1:10" x14ac:dyDescent="0.35">
      <c r="B1908" s="20">
        <v>44411</v>
      </c>
      <c r="C1908" s="11">
        <f t="shared" si="116"/>
        <v>3</v>
      </c>
      <c r="D1908" s="11">
        <f t="shared" si="117"/>
        <v>8</v>
      </c>
      <c r="E1908" s="11">
        <f t="shared" si="118"/>
        <v>2021</v>
      </c>
      <c r="F1908" s="11" t="s">
        <v>356</v>
      </c>
      <c r="G1908" s="11" t="s">
        <v>19</v>
      </c>
      <c r="H1908" s="102">
        <v>256</v>
      </c>
      <c r="I1908" s="102"/>
      <c r="J1908" s="92">
        <f t="shared" si="119"/>
        <v>114283.42399999994</v>
      </c>
    </row>
    <row r="1909" spans="1:10" x14ac:dyDescent="0.35">
      <c r="B1909" s="20">
        <v>44411</v>
      </c>
      <c r="C1909" s="11">
        <f t="shared" si="116"/>
        <v>3</v>
      </c>
      <c r="D1909" s="11">
        <f t="shared" si="117"/>
        <v>8</v>
      </c>
      <c r="E1909" s="11">
        <f t="shared" si="118"/>
        <v>2021</v>
      </c>
      <c r="F1909" s="11" t="s">
        <v>356</v>
      </c>
      <c r="G1909" s="11" t="s">
        <v>19</v>
      </c>
      <c r="H1909" s="102">
        <v>256</v>
      </c>
      <c r="I1909" s="102"/>
      <c r="J1909" s="92">
        <f t="shared" si="119"/>
        <v>114539.42399999994</v>
      </c>
    </row>
    <row r="1910" spans="1:10" x14ac:dyDescent="0.35">
      <c r="B1910" s="20">
        <v>44411</v>
      </c>
      <c r="C1910" s="11">
        <f t="shared" si="116"/>
        <v>3</v>
      </c>
      <c r="D1910" s="11">
        <f t="shared" si="117"/>
        <v>8</v>
      </c>
      <c r="E1910" s="11">
        <f t="shared" si="118"/>
        <v>2021</v>
      </c>
      <c r="F1910" s="11" t="s">
        <v>214</v>
      </c>
      <c r="G1910" s="11" t="s">
        <v>19</v>
      </c>
      <c r="H1910" s="102">
        <v>400</v>
      </c>
      <c r="I1910" s="102"/>
      <c r="J1910" s="92">
        <f t="shared" si="119"/>
        <v>114939.42399999994</v>
      </c>
    </row>
    <row r="1911" spans="1:10" x14ac:dyDescent="0.35">
      <c r="B1911" s="20">
        <v>44411</v>
      </c>
      <c r="C1911" s="11">
        <f t="shared" si="116"/>
        <v>3</v>
      </c>
      <c r="D1911" s="11">
        <f t="shared" si="117"/>
        <v>8</v>
      </c>
      <c r="E1911" s="11">
        <f t="shared" si="118"/>
        <v>2021</v>
      </c>
      <c r="F1911" s="11" t="s">
        <v>203</v>
      </c>
      <c r="G1911" s="11" t="s">
        <v>116</v>
      </c>
      <c r="I1911" s="102">
        <v>8.39</v>
      </c>
      <c r="J1911" s="92">
        <f t="shared" si="119"/>
        <v>114931.03399999994</v>
      </c>
    </row>
    <row r="1912" spans="1:10" x14ac:dyDescent="0.35">
      <c r="B1912" s="20">
        <v>44412</v>
      </c>
      <c r="C1912" s="11">
        <f t="shared" si="116"/>
        <v>4</v>
      </c>
      <c r="D1912" s="11">
        <f t="shared" si="117"/>
        <v>8</v>
      </c>
      <c r="E1912" s="11">
        <f t="shared" si="118"/>
        <v>2021</v>
      </c>
      <c r="F1912" s="11" t="s">
        <v>329</v>
      </c>
      <c r="G1912" s="11" t="s">
        <v>19</v>
      </c>
      <c r="H1912" s="102">
        <v>216</v>
      </c>
      <c r="I1912" s="102"/>
      <c r="J1912" s="92">
        <f t="shared" si="119"/>
        <v>115147.03399999994</v>
      </c>
    </row>
    <row r="1913" spans="1:10" x14ac:dyDescent="0.35">
      <c r="A1913" s="1">
        <v>1442007</v>
      </c>
      <c r="B1913" s="20">
        <v>44412</v>
      </c>
      <c r="C1913" s="11">
        <f t="shared" si="116"/>
        <v>4</v>
      </c>
      <c r="D1913" s="11">
        <f t="shared" si="117"/>
        <v>8</v>
      </c>
      <c r="E1913" s="11">
        <f t="shared" si="118"/>
        <v>2021</v>
      </c>
      <c r="F1913" s="11" t="s">
        <v>235</v>
      </c>
      <c r="G1913" s="48" t="s">
        <v>91</v>
      </c>
      <c r="I1913" s="102">
        <v>54.54</v>
      </c>
      <c r="J1913" s="92">
        <f t="shared" si="119"/>
        <v>115092.49399999995</v>
      </c>
    </row>
    <row r="1914" spans="1:10" x14ac:dyDescent="0.35">
      <c r="B1914" s="20">
        <v>44417</v>
      </c>
      <c r="C1914" s="11">
        <f t="shared" si="116"/>
        <v>9</v>
      </c>
      <c r="D1914" s="11">
        <f t="shared" si="117"/>
        <v>8</v>
      </c>
      <c r="E1914" s="11">
        <f t="shared" si="118"/>
        <v>2021</v>
      </c>
      <c r="F1914" s="11" t="s">
        <v>356</v>
      </c>
      <c r="G1914" s="11" t="s">
        <v>62</v>
      </c>
      <c r="I1914" s="102">
        <v>6000</v>
      </c>
      <c r="J1914" s="92">
        <f t="shared" si="119"/>
        <v>109092.49399999995</v>
      </c>
    </row>
    <row r="1915" spans="1:10" x14ac:dyDescent="0.35">
      <c r="B1915" s="20">
        <v>44418</v>
      </c>
      <c r="C1915" s="11">
        <f t="shared" si="116"/>
        <v>10</v>
      </c>
      <c r="D1915" s="11">
        <f t="shared" si="117"/>
        <v>8</v>
      </c>
      <c r="E1915" s="11">
        <f t="shared" si="118"/>
        <v>2021</v>
      </c>
      <c r="F1915" s="11" t="s">
        <v>167</v>
      </c>
      <c r="G1915" s="11" t="s">
        <v>18</v>
      </c>
      <c r="I1915" s="102">
        <v>117.25</v>
      </c>
      <c r="J1915" s="92">
        <f t="shared" si="119"/>
        <v>108975.24399999995</v>
      </c>
    </row>
    <row r="1916" spans="1:10" x14ac:dyDescent="0.35">
      <c r="B1916" s="20">
        <v>44418</v>
      </c>
      <c r="C1916" s="11">
        <f t="shared" si="116"/>
        <v>10</v>
      </c>
      <c r="D1916" s="11">
        <f t="shared" si="117"/>
        <v>8</v>
      </c>
      <c r="E1916" s="11">
        <f t="shared" si="118"/>
        <v>2021</v>
      </c>
      <c r="F1916" s="11" t="s">
        <v>167</v>
      </c>
      <c r="G1916" s="11" t="s">
        <v>159</v>
      </c>
      <c r="H1916" s="91">
        <v>661</v>
      </c>
      <c r="I1916" s="102"/>
      <c r="J1916" s="92">
        <f t="shared" si="119"/>
        <v>109636.24399999995</v>
      </c>
    </row>
    <row r="1917" spans="1:10" x14ac:dyDescent="0.35">
      <c r="B1917" s="20">
        <v>44421</v>
      </c>
      <c r="C1917" s="11">
        <f t="shared" si="116"/>
        <v>13</v>
      </c>
      <c r="D1917" s="11">
        <f t="shared" si="117"/>
        <v>8</v>
      </c>
      <c r="E1917" s="11">
        <f t="shared" si="118"/>
        <v>2021</v>
      </c>
      <c r="F1917" s="11" t="s">
        <v>356</v>
      </c>
      <c r="G1917" s="11" t="s">
        <v>62</v>
      </c>
      <c r="I1917" s="102">
        <v>2000</v>
      </c>
      <c r="J1917" s="92">
        <f t="shared" si="119"/>
        <v>107636.24399999995</v>
      </c>
    </row>
    <row r="1918" spans="1:10" x14ac:dyDescent="0.35">
      <c r="B1918" s="20">
        <v>44424</v>
      </c>
      <c r="C1918" s="11">
        <f t="shared" si="116"/>
        <v>16</v>
      </c>
      <c r="D1918" s="11">
        <f t="shared" si="117"/>
        <v>8</v>
      </c>
      <c r="E1918" s="11">
        <f t="shared" si="118"/>
        <v>2021</v>
      </c>
      <c r="F1918" s="11" t="s">
        <v>327</v>
      </c>
      <c r="G1918" s="11" t="s">
        <v>9</v>
      </c>
      <c r="H1918" s="102">
        <v>160</v>
      </c>
      <c r="I1918" s="102"/>
      <c r="J1918" s="92">
        <f t="shared" si="119"/>
        <v>107796.24399999995</v>
      </c>
    </row>
    <row r="1919" spans="1:10" x14ac:dyDescent="0.35">
      <c r="B1919" s="20">
        <v>44424</v>
      </c>
      <c r="C1919" s="11">
        <f t="shared" si="116"/>
        <v>16</v>
      </c>
      <c r="D1919" s="11">
        <f t="shared" si="117"/>
        <v>8</v>
      </c>
      <c r="E1919" s="11">
        <f t="shared" si="118"/>
        <v>2021</v>
      </c>
      <c r="F1919" s="11" t="s">
        <v>327</v>
      </c>
      <c r="G1919" s="11" t="s">
        <v>19</v>
      </c>
      <c r="H1919" s="102">
        <v>216</v>
      </c>
      <c r="I1919" s="102"/>
      <c r="J1919" s="92">
        <f t="shared" si="119"/>
        <v>108012.24399999995</v>
      </c>
    </row>
    <row r="1920" spans="1:10" x14ac:dyDescent="0.35">
      <c r="B1920" s="20">
        <v>44424</v>
      </c>
      <c r="C1920" s="11">
        <f t="shared" si="116"/>
        <v>16</v>
      </c>
      <c r="D1920" s="11">
        <f t="shared" si="117"/>
        <v>8</v>
      </c>
      <c r="E1920" s="11">
        <f t="shared" si="118"/>
        <v>2021</v>
      </c>
      <c r="F1920" s="11" t="s">
        <v>57</v>
      </c>
      <c r="G1920" s="49" t="s">
        <v>91</v>
      </c>
      <c r="I1920" s="102">
        <v>61.2</v>
      </c>
      <c r="J1920" s="92">
        <f t="shared" si="119"/>
        <v>107951.04399999995</v>
      </c>
    </row>
    <row r="1921" spans="1:10" x14ac:dyDescent="0.35">
      <c r="B1921" s="20">
        <v>44425</v>
      </c>
      <c r="C1921" s="11">
        <f t="shared" si="116"/>
        <v>17</v>
      </c>
      <c r="D1921" s="11">
        <f t="shared" si="117"/>
        <v>8</v>
      </c>
      <c r="E1921" s="11">
        <f t="shared" si="118"/>
        <v>2021</v>
      </c>
      <c r="F1921" s="11" t="s">
        <v>81</v>
      </c>
      <c r="G1921" s="49" t="s">
        <v>116</v>
      </c>
      <c r="H1921" s="102">
        <v>500</v>
      </c>
      <c r="I1921" s="102"/>
      <c r="J1921" s="92">
        <f t="shared" si="119"/>
        <v>108451.04399999995</v>
      </c>
    </row>
    <row r="1922" spans="1:10" x14ac:dyDescent="0.35">
      <c r="B1922" s="20">
        <v>44431</v>
      </c>
      <c r="C1922" s="11">
        <f t="shared" ref="C1922:C1933" si="120">DAY(B1922)</f>
        <v>23</v>
      </c>
      <c r="D1922" s="11">
        <f t="shared" ref="D1922:D1933" si="121">MONTH(B1922)</f>
        <v>8</v>
      </c>
      <c r="E1922" s="11">
        <f t="shared" ref="E1922:E1933" si="122">YEAR(B1922)</f>
        <v>2021</v>
      </c>
      <c r="F1922" s="11" t="s">
        <v>204</v>
      </c>
      <c r="G1922" s="50" t="s">
        <v>116</v>
      </c>
      <c r="I1922" s="102">
        <v>7.2</v>
      </c>
      <c r="J1922" s="92">
        <f t="shared" si="119"/>
        <v>108443.84399999995</v>
      </c>
    </row>
    <row r="1923" spans="1:10" x14ac:dyDescent="0.35">
      <c r="B1923" s="20">
        <v>44431</v>
      </c>
      <c r="C1923" s="11">
        <f t="shared" si="120"/>
        <v>23</v>
      </c>
      <c r="D1923" s="11">
        <f t="shared" si="121"/>
        <v>8</v>
      </c>
      <c r="E1923" s="11">
        <f t="shared" si="122"/>
        <v>2021</v>
      </c>
      <c r="F1923" s="11" t="s">
        <v>160</v>
      </c>
      <c r="G1923" s="11" t="s">
        <v>161</v>
      </c>
      <c r="I1923" s="102">
        <v>48.4</v>
      </c>
      <c r="J1923" s="92">
        <f t="shared" ref="J1923:J1986" si="123">J1922+H1923-I1923</f>
        <v>108395.44399999996</v>
      </c>
    </row>
    <row r="1924" spans="1:10" x14ac:dyDescent="0.35">
      <c r="B1924" s="20">
        <v>44434</v>
      </c>
      <c r="C1924" s="11">
        <f t="shared" si="120"/>
        <v>26</v>
      </c>
      <c r="D1924" s="11">
        <f t="shared" si="121"/>
        <v>8</v>
      </c>
      <c r="E1924" s="11">
        <f t="shared" si="122"/>
        <v>2021</v>
      </c>
      <c r="F1924" s="11" t="s">
        <v>118</v>
      </c>
      <c r="G1924" s="51" t="s">
        <v>52</v>
      </c>
      <c r="I1924" s="102">
        <v>8.9</v>
      </c>
      <c r="J1924" s="92">
        <f t="shared" si="123"/>
        <v>108386.54399999997</v>
      </c>
    </row>
    <row r="1925" spans="1:10" x14ac:dyDescent="0.35">
      <c r="B1925" s="20">
        <v>44434</v>
      </c>
      <c r="C1925" s="11">
        <f t="shared" si="120"/>
        <v>26</v>
      </c>
      <c r="D1925" s="11">
        <f t="shared" si="121"/>
        <v>8</v>
      </c>
      <c r="E1925" s="11">
        <f t="shared" si="122"/>
        <v>2021</v>
      </c>
      <c r="F1925" s="11" t="s">
        <v>226</v>
      </c>
      <c r="G1925" s="51" t="s">
        <v>138</v>
      </c>
      <c r="I1925" s="102">
        <v>29.97</v>
      </c>
      <c r="J1925" s="92">
        <f t="shared" si="123"/>
        <v>108356.57399999996</v>
      </c>
    </row>
    <row r="1926" spans="1:10" x14ac:dyDescent="0.35">
      <c r="A1926" s="1">
        <v>1442009</v>
      </c>
      <c r="B1926" s="20">
        <v>44435</v>
      </c>
      <c r="C1926" s="11">
        <f t="shared" si="120"/>
        <v>27</v>
      </c>
      <c r="D1926" s="11">
        <f t="shared" si="121"/>
        <v>8</v>
      </c>
      <c r="E1926" s="11">
        <f t="shared" si="122"/>
        <v>2021</v>
      </c>
      <c r="F1926" s="11" t="s">
        <v>86</v>
      </c>
      <c r="G1926" s="51" t="s">
        <v>150</v>
      </c>
      <c r="I1926" s="102">
        <v>349.37</v>
      </c>
      <c r="J1926" s="92">
        <f t="shared" si="123"/>
        <v>108007.20399999997</v>
      </c>
    </row>
    <row r="1927" spans="1:10" x14ac:dyDescent="0.35">
      <c r="B1927" s="20">
        <v>44438</v>
      </c>
      <c r="C1927" s="11">
        <f t="shared" si="120"/>
        <v>30</v>
      </c>
      <c r="D1927" s="11">
        <f t="shared" si="121"/>
        <v>8</v>
      </c>
      <c r="E1927" s="11">
        <f t="shared" si="122"/>
        <v>2021</v>
      </c>
      <c r="F1927" s="11" t="s">
        <v>332</v>
      </c>
      <c r="G1927" s="11" t="s">
        <v>9</v>
      </c>
      <c r="H1927" s="102">
        <v>80</v>
      </c>
      <c r="I1927" s="102"/>
      <c r="J1927" s="104">
        <f t="shared" si="123"/>
        <v>108087.20399999997</v>
      </c>
    </row>
    <row r="1928" spans="1:10" x14ac:dyDescent="0.35">
      <c r="B1928" s="20">
        <v>44438</v>
      </c>
      <c r="C1928" s="11">
        <f t="shared" si="120"/>
        <v>30</v>
      </c>
      <c r="D1928" s="11">
        <f t="shared" si="121"/>
        <v>8</v>
      </c>
      <c r="E1928" s="11">
        <f t="shared" si="122"/>
        <v>2021</v>
      </c>
      <c r="F1928" s="11" t="s">
        <v>136</v>
      </c>
      <c r="G1928" s="51" t="s">
        <v>153</v>
      </c>
      <c r="I1928" s="102">
        <v>210.22</v>
      </c>
      <c r="J1928" s="99">
        <f t="shared" si="123"/>
        <v>107876.98399999997</v>
      </c>
    </row>
    <row r="1929" spans="1:10" x14ac:dyDescent="0.35">
      <c r="A1929" s="17"/>
      <c r="B1929" s="19">
        <v>44440</v>
      </c>
      <c r="C1929" s="15">
        <f t="shared" si="120"/>
        <v>1</v>
      </c>
      <c r="D1929" s="15">
        <f t="shared" si="121"/>
        <v>9</v>
      </c>
      <c r="E1929" s="15">
        <f t="shared" si="122"/>
        <v>2021</v>
      </c>
      <c r="F1929" s="15" t="s">
        <v>330</v>
      </c>
      <c r="G1929" s="15" t="s">
        <v>48</v>
      </c>
      <c r="H1929" s="93"/>
      <c r="I1929" s="101">
        <v>1667</v>
      </c>
      <c r="J1929" s="94">
        <f t="shared" si="123"/>
        <v>106209.98399999997</v>
      </c>
    </row>
    <row r="1930" spans="1:10" x14ac:dyDescent="0.35">
      <c r="A1930" s="17"/>
      <c r="B1930" s="19">
        <v>44440</v>
      </c>
      <c r="C1930" s="15">
        <f t="shared" si="120"/>
        <v>1</v>
      </c>
      <c r="D1930" s="15">
        <f t="shared" si="121"/>
        <v>9</v>
      </c>
      <c r="E1930" s="15">
        <f t="shared" si="122"/>
        <v>2021</v>
      </c>
      <c r="F1930" s="15" t="s">
        <v>331</v>
      </c>
      <c r="G1930" s="15" t="s">
        <v>50</v>
      </c>
      <c r="H1930" s="93"/>
      <c r="I1930" s="101">
        <v>100</v>
      </c>
      <c r="J1930" s="94">
        <f t="shared" si="123"/>
        <v>106109.98399999997</v>
      </c>
    </row>
    <row r="1931" spans="1:10" x14ac:dyDescent="0.35">
      <c r="A1931" s="17"/>
      <c r="B1931" s="19">
        <v>44440</v>
      </c>
      <c r="C1931" s="15">
        <f t="shared" si="120"/>
        <v>1</v>
      </c>
      <c r="D1931" s="15">
        <f t="shared" si="121"/>
        <v>9</v>
      </c>
      <c r="E1931" s="15">
        <f t="shared" si="122"/>
        <v>2021</v>
      </c>
      <c r="F1931" s="15" t="s">
        <v>309</v>
      </c>
      <c r="G1931" s="15" t="s">
        <v>19</v>
      </c>
      <c r="H1931" s="101">
        <v>216</v>
      </c>
      <c r="I1931" s="101"/>
      <c r="J1931" s="94">
        <f t="shared" si="123"/>
        <v>106325.98399999997</v>
      </c>
    </row>
    <row r="1932" spans="1:10" x14ac:dyDescent="0.35">
      <c r="A1932" s="17"/>
      <c r="B1932" s="19">
        <v>44440</v>
      </c>
      <c r="C1932" s="15">
        <f t="shared" si="120"/>
        <v>1</v>
      </c>
      <c r="D1932" s="15">
        <f t="shared" si="121"/>
        <v>9</v>
      </c>
      <c r="E1932" s="15">
        <f t="shared" si="122"/>
        <v>2021</v>
      </c>
      <c r="F1932" s="15" t="s">
        <v>144</v>
      </c>
      <c r="G1932" s="47" t="s">
        <v>82</v>
      </c>
      <c r="H1932" s="93"/>
      <c r="I1932" s="101">
        <v>24</v>
      </c>
      <c r="J1932" s="94">
        <f t="shared" si="123"/>
        <v>106301.98399999997</v>
      </c>
    </row>
    <row r="1933" spans="1:10" x14ac:dyDescent="0.35">
      <c r="A1933" s="17"/>
      <c r="B1933" s="19">
        <v>44440</v>
      </c>
      <c r="C1933" s="15">
        <f t="shared" si="120"/>
        <v>1</v>
      </c>
      <c r="D1933" s="15">
        <f t="shared" si="121"/>
        <v>9</v>
      </c>
      <c r="E1933" s="15">
        <f t="shared" si="122"/>
        <v>2021</v>
      </c>
      <c r="F1933" s="15" t="s">
        <v>235</v>
      </c>
      <c r="G1933" s="47" t="s">
        <v>138</v>
      </c>
      <c r="H1933" s="93"/>
      <c r="I1933" s="101">
        <v>27</v>
      </c>
      <c r="J1933" s="94">
        <f t="shared" si="123"/>
        <v>106274.98399999997</v>
      </c>
    </row>
    <row r="1934" spans="1:10" x14ac:dyDescent="0.35">
      <c r="A1934" s="17"/>
      <c r="B1934" s="52">
        <v>44440</v>
      </c>
      <c r="C1934" s="53">
        <v>1</v>
      </c>
      <c r="D1934" s="15">
        <v>9</v>
      </c>
      <c r="E1934" s="15">
        <v>2021</v>
      </c>
      <c r="F1934" s="15" t="s">
        <v>136</v>
      </c>
      <c r="G1934" s="15" t="s">
        <v>153</v>
      </c>
      <c r="H1934" s="105">
        <v>76.400000000000006</v>
      </c>
      <c r="I1934" s="105"/>
      <c r="J1934" s="106">
        <f t="shared" si="123"/>
        <v>106351.38399999996</v>
      </c>
    </row>
    <row r="1935" spans="1:10" x14ac:dyDescent="0.35">
      <c r="A1935" s="17"/>
      <c r="B1935" s="19">
        <v>44440</v>
      </c>
      <c r="C1935" s="15">
        <f t="shared" ref="C1935:C1998" si="124">DAY(B1935)</f>
        <v>1</v>
      </c>
      <c r="D1935" s="15">
        <f t="shared" ref="D1935:D1998" si="125">MONTH(B1935)</f>
        <v>9</v>
      </c>
      <c r="E1935" s="15">
        <f t="shared" ref="E1935:E1998" si="126">YEAR(B1935)</f>
        <v>2021</v>
      </c>
      <c r="F1935" s="15" t="s">
        <v>136</v>
      </c>
      <c r="G1935" s="15" t="s">
        <v>153</v>
      </c>
      <c r="H1935" s="101"/>
      <c r="I1935" s="101"/>
      <c r="J1935" s="94">
        <f t="shared" si="123"/>
        <v>106351.38399999996</v>
      </c>
    </row>
    <row r="1936" spans="1:10" x14ac:dyDescent="0.35">
      <c r="A1936" s="17"/>
      <c r="B1936" s="19">
        <v>44440</v>
      </c>
      <c r="C1936" s="15">
        <f t="shared" si="124"/>
        <v>1</v>
      </c>
      <c r="D1936" s="15">
        <f t="shared" si="125"/>
        <v>9</v>
      </c>
      <c r="E1936" s="15">
        <f t="shared" si="126"/>
        <v>2021</v>
      </c>
      <c r="F1936" s="15" t="s">
        <v>333</v>
      </c>
      <c r="G1936" s="15" t="s">
        <v>67</v>
      </c>
      <c r="H1936" s="93"/>
      <c r="I1936" s="101">
        <v>167</v>
      </c>
      <c r="J1936" s="94">
        <f t="shared" si="123"/>
        <v>106184.38399999996</v>
      </c>
    </row>
    <row r="1937" spans="1:10" x14ac:dyDescent="0.35">
      <c r="A1937" s="17"/>
      <c r="B1937" s="19">
        <v>44441</v>
      </c>
      <c r="C1937" s="15">
        <f t="shared" si="124"/>
        <v>2</v>
      </c>
      <c r="D1937" s="15">
        <f t="shared" si="125"/>
        <v>9</v>
      </c>
      <c r="E1937" s="15">
        <f t="shared" si="126"/>
        <v>2021</v>
      </c>
      <c r="F1937" s="15" t="s">
        <v>336</v>
      </c>
      <c r="G1937" s="15" t="s">
        <v>9</v>
      </c>
      <c r="H1937" s="101">
        <v>417</v>
      </c>
      <c r="I1937" s="101"/>
      <c r="J1937" s="94">
        <f t="shared" si="123"/>
        <v>106601.38399999996</v>
      </c>
    </row>
    <row r="1938" spans="1:10" x14ac:dyDescent="0.35">
      <c r="A1938" s="17"/>
      <c r="B1938" s="19">
        <v>44441</v>
      </c>
      <c r="C1938" s="15">
        <f t="shared" si="124"/>
        <v>2</v>
      </c>
      <c r="D1938" s="15">
        <f t="shared" si="125"/>
        <v>9</v>
      </c>
      <c r="E1938" s="15">
        <f t="shared" si="126"/>
        <v>2021</v>
      </c>
      <c r="F1938" s="15" t="s">
        <v>357</v>
      </c>
      <c r="G1938" s="15" t="s">
        <v>19</v>
      </c>
      <c r="H1938" s="101">
        <v>216</v>
      </c>
      <c r="I1938" s="101"/>
      <c r="J1938" s="94">
        <f t="shared" si="123"/>
        <v>106817.38399999996</v>
      </c>
    </row>
    <row r="1939" spans="1:10" x14ac:dyDescent="0.35">
      <c r="A1939" s="17"/>
      <c r="B1939" s="19">
        <v>44441</v>
      </c>
      <c r="C1939" s="15">
        <f t="shared" si="124"/>
        <v>2</v>
      </c>
      <c r="D1939" s="15">
        <f t="shared" si="125"/>
        <v>9</v>
      </c>
      <c r="E1939" s="15">
        <f t="shared" si="126"/>
        <v>2021</v>
      </c>
      <c r="F1939" s="15" t="s">
        <v>336</v>
      </c>
      <c r="G1939" s="15" t="s">
        <v>19</v>
      </c>
      <c r="H1939" s="101">
        <v>216</v>
      </c>
      <c r="I1939" s="101"/>
      <c r="J1939" s="94">
        <f t="shared" si="123"/>
        <v>107033.38399999996</v>
      </c>
    </row>
    <row r="1940" spans="1:10" x14ac:dyDescent="0.35">
      <c r="A1940" s="17">
        <v>1442008</v>
      </c>
      <c r="B1940" s="19">
        <v>44441</v>
      </c>
      <c r="C1940" s="15">
        <f t="shared" si="124"/>
        <v>2</v>
      </c>
      <c r="D1940" s="15">
        <f t="shared" si="125"/>
        <v>9</v>
      </c>
      <c r="E1940" s="15">
        <f t="shared" si="126"/>
        <v>2021</v>
      </c>
      <c r="F1940" s="15" t="s">
        <v>227</v>
      </c>
      <c r="G1940" s="15" t="s">
        <v>143</v>
      </c>
      <c r="H1940" s="101"/>
      <c r="I1940" s="101">
        <v>140</v>
      </c>
      <c r="J1940" s="94">
        <f t="shared" si="123"/>
        <v>106893.38399999996</v>
      </c>
    </row>
    <row r="1941" spans="1:10" x14ac:dyDescent="0.35">
      <c r="A1941" s="17"/>
      <c r="B1941" s="19">
        <v>44445</v>
      </c>
      <c r="C1941" s="15">
        <f t="shared" si="124"/>
        <v>6</v>
      </c>
      <c r="D1941" s="15">
        <f t="shared" si="125"/>
        <v>9</v>
      </c>
      <c r="E1941" s="15">
        <f t="shared" si="126"/>
        <v>2021</v>
      </c>
      <c r="F1941" s="15" t="s">
        <v>329</v>
      </c>
      <c r="G1941" s="15" t="s">
        <v>19</v>
      </c>
      <c r="H1941" s="101">
        <v>216</v>
      </c>
      <c r="I1941" s="101"/>
      <c r="J1941" s="94">
        <f t="shared" si="123"/>
        <v>107109.38399999996</v>
      </c>
    </row>
    <row r="1942" spans="1:10" x14ac:dyDescent="0.35">
      <c r="A1942" s="17"/>
      <c r="B1942" s="19">
        <v>44445</v>
      </c>
      <c r="C1942" s="15">
        <f t="shared" si="124"/>
        <v>6</v>
      </c>
      <c r="D1942" s="15">
        <f t="shared" si="125"/>
        <v>9</v>
      </c>
      <c r="E1942" s="15">
        <f t="shared" si="126"/>
        <v>2021</v>
      </c>
      <c r="F1942" s="15" t="s">
        <v>332</v>
      </c>
      <c r="G1942" s="15" t="s">
        <v>19</v>
      </c>
      <c r="H1942" s="101">
        <v>216</v>
      </c>
      <c r="I1942" s="101"/>
      <c r="J1942" s="94">
        <f t="shared" si="123"/>
        <v>107325.38399999996</v>
      </c>
    </row>
    <row r="1943" spans="1:10" x14ac:dyDescent="0.35">
      <c r="A1943" s="17">
        <v>1442012</v>
      </c>
      <c r="B1943" s="19">
        <v>44445</v>
      </c>
      <c r="C1943" s="15">
        <f t="shared" si="124"/>
        <v>6</v>
      </c>
      <c r="D1943" s="15">
        <f t="shared" si="125"/>
        <v>9</v>
      </c>
      <c r="E1943" s="15">
        <f t="shared" si="126"/>
        <v>2021</v>
      </c>
      <c r="F1943" s="15" t="s">
        <v>226</v>
      </c>
      <c r="G1943" s="15" t="s">
        <v>128</v>
      </c>
      <c r="H1943" s="93"/>
      <c r="I1943" s="101">
        <v>65.849999999999994</v>
      </c>
      <c r="J1943" s="94">
        <f t="shared" si="123"/>
        <v>107259.53399999996</v>
      </c>
    </row>
    <row r="1944" spans="1:10" x14ac:dyDescent="0.35">
      <c r="A1944" s="17"/>
      <c r="B1944" s="19">
        <v>44445</v>
      </c>
      <c r="C1944" s="15">
        <f t="shared" si="124"/>
        <v>6</v>
      </c>
      <c r="D1944" s="15">
        <f t="shared" si="125"/>
        <v>9</v>
      </c>
      <c r="E1944" s="15">
        <f t="shared" si="126"/>
        <v>2021</v>
      </c>
      <c r="F1944" s="15" t="s">
        <v>235</v>
      </c>
      <c r="G1944" s="47" t="s">
        <v>143</v>
      </c>
      <c r="H1944" s="93"/>
      <c r="I1944" s="101">
        <v>38.049999999999997</v>
      </c>
      <c r="J1944" s="94">
        <f t="shared" si="123"/>
        <v>107221.48399999995</v>
      </c>
    </row>
    <row r="1945" spans="1:10" x14ac:dyDescent="0.35">
      <c r="A1945" s="17"/>
      <c r="B1945" s="19">
        <v>44446</v>
      </c>
      <c r="C1945" s="15">
        <f t="shared" si="124"/>
        <v>7</v>
      </c>
      <c r="D1945" s="15">
        <f t="shared" si="125"/>
        <v>9</v>
      </c>
      <c r="E1945" s="15">
        <f t="shared" si="126"/>
        <v>2021</v>
      </c>
      <c r="F1945" s="15" t="s">
        <v>99</v>
      </c>
      <c r="G1945" s="47" t="s">
        <v>138</v>
      </c>
      <c r="H1945" s="93"/>
      <c r="I1945" s="101">
        <v>138.11000000000001</v>
      </c>
      <c r="J1945" s="94">
        <f t="shared" si="123"/>
        <v>107083.37399999995</v>
      </c>
    </row>
    <row r="1946" spans="1:10" x14ac:dyDescent="0.35">
      <c r="A1946" s="17">
        <v>1442010</v>
      </c>
      <c r="B1946" s="19">
        <v>44447</v>
      </c>
      <c r="C1946" s="15">
        <f t="shared" si="124"/>
        <v>8</v>
      </c>
      <c r="D1946" s="15">
        <f t="shared" si="125"/>
        <v>9</v>
      </c>
      <c r="E1946" s="15">
        <f t="shared" si="126"/>
        <v>2021</v>
      </c>
      <c r="F1946" s="15" t="s">
        <v>231</v>
      </c>
      <c r="G1946" s="15" t="s">
        <v>130</v>
      </c>
      <c r="H1946" s="93"/>
      <c r="I1946" s="101">
        <v>408</v>
      </c>
      <c r="J1946" s="94">
        <f t="shared" si="123"/>
        <v>106675.37399999995</v>
      </c>
    </row>
    <row r="1947" spans="1:10" x14ac:dyDescent="0.35">
      <c r="A1947" s="17"/>
      <c r="B1947" s="19">
        <v>44449</v>
      </c>
      <c r="C1947" s="15">
        <f t="shared" si="124"/>
        <v>10</v>
      </c>
      <c r="D1947" s="15">
        <f t="shared" si="125"/>
        <v>9</v>
      </c>
      <c r="E1947" s="15">
        <f t="shared" si="126"/>
        <v>2021</v>
      </c>
      <c r="F1947" s="15" t="s">
        <v>167</v>
      </c>
      <c r="G1947" s="15" t="s">
        <v>18</v>
      </c>
      <c r="H1947" s="93"/>
      <c r="I1947" s="101">
        <v>117.25</v>
      </c>
      <c r="J1947" s="94">
        <f t="shared" si="123"/>
        <v>106558.12399999995</v>
      </c>
    </row>
    <row r="1948" spans="1:10" x14ac:dyDescent="0.35">
      <c r="A1948" s="17"/>
      <c r="B1948" s="19">
        <v>44449</v>
      </c>
      <c r="C1948" s="15">
        <f t="shared" si="124"/>
        <v>10</v>
      </c>
      <c r="D1948" s="15">
        <f t="shared" si="125"/>
        <v>9</v>
      </c>
      <c r="E1948" s="15">
        <f t="shared" si="126"/>
        <v>2021</v>
      </c>
      <c r="F1948" s="15" t="s">
        <v>235</v>
      </c>
      <c r="G1948" s="47" t="s">
        <v>138</v>
      </c>
      <c r="H1948" s="93"/>
      <c r="I1948" s="101">
        <v>97.66</v>
      </c>
      <c r="J1948" s="94">
        <f t="shared" si="123"/>
        <v>106460.46399999995</v>
      </c>
    </row>
    <row r="1949" spans="1:10" x14ac:dyDescent="0.35">
      <c r="A1949" s="17"/>
      <c r="B1949" s="19">
        <v>44452</v>
      </c>
      <c r="C1949" s="15">
        <f t="shared" si="124"/>
        <v>13</v>
      </c>
      <c r="D1949" s="15">
        <f t="shared" si="125"/>
        <v>9</v>
      </c>
      <c r="E1949" s="15">
        <f t="shared" si="126"/>
        <v>2021</v>
      </c>
      <c r="F1949" s="15" t="s">
        <v>326</v>
      </c>
      <c r="G1949" s="15" t="s">
        <v>9</v>
      </c>
      <c r="H1949" s="101">
        <v>135</v>
      </c>
      <c r="I1949" s="101"/>
      <c r="J1949" s="94">
        <f t="shared" si="123"/>
        <v>106595.46399999995</v>
      </c>
    </row>
    <row r="1950" spans="1:10" x14ac:dyDescent="0.35">
      <c r="A1950" s="17"/>
      <c r="B1950" s="19">
        <v>44452</v>
      </c>
      <c r="C1950" s="15">
        <f t="shared" si="124"/>
        <v>13</v>
      </c>
      <c r="D1950" s="15">
        <f t="shared" si="125"/>
        <v>9</v>
      </c>
      <c r="E1950" s="15">
        <f t="shared" si="126"/>
        <v>2021</v>
      </c>
      <c r="F1950" s="15" t="s">
        <v>326</v>
      </c>
      <c r="G1950" s="15" t="s">
        <v>19</v>
      </c>
      <c r="H1950" s="101">
        <v>216</v>
      </c>
      <c r="I1950" s="101"/>
      <c r="J1950" s="94">
        <f t="shared" si="123"/>
        <v>106811.46399999995</v>
      </c>
    </row>
    <row r="1951" spans="1:10" x14ac:dyDescent="0.35">
      <c r="A1951" s="17"/>
      <c r="B1951" s="19">
        <v>44454</v>
      </c>
      <c r="C1951" s="15">
        <f t="shared" si="124"/>
        <v>15</v>
      </c>
      <c r="D1951" s="15">
        <f t="shared" si="125"/>
        <v>9</v>
      </c>
      <c r="E1951" s="15">
        <f t="shared" si="126"/>
        <v>2021</v>
      </c>
      <c r="F1951" s="15" t="s">
        <v>327</v>
      </c>
      <c r="G1951" s="15" t="s">
        <v>9</v>
      </c>
      <c r="H1951" s="101">
        <v>160</v>
      </c>
      <c r="I1951" s="101"/>
      <c r="J1951" s="94">
        <f t="shared" si="123"/>
        <v>106971.46399999995</v>
      </c>
    </row>
    <row r="1952" spans="1:10" x14ac:dyDescent="0.35">
      <c r="A1952" s="17"/>
      <c r="B1952" s="19">
        <v>44454</v>
      </c>
      <c r="C1952" s="15">
        <f t="shared" si="124"/>
        <v>15</v>
      </c>
      <c r="D1952" s="15">
        <f t="shared" si="125"/>
        <v>9</v>
      </c>
      <c r="E1952" s="15">
        <f t="shared" si="126"/>
        <v>2021</v>
      </c>
      <c r="F1952" s="15" t="s">
        <v>332</v>
      </c>
      <c r="G1952" s="15" t="s">
        <v>9</v>
      </c>
      <c r="H1952" s="101">
        <v>80</v>
      </c>
      <c r="I1952" s="101"/>
      <c r="J1952" s="94">
        <f t="shared" si="123"/>
        <v>107051.46399999995</v>
      </c>
    </row>
    <row r="1953" spans="1:10" x14ac:dyDescent="0.35">
      <c r="A1953" s="17"/>
      <c r="B1953" s="19">
        <v>44454</v>
      </c>
      <c r="C1953" s="15">
        <f t="shared" si="124"/>
        <v>15</v>
      </c>
      <c r="D1953" s="15">
        <f t="shared" si="125"/>
        <v>9</v>
      </c>
      <c r="E1953" s="15">
        <f t="shared" si="126"/>
        <v>2021</v>
      </c>
      <c r="F1953" s="15" t="s">
        <v>327</v>
      </c>
      <c r="G1953" s="15" t="s">
        <v>19</v>
      </c>
      <c r="H1953" s="101">
        <v>216</v>
      </c>
      <c r="I1953" s="101"/>
      <c r="J1953" s="94">
        <f t="shared" si="123"/>
        <v>107267.46399999995</v>
      </c>
    </row>
    <row r="1954" spans="1:10" x14ac:dyDescent="0.35">
      <c r="A1954" s="17"/>
      <c r="B1954" s="19">
        <v>44454</v>
      </c>
      <c r="C1954" s="15">
        <f t="shared" si="124"/>
        <v>15</v>
      </c>
      <c r="D1954" s="15">
        <f t="shared" si="125"/>
        <v>9</v>
      </c>
      <c r="E1954" s="15">
        <f t="shared" si="126"/>
        <v>2021</v>
      </c>
      <c r="F1954" s="15" t="s">
        <v>332</v>
      </c>
      <c r="G1954" s="15" t="s">
        <v>19</v>
      </c>
      <c r="H1954" s="101">
        <v>216</v>
      </c>
      <c r="I1954" s="101"/>
      <c r="J1954" s="94">
        <f t="shared" si="123"/>
        <v>107483.46399999995</v>
      </c>
    </row>
    <row r="1955" spans="1:10" x14ac:dyDescent="0.35">
      <c r="A1955" s="17"/>
      <c r="B1955" s="19">
        <v>44454</v>
      </c>
      <c r="C1955" s="15">
        <f t="shared" si="124"/>
        <v>15</v>
      </c>
      <c r="D1955" s="15">
        <f t="shared" si="125"/>
        <v>9</v>
      </c>
      <c r="E1955" s="15">
        <f t="shared" si="126"/>
        <v>2021</v>
      </c>
      <c r="F1955" s="15" t="s">
        <v>226</v>
      </c>
      <c r="G1955" s="15" t="s">
        <v>82</v>
      </c>
      <c r="H1955" s="93"/>
      <c r="I1955" s="101">
        <v>20.8</v>
      </c>
      <c r="J1955" s="94">
        <f t="shared" si="123"/>
        <v>107462.66399999995</v>
      </c>
    </row>
    <row r="1956" spans="1:10" x14ac:dyDescent="0.35">
      <c r="A1956" s="17"/>
      <c r="B1956" s="19">
        <v>44454</v>
      </c>
      <c r="C1956" s="15">
        <f t="shared" si="124"/>
        <v>15</v>
      </c>
      <c r="D1956" s="15">
        <f t="shared" si="125"/>
        <v>9</v>
      </c>
      <c r="E1956" s="15">
        <f t="shared" si="126"/>
        <v>2021</v>
      </c>
      <c r="F1956" s="15" t="s">
        <v>235</v>
      </c>
      <c r="G1956" s="47" t="s">
        <v>138</v>
      </c>
      <c r="H1956" s="93"/>
      <c r="I1956" s="101">
        <v>20.96</v>
      </c>
      <c r="J1956" s="94">
        <f t="shared" si="123"/>
        <v>107441.70399999994</v>
      </c>
    </row>
    <row r="1957" spans="1:10" x14ac:dyDescent="0.35">
      <c r="A1957" s="17">
        <v>1442016</v>
      </c>
      <c r="B1957" s="19">
        <v>44456</v>
      </c>
      <c r="C1957" s="15">
        <f t="shared" si="124"/>
        <v>17</v>
      </c>
      <c r="D1957" s="15">
        <f t="shared" si="125"/>
        <v>9</v>
      </c>
      <c r="E1957" s="15">
        <f t="shared" si="126"/>
        <v>2021</v>
      </c>
      <c r="F1957" s="15" t="s">
        <v>235</v>
      </c>
      <c r="G1957" s="47" t="s">
        <v>138</v>
      </c>
      <c r="H1957" s="93"/>
      <c r="I1957" s="101">
        <v>45.68</v>
      </c>
      <c r="J1957" s="94">
        <f t="shared" si="123"/>
        <v>107396.02399999995</v>
      </c>
    </row>
    <row r="1958" spans="1:10" x14ac:dyDescent="0.35">
      <c r="A1958" s="17"/>
      <c r="B1958" s="19">
        <v>44456</v>
      </c>
      <c r="C1958" s="15">
        <f t="shared" si="124"/>
        <v>17</v>
      </c>
      <c r="D1958" s="15">
        <f t="shared" si="125"/>
        <v>9</v>
      </c>
      <c r="E1958" s="15">
        <f t="shared" si="126"/>
        <v>2021</v>
      </c>
      <c r="F1958" s="15" t="s">
        <v>235</v>
      </c>
      <c r="G1958" s="47" t="s">
        <v>138</v>
      </c>
      <c r="H1958" s="93"/>
      <c r="I1958" s="101">
        <v>24.7</v>
      </c>
      <c r="J1958" s="94">
        <f t="shared" si="123"/>
        <v>107371.32399999995</v>
      </c>
    </row>
    <row r="1959" spans="1:10" x14ac:dyDescent="0.35">
      <c r="A1959" s="17"/>
      <c r="B1959" s="19">
        <v>44459</v>
      </c>
      <c r="C1959" s="15">
        <f t="shared" si="124"/>
        <v>20</v>
      </c>
      <c r="D1959" s="15">
        <f t="shared" si="125"/>
        <v>9</v>
      </c>
      <c r="E1959" s="15">
        <f t="shared" si="126"/>
        <v>2021</v>
      </c>
      <c r="F1959" s="15" t="s">
        <v>57</v>
      </c>
      <c r="G1959" s="15" t="s">
        <v>91</v>
      </c>
      <c r="H1959" s="93"/>
      <c r="I1959" s="101">
        <v>56.05</v>
      </c>
      <c r="J1959" s="94">
        <f t="shared" si="123"/>
        <v>107315.27399999995</v>
      </c>
    </row>
    <row r="1960" spans="1:10" x14ac:dyDescent="0.35">
      <c r="A1960" s="17">
        <v>1442015</v>
      </c>
      <c r="B1960" s="19">
        <v>44460</v>
      </c>
      <c r="C1960" s="15">
        <f t="shared" si="124"/>
        <v>21</v>
      </c>
      <c r="D1960" s="15">
        <f t="shared" si="125"/>
        <v>9</v>
      </c>
      <c r="E1960" s="15">
        <f t="shared" si="126"/>
        <v>2021</v>
      </c>
      <c r="F1960" s="15" t="s">
        <v>177</v>
      </c>
      <c r="G1960" s="47" t="s">
        <v>138</v>
      </c>
      <c r="H1960" s="93"/>
      <c r="I1960" s="101">
        <v>29</v>
      </c>
      <c r="J1960" s="94">
        <f t="shared" si="123"/>
        <v>107286.27399999995</v>
      </c>
    </row>
    <row r="1961" spans="1:10" x14ac:dyDescent="0.35">
      <c r="A1961" s="17">
        <v>1442017</v>
      </c>
      <c r="B1961" s="19">
        <v>44462</v>
      </c>
      <c r="C1961" s="15">
        <f t="shared" si="124"/>
        <v>23</v>
      </c>
      <c r="D1961" s="15">
        <f t="shared" si="125"/>
        <v>9</v>
      </c>
      <c r="E1961" s="15">
        <f t="shared" si="126"/>
        <v>2021</v>
      </c>
      <c r="F1961" s="15" t="s">
        <v>135</v>
      </c>
      <c r="G1961" s="15" t="s">
        <v>148</v>
      </c>
      <c r="H1961" s="93"/>
      <c r="I1961" s="101">
        <v>259.3</v>
      </c>
      <c r="J1961" s="94">
        <f t="shared" si="123"/>
        <v>107026.97399999994</v>
      </c>
    </row>
    <row r="1962" spans="1:10" x14ac:dyDescent="0.35">
      <c r="A1962" s="17"/>
      <c r="B1962" s="19">
        <v>44463</v>
      </c>
      <c r="C1962" s="15">
        <f t="shared" si="124"/>
        <v>24</v>
      </c>
      <c r="D1962" s="15">
        <f t="shared" si="125"/>
        <v>9</v>
      </c>
      <c r="E1962" s="15">
        <f t="shared" si="126"/>
        <v>2021</v>
      </c>
      <c r="F1962" s="15" t="s">
        <v>235</v>
      </c>
      <c r="G1962" s="15" t="s">
        <v>42</v>
      </c>
      <c r="H1962" s="93"/>
      <c r="I1962" s="101">
        <v>25.31</v>
      </c>
      <c r="J1962" s="94">
        <f t="shared" si="123"/>
        <v>107001.66399999995</v>
      </c>
    </row>
    <row r="1963" spans="1:10" x14ac:dyDescent="0.35">
      <c r="A1963" s="17"/>
      <c r="B1963" s="19">
        <v>44467</v>
      </c>
      <c r="C1963" s="15">
        <f t="shared" si="124"/>
        <v>28</v>
      </c>
      <c r="D1963" s="15">
        <f t="shared" si="125"/>
        <v>9</v>
      </c>
      <c r="E1963" s="15">
        <f t="shared" si="126"/>
        <v>2021</v>
      </c>
      <c r="F1963" s="15" t="s">
        <v>235</v>
      </c>
      <c r="G1963" s="47" t="s">
        <v>52</v>
      </c>
      <c r="H1963" s="93"/>
      <c r="I1963" s="101">
        <v>33.18</v>
      </c>
      <c r="J1963" s="94">
        <f t="shared" si="123"/>
        <v>106968.48399999995</v>
      </c>
    </row>
    <row r="1964" spans="1:10" x14ac:dyDescent="0.35">
      <c r="A1964" s="17"/>
      <c r="B1964" s="19">
        <v>44467</v>
      </c>
      <c r="C1964" s="15">
        <f t="shared" si="124"/>
        <v>28</v>
      </c>
      <c r="D1964" s="15">
        <f t="shared" si="125"/>
        <v>9</v>
      </c>
      <c r="E1964" s="15">
        <f t="shared" si="126"/>
        <v>2021</v>
      </c>
      <c r="F1964" s="15" t="s">
        <v>358</v>
      </c>
      <c r="G1964" s="15" t="s">
        <v>19</v>
      </c>
      <c r="H1964" s="101">
        <v>300</v>
      </c>
      <c r="I1964" s="101"/>
      <c r="J1964" s="94">
        <f t="shared" si="123"/>
        <v>107268.48399999995</v>
      </c>
    </row>
    <row r="1965" spans="1:10" x14ac:dyDescent="0.35">
      <c r="A1965" s="17"/>
      <c r="B1965" s="19">
        <v>44469</v>
      </c>
      <c r="C1965" s="15">
        <f t="shared" si="124"/>
        <v>30</v>
      </c>
      <c r="D1965" s="15">
        <f t="shared" si="125"/>
        <v>9</v>
      </c>
      <c r="E1965" s="15">
        <f t="shared" si="126"/>
        <v>2021</v>
      </c>
      <c r="F1965" s="15" t="s">
        <v>61</v>
      </c>
      <c r="G1965" s="15" t="s">
        <v>40</v>
      </c>
      <c r="H1965" s="93"/>
      <c r="I1965" s="101">
        <v>181.9</v>
      </c>
      <c r="J1965" s="94">
        <f t="shared" si="123"/>
        <v>107086.58399999996</v>
      </c>
    </row>
    <row r="1966" spans="1:10" x14ac:dyDescent="0.35">
      <c r="A1966" s="17"/>
      <c r="B1966" s="19">
        <v>44469</v>
      </c>
      <c r="C1966" s="15">
        <f t="shared" si="124"/>
        <v>30</v>
      </c>
      <c r="D1966" s="15">
        <f t="shared" si="125"/>
        <v>9</v>
      </c>
      <c r="E1966" s="15">
        <f t="shared" si="126"/>
        <v>2021</v>
      </c>
      <c r="F1966" s="15" t="s">
        <v>204</v>
      </c>
      <c r="G1966" s="15" t="s">
        <v>116</v>
      </c>
      <c r="H1966" s="101"/>
      <c r="I1966" s="101">
        <v>7.2</v>
      </c>
      <c r="J1966" s="100">
        <f t="shared" si="123"/>
        <v>107079.38399999996</v>
      </c>
    </row>
    <row r="1967" spans="1:10" x14ac:dyDescent="0.35">
      <c r="B1967" s="20">
        <v>44470</v>
      </c>
      <c r="C1967" s="11">
        <f t="shared" si="124"/>
        <v>1</v>
      </c>
      <c r="D1967" s="11">
        <f t="shared" si="125"/>
        <v>10</v>
      </c>
      <c r="E1967" s="11">
        <f t="shared" si="126"/>
        <v>2021</v>
      </c>
      <c r="F1967" s="11" t="s">
        <v>309</v>
      </c>
      <c r="G1967" s="11" t="s">
        <v>19</v>
      </c>
      <c r="H1967" s="102">
        <v>216</v>
      </c>
      <c r="J1967" s="92">
        <f t="shared" si="123"/>
        <v>107295.38399999996</v>
      </c>
    </row>
    <row r="1968" spans="1:10" x14ac:dyDescent="0.35">
      <c r="B1968" s="20">
        <v>44473</v>
      </c>
      <c r="C1968" s="11">
        <f t="shared" si="124"/>
        <v>4</v>
      </c>
      <c r="D1968" s="11">
        <f t="shared" si="125"/>
        <v>10</v>
      </c>
      <c r="E1968" s="11">
        <f t="shared" si="126"/>
        <v>2021</v>
      </c>
      <c r="F1968" s="11" t="s">
        <v>330</v>
      </c>
      <c r="G1968" s="11" t="s">
        <v>48</v>
      </c>
      <c r="I1968" s="102">
        <v>1667</v>
      </c>
      <c r="J1968" s="92">
        <f t="shared" si="123"/>
        <v>105628.38399999996</v>
      </c>
    </row>
    <row r="1969" spans="1:10" x14ac:dyDescent="0.35">
      <c r="B1969" s="20">
        <v>44473</v>
      </c>
      <c r="C1969" s="11">
        <f t="shared" si="124"/>
        <v>4</v>
      </c>
      <c r="D1969" s="11">
        <f t="shared" si="125"/>
        <v>10</v>
      </c>
      <c r="E1969" s="11">
        <f t="shared" si="126"/>
        <v>2021</v>
      </c>
      <c r="F1969" s="11" t="s">
        <v>357</v>
      </c>
      <c r="G1969" s="11" t="s">
        <v>19</v>
      </c>
      <c r="H1969" s="102">
        <v>216</v>
      </c>
      <c r="J1969" s="92">
        <f t="shared" si="123"/>
        <v>105844.38399999996</v>
      </c>
    </row>
    <row r="1970" spans="1:10" x14ac:dyDescent="0.35">
      <c r="B1970" s="20">
        <v>44473</v>
      </c>
      <c r="C1970" s="11">
        <f t="shared" si="124"/>
        <v>4</v>
      </c>
      <c r="D1970" s="11">
        <f t="shared" si="125"/>
        <v>10</v>
      </c>
      <c r="E1970" s="11">
        <f t="shared" si="126"/>
        <v>2021</v>
      </c>
      <c r="F1970" s="11" t="s">
        <v>329</v>
      </c>
      <c r="G1970" s="11" t="s">
        <v>19</v>
      </c>
      <c r="H1970" s="102">
        <v>216</v>
      </c>
      <c r="J1970" s="92">
        <f t="shared" si="123"/>
        <v>106060.38399999996</v>
      </c>
    </row>
    <row r="1971" spans="1:10" x14ac:dyDescent="0.35">
      <c r="B1971" s="20">
        <v>44473</v>
      </c>
      <c r="C1971" s="11">
        <f t="shared" si="124"/>
        <v>4</v>
      </c>
      <c r="D1971" s="11">
        <f t="shared" si="125"/>
        <v>10</v>
      </c>
      <c r="E1971" s="11">
        <f t="shared" si="126"/>
        <v>2021</v>
      </c>
      <c r="F1971" s="11" t="s">
        <v>123</v>
      </c>
      <c r="G1971" s="11" t="s">
        <v>71</v>
      </c>
      <c r="I1971" s="102">
        <v>321.87</v>
      </c>
      <c r="J1971" s="92">
        <f t="shared" si="123"/>
        <v>105738.51399999997</v>
      </c>
    </row>
    <row r="1972" spans="1:10" x14ac:dyDescent="0.35">
      <c r="A1972" s="1">
        <v>1442014</v>
      </c>
      <c r="B1972" s="20">
        <v>44473</v>
      </c>
      <c r="C1972" s="11">
        <f t="shared" si="124"/>
        <v>4</v>
      </c>
      <c r="D1972" s="11">
        <f t="shared" si="125"/>
        <v>10</v>
      </c>
      <c r="E1972" s="11">
        <f t="shared" si="126"/>
        <v>2021</v>
      </c>
      <c r="F1972" s="11" t="s">
        <v>27</v>
      </c>
      <c r="G1972" s="11" t="s">
        <v>82</v>
      </c>
      <c r="I1972" s="102">
        <v>1620</v>
      </c>
      <c r="J1972" s="92">
        <f t="shared" si="123"/>
        <v>104118.51399999997</v>
      </c>
    </row>
    <row r="1973" spans="1:10" x14ac:dyDescent="0.35">
      <c r="B1973" s="20">
        <v>44473</v>
      </c>
      <c r="C1973" s="11">
        <f t="shared" si="124"/>
        <v>4</v>
      </c>
      <c r="D1973" s="11">
        <f t="shared" si="125"/>
        <v>10</v>
      </c>
      <c r="E1973" s="11">
        <f t="shared" si="126"/>
        <v>2021</v>
      </c>
      <c r="F1973" s="40" t="s">
        <v>184</v>
      </c>
      <c r="G1973" s="11" t="s">
        <v>116</v>
      </c>
      <c r="I1973" s="102">
        <v>13.87</v>
      </c>
      <c r="J1973" s="92">
        <f t="shared" si="123"/>
        <v>104104.64399999997</v>
      </c>
    </row>
    <row r="1974" spans="1:10" x14ac:dyDescent="0.35">
      <c r="B1974" s="20">
        <v>44473</v>
      </c>
      <c r="C1974" s="11">
        <f t="shared" si="124"/>
        <v>4</v>
      </c>
      <c r="D1974" s="11">
        <f t="shared" si="125"/>
        <v>10</v>
      </c>
      <c r="E1974" s="11">
        <f t="shared" si="126"/>
        <v>2021</v>
      </c>
      <c r="F1974" s="40" t="s">
        <v>203</v>
      </c>
      <c r="G1974" s="11" t="s">
        <v>116</v>
      </c>
      <c r="I1974" s="102">
        <v>8.39</v>
      </c>
      <c r="J1974" s="92">
        <f t="shared" si="123"/>
        <v>104096.25399999997</v>
      </c>
    </row>
    <row r="1975" spans="1:10" x14ac:dyDescent="0.35">
      <c r="B1975" s="20">
        <v>44474</v>
      </c>
      <c r="C1975" s="11">
        <f t="shared" si="124"/>
        <v>5</v>
      </c>
      <c r="D1975" s="11">
        <f t="shared" si="125"/>
        <v>10</v>
      </c>
      <c r="E1975" s="11">
        <f t="shared" si="126"/>
        <v>2021</v>
      </c>
      <c r="F1975" s="11" t="s">
        <v>336</v>
      </c>
      <c r="G1975" s="11" t="s">
        <v>9</v>
      </c>
      <c r="H1975" s="102">
        <v>417</v>
      </c>
      <c r="J1975" s="92">
        <f t="shared" si="123"/>
        <v>104513.25399999997</v>
      </c>
    </row>
    <row r="1976" spans="1:10" x14ac:dyDescent="0.35">
      <c r="B1976" s="20">
        <v>44474</v>
      </c>
      <c r="C1976" s="11">
        <f t="shared" si="124"/>
        <v>5</v>
      </c>
      <c r="D1976" s="11">
        <f t="shared" si="125"/>
        <v>10</v>
      </c>
      <c r="E1976" s="11">
        <f t="shared" si="126"/>
        <v>2021</v>
      </c>
      <c r="F1976" s="11" t="s">
        <v>336</v>
      </c>
      <c r="G1976" s="11" t="s">
        <v>19</v>
      </c>
      <c r="H1976" s="102">
        <v>216</v>
      </c>
      <c r="J1976" s="92">
        <f t="shared" si="123"/>
        <v>104729.25399999997</v>
      </c>
    </row>
    <row r="1977" spans="1:10" x14ac:dyDescent="0.35">
      <c r="B1977" s="20">
        <v>44474</v>
      </c>
      <c r="C1977" s="11">
        <f t="shared" si="124"/>
        <v>5</v>
      </c>
      <c r="D1977" s="11">
        <f t="shared" si="125"/>
        <v>10</v>
      </c>
      <c r="E1977" s="11">
        <f t="shared" si="126"/>
        <v>2021</v>
      </c>
      <c r="F1977" s="11" t="s">
        <v>160</v>
      </c>
      <c r="G1977" s="11" t="s">
        <v>161</v>
      </c>
      <c r="I1977" s="102">
        <v>34.85</v>
      </c>
      <c r="J1977" s="92">
        <f t="shared" si="123"/>
        <v>104694.40399999997</v>
      </c>
    </row>
    <row r="1978" spans="1:10" x14ac:dyDescent="0.35">
      <c r="A1978" s="1">
        <v>1442020</v>
      </c>
      <c r="B1978" s="20">
        <v>44475</v>
      </c>
      <c r="C1978" s="11">
        <f t="shared" si="124"/>
        <v>6</v>
      </c>
      <c r="D1978" s="11">
        <f t="shared" si="125"/>
        <v>10</v>
      </c>
      <c r="E1978" s="11">
        <f t="shared" si="126"/>
        <v>2021</v>
      </c>
      <c r="F1978" s="11" t="s">
        <v>220</v>
      </c>
      <c r="G1978" s="11" t="s">
        <v>116</v>
      </c>
      <c r="I1978" s="102">
        <v>78</v>
      </c>
      <c r="J1978" s="92">
        <f t="shared" si="123"/>
        <v>104616.40399999997</v>
      </c>
    </row>
    <row r="1979" spans="1:10" x14ac:dyDescent="0.35">
      <c r="A1979" s="1">
        <v>1442018</v>
      </c>
      <c r="B1979" s="20">
        <v>44475</v>
      </c>
      <c r="C1979" s="11">
        <f t="shared" si="124"/>
        <v>6</v>
      </c>
      <c r="D1979" s="11">
        <f t="shared" si="125"/>
        <v>10</v>
      </c>
      <c r="E1979" s="11">
        <f t="shared" si="126"/>
        <v>2021</v>
      </c>
      <c r="F1979" s="11" t="s">
        <v>233</v>
      </c>
      <c r="G1979" s="11" t="s">
        <v>116</v>
      </c>
      <c r="I1979" s="102">
        <v>30.87</v>
      </c>
      <c r="J1979" s="92">
        <f t="shared" si="123"/>
        <v>104585.53399999997</v>
      </c>
    </row>
    <row r="1980" spans="1:10" x14ac:dyDescent="0.35">
      <c r="B1980" s="20">
        <v>44476</v>
      </c>
      <c r="C1980" s="11">
        <f t="shared" si="124"/>
        <v>7</v>
      </c>
      <c r="D1980" s="11">
        <f t="shared" si="125"/>
        <v>10</v>
      </c>
      <c r="E1980" s="11">
        <f t="shared" si="126"/>
        <v>2021</v>
      </c>
      <c r="F1980" s="11" t="s">
        <v>326</v>
      </c>
      <c r="G1980" s="11" t="s">
        <v>9</v>
      </c>
      <c r="H1980" s="102">
        <v>135</v>
      </c>
      <c r="J1980" s="92">
        <f t="shared" si="123"/>
        <v>104720.53399999997</v>
      </c>
    </row>
    <row r="1981" spans="1:10" x14ac:dyDescent="0.35">
      <c r="B1981" s="20">
        <v>44476</v>
      </c>
      <c r="C1981" s="11">
        <f t="shared" si="124"/>
        <v>7</v>
      </c>
      <c r="D1981" s="11">
        <f t="shared" si="125"/>
        <v>10</v>
      </c>
      <c r="E1981" s="11">
        <f t="shared" si="126"/>
        <v>2021</v>
      </c>
      <c r="F1981" s="11" t="s">
        <v>326</v>
      </c>
      <c r="G1981" s="11" t="s">
        <v>19</v>
      </c>
      <c r="H1981" s="102">
        <v>216</v>
      </c>
      <c r="J1981" s="92">
        <f t="shared" si="123"/>
        <v>104936.53399999997</v>
      </c>
    </row>
    <row r="1982" spans="1:10" x14ac:dyDescent="0.35">
      <c r="B1982" s="20">
        <v>44480</v>
      </c>
      <c r="C1982" s="11">
        <f t="shared" si="124"/>
        <v>11</v>
      </c>
      <c r="D1982" s="11">
        <f t="shared" si="125"/>
        <v>10</v>
      </c>
      <c r="E1982" s="11">
        <f t="shared" si="126"/>
        <v>2021</v>
      </c>
      <c r="F1982" s="11" t="s">
        <v>332</v>
      </c>
      <c r="G1982" s="11" t="s">
        <v>9</v>
      </c>
      <c r="H1982" s="102">
        <v>80</v>
      </c>
      <c r="J1982" s="92">
        <f t="shared" si="123"/>
        <v>105016.53399999997</v>
      </c>
    </row>
    <row r="1983" spans="1:10" x14ac:dyDescent="0.35">
      <c r="B1983" s="20">
        <v>44480</v>
      </c>
      <c r="C1983" s="11">
        <f t="shared" si="124"/>
        <v>11</v>
      </c>
      <c r="D1983" s="11">
        <f t="shared" si="125"/>
        <v>10</v>
      </c>
      <c r="E1983" s="11">
        <f t="shared" si="126"/>
        <v>2021</v>
      </c>
      <c r="F1983" s="11" t="s">
        <v>167</v>
      </c>
      <c r="G1983" s="11" t="s">
        <v>18</v>
      </c>
      <c r="I1983" s="102">
        <v>117.25</v>
      </c>
      <c r="J1983" s="92">
        <f t="shared" si="123"/>
        <v>104899.28399999997</v>
      </c>
    </row>
    <row r="1984" spans="1:10" x14ac:dyDescent="0.35">
      <c r="B1984" s="20">
        <v>44480</v>
      </c>
      <c r="C1984" s="11">
        <f t="shared" si="124"/>
        <v>11</v>
      </c>
      <c r="D1984" s="11">
        <f t="shared" si="125"/>
        <v>10</v>
      </c>
      <c r="E1984" s="11">
        <f t="shared" si="126"/>
        <v>2021</v>
      </c>
      <c r="F1984" s="11" t="s">
        <v>332</v>
      </c>
      <c r="G1984" s="11" t="s">
        <v>19</v>
      </c>
      <c r="H1984" s="102">
        <v>216</v>
      </c>
      <c r="J1984" s="92">
        <f t="shared" si="123"/>
        <v>105115.28399999997</v>
      </c>
    </row>
    <row r="1985" spans="1:10" x14ac:dyDescent="0.35">
      <c r="B1985" s="20">
        <v>44480</v>
      </c>
      <c r="C1985" s="11">
        <f t="shared" si="124"/>
        <v>11</v>
      </c>
      <c r="D1985" s="11">
        <f t="shared" si="125"/>
        <v>10</v>
      </c>
      <c r="E1985" s="11">
        <f t="shared" si="126"/>
        <v>2021</v>
      </c>
      <c r="F1985" s="11" t="s">
        <v>235</v>
      </c>
      <c r="G1985" s="11" t="s">
        <v>82</v>
      </c>
      <c r="I1985" s="102">
        <v>7.2</v>
      </c>
      <c r="J1985" s="92">
        <f t="shared" si="123"/>
        <v>105108.08399999997</v>
      </c>
    </row>
    <row r="1986" spans="1:10" x14ac:dyDescent="0.35">
      <c r="B1986" s="20">
        <v>44481</v>
      </c>
      <c r="C1986" s="11">
        <f t="shared" si="124"/>
        <v>12</v>
      </c>
      <c r="D1986" s="11">
        <f t="shared" si="125"/>
        <v>10</v>
      </c>
      <c r="E1986" s="11">
        <f t="shared" si="126"/>
        <v>2021</v>
      </c>
      <c r="F1986" s="11" t="s">
        <v>358</v>
      </c>
      <c r="G1986" s="11" t="s">
        <v>19</v>
      </c>
      <c r="H1986" s="102">
        <v>300</v>
      </c>
      <c r="J1986" s="92">
        <f t="shared" si="123"/>
        <v>105408.08399999997</v>
      </c>
    </row>
    <row r="1987" spans="1:10" x14ac:dyDescent="0.35">
      <c r="B1987" s="20">
        <v>44482</v>
      </c>
      <c r="C1987" s="11">
        <f t="shared" si="124"/>
        <v>13</v>
      </c>
      <c r="D1987" s="11">
        <f t="shared" si="125"/>
        <v>10</v>
      </c>
      <c r="E1987" s="11">
        <f t="shared" si="126"/>
        <v>2021</v>
      </c>
      <c r="F1987" s="11" t="s">
        <v>331</v>
      </c>
      <c r="G1987" s="11" t="s">
        <v>50</v>
      </c>
      <c r="I1987" s="102">
        <v>100</v>
      </c>
      <c r="J1987" s="92">
        <f t="shared" ref="J1987:J2050" si="127">J1986+H1987-I1987</f>
        <v>105308.08399999997</v>
      </c>
    </row>
    <row r="1988" spans="1:10" x14ac:dyDescent="0.35">
      <c r="A1988" s="1">
        <v>1442019</v>
      </c>
      <c r="B1988" s="20">
        <v>44482</v>
      </c>
      <c r="C1988" s="11">
        <f t="shared" si="124"/>
        <v>13</v>
      </c>
      <c r="D1988" s="11">
        <f t="shared" si="125"/>
        <v>10</v>
      </c>
      <c r="E1988" s="11">
        <f t="shared" si="126"/>
        <v>2021</v>
      </c>
      <c r="F1988" s="11" t="s">
        <v>106</v>
      </c>
      <c r="G1988" s="11" t="s">
        <v>82</v>
      </c>
      <c r="I1988" s="102">
        <v>856.04</v>
      </c>
      <c r="J1988" s="92">
        <f t="shared" si="127"/>
        <v>104452.04399999998</v>
      </c>
    </row>
    <row r="1989" spans="1:10" x14ac:dyDescent="0.35">
      <c r="B1989" s="20">
        <v>44482</v>
      </c>
      <c r="C1989" s="11">
        <f t="shared" si="124"/>
        <v>13</v>
      </c>
      <c r="D1989" s="11">
        <f t="shared" si="125"/>
        <v>10</v>
      </c>
      <c r="E1989" s="11">
        <f t="shared" si="126"/>
        <v>2021</v>
      </c>
      <c r="F1989" s="11" t="s">
        <v>61</v>
      </c>
      <c r="G1989" s="11" t="s">
        <v>98</v>
      </c>
      <c r="I1989" s="102">
        <v>298.39999999999998</v>
      </c>
      <c r="J1989" s="92">
        <f t="shared" si="127"/>
        <v>104153.64399999999</v>
      </c>
    </row>
    <row r="1990" spans="1:10" x14ac:dyDescent="0.35">
      <c r="B1990" s="20">
        <v>44482</v>
      </c>
      <c r="C1990" s="11">
        <f t="shared" si="124"/>
        <v>13</v>
      </c>
      <c r="D1990" s="11">
        <f t="shared" si="125"/>
        <v>10</v>
      </c>
      <c r="E1990" s="11">
        <f t="shared" si="126"/>
        <v>2021</v>
      </c>
      <c r="F1990" s="11" t="s">
        <v>333</v>
      </c>
      <c r="G1990" s="11" t="s">
        <v>67</v>
      </c>
      <c r="I1990" s="102">
        <v>167</v>
      </c>
      <c r="J1990" s="92">
        <f t="shared" si="127"/>
        <v>103986.64399999999</v>
      </c>
    </row>
    <row r="1991" spans="1:10" x14ac:dyDescent="0.35">
      <c r="B1991" s="20">
        <v>44483</v>
      </c>
      <c r="C1991" s="11">
        <f t="shared" si="124"/>
        <v>14</v>
      </c>
      <c r="D1991" s="11">
        <f t="shared" si="125"/>
        <v>10</v>
      </c>
      <c r="E1991" s="11">
        <f t="shared" si="126"/>
        <v>2021</v>
      </c>
      <c r="F1991" s="11" t="s">
        <v>235</v>
      </c>
      <c r="G1991" s="11" t="s">
        <v>138</v>
      </c>
      <c r="I1991" s="102">
        <v>30.17</v>
      </c>
      <c r="J1991" s="92">
        <f t="shared" si="127"/>
        <v>103956.47399999999</v>
      </c>
    </row>
    <row r="1992" spans="1:10" x14ac:dyDescent="0.35">
      <c r="B1992" s="20">
        <v>44484</v>
      </c>
      <c r="C1992" s="11">
        <f t="shared" si="124"/>
        <v>15</v>
      </c>
      <c r="D1992" s="11">
        <f t="shared" si="125"/>
        <v>10</v>
      </c>
      <c r="E1992" s="11">
        <f t="shared" si="126"/>
        <v>2021</v>
      </c>
      <c r="F1992" s="11" t="s">
        <v>327</v>
      </c>
      <c r="G1992" s="11" t="s">
        <v>9</v>
      </c>
      <c r="H1992" s="102">
        <v>160</v>
      </c>
      <c r="J1992" s="92">
        <f t="shared" si="127"/>
        <v>104116.47399999999</v>
      </c>
    </row>
    <row r="1993" spans="1:10" x14ac:dyDescent="0.35">
      <c r="B1993" s="20">
        <v>44484</v>
      </c>
      <c r="C1993" s="11">
        <f t="shared" si="124"/>
        <v>15</v>
      </c>
      <c r="D1993" s="11">
        <f t="shared" si="125"/>
        <v>10</v>
      </c>
      <c r="E1993" s="11">
        <f t="shared" si="126"/>
        <v>2021</v>
      </c>
      <c r="F1993" s="11" t="s">
        <v>327</v>
      </c>
      <c r="G1993" s="11" t="s">
        <v>19</v>
      </c>
      <c r="H1993" s="102">
        <v>216</v>
      </c>
      <c r="J1993" s="92">
        <f t="shared" si="127"/>
        <v>104332.47399999999</v>
      </c>
    </row>
    <row r="1994" spans="1:10" x14ac:dyDescent="0.35">
      <c r="B1994" s="20">
        <v>44484</v>
      </c>
      <c r="C1994" s="11">
        <f t="shared" si="124"/>
        <v>15</v>
      </c>
      <c r="D1994" s="11">
        <f t="shared" si="125"/>
        <v>10</v>
      </c>
      <c r="E1994" s="11">
        <f t="shared" si="126"/>
        <v>2021</v>
      </c>
      <c r="F1994" s="11" t="s">
        <v>235</v>
      </c>
      <c r="G1994" s="11" t="s">
        <v>82</v>
      </c>
      <c r="I1994" s="102">
        <v>27.02</v>
      </c>
      <c r="J1994" s="92">
        <f t="shared" si="127"/>
        <v>104305.45399999998</v>
      </c>
    </row>
    <row r="1995" spans="1:10" x14ac:dyDescent="0.35">
      <c r="B1995" s="20">
        <v>44484</v>
      </c>
      <c r="C1995" s="11">
        <f t="shared" si="124"/>
        <v>15</v>
      </c>
      <c r="D1995" s="11">
        <f t="shared" si="125"/>
        <v>10</v>
      </c>
      <c r="E1995" s="11">
        <f t="shared" si="126"/>
        <v>2021</v>
      </c>
      <c r="F1995" s="11" t="s">
        <v>160</v>
      </c>
      <c r="G1995" s="11" t="s">
        <v>161</v>
      </c>
      <c r="I1995" s="102">
        <v>12</v>
      </c>
      <c r="J1995" s="92">
        <f t="shared" si="127"/>
        <v>104293.45399999998</v>
      </c>
    </row>
    <row r="1996" spans="1:10" x14ac:dyDescent="0.35">
      <c r="B1996" s="20">
        <v>44487</v>
      </c>
      <c r="C1996" s="11">
        <f t="shared" si="124"/>
        <v>18</v>
      </c>
      <c r="D1996" s="11">
        <f t="shared" si="125"/>
        <v>10</v>
      </c>
      <c r="E1996" s="11">
        <f t="shared" si="126"/>
        <v>2021</v>
      </c>
      <c r="F1996" s="11" t="s">
        <v>235</v>
      </c>
      <c r="G1996" s="11" t="s">
        <v>40</v>
      </c>
      <c r="I1996" s="102">
        <v>339.43</v>
      </c>
      <c r="J1996" s="92">
        <f t="shared" si="127"/>
        <v>103954.02399999999</v>
      </c>
    </row>
    <row r="1997" spans="1:10" x14ac:dyDescent="0.35">
      <c r="B1997" s="20">
        <v>44487</v>
      </c>
      <c r="C1997" s="11">
        <f t="shared" si="124"/>
        <v>18</v>
      </c>
      <c r="D1997" s="11">
        <f t="shared" si="125"/>
        <v>10</v>
      </c>
      <c r="E1997" s="11">
        <f t="shared" si="126"/>
        <v>2021</v>
      </c>
      <c r="F1997" s="11" t="s">
        <v>144</v>
      </c>
      <c r="G1997" s="11" t="s">
        <v>138</v>
      </c>
      <c r="I1997" s="102">
        <v>11.4</v>
      </c>
      <c r="J1997" s="92">
        <f t="shared" si="127"/>
        <v>103942.624</v>
      </c>
    </row>
    <row r="1998" spans="1:10" x14ac:dyDescent="0.35">
      <c r="B1998" s="20">
        <v>44488</v>
      </c>
      <c r="C1998" s="11">
        <f t="shared" si="124"/>
        <v>19</v>
      </c>
      <c r="D1998" s="11">
        <f t="shared" si="125"/>
        <v>10</v>
      </c>
      <c r="E1998" s="11">
        <f t="shared" si="126"/>
        <v>2021</v>
      </c>
      <c r="F1998" s="11" t="s">
        <v>235</v>
      </c>
      <c r="G1998" s="11" t="s">
        <v>40</v>
      </c>
      <c r="I1998" s="102">
        <v>30.43</v>
      </c>
      <c r="J1998" s="92">
        <f t="shared" si="127"/>
        <v>103912.194</v>
      </c>
    </row>
    <row r="1999" spans="1:10" x14ac:dyDescent="0.35">
      <c r="B1999" s="20">
        <v>44488</v>
      </c>
      <c r="C1999" s="11">
        <f t="shared" ref="C1999:C2062" si="128">DAY(B1999)</f>
        <v>19</v>
      </c>
      <c r="D1999" s="11">
        <f t="shared" ref="D1999:D2062" si="129">MONTH(B1999)</f>
        <v>10</v>
      </c>
      <c r="E1999" s="11">
        <f t="shared" ref="E1999:E2062" si="130">YEAR(B1999)</f>
        <v>2021</v>
      </c>
      <c r="F1999" s="11" t="s">
        <v>45</v>
      </c>
      <c r="G1999" s="11" t="s">
        <v>96</v>
      </c>
      <c r="I1999" s="102">
        <v>72</v>
      </c>
      <c r="J1999" s="92">
        <f t="shared" si="127"/>
        <v>103840.194</v>
      </c>
    </row>
    <row r="2000" spans="1:10" x14ac:dyDescent="0.35">
      <c r="B2000" s="20">
        <v>44490</v>
      </c>
      <c r="C2000" s="11">
        <f t="shared" si="128"/>
        <v>21</v>
      </c>
      <c r="D2000" s="11">
        <f t="shared" si="129"/>
        <v>10</v>
      </c>
      <c r="E2000" s="11">
        <f t="shared" si="130"/>
        <v>2021</v>
      </c>
      <c r="F2000" s="11" t="s">
        <v>123</v>
      </c>
      <c r="G2000" s="11" t="s">
        <v>71</v>
      </c>
      <c r="I2000" s="102">
        <v>321.87</v>
      </c>
      <c r="J2000" s="92">
        <f t="shared" si="127"/>
        <v>103518.32400000001</v>
      </c>
    </row>
    <row r="2001" spans="1:10" x14ac:dyDescent="0.35">
      <c r="B2001" s="20">
        <v>44491</v>
      </c>
      <c r="C2001" s="11">
        <f t="shared" si="128"/>
        <v>22</v>
      </c>
      <c r="D2001" s="11">
        <f t="shared" si="129"/>
        <v>10</v>
      </c>
      <c r="E2001" s="11">
        <f t="shared" si="130"/>
        <v>2021</v>
      </c>
      <c r="F2001" s="11" t="s">
        <v>204</v>
      </c>
      <c r="G2001" s="11" t="s">
        <v>116</v>
      </c>
      <c r="I2001" s="102">
        <v>7.2</v>
      </c>
      <c r="J2001" s="92">
        <f t="shared" si="127"/>
        <v>103511.12400000001</v>
      </c>
    </row>
    <row r="2002" spans="1:10" x14ac:dyDescent="0.35">
      <c r="B2002" s="20">
        <v>44494</v>
      </c>
      <c r="C2002" s="11">
        <f t="shared" si="128"/>
        <v>25</v>
      </c>
      <c r="D2002" s="11">
        <f t="shared" si="129"/>
        <v>10</v>
      </c>
      <c r="E2002" s="11">
        <f t="shared" si="130"/>
        <v>2021</v>
      </c>
      <c r="F2002" s="11" t="s">
        <v>235</v>
      </c>
      <c r="G2002" s="11" t="s">
        <v>40</v>
      </c>
      <c r="I2002" s="102">
        <v>7.27</v>
      </c>
      <c r="J2002" s="92">
        <f t="shared" si="127"/>
        <v>103503.85400000001</v>
      </c>
    </row>
    <row r="2003" spans="1:10" x14ac:dyDescent="0.35">
      <c r="B2003" s="20">
        <v>44494</v>
      </c>
      <c r="C2003" s="11">
        <f t="shared" si="128"/>
        <v>25</v>
      </c>
      <c r="D2003" s="11">
        <f t="shared" si="129"/>
        <v>10</v>
      </c>
      <c r="E2003" s="11">
        <f t="shared" si="130"/>
        <v>2021</v>
      </c>
      <c r="F2003" s="11" t="s">
        <v>76</v>
      </c>
      <c r="G2003" s="11" t="s">
        <v>82</v>
      </c>
      <c r="I2003" s="102">
        <v>29.1</v>
      </c>
      <c r="J2003" s="92">
        <f t="shared" si="127"/>
        <v>103474.754</v>
      </c>
    </row>
    <row r="2004" spans="1:10" x14ac:dyDescent="0.35">
      <c r="B2004" s="20">
        <v>44494</v>
      </c>
      <c r="C2004" s="11">
        <f t="shared" si="128"/>
        <v>25</v>
      </c>
      <c r="D2004" s="11">
        <f t="shared" si="129"/>
        <v>10</v>
      </c>
      <c r="E2004" s="11">
        <f t="shared" si="130"/>
        <v>2021</v>
      </c>
      <c r="F2004" s="11" t="s">
        <v>226</v>
      </c>
      <c r="G2004" s="11" t="s">
        <v>128</v>
      </c>
      <c r="I2004" s="102">
        <v>80.25</v>
      </c>
      <c r="J2004" s="92">
        <f t="shared" si="127"/>
        <v>103394.504</v>
      </c>
    </row>
    <row r="2005" spans="1:10" x14ac:dyDescent="0.35">
      <c r="B2005" s="20">
        <v>44494</v>
      </c>
      <c r="C2005" s="11">
        <f t="shared" si="128"/>
        <v>25</v>
      </c>
      <c r="D2005" s="11">
        <f t="shared" si="129"/>
        <v>10</v>
      </c>
      <c r="E2005" s="11">
        <f t="shared" si="130"/>
        <v>2021</v>
      </c>
      <c r="F2005" s="11" t="s">
        <v>160</v>
      </c>
      <c r="G2005" s="11" t="s">
        <v>161</v>
      </c>
      <c r="I2005" s="102">
        <v>42.82</v>
      </c>
      <c r="J2005" s="92">
        <f t="shared" si="127"/>
        <v>103351.68399999999</v>
      </c>
    </row>
    <row r="2006" spans="1:10" x14ac:dyDescent="0.35">
      <c r="B2006" s="20">
        <v>44494</v>
      </c>
      <c r="C2006" s="11">
        <f t="shared" si="128"/>
        <v>25</v>
      </c>
      <c r="D2006" s="11">
        <f t="shared" si="129"/>
        <v>10</v>
      </c>
      <c r="E2006" s="11">
        <f t="shared" si="130"/>
        <v>2021</v>
      </c>
      <c r="F2006" s="11" t="s">
        <v>231</v>
      </c>
      <c r="G2006" s="11" t="s">
        <v>85</v>
      </c>
      <c r="I2006" s="102">
        <v>2850</v>
      </c>
      <c r="J2006" s="92">
        <f t="shared" si="127"/>
        <v>100501.68399999999</v>
      </c>
    </row>
    <row r="2007" spans="1:10" x14ac:dyDescent="0.35">
      <c r="B2007" s="20">
        <v>44495</v>
      </c>
      <c r="C2007" s="11">
        <f t="shared" si="128"/>
        <v>26</v>
      </c>
      <c r="D2007" s="11">
        <f t="shared" si="129"/>
        <v>10</v>
      </c>
      <c r="E2007" s="11">
        <f t="shared" si="130"/>
        <v>2021</v>
      </c>
      <c r="F2007" s="11" t="s">
        <v>235</v>
      </c>
      <c r="G2007" s="11" t="s">
        <v>32</v>
      </c>
      <c r="I2007" s="102">
        <v>50.6</v>
      </c>
      <c r="J2007" s="92">
        <f t="shared" si="127"/>
        <v>100451.08399999999</v>
      </c>
    </row>
    <row r="2008" spans="1:10" x14ac:dyDescent="0.35">
      <c r="B2008" s="20">
        <v>44497</v>
      </c>
      <c r="C2008" s="11">
        <f t="shared" si="128"/>
        <v>28</v>
      </c>
      <c r="D2008" s="11">
        <f t="shared" si="129"/>
        <v>10</v>
      </c>
      <c r="E2008" s="11">
        <f t="shared" si="130"/>
        <v>2021</v>
      </c>
      <c r="F2008" s="11" t="s">
        <v>235</v>
      </c>
      <c r="G2008" s="11" t="s">
        <v>98</v>
      </c>
      <c r="I2008" s="102">
        <v>37.21</v>
      </c>
      <c r="J2008" s="99">
        <f t="shared" si="127"/>
        <v>100413.87399999998</v>
      </c>
    </row>
    <row r="2009" spans="1:10" x14ac:dyDescent="0.35">
      <c r="A2009" s="17"/>
      <c r="B2009" s="19">
        <v>44502</v>
      </c>
      <c r="C2009" s="15">
        <f t="shared" si="128"/>
        <v>2</v>
      </c>
      <c r="D2009" s="15">
        <f t="shared" si="129"/>
        <v>11</v>
      </c>
      <c r="E2009" s="15">
        <f t="shared" si="130"/>
        <v>2021</v>
      </c>
      <c r="F2009" s="15" t="s">
        <v>330</v>
      </c>
      <c r="G2009" s="15" t="s">
        <v>48</v>
      </c>
      <c r="H2009" s="101"/>
      <c r="I2009" s="101">
        <v>1667</v>
      </c>
      <c r="J2009" s="94">
        <f t="shared" si="127"/>
        <v>98746.873999999982</v>
      </c>
    </row>
    <row r="2010" spans="1:10" x14ac:dyDescent="0.35">
      <c r="A2010" s="17"/>
      <c r="B2010" s="19">
        <v>44502</v>
      </c>
      <c r="C2010" s="15">
        <f t="shared" si="128"/>
        <v>2</v>
      </c>
      <c r="D2010" s="15">
        <f t="shared" si="129"/>
        <v>11</v>
      </c>
      <c r="E2010" s="15">
        <f t="shared" si="130"/>
        <v>2021</v>
      </c>
      <c r="F2010" s="15" t="s">
        <v>331</v>
      </c>
      <c r="G2010" s="15" t="s">
        <v>50</v>
      </c>
      <c r="H2010" s="101"/>
      <c r="I2010" s="101">
        <v>100</v>
      </c>
      <c r="J2010" s="94">
        <f t="shared" si="127"/>
        <v>98646.873999999982</v>
      </c>
    </row>
    <row r="2011" spans="1:10" x14ac:dyDescent="0.35">
      <c r="A2011" s="17"/>
      <c r="B2011" s="19">
        <v>44502</v>
      </c>
      <c r="C2011" s="15">
        <f t="shared" si="128"/>
        <v>2</v>
      </c>
      <c r="D2011" s="15">
        <f t="shared" si="129"/>
        <v>11</v>
      </c>
      <c r="E2011" s="15">
        <f t="shared" si="130"/>
        <v>2021</v>
      </c>
      <c r="F2011" s="15" t="s">
        <v>335</v>
      </c>
      <c r="G2011" s="15" t="s">
        <v>38</v>
      </c>
      <c r="H2011" s="101"/>
      <c r="I2011" s="101">
        <v>100</v>
      </c>
      <c r="J2011" s="94">
        <f t="shared" si="127"/>
        <v>98546.873999999982</v>
      </c>
    </row>
    <row r="2012" spans="1:10" x14ac:dyDescent="0.35">
      <c r="A2012" s="17"/>
      <c r="B2012" s="19">
        <v>44502</v>
      </c>
      <c r="C2012" s="15">
        <f t="shared" si="128"/>
        <v>2</v>
      </c>
      <c r="D2012" s="15">
        <f t="shared" si="129"/>
        <v>11</v>
      </c>
      <c r="E2012" s="15">
        <f t="shared" si="130"/>
        <v>2021</v>
      </c>
      <c r="F2012" s="15" t="s">
        <v>333</v>
      </c>
      <c r="G2012" s="15" t="s">
        <v>67</v>
      </c>
      <c r="H2012" s="101"/>
      <c r="I2012" s="101">
        <v>167</v>
      </c>
      <c r="J2012" s="94">
        <f t="shared" si="127"/>
        <v>98379.873999999982</v>
      </c>
    </row>
    <row r="2013" spans="1:10" x14ac:dyDescent="0.35">
      <c r="A2013" s="17"/>
      <c r="B2013" s="19">
        <v>44502</v>
      </c>
      <c r="C2013" s="15">
        <f t="shared" si="128"/>
        <v>2</v>
      </c>
      <c r="D2013" s="15">
        <f t="shared" si="129"/>
        <v>11</v>
      </c>
      <c r="E2013" s="15">
        <f t="shared" si="130"/>
        <v>2021</v>
      </c>
      <c r="F2013" s="15" t="s">
        <v>357</v>
      </c>
      <c r="G2013" s="15" t="s">
        <v>19</v>
      </c>
      <c r="H2013" s="101">
        <v>216</v>
      </c>
      <c r="I2013" s="101"/>
      <c r="J2013" s="94">
        <f t="shared" si="127"/>
        <v>98595.873999999982</v>
      </c>
    </row>
    <row r="2014" spans="1:10" x14ac:dyDescent="0.35">
      <c r="A2014" s="17"/>
      <c r="B2014" s="19">
        <v>44502</v>
      </c>
      <c r="C2014" s="15">
        <f t="shared" si="128"/>
        <v>2</v>
      </c>
      <c r="D2014" s="15">
        <f t="shared" si="129"/>
        <v>11</v>
      </c>
      <c r="E2014" s="15">
        <f t="shared" si="130"/>
        <v>2021</v>
      </c>
      <c r="F2014" s="15" t="s">
        <v>309</v>
      </c>
      <c r="G2014" s="15" t="s">
        <v>19</v>
      </c>
      <c r="H2014" s="101">
        <v>216</v>
      </c>
      <c r="I2014" s="101"/>
      <c r="J2014" s="94">
        <f t="shared" si="127"/>
        <v>98811.873999999982</v>
      </c>
    </row>
    <row r="2015" spans="1:10" x14ac:dyDescent="0.35">
      <c r="A2015" s="17"/>
      <c r="B2015" s="19">
        <v>44503</v>
      </c>
      <c r="C2015" s="15">
        <f t="shared" si="128"/>
        <v>3</v>
      </c>
      <c r="D2015" s="15">
        <f t="shared" si="129"/>
        <v>11</v>
      </c>
      <c r="E2015" s="15">
        <f t="shared" si="130"/>
        <v>2021</v>
      </c>
      <c r="F2015" s="15" t="s">
        <v>336</v>
      </c>
      <c r="G2015" s="15" t="s">
        <v>9</v>
      </c>
      <c r="H2015" s="101">
        <v>417</v>
      </c>
      <c r="I2015" s="101"/>
      <c r="J2015" s="94">
        <f t="shared" si="127"/>
        <v>99228.873999999982</v>
      </c>
    </row>
    <row r="2016" spans="1:10" x14ac:dyDescent="0.35">
      <c r="A2016" s="17"/>
      <c r="B2016" s="19">
        <v>44503</v>
      </c>
      <c r="C2016" s="15">
        <f t="shared" si="128"/>
        <v>3</v>
      </c>
      <c r="D2016" s="15">
        <f t="shared" si="129"/>
        <v>11</v>
      </c>
      <c r="E2016" s="15">
        <f t="shared" si="130"/>
        <v>2021</v>
      </c>
      <c r="F2016" s="15" t="s">
        <v>356</v>
      </c>
      <c r="G2016" s="15" t="s">
        <v>19</v>
      </c>
      <c r="H2016" s="101">
        <v>512</v>
      </c>
      <c r="I2016" s="101"/>
      <c r="J2016" s="94">
        <f t="shared" si="127"/>
        <v>99740.873999999982</v>
      </c>
    </row>
    <row r="2017" spans="1:10" x14ac:dyDescent="0.35">
      <c r="A2017" s="17"/>
      <c r="B2017" s="19">
        <v>44503</v>
      </c>
      <c r="C2017" s="15">
        <f t="shared" si="128"/>
        <v>3</v>
      </c>
      <c r="D2017" s="15">
        <f t="shared" si="129"/>
        <v>11</v>
      </c>
      <c r="E2017" s="15">
        <f t="shared" si="130"/>
        <v>2021</v>
      </c>
      <c r="F2017" s="15" t="s">
        <v>336</v>
      </c>
      <c r="G2017" s="15" t="s">
        <v>19</v>
      </c>
      <c r="H2017" s="101">
        <v>216</v>
      </c>
      <c r="I2017" s="101"/>
      <c r="J2017" s="94">
        <f t="shared" si="127"/>
        <v>99956.873999999982</v>
      </c>
    </row>
    <row r="2018" spans="1:10" x14ac:dyDescent="0.35">
      <c r="A2018" s="17"/>
      <c r="B2018" s="19">
        <v>44504</v>
      </c>
      <c r="C2018" s="15">
        <f t="shared" si="128"/>
        <v>4</v>
      </c>
      <c r="D2018" s="15">
        <f t="shared" si="129"/>
        <v>11</v>
      </c>
      <c r="E2018" s="15">
        <f t="shared" si="130"/>
        <v>2021</v>
      </c>
      <c r="F2018" s="15" t="s">
        <v>329</v>
      </c>
      <c r="G2018" s="15" t="s">
        <v>19</v>
      </c>
      <c r="H2018" s="101">
        <v>216</v>
      </c>
      <c r="I2018" s="101"/>
      <c r="J2018" s="94">
        <f t="shared" si="127"/>
        <v>100172.87399999998</v>
      </c>
    </row>
    <row r="2019" spans="1:10" x14ac:dyDescent="0.35">
      <c r="A2019" s="17"/>
      <c r="B2019" s="19">
        <v>44504</v>
      </c>
      <c r="C2019" s="15">
        <f t="shared" si="128"/>
        <v>4</v>
      </c>
      <c r="D2019" s="15">
        <f t="shared" si="129"/>
        <v>11</v>
      </c>
      <c r="E2019" s="15">
        <f t="shared" si="130"/>
        <v>2021</v>
      </c>
      <c r="F2019" s="15" t="s">
        <v>239</v>
      </c>
      <c r="G2019" s="15" t="s">
        <v>82</v>
      </c>
      <c r="H2019" s="101"/>
      <c r="I2019" s="101">
        <v>201.53</v>
      </c>
      <c r="J2019" s="94">
        <f t="shared" si="127"/>
        <v>99971.343999999983</v>
      </c>
    </row>
    <row r="2020" spans="1:10" x14ac:dyDescent="0.35">
      <c r="A2020" s="17"/>
      <c r="B2020" s="19">
        <v>44504</v>
      </c>
      <c r="C2020" s="15">
        <f t="shared" si="128"/>
        <v>4</v>
      </c>
      <c r="D2020" s="15">
        <f t="shared" si="129"/>
        <v>11</v>
      </c>
      <c r="E2020" s="15">
        <f t="shared" si="130"/>
        <v>2021</v>
      </c>
      <c r="F2020" s="15" t="s">
        <v>45</v>
      </c>
      <c r="G2020" s="15" t="s">
        <v>96</v>
      </c>
      <c r="H2020" s="101"/>
      <c r="I2020" s="101">
        <v>4.34</v>
      </c>
      <c r="J2020" s="94">
        <f t="shared" si="127"/>
        <v>99967.003999999986</v>
      </c>
    </row>
    <row r="2021" spans="1:10" x14ac:dyDescent="0.35">
      <c r="A2021" s="17">
        <v>1442021</v>
      </c>
      <c r="B2021" s="19">
        <v>44505</v>
      </c>
      <c r="C2021" s="15">
        <f t="shared" si="128"/>
        <v>5</v>
      </c>
      <c r="D2021" s="15">
        <f t="shared" si="129"/>
        <v>11</v>
      </c>
      <c r="E2021" s="15">
        <f t="shared" si="130"/>
        <v>2021</v>
      </c>
      <c r="F2021" s="15" t="s">
        <v>118</v>
      </c>
      <c r="G2021" s="47" t="s">
        <v>91</v>
      </c>
      <c r="H2021" s="101"/>
      <c r="I2021" s="101">
        <v>189.76</v>
      </c>
      <c r="J2021" s="94">
        <f t="shared" si="127"/>
        <v>99777.243999999992</v>
      </c>
    </row>
    <row r="2022" spans="1:10" x14ac:dyDescent="0.35">
      <c r="A2022" s="17"/>
      <c r="B2022" s="19">
        <v>44505</v>
      </c>
      <c r="C2022" s="15">
        <f t="shared" si="128"/>
        <v>5</v>
      </c>
      <c r="D2022" s="15">
        <f t="shared" si="129"/>
        <v>11</v>
      </c>
      <c r="E2022" s="15">
        <f t="shared" si="130"/>
        <v>2021</v>
      </c>
      <c r="F2022" s="15" t="s">
        <v>88</v>
      </c>
      <c r="G2022" s="15" t="s">
        <v>138</v>
      </c>
      <c r="H2022" s="101"/>
      <c r="I2022" s="101">
        <v>183.58</v>
      </c>
      <c r="J2022" s="94">
        <f t="shared" si="127"/>
        <v>99593.66399999999</v>
      </c>
    </row>
    <row r="2023" spans="1:10" x14ac:dyDescent="0.35">
      <c r="A2023" s="17"/>
      <c r="B2023" s="19">
        <v>44508</v>
      </c>
      <c r="C2023" s="15">
        <f t="shared" si="128"/>
        <v>8</v>
      </c>
      <c r="D2023" s="15">
        <f t="shared" si="129"/>
        <v>11</v>
      </c>
      <c r="E2023" s="15">
        <f t="shared" si="130"/>
        <v>2021</v>
      </c>
      <c r="F2023" s="15" t="s">
        <v>326</v>
      </c>
      <c r="G2023" s="15" t="s">
        <v>9</v>
      </c>
      <c r="H2023" s="101">
        <v>135</v>
      </c>
      <c r="I2023" s="101"/>
      <c r="J2023" s="94">
        <f t="shared" si="127"/>
        <v>99728.66399999999</v>
      </c>
    </row>
    <row r="2024" spans="1:10" x14ac:dyDescent="0.35">
      <c r="A2024" s="17"/>
      <c r="B2024" s="19">
        <v>44508</v>
      </c>
      <c r="C2024" s="15">
        <f t="shared" si="128"/>
        <v>8</v>
      </c>
      <c r="D2024" s="15">
        <f t="shared" si="129"/>
        <v>11</v>
      </c>
      <c r="E2024" s="15">
        <f t="shared" si="130"/>
        <v>2021</v>
      </c>
      <c r="F2024" s="15" t="s">
        <v>326</v>
      </c>
      <c r="G2024" s="15" t="s">
        <v>19</v>
      </c>
      <c r="H2024" s="101">
        <v>216</v>
      </c>
      <c r="I2024" s="101"/>
      <c r="J2024" s="94">
        <f t="shared" si="127"/>
        <v>99944.66399999999</v>
      </c>
    </row>
    <row r="2025" spans="1:10" x14ac:dyDescent="0.35">
      <c r="A2025" s="17"/>
      <c r="B2025" s="19">
        <v>44508</v>
      </c>
      <c r="C2025" s="15">
        <f t="shared" si="128"/>
        <v>8</v>
      </c>
      <c r="D2025" s="15">
        <f t="shared" si="129"/>
        <v>11</v>
      </c>
      <c r="E2025" s="15">
        <f t="shared" si="130"/>
        <v>2021</v>
      </c>
      <c r="F2025" s="15" t="s">
        <v>358</v>
      </c>
      <c r="G2025" s="15" t="s">
        <v>19</v>
      </c>
      <c r="H2025" s="101">
        <v>300</v>
      </c>
      <c r="I2025" s="101"/>
      <c r="J2025" s="94">
        <f t="shared" si="127"/>
        <v>100244.66399999999</v>
      </c>
    </row>
    <row r="2026" spans="1:10" x14ac:dyDescent="0.35">
      <c r="A2026" s="17"/>
      <c r="B2026" s="19">
        <v>44508</v>
      </c>
      <c r="C2026" s="15">
        <f t="shared" si="128"/>
        <v>8</v>
      </c>
      <c r="D2026" s="15">
        <f t="shared" si="129"/>
        <v>11</v>
      </c>
      <c r="E2026" s="15">
        <f t="shared" si="130"/>
        <v>2021</v>
      </c>
      <c r="F2026" s="15" t="s">
        <v>235</v>
      </c>
      <c r="G2026" s="15" t="s">
        <v>82</v>
      </c>
      <c r="H2026" s="101"/>
      <c r="I2026" s="101">
        <v>77.69</v>
      </c>
      <c r="J2026" s="94">
        <f t="shared" si="127"/>
        <v>100166.97399999999</v>
      </c>
    </row>
    <row r="2027" spans="1:10" x14ac:dyDescent="0.35">
      <c r="A2027" s="17"/>
      <c r="B2027" s="19">
        <v>44510</v>
      </c>
      <c r="C2027" s="15">
        <f t="shared" si="128"/>
        <v>10</v>
      </c>
      <c r="D2027" s="15">
        <f t="shared" si="129"/>
        <v>11</v>
      </c>
      <c r="E2027" s="15">
        <f t="shared" si="130"/>
        <v>2021</v>
      </c>
      <c r="F2027" s="15" t="s">
        <v>167</v>
      </c>
      <c r="G2027" s="15" t="s">
        <v>18</v>
      </c>
      <c r="H2027" s="101"/>
      <c r="I2027" s="101">
        <v>117.25</v>
      </c>
      <c r="J2027" s="94">
        <f t="shared" si="127"/>
        <v>100049.72399999999</v>
      </c>
    </row>
    <row r="2028" spans="1:10" x14ac:dyDescent="0.35">
      <c r="A2028" s="17"/>
      <c r="B2028" s="19">
        <v>44510</v>
      </c>
      <c r="C2028" s="15">
        <f t="shared" si="128"/>
        <v>10</v>
      </c>
      <c r="D2028" s="15">
        <f t="shared" si="129"/>
        <v>11</v>
      </c>
      <c r="E2028" s="15">
        <f t="shared" si="130"/>
        <v>2021</v>
      </c>
      <c r="F2028" s="15" t="s">
        <v>61</v>
      </c>
      <c r="G2028" s="15" t="s">
        <v>91</v>
      </c>
      <c r="H2028" s="101"/>
      <c r="I2028" s="101">
        <v>85.35</v>
      </c>
      <c r="J2028" s="94">
        <f t="shared" si="127"/>
        <v>99964.373999999982</v>
      </c>
    </row>
    <row r="2029" spans="1:10" x14ac:dyDescent="0.35">
      <c r="A2029" s="17"/>
      <c r="B2029" s="19">
        <v>44512</v>
      </c>
      <c r="C2029" s="15">
        <f t="shared" si="128"/>
        <v>12</v>
      </c>
      <c r="D2029" s="15">
        <f t="shared" si="129"/>
        <v>11</v>
      </c>
      <c r="E2029" s="15">
        <f t="shared" si="130"/>
        <v>2021</v>
      </c>
      <c r="F2029" s="15" t="s">
        <v>211</v>
      </c>
      <c r="G2029" s="54" t="s">
        <v>82</v>
      </c>
      <c r="H2029" s="101"/>
      <c r="I2029" s="101">
        <v>42.62</v>
      </c>
      <c r="J2029" s="94">
        <f t="shared" si="127"/>
        <v>99921.753999999986</v>
      </c>
    </row>
    <row r="2030" spans="1:10" x14ac:dyDescent="0.35">
      <c r="A2030" s="17"/>
      <c r="B2030" s="19">
        <v>44515</v>
      </c>
      <c r="C2030" s="15">
        <f t="shared" si="128"/>
        <v>15</v>
      </c>
      <c r="D2030" s="15">
        <f t="shared" si="129"/>
        <v>11</v>
      </c>
      <c r="E2030" s="15">
        <f t="shared" si="130"/>
        <v>2021</v>
      </c>
      <c r="F2030" s="15" t="s">
        <v>327</v>
      </c>
      <c r="G2030" s="15" t="s">
        <v>9</v>
      </c>
      <c r="H2030" s="101">
        <v>160</v>
      </c>
      <c r="I2030" s="101"/>
      <c r="J2030" s="94">
        <f t="shared" si="127"/>
        <v>100081.75399999999</v>
      </c>
    </row>
    <row r="2031" spans="1:10" x14ac:dyDescent="0.35">
      <c r="A2031" s="17"/>
      <c r="B2031" s="19">
        <v>44515</v>
      </c>
      <c r="C2031" s="15">
        <f t="shared" si="128"/>
        <v>15</v>
      </c>
      <c r="D2031" s="15">
        <f t="shared" si="129"/>
        <v>11</v>
      </c>
      <c r="E2031" s="15">
        <f t="shared" si="130"/>
        <v>2021</v>
      </c>
      <c r="F2031" s="15" t="s">
        <v>332</v>
      </c>
      <c r="G2031" s="15" t="s">
        <v>9</v>
      </c>
      <c r="H2031" s="101">
        <v>80</v>
      </c>
      <c r="I2031" s="101"/>
      <c r="J2031" s="94">
        <f t="shared" si="127"/>
        <v>100161.75399999999</v>
      </c>
    </row>
    <row r="2032" spans="1:10" x14ac:dyDescent="0.35">
      <c r="A2032" s="17"/>
      <c r="B2032" s="19">
        <v>44515</v>
      </c>
      <c r="C2032" s="15">
        <f t="shared" si="128"/>
        <v>15</v>
      </c>
      <c r="D2032" s="15">
        <f t="shared" si="129"/>
        <v>11</v>
      </c>
      <c r="E2032" s="15">
        <f t="shared" si="130"/>
        <v>2021</v>
      </c>
      <c r="F2032" s="15" t="s">
        <v>327</v>
      </c>
      <c r="G2032" s="15" t="s">
        <v>19</v>
      </c>
      <c r="H2032" s="101">
        <v>216</v>
      </c>
      <c r="I2032" s="101"/>
      <c r="J2032" s="94">
        <f t="shared" si="127"/>
        <v>100377.75399999999</v>
      </c>
    </row>
    <row r="2033" spans="1:10" x14ac:dyDescent="0.35">
      <c r="A2033" s="17"/>
      <c r="B2033" s="19">
        <v>44515</v>
      </c>
      <c r="C2033" s="15">
        <f t="shared" si="128"/>
        <v>15</v>
      </c>
      <c r="D2033" s="15">
        <f t="shared" si="129"/>
        <v>11</v>
      </c>
      <c r="E2033" s="15">
        <f t="shared" si="130"/>
        <v>2021</v>
      </c>
      <c r="F2033" s="15" t="s">
        <v>332</v>
      </c>
      <c r="G2033" s="15" t="s">
        <v>19</v>
      </c>
      <c r="H2033" s="101">
        <v>216</v>
      </c>
      <c r="I2033" s="101"/>
      <c r="J2033" s="94">
        <f t="shared" si="127"/>
        <v>100593.75399999999</v>
      </c>
    </row>
    <row r="2034" spans="1:10" x14ac:dyDescent="0.35">
      <c r="A2034" s="17"/>
      <c r="B2034" s="19">
        <v>44516</v>
      </c>
      <c r="C2034" s="15">
        <f t="shared" si="128"/>
        <v>16</v>
      </c>
      <c r="D2034" s="15">
        <f t="shared" si="129"/>
        <v>11</v>
      </c>
      <c r="E2034" s="15">
        <f t="shared" si="130"/>
        <v>2021</v>
      </c>
      <c r="F2034" s="15" t="s">
        <v>151</v>
      </c>
      <c r="G2034" s="15" t="s">
        <v>161</v>
      </c>
      <c r="H2034" s="101"/>
      <c r="I2034" s="101">
        <v>41.02</v>
      </c>
      <c r="J2034" s="94">
        <f t="shared" si="127"/>
        <v>100552.73399999998</v>
      </c>
    </row>
    <row r="2035" spans="1:10" x14ac:dyDescent="0.35">
      <c r="A2035" s="17"/>
      <c r="B2035" s="19">
        <v>44522</v>
      </c>
      <c r="C2035" s="15">
        <f t="shared" si="128"/>
        <v>22</v>
      </c>
      <c r="D2035" s="15">
        <f t="shared" si="129"/>
        <v>11</v>
      </c>
      <c r="E2035" s="15">
        <f t="shared" si="130"/>
        <v>2021</v>
      </c>
      <c r="F2035" s="15" t="s">
        <v>123</v>
      </c>
      <c r="G2035" s="15" t="s">
        <v>71</v>
      </c>
      <c r="H2035" s="101"/>
      <c r="I2035" s="101">
        <v>93.2</v>
      </c>
      <c r="J2035" s="94">
        <f t="shared" si="127"/>
        <v>100459.53399999999</v>
      </c>
    </row>
    <row r="2036" spans="1:10" x14ac:dyDescent="0.35">
      <c r="A2036" s="17"/>
      <c r="B2036" s="19">
        <v>44522</v>
      </c>
      <c r="C2036" s="15">
        <f t="shared" si="128"/>
        <v>22</v>
      </c>
      <c r="D2036" s="15">
        <f t="shared" si="129"/>
        <v>11</v>
      </c>
      <c r="E2036" s="15">
        <f t="shared" si="130"/>
        <v>2021</v>
      </c>
      <c r="F2036" s="15" t="s">
        <v>204</v>
      </c>
      <c r="G2036" s="15" t="s">
        <v>116</v>
      </c>
      <c r="H2036" s="101"/>
      <c r="I2036" s="101">
        <v>7.2</v>
      </c>
      <c r="J2036" s="94">
        <f t="shared" si="127"/>
        <v>100452.33399999999</v>
      </c>
    </row>
    <row r="2037" spans="1:10" x14ac:dyDescent="0.35">
      <c r="A2037" s="17"/>
      <c r="B2037" s="19">
        <v>44522</v>
      </c>
      <c r="C2037" s="15">
        <f t="shared" si="128"/>
        <v>22</v>
      </c>
      <c r="D2037" s="15">
        <f t="shared" si="129"/>
        <v>11</v>
      </c>
      <c r="E2037" s="15">
        <f t="shared" si="130"/>
        <v>2021</v>
      </c>
      <c r="F2037" s="15" t="s">
        <v>160</v>
      </c>
      <c r="G2037" s="15" t="s">
        <v>161</v>
      </c>
      <c r="H2037" s="101"/>
      <c r="I2037" s="101">
        <v>36.06</v>
      </c>
      <c r="J2037" s="94">
        <f t="shared" si="127"/>
        <v>100416.27399999999</v>
      </c>
    </row>
    <row r="2038" spans="1:10" x14ac:dyDescent="0.35">
      <c r="A2038" s="17"/>
      <c r="B2038" s="19">
        <v>44529</v>
      </c>
      <c r="C2038" s="15">
        <f t="shared" si="128"/>
        <v>29</v>
      </c>
      <c r="D2038" s="15">
        <f t="shared" si="129"/>
        <v>11</v>
      </c>
      <c r="E2038" s="15">
        <f t="shared" si="130"/>
        <v>2021</v>
      </c>
      <c r="F2038" s="15" t="s">
        <v>149</v>
      </c>
      <c r="G2038" s="15" t="s">
        <v>116</v>
      </c>
      <c r="H2038" s="101"/>
      <c r="I2038" s="101">
        <v>20</v>
      </c>
      <c r="J2038" s="94">
        <f t="shared" si="127"/>
        <v>100396.27399999999</v>
      </c>
    </row>
    <row r="2039" spans="1:10" x14ac:dyDescent="0.35">
      <c r="A2039" s="17"/>
      <c r="B2039" s="19">
        <v>44530</v>
      </c>
      <c r="C2039" s="15">
        <f t="shared" si="128"/>
        <v>30</v>
      </c>
      <c r="D2039" s="15">
        <f t="shared" si="129"/>
        <v>11</v>
      </c>
      <c r="E2039" s="15">
        <f t="shared" si="130"/>
        <v>2021</v>
      </c>
      <c r="F2039" s="15" t="s">
        <v>86</v>
      </c>
      <c r="G2039" s="15" t="s">
        <v>40</v>
      </c>
      <c r="H2039" s="101"/>
      <c r="I2039" s="101">
        <v>463</v>
      </c>
      <c r="J2039" s="100">
        <f t="shared" si="127"/>
        <v>99933.27399999999</v>
      </c>
    </row>
    <row r="2040" spans="1:10" x14ac:dyDescent="0.35">
      <c r="A2040" s="17"/>
      <c r="B2040" s="19">
        <v>44530</v>
      </c>
      <c r="C2040" s="15">
        <f t="shared" si="128"/>
        <v>30</v>
      </c>
      <c r="D2040" s="15">
        <f t="shared" si="129"/>
        <v>11</v>
      </c>
      <c r="E2040" s="15">
        <f t="shared" si="130"/>
        <v>2021</v>
      </c>
      <c r="F2040" s="15" t="s">
        <v>144</v>
      </c>
      <c r="G2040" s="15" t="s">
        <v>138</v>
      </c>
      <c r="H2040" s="101"/>
      <c r="I2040" s="101">
        <v>10.6</v>
      </c>
      <c r="J2040" s="103">
        <f t="shared" si="127"/>
        <v>99922.673999999985</v>
      </c>
    </row>
    <row r="2041" spans="1:10" x14ac:dyDescent="0.35">
      <c r="B2041" s="20">
        <v>44531</v>
      </c>
      <c r="C2041" s="11">
        <f t="shared" si="128"/>
        <v>1</v>
      </c>
      <c r="D2041" s="11">
        <f t="shared" si="129"/>
        <v>12</v>
      </c>
      <c r="E2041" s="11">
        <f t="shared" si="130"/>
        <v>2021</v>
      </c>
      <c r="F2041" s="11" t="s">
        <v>309</v>
      </c>
      <c r="G2041" s="11" t="s">
        <v>19</v>
      </c>
      <c r="H2041" s="102">
        <v>216</v>
      </c>
      <c r="I2041" s="102"/>
      <c r="J2041" s="92">
        <f t="shared" si="127"/>
        <v>100138.67399999998</v>
      </c>
    </row>
    <row r="2042" spans="1:10" x14ac:dyDescent="0.35">
      <c r="A2042" s="1">
        <v>1442022</v>
      </c>
      <c r="B2042" s="20">
        <v>44532</v>
      </c>
      <c r="C2042" s="11">
        <f t="shared" si="128"/>
        <v>2</v>
      </c>
      <c r="D2042" s="11">
        <f t="shared" si="129"/>
        <v>12</v>
      </c>
      <c r="E2042" s="11">
        <f t="shared" si="130"/>
        <v>2021</v>
      </c>
      <c r="F2042" s="11" t="s">
        <v>207</v>
      </c>
      <c r="G2042" s="11" t="s">
        <v>146</v>
      </c>
      <c r="H2042" s="102"/>
      <c r="I2042" s="102">
        <v>95</v>
      </c>
      <c r="J2042" s="92">
        <f t="shared" si="127"/>
        <v>100043.67399999998</v>
      </c>
    </row>
    <row r="2043" spans="1:10" x14ac:dyDescent="0.35">
      <c r="B2043" s="20">
        <v>44533</v>
      </c>
      <c r="C2043" s="11">
        <f t="shared" si="128"/>
        <v>3</v>
      </c>
      <c r="D2043" s="11">
        <f t="shared" si="129"/>
        <v>12</v>
      </c>
      <c r="E2043" s="11">
        <f t="shared" si="130"/>
        <v>2021</v>
      </c>
      <c r="F2043" s="11" t="s">
        <v>142</v>
      </c>
      <c r="G2043" s="11" t="s">
        <v>56</v>
      </c>
      <c r="H2043" s="102"/>
      <c r="I2043" s="102">
        <v>141.26</v>
      </c>
      <c r="J2043" s="92">
        <f t="shared" si="127"/>
        <v>99902.41399999999</v>
      </c>
    </row>
    <row r="2044" spans="1:10" x14ac:dyDescent="0.35">
      <c r="B2044" s="20">
        <v>44533</v>
      </c>
      <c r="C2044" s="11">
        <f t="shared" si="128"/>
        <v>3</v>
      </c>
      <c r="D2044" s="11">
        <f t="shared" si="129"/>
        <v>12</v>
      </c>
      <c r="E2044" s="11">
        <f t="shared" si="130"/>
        <v>2021</v>
      </c>
      <c r="F2044" s="11" t="s">
        <v>357</v>
      </c>
      <c r="G2044" s="11" t="s">
        <v>19</v>
      </c>
      <c r="H2044" s="102">
        <v>216</v>
      </c>
      <c r="I2044" s="102"/>
      <c r="J2044" s="92">
        <f t="shared" si="127"/>
        <v>100118.41399999999</v>
      </c>
    </row>
    <row r="2045" spans="1:10" x14ac:dyDescent="0.35">
      <c r="B2045" s="20">
        <v>44536</v>
      </c>
      <c r="C2045" s="11">
        <f t="shared" si="128"/>
        <v>6</v>
      </c>
      <c r="D2045" s="11">
        <f t="shared" si="129"/>
        <v>12</v>
      </c>
      <c r="E2045" s="11">
        <f t="shared" si="130"/>
        <v>2021</v>
      </c>
      <c r="F2045" s="11" t="s">
        <v>235</v>
      </c>
      <c r="G2045" s="11" t="s">
        <v>40</v>
      </c>
      <c r="H2045" s="102"/>
      <c r="I2045" s="102">
        <v>30.05</v>
      </c>
      <c r="J2045" s="92">
        <f t="shared" si="127"/>
        <v>100088.36399999999</v>
      </c>
    </row>
    <row r="2046" spans="1:10" x14ac:dyDescent="0.35">
      <c r="B2046" s="20">
        <v>44536</v>
      </c>
      <c r="C2046" s="11">
        <f t="shared" si="128"/>
        <v>6</v>
      </c>
      <c r="D2046" s="11">
        <f t="shared" si="129"/>
        <v>12</v>
      </c>
      <c r="E2046" s="11">
        <f t="shared" si="130"/>
        <v>2021</v>
      </c>
      <c r="F2046" s="11" t="s">
        <v>329</v>
      </c>
      <c r="G2046" s="11" t="s">
        <v>19</v>
      </c>
      <c r="H2046" s="102">
        <v>216</v>
      </c>
      <c r="I2046" s="102"/>
      <c r="J2046" s="92">
        <f t="shared" si="127"/>
        <v>100304.36399999999</v>
      </c>
    </row>
    <row r="2047" spans="1:10" x14ac:dyDescent="0.35">
      <c r="B2047" s="20">
        <v>44536</v>
      </c>
      <c r="C2047" s="11">
        <f t="shared" si="128"/>
        <v>6</v>
      </c>
      <c r="D2047" s="11">
        <f t="shared" si="129"/>
        <v>12</v>
      </c>
      <c r="E2047" s="11">
        <f t="shared" si="130"/>
        <v>2021</v>
      </c>
      <c r="F2047" s="11" t="s">
        <v>226</v>
      </c>
      <c r="G2047" s="11" t="s">
        <v>77</v>
      </c>
      <c r="H2047" s="102"/>
      <c r="I2047" s="102">
        <v>25.87</v>
      </c>
      <c r="J2047" s="92">
        <f t="shared" si="127"/>
        <v>100278.49399999999</v>
      </c>
    </row>
    <row r="2048" spans="1:10" x14ac:dyDescent="0.35">
      <c r="B2048" s="20">
        <v>44536</v>
      </c>
      <c r="C2048" s="11">
        <f t="shared" si="128"/>
        <v>6</v>
      </c>
      <c r="D2048" s="11">
        <f t="shared" si="129"/>
        <v>12</v>
      </c>
      <c r="E2048" s="11">
        <f t="shared" si="130"/>
        <v>2021</v>
      </c>
      <c r="F2048" s="11" t="s">
        <v>234</v>
      </c>
      <c r="G2048" s="11" t="s">
        <v>82</v>
      </c>
      <c r="H2048" s="102"/>
      <c r="I2048" s="102">
        <v>66.5</v>
      </c>
      <c r="J2048" s="92">
        <f t="shared" si="127"/>
        <v>100211.99399999999</v>
      </c>
    </row>
    <row r="2049" spans="2:10" x14ac:dyDescent="0.35">
      <c r="B2049" s="20">
        <v>44537</v>
      </c>
      <c r="C2049" s="11">
        <f t="shared" si="128"/>
        <v>7</v>
      </c>
      <c r="D2049" s="11">
        <f t="shared" si="129"/>
        <v>12</v>
      </c>
      <c r="E2049" s="11">
        <f t="shared" si="130"/>
        <v>2021</v>
      </c>
      <c r="F2049" s="11" t="s">
        <v>326</v>
      </c>
      <c r="G2049" s="11" t="s">
        <v>9</v>
      </c>
      <c r="H2049" s="102">
        <v>135</v>
      </c>
      <c r="I2049" s="102"/>
      <c r="J2049" s="92">
        <f t="shared" si="127"/>
        <v>100346.99399999999</v>
      </c>
    </row>
    <row r="2050" spans="2:10" x14ac:dyDescent="0.35">
      <c r="B2050" s="20">
        <v>44537</v>
      </c>
      <c r="C2050" s="11">
        <f t="shared" si="128"/>
        <v>7</v>
      </c>
      <c r="D2050" s="11">
        <f t="shared" si="129"/>
        <v>12</v>
      </c>
      <c r="E2050" s="11">
        <f t="shared" si="130"/>
        <v>2021</v>
      </c>
      <c r="F2050" s="11" t="s">
        <v>326</v>
      </c>
      <c r="G2050" s="11" t="s">
        <v>19</v>
      </c>
      <c r="H2050" s="102">
        <v>216</v>
      </c>
      <c r="I2050" s="102"/>
      <c r="J2050" s="92">
        <f t="shared" si="127"/>
        <v>100562.99399999999</v>
      </c>
    </row>
    <row r="2051" spans="2:10" x14ac:dyDescent="0.35">
      <c r="B2051" s="20">
        <v>44538</v>
      </c>
      <c r="C2051" s="11">
        <f t="shared" si="128"/>
        <v>8</v>
      </c>
      <c r="D2051" s="11">
        <f t="shared" si="129"/>
        <v>12</v>
      </c>
      <c r="E2051" s="11">
        <f t="shared" si="130"/>
        <v>2021</v>
      </c>
      <c r="F2051" s="11" t="s">
        <v>336</v>
      </c>
      <c r="G2051" s="11" t="s">
        <v>9</v>
      </c>
      <c r="H2051" s="102">
        <v>417</v>
      </c>
      <c r="I2051" s="102"/>
      <c r="J2051" s="92">
        <f t="shared" ref="J2051:J2114" si="131">J2050+H2051-I2051</f>
        <v>100979.99399999999</v>
      </c>
    </row>
    <row r="2052" spans="2:10" x14ac:dyDescent="0.35">
      <c r="B2052" s="20">
        <v>44538</v>
      </c>
      <c r="C2052" s="11">
        <f t="shared" si="128"/>
        <v>8</v>
      </c>
      <c r="D2052" s="11">
        <f t="shared" si="129"/>
        <v>12</v>
      </c>
      <c r="E2052" s="11">
        <f t="shared" si="130"/>
        <v>2021</v>
      </c>
      <c r="F2052" s="11" t="s">
        <v>336</v>
      </c>
      <c r="G2052" s="11" t="s">
        <v>19</v>
      </c>
      <c r="H2052" s="102">
        <v>216</v>
      </c>
      <c r="I2052" s="102"/>
      <c r="J2052" s="92">
        <f t="shared" si="131"/>
        <v>101195.99399999999</v>
      </c>
    </row>
    <row r="2053" spans="2:10" x14ac:dyDescent="0.35">
      <c r="B2053" s="20">
        <v>44540</v>
      </c>
      <c r="C2053" s="11">
        <f t="shared" si="128"/>
        <v>10</v>
      </c>
      <c r="D2053" s="11">
        <f t="shared" si="129"/>
        <v>12</v>
      </c>
      <c r="E2053" s="11">
        <f t="shared" si="130"/>
        <v>2021</v>
      </c>
      <c r="F2053" s="11" t="s">
        <v>167</v>
      </c>
      <c r="G2053" s="11" t="s">
        <v>18</v>
      </c>
      <c r="H2053" s="102"/>
      <c r="I2053" s="102">
        <v>117.25</v>
      </c>
      <c r="J2053" s="92">
        <f t="shared" si="131"/>
        <v>101078.74399999999</v>
      </c>
    </row>
    <row r="2054" spans="2:10" x14ac:dyDescent="0.35">
      <c r="B2054" s="20">
        <v>44540</v>
      </c>
      <c r="C2054" s="11">
        <f t="shared" si="128"/>
        <v>10</v>
      </c>
      <c r="D2054" s="11">
        <f t="shared" si="129"/>
        <v>12</v>
      </c>
      <c r="E2054" s="11">
        <f t="shared" si="130"/>
        <v>2021</v>
      </c>
      <c r="F2054" s="11" t="s">
        <v>193</v>
      </c>
      <c r="G2054" s="11" t="s">
        <v>82</v>
      </c>
      <c r="H2054" s="102"/>
      <c r="I2054" s="102">
        <v>12.63</v>
      </c>
      <c r="J2054" s="92">
        <f t="shared" si="131"/>
        <v>101066.11399999999</v>
      </c>
    </row>
    <row r="2055" spans="2:10" x14ac:dyDescent="0.35">
      <c r="B2055" s="20">
        <v>44543</v>
      </c>
      <c r="C2055" s="11">
        <f t="shared" si="128"/>
        <v>13</v>
      </c>
      <c r="D2055" s="11">
        <f t="shared" si="129"/>
        <v>12</v>
      </c>
      <c r="E2055" s="11">
        <f t="shared" si="130"/>
        <v>2021</v>
      </c>
      <c r="F2055" s="11" t="s">
        <v>330</v>
      </c>
      <c r="G2055" s="11" t="s">
        <v>48</v>
      </c>
      <c r="H2055" s="102"/>
      <c r="I2055" s="102">
        <v>1667</v>
      </c>
      <c r="J2055" s="92">
        <f t="shared" si="131"/>
        <v>99399.113999999987</v>
      </c>
    </row>
    <row r="2056" spans="2:10" x14ac:dyDescent="0.35">
      <c r="B2056" s="20">
        <v>44543</v>
      </c>
      <c r="C2056" s="11">
        <f t="shared" si="128"/>
        <v>13</v>
      </c>
      <c r="D2056" s="11">
        <f t="shared" si="129"/>
        <v>12</v>
      </c>
      <c r="E2056" s="11">
        <f t="shared" si="130"/>
        <v>2021</v>
      </c>
      <c r="F2056" s="11" t="s">
        <v>331</v>
      </c>
      <c r="G2056" s="11" t="s">
        <v>50</v>
      </c>
      <c r="H2056" s="102"/>
      <c r="I2056" s="102">
        <v>100</v>
      </c>
      <c r="J2056" s="92">
        <f t="shared" si="131"/>
        <v>99299.113999999987</v>
      </c>
    </row>
    <row r="2057" spans="2:10" x14ac:dyDescent="0.35">
      <c r="B2057" s="20">
        <v>44543</v>
      </c>
      <c r="C2057" s="11">
        <f t="shared" si="128"/>
        <v>13</v>
      </c>
      <c r="D2057" s="11">
        <f t="shared" si="129"/>
        <v>12</v>
      </c>
      <c r="E2057" s="11">
        <f t="shared" si="130"/>
        <v>2021</v>
      </c>
      <c r="F2057" s="11" t="s">
        <v>333</v>
      </c>
      <c r="G2057" s="11" t="s">
        <v>67</v>
      </c>
      <c r="H2057" s="102"/>
      <c r="I2057" s="102">
        <v>167</v>
      </c>
      <c r="J2057" s="92">
        <f t="shared" si="131"/>
        <v>99132.113999999987</v>
      </c>
    </row>
    <row r="2058" spans="2:10" x14ac:dyDescent="0.35">
      <c r="B2058" s="20">
        <v>44543</v>
      </c>
      <c r="C2058" s="11">
        <f t="shared" si="128"/>
        <v>13</v>
      </c>
      <c r="D2058" s="11">
        <f t="shared" si="129"/>
        <v>12</v>
      </c>
      <c r="E2058" s="11">
        <f t="shared" si="130"/>
        <v>2021</v>
      </c>
      <c r="F2058" s="11" t="s">
        <v>332</v>
      </c>
      <c r="G2058" s="11" t="s">
        <v>9</v>
      </c>
      <c r="H2058" s="102">
        <v>80</v>
      </c>
      <c r="I2058" s="102"/>
      <c r="J2058" s="92">
        <f t="shared" si="131"/>
        <v>99212.113999999987</v>
      </c>
    </row>
    <row r="2059" spans="2:10" x14ac:dyDescent="0.35">
      <c r="B2059" s="20">
        <v>44543</v>
      </c>
      <c r="C2059" s="11">
        <f t="shared" si="128"/>
        <v>13</v>
      </c>
      <c r="D2059" s="11">
        <f t="shared" si="129"/>
        <v>12</v>
      </c>
      <c r="E2059" s="11">
        <f t="shared" si="130"/>
        <v>2021</v>
      </c>
      <c r="F2059" s="11" t="s">
        <v>358</v>
      </c>
      <c r="G2059" s="11" t="s">
        <v>19</v>
      </c>
      <c r="H2059" s="102">
        <v>300</v>
      </c>
      <c r="I2059" s="102"/>
      <c r="J2059" s="92">
        <f t="shared" si="131"/>
        <v>99512.113999999987</v>
      </c>
    </row>
    <row r="2060" spans="2:10" x14ac:dyDescent="0.35">
      <c r="B2060" s="20">
        <v>44543</v>
      </c>
      <c r="C2060" s="11">
        <f t="shared" si="128"/>
        <v>13</v>
      </c>
      <c r="D2060" s="11">
        <f t="shared" si="129"/>
        <v>12</v>
      </c>
      <c r="E2060" s="11">
        <f t="shared" si="130"/>
        <v>2021</v>
      </c>
      <c r="F2060" s="11" t="s">
        <v>332</v>
      </c>
      <c r="G2060" s="11" t="s">
        <v>19</v>
      </c>
      <c r="H2060" s="102">
        <v>216</v>
      </c>
      <c r="I2060" s="102"/>
      <c r="J2060" s="92">
        <f t="shared" si="131"/>
        <v>99728.113999999987</v>
      </c>
    </row>
    <row r="2061" spans="2:10" x14ac:dyDescent="0.35">
      <c r="B2061" s="20">
        <v>44543</v>
      </c>
      <c r="C2061" s="11">
        <f t="shared" si="128"/>
        <v>13</v>
      </c>
      <c r="D2061" s="11">
        <f t="shared" si="129"/>
        <v>12</v>
      </c>
      <c r="E2061" s="11">
        <f t="shared" si="130"/>
        <v>2021</v>
      </c>
      <c r="F2061" s="11" t="s">
        <v>160</v>
      </c>
      <c r="G2061" s="11" t="s">
        <v>161</v>
      </c>
      <c r="H2061" s="102"/>
      <c r="I2061" s="102">
        <v>52.52</v>
      </c>
      <c r="J2061" s="92">
        <f t="shared" si="131"/>
        <v>99675.593999999983</v>
      </c>
    </row>
    <row r="2062" spans="2:10" x14ac:dyDescent="0.35">
      <c r="B2062" s="20">
        <v>44545</v>
      </c>
      <c r="C2062" s="11">
        <f t="shared" si="128"/>
        <v>15</v>
      </c>
      <c r="D2062" s="11">
        <f t="shared" si="129"/>
        <v>12</v>
      </c>
      <c r="E2062" s="11">
        <f t="shared" si="130"/>
        <v>2021</v>
      </c>
      <c r="F2062" s="11" t="s">
        <v>327</v>
      </c>
      <c r="G2062" s="11" t="s">
        <v>9</v>
      </c>
      <c r="H2062" s="102">
        <v>160</v>
      </c>
      <c r="I2062" s="102"/>
      <c r="J2062" s="92">
        <f t="shared" si="131"/>
        <v>99835.593999999983</v>
      </c>
    </row>
    <row r="2063" spans="2:10" x14ac:dyDescent="0.35">
      <c r="B2063" s="20">
        <v>44545</v>
      </c>
      <c r="C2063" s="11">
        <f t="shared" ref="C2063:C2126" si="132">DAY(B2063)</f>
        <v>15</v>
      </c>
      <c r="D2063" s="11">
        <f t="shared" ref="D2063:D2126" si="133">MONTH(B2063)</f>
        <v>12</v>
      </c>
      <c r="E2063" s="11">
        <f t="shared" ref="E2063:E2126" si="134">YEAR(B2063)</f>
        <v>2021</v>
      </c>
      <c r="F2063" s="11" t="s">
        <v>327</v>
      </c>
      <c r="G2063" s="11" t="s">
        <v>19</v>
      </c>
      <c r="H2063" s="102">
        <v>216</v>
      </c>
      <c r="I2063" s="102"/>
      <c r="J2063" s="92">
        <f t="shared" si="131"/>
        <v>100051.59399999998</v>
      </c>
    </row>
    <row r="2064" spans="2:10" x14ac:dyDescent="0.35">
      <c r="B2064" s="20">
        <v>44545</v>
      </c>
      <c r="C2064" s="11">
        <f t="shared" si="132"/>
        <v>15</v>
      </c>
      <c r="D2064" s="11">
        <f t="shared" si="133"/>
        <v>12</v>
      </c>
      <c r="E2064" s="11">
        <f t="shared" si="134"/>
        <v>2021</v>
      </c>
      <c r="F2064" s="11" t="s">
        <v>151</v>
      </c>
      <c r="G2064" s="11" t="s">
        <v>161</v>
      </c>
      <c r="H2064" s="102"/>
      <c r="I2064" s="102">
        <v>2.3199999999999998</v>
      </c>
      <c r="J2064" s="92">
        <f t="shared" si="131"/>
        <v>100049.27399999998</v>
      </c>
    </row>
    <row r="2065" spans="1:10" x14ac:dyDescent="0.35">
      <c r="B2065" s="20">
        <v>44547</v>
      </c>
      <c r="C2065" s="11">
        <f t="shared" si="132"/>
        <v>17</v>
      </c>
      <c r="D2065" s="11">
        <f t="shared" si="133"/>
        <v>12</v>
      </c>
      <c r="E2065" s="11">
        <f t="shared" si="134"/>
        <v>2021</v>
      </c>
      <c r="F2065" s="11" t="s">
        <v>144</v>
      </c>
      <c r="G2065" s="11" t="s">
        <v>138</v>
      </c>
      <c r="I2065" s="102">
        <v>16.399999999999999</v>
      </c>
      <c r="J2065" s="92">
        <f t="shared" si="131"/>
        <v>100032.87399999998</v>
      </c>
    </row>
    <row r="2066" spans="1:10" x14ac:dyDescent="0.35">
      <c r="B2066" s="20">
        <v>44547</v>
      </c>
      <c r="C2066" s="11">
        <f t="shared" si="132"/>
        <v>17</v>
      </c>
      <c r="D2066" s="11">
        <f t="shared" si="133"/>
        <v>12</v>
      </c>
      <c r="E2066" s="11">
        <f t="shared" si="134"/>
        <v>2021</v>
      </c>
      <c r="F2066" s="11" t="s">
        <v>156</v>
      </c>
      <c r="G2066" s="11" t="s">
        <v>138</v>
      </c>
      <c r="I2066" s="102">
        <v>10.7</v>
      </c>
      <c r="J2066" s="92">
        <f t="shared" si="131"/>
        <v>100022.17399999998</v>
      </c>
    </row>
    <row r="2067" spans="1:10" x14ac:dyDescent="0.35">
      <c r="B2067" s="20">
        <v>44552</v>
      </c>
      <c r="C2067" s="11">
        <f t="shared" si="132"/>
        <v>22</v>
      </c>
      <c r="D2067" s="11">
        <f t="shared" si="133"/>
        <v>12</v>
      </c>
      <c r="E2067" s="11">
        <f t="shared" si="134"/>
        <v>2021</v>
      </c>
      <c r="F2067" s="11" t="s">
        <v>57</v>
      </c>
      <c r="G2067" s="11" t="s">
        <v>28</v>
      </c>
      <c r="I2067" s="102">
        <v>37.5</v>
      </c>
      <c r="J2067" s="92">
        <f t="shared" si="131"/>
        <v>99984.673999999985</v>
      </c>
    </row>
    <row r="2068" spans="1:10" x14ac:dyDescent="0.35">
      <c r="B2068" s="20">
        <v>44552</v>
      </c>
      <c r="C2068" s="11">
        <f t="shared" si="132"/>
        <v>22</v>
      </c>
      <c r="D2068" s="11">
        <f t="shared" si="133"/>
        <v>12</v>
      </c>
      <c r="E2068" s="11">
        <f t="shared" si="134"/>
        <v>2021</v>
      </c>
      <c r="F2068" s="11" t="s">
        <v>190</v>
      </c>
      <c r="G2068" s="11" t="s">
        <v>116</v>
      </c>
      <c r="I2068" s="102">
        <v>7.2</v>
      </c>
      <c r="J2068" s="92">
        <f t="shared" si="131"/>
        <v>99977.473999999987</v>
      </c>
    </row>
    <row r="2069" spans="1:10" x14ac:dyDescent="0.35">
      <c r="A2069" s="1">
        <v>1442024</v>
      </c>
      <c r="B2069" s="20">
        <v>44553</v>
      </c>
      <c r="C2069" s="11">
        <f t="shared" si="132"/>
        <v>23</v>
      </c>
      <c r="D2069" s="11">
        <f t="shared" si="133"/>
        <v>12</v>
      </c>
      <c r="E2069" s="11">
        <f t="shared" si="134"/>
        <v>2021</v>
      </c>
      <c r="F2069" s="11" t="s">
        <v>188</v>
      </c>
      <c r="G2069" s="11" t="s">
        <v>56</v>
      </c>
      <c r="I2069" s="102">
        <v>414</v>
      </c>
      <c r="J2069" s="92">
        <f t="shared" si="131"/>
        <v>99563.473999999987</v>
      </c>
    </row>
    <row r="2070" spans="1:10" x14ac:dyDescent="0.35">
      <c r="B2070" s="20">
        <v>44557</v>
      </c>
      <c r="C2070" s="11">
        <f t="shared" si="132"/>
        <v>27</v>
      </c>
      <c r="D2070" s="11">
        <f t="shared" si="133"/>
        <v>12</v>
      </c>
      <c r="E2070" s="11">
        <f t="shared" si="134"/>
        <v>2021</v>
      </c>
      <c r="F2070" s="11" t="s">
        <v>33</v>
      </c>
      <c r="G2070" s="11" t="s">
        <v>116</v>
      </c>
      <c r="I2070" s="102">
        <v>230</v>
      </c>
      <c r="J2070" s="92">
        <f t="shared" si="131"/>
        <v>99333.473999999987</v>
      </c>
    </row>
    <row r="2071" spans="1:10" x14ac:dyDescent="0.35">
      <c r="A2071" s="1">
        <v>1442027</v>
      </c>
      <c r="B2071" s="20">
        <v>44561</v>
      </c>
      <c r="C2071" s="11">
        <f t="shared" si="132"/>
        <v>31</v>
      </c>
      <c r="D2071" s="11">
        <f t="shared" si="133"/>
        <v>12</v>
      </c>
      <c r="E2071" s="11">
        <f t="shared" si="134"/>
        <v>2021</v>
      </c>
      <c r="F2071" s="11" t="s">
        <v>226</v>
      </c>
      <c r="G2071" s="11" t="s">
        <v>91</v>
      </c>
      <c r="I2071" s="102">
        <v>31.94</v>
      </c>
      <c r="J2071" s="99">
        <f t="shared" si="131"/>
        <v>99301.533999999985</v>
      </c>
    </row>
    <row r="2072" spans="1:10" x14ac:dyDescent="0.35">
      <c r="A2072" s="55"/>
      <c r="B2072" s="56">
        <v>44564</v>
      </c>
      <c r="C2072" s="57">
        <f t="shared" si="132"/>
        <v>3</v>
      </c>
      <c r="D2072" s="58">
        <f t="shared" si="133"/>
        <v>1</v>
      </c>
      <c r="E2072" s="59">
        <f t="shared" si="134"/>
        <v>2022</v>
      </c>
      <c r="F2072" s="59" t="s">
        <v>357</v>
      </c>
      <c r="G2072" s="59" t="s">
        <v>19</v>
      </c>
      <c r="H2072" s="106">
        <v>216</v>
      </c>
      <c r="I2072" s="93"/>
      <c r="J2072" s="107">
        <f t="shared" si="131"/>
        <v>99517.533999999985</v>
      </c>
    </row>
    <row r="2073" spans="1:10" x14ac:dyDescent="0.35">
      <c r="A2073" s="60"/>
      <c r="B2073" s="13">
        <v>44564</v>
      </c>
      <c r="C2073" s="42">
        <f t="shared" si="132"/>
        <v>3</v>
      </c>
      <c r="D2073" s="15">
        <f t="shared" si="133"/>
        <v>1</v>
      </c>
      <c r="E2073" s="15">
        <f t="shared" si="134"/>
        <v>2022</v>
      </c>
      <c r="F2073" s="15" t="s">
        <v>309</v>
      </c>
      <c r="G2073" s="15" t="s">
        <v>19</v>
      </c>
      <c r="H2073" s="106">
        <v>216</v>
      </c>
      <c r="I2073" s="93"/>
      <c r="J2073" s="103">
        <f t="shared" si="131"/>
        <v>99733.533999999985</v>
      </c>
    </row>
    <row r="2074" spans="1:10" x14ac:dyDescent="0.35">
      <c r="A2074" s="60"/>
      <c r="B2074" s="19">
        <v>44565</v>
      </c>
      <c r="C2074" s="15">
        <f t="shared" si="132"/>
        <v>4</v>
      </c>
      <c r="D2074" s="15">
        <f t="shared" si="133"/>
        <v>1</v>
      </c>
      <c r="E2074" s="15">
        <f t="shared" si="134"/>
        <v>2022</v>
      </c>
      <c r="F2074" s="15" t="s">
        <v>329</v>
      </c>
      <c r="G2074" s="15" t="s">
        <v>19</v>
      </c>
      <c r="H2074" s="106">
        <v>216</v>
      </c>
      <c r="I2074" s="93"/>
      <c r="J2074" s="103">
        <f t="shared" si="131"/>
        <v>99949.533999999985</v>
      </c>
    </row>
    <row r="2075" spans="1:10" x14ac:dyDescent="0.35">
      <c r="A2075" s="60"/>
      <c r="B2075" s="19">
        <v>44565</v>
      </c>
      <c r="C2075" s="15">
        <f t="shared" si="132"/>
        <v>4</v>
      </c>
      <c r="D2075" s="15">
        <f t="shared" si="133"/>
        <v>1</v>
      </c>
      <c r="E2075" s="15">
        <f t="shared" si="134"/>
        <v>2022</v>
      </c>
      <c r="F2075" s="15" t="s">
        <v>336</v>
      </c>
      <c r="G2075" s="15" t="s">
        <v>19</v>
      </c>
      <c r="H2075" s="106">
        <v>216</v>
      </c>
      <c r="I2075" s="93"/>
      <c r="J2075" s="103">
        <f t="shared" si="131"/>
        <v>100165.53399999999</v>
      </c>
    </row>
    <row r="2076" spans="1:10" x14ac:dyDescent="0.35">
      <c r="A2076" s="60"/>
      <c r="B2076" s="19">
        <v>44565</v>
      </c>
      <c r="C2076" s="15">
        <f t="shared" si="132"/>
        <v>4</v>
      </c>
      <c r="D2076" s="15">
        <f t="shared" si="133"/>
        <v>1</v>
      </c>
      <c r="E2076" s="15">
        <f t="shared" si="134"/>
        <v>2022</v>
      </c>
      <c r="F2076" s="15" t="s">
        <v>336</v>
      </c>
      <c r="G2076" s="15" t="s">
        <v>9</v>
      </c>
      <c r="H2076" s="93"/>
      <c r="I2076" s="106">
        <v>138.6</v>
      </c>
      <c r="J2076" s="103">
        <f t="shared" si="131"/>
        <v>100026.93399999998</v>
      </c>
    </row>
    <row r="2077" spans="1:10" x14ac:dyDescent="0.35">
      <c r="A2077" s="60"/>
      <c r="B2077" s="19">
        <v>44565</v>
      </c>
      <c r="C2077" s="15">
        <f t="shared" si="132"/>
        <v>4</v>
      </c>
      <c r="D2077" s="15">
        <f t="shared" si="133"/>
        <v>1</v>
      </c>
      <c r="E2077" s="15">
        <f t="shared" si="134"/>
        <v>2022</v>
      </c>
      <c r="F2077" s="15" t="s">
        <v>144</v>
      </c>
      <c r="G2077" s="15" t="s">
        <v>14</v>
      </c>
      <c r="H2077" s="93"/>
      <c r="I2077" s="106">
        <v>11.4</v>
      </c>
      <c r="J2077" s="103">
        <f t="shared" si="131"/>
        <v>100015.53399999999</v>
      </c>
    </row>
    <row r="2078" spans="1:10" x14ac:dyDescent="0.35">
      <c r="A2078" s="60"/>
      <c r="B2078" s="19">
        <v>44565</v>
      </c>
      <c r="C2078" s="15">
        <f t="shared" si="132"/>
        <v>4</v>
      </c>
      <c r="D2078" s="15">
        <f t="shared" si="133"/>
        <v>1</v>
      </c>
      <c r="E2078" s="15">
        <f t="shared" si="134"/>
        <v>2022</v>
      </c>
      <c r="F2078" s="15" t="s">
        <v>235</v>
      </c>
      <c r="G2078" s="15" t="s">
        <v>98</v>
      </c>
      <c r="H2078" s="106">
        <v>417</v>
      </c>
      <c r="I2078" s="93"/>
      <c r="J2078" s="103">
        <f t="shared" si="131"/>
        <v>100432.53399999999</v>
      </c>
    </row>
    <row r="2079" spans="1:10" x14ac:dyDescent="0.35">
      <c r="A2079" s="60"/>
      <c r="B2079" s="19">
        <v>44566</v>
      </c>
      <c r="C2079" s="15">
        <f t="shared" si="132"/>
        <v>5</v>
      </c>
      <c r="D2079" s="15">
        <f t="shared" si="133"/>
        <v>1</v>
      </c>
      <c r="E2079" s="15">
        <f t="shared" si="134"/>
        <v>2022</v>
      </c>
      <c r="F2079" s="15" t="s">
        <v>136</v>
      </c>
      <c r="G2079" s="15" t="s">
        <v>91</v>
      </c>
      <c r="H2079" s="93"/>
      <c r="I2079" s="106">
        <v>26.1</v>
      </c>
      <c r="J2079" s="103">
        <f t="shared" si="131"/>
        <v>100406.43399999998</v>
      </c>
    </row>
    <row r="2080" spans="1:10" x14ac:dyDescent="0.35">
      <c r="A2080" s="60"/>
      <c r="B2080" s="19">
        <v>44567</v>
      </c>
      <c r="C2080" s="15">
        <f t="shared" si="132"/>
        <v>6</v>
      </c>
      <c r="D2080" s="15">
        <f t="shared" si="133"/>
        <v>1</v>
      </c>
      <c r="E2080" s="15">
        <f t="shared" si="134"/>
        <v>2022</v>
      </c>
      <c r="F2080" s="15" t="s">
        <v>332</v>
      </c>
      <c r="G2080" s="15" t="s">
        <v>19</v>
      </c>
      <c r="H2080" s="106">
        <v>216</v>
      </c>
      <c r="I2080" s="93"/>
      <c r="J2080" s="103">
        <f t="shared" si="131"/>
        <v>100622.43399999998</v>
      </c>
    </row>
    <row r="2081" spans="1:10" x14ac:dyDescent="0.35">
      <c r="A2081" s="60"/>
      <c r="B2081" s="19">
        <v>44567</v>
      </c>
      <c r="C2081" s="15">
        <f t="shared" si="132"/>
        <v>6</v>
      </c>
      <c r="D2081" s="15">
        <f t="shared" si="133"/>
        <v>1</v>
      </c>
      <c r="E2081" s="15">
        <f t="shared" si="134"/>
        <v>2022</v>
      </c>
      <c r="F2081" s="15" t="s">
        <v>332</v>
      </c>
      <c r="G2081" s="15" t="s">
        <v>9</v>
      </c>
      <c r="H2081" s="93"/>
      <c r="I2081" s="106">
        <v>133.75</v>
      </c>
      <c r="J2081" s="103">
        <f t="shared" si="131"/>
        <v>100488.68399999998</v>
      </c>
    </row>
    <row r="2082" spans="1:10" x14ac:dyDescent="0.35">
      <c r="A2082" s="60"/>
      <c r="B2082" s="19">
        <v>44567</v>
      </c>
      <c r="C2082" s="15">
        <f t="shared" si="132"/>
        <v>6</v>
      </c>
      <c r="D2082" s="15">
        <f t="shared" si="133"/>
        <v>1</v>
      </c>
      <c r="E2082" s="15">
        <f t="shared" si="134"/>
        <v>2022</v>
      </c>
      <c r="F2082" s="15" t="s">
        <v>226</v>
      </c>
      <c r="G2082" s="15" t="s">
        <v>128</v>
      </c>
      <c r="H2082" s="106">
        <v>80</v>
      </c>
      <c r="I2082" s="93"/>
      <c r="J2082" s="103">
        <f t="shared" si="131"/>
        <v>100568.68399999998</v>
      </c>
    </row>
    <row r="2083" spans="1:10" x14ac:dyDescent="0.35">
      <c r="A2083" s="60"/>
      <c r="B2083" s="19">
        <v>44568</v>
      </c>
      <c r="C2083" s="15">
        <f t="shared" si="132"/>
        <v>7</v>
      </c>
      <c r="D2083" s="15">
        <f t="shared" si="133"/>
        <v>1</v>
      </c>
      <c r="E2083" s="15">
        <f t="shared" si="134"/>
        <v>2022</v>
      </c>
      <c r="F2083" s="15" t="s">
        <v>306</v>
      </c>
      <c r="G2083" s="15" t="s">
        <v>19</v>
      </c>
      <c r="H2083" s="106">
        <v>135</v>
      </c>
      <c r="I2083" s="93"/>
      <c r="J2083" s="103">
        <f t="shared" si="131"/>
        <v>100703.68399999998</v>
      </c>
    </row>
    <row r="2084" spans="1:10" x14ac:dyDescent="0.35">
      <c r="A2084" s="60"/>
      <c r="B2084" s="19">
        <v>44568</v>
      </c>
      <c r="C2084" s="15">
        <f t="shared" si="132"/>
        <v>7</v>
      </c>
      <c r="D2084" s="15">
        <f t="shared" si="133"/>
        <v>1</v>
      </c>
      <c r="E2084" s="15">
        <f t="shared" si="134"/>
        <v>2022</v>
      </c>
      <c r="F2084" s="15" t="s">
        <v>306</v>
      </c>
      <c r="G2084" s="15" t="s">
        <v>9</v>
      </c>
      <c r="H2084" s="106">
        <v>216</v>
      </c>
      <c r="I2084" s="93"/>
      <c r="J2084" s="103">
        <f t="shared" si="131"/>
        <v>100919.68399999998</v>
      </c>
    </row>
    <row r="2085" spans="1:10" x14ac:dyDescent="0.35">
      <c r="A2085" s="60"/>
      <c r="B2085" s="19">
        <v>44571</v>
      </c>
      <c r="C2085" s="15">
        <f t="shared" si="132"/>
        <v>10</v>
      </c>
      <c r="D2085" s="15">
        <f t="shared" si="133"/>
        <v>1</v>
      </c>
      <c r="E2085" s="15">
        <f t="shared" si="134"/>
        <v>2022</v>
      </c>
      <c r="F2085" s="15" t="s">
        <v>167</v>
      </c>
      <c r="G2085" s="15" t="s">
        <v>18</v>
      </c>
      <c r="H2085" s="93"/>
      <c r="I2085" s="106">
        <v>117.25</v>
      </c>
      <c r="J2085" s="103">
        <f t="shared" si="131"/>
        <v>100802.43399999998</v>
      </c>
    </row>
    <row r="2086" spans="1:10" x14ac:dyDescent="0.35">
      <c r="A2086" s="60"/>
      <c r="B2086" s="19">
        <v>44571</v>
      </c>
      <c r="C2086" s="15">
        <f t="shared" si="132"/>
        <v>10</v>
      </c>
      <c r="D2086" s="15">
        <f t="shared" si="133"/>
        <v>1</v>
      </c>
      <c r="E2086" s="15">
        <f t="shared" si="134"/>
        <v>2022</v>
      </c>
      <c r="F2086" s="15" t="s">
        <v>330</v>
      </c>
      <c r="G2086" s="15" t="s">
        <v>48</v>
      </c>
      <c r="H2086" s="106">
        <v>256</v>
      </c>
      <c r="I2086" s="93"/>
      <c r="J2086" s="103">
        <f t="shared" si="131"/>
        <v>101058.43399999998</v>
      </c>
    </row>
    <row r="2087" spans="1:10" x14ac:dyDescent="0.35">
      <c r="A2087" s="60"/>
      <c r="B2087" s="19">
        <v>44571</v>
      </c>
      <c r="C2087" s="15">
        <f t="shared" si="132"/>
        <v>10</v>
      </c>
      <c r="D2087" s="15">
        <f t="shared" si="133"/>
        <v>1</v>
      </c>
      <c r="E2087" s="15">
        <f t="shared" si="134"/>
        <v>2022</v>
      </c>
      <c r="F2087" s="15" t="s">
        <v>331</v>
      </c>
      <c r="G2087" s="15" t="s">
        <v>50</v>
      </c>
      <c r="H2087" s="93"/>
      <c r="I2087" s="106">
        <v>1667</v>
      </c>
      <c r="J2087" s="103">
        <f t="shared" si="131"/>
        <v>99391.433999999979</v>
      </c>
    </row>
    <row r="2088" spans="1:10" x14ac:dyDescent="0.35">
      <c r="A2088" s="60"/>
      <c r="B2088" s="19">
        <v>44571</v>
      </c>
      <c r="C2088" s="15">
        <f t="shared" si="132"/>
        <v>10</v>
      </c>
      <c r="D2088" s="15">
        <f t="shared" si="133"/>
        <v>1</v>
      </c>
      <c r="E2088" s="15">
        <f t="shared" si="134"/>
        <v>2022</v>
      </c>
      <c r="F2088" s="15" t="s">
        <v>356</v>
      </c>
      <c r="G2088" s="15" t="s">
        <v>19</v>
      </c>
      <c r="H2088" s="93"/>
      <c r="I2088" s="106">
        <v>100</v>
      </c>
      <c r="J2088" s="103">
        <f t="shared" si="131"/>
        <v>99291.433999999979</v>
      </c>
    </row>
    <row r="2089" spans="1:10" x14ac:dyDescent="0.35">
      <c r="A2089" s="60"/>
      <c r="B2089" s="19">
        <v>44571</v>
      </c>
      <c r="C2089" s="15">
        <f t="shared" si="132"/>
        <v>10</v>
      </c>
      <c r="D2089" s="15">
        <f t="shared" si="133"/>
        <v>1</v>
      </c>
      <c r="E2089" s="15">
        <f t="shared" si="134"/>
        <v>2022</v>
      </c>
      <c r="F2089" s="15" t="s">
        <v>356</v>
      </c>
      <c r="G2089" s="15" t="s">
        <v>62</v>
      </c>
      <c r="H2089" s="93"/>
      <c r="I2089" s="106">
        <v>5000</v>
      </c>
      <c r="J2089" s="103">
        <f t="shared" si="131"/>
        <v>94291.433999999979</v>
      </c>
    </row>
    <row r="2090" spans="1:10" x14ac:dyDescent="0.35">
      <c r="A2090" s="60"/>
      <c r="B2090" s="19">
        <v>44571</v>
      </c>
      <c r="C2090" s="15">
        <f t="shared" si="132"/>
        <v>10</v>
      </c>
      <c r="D2090" s="15">
        <f t="shared" si="133"/>
        <v>1</v>
      </c>
      <c r="E2090" s="15">
        <f t="shared" si="134"/>
        <v>2022</v>
      </c>
      <c r="F2090" s="15" t="s">
        <v>333</v>
      </c>
      <c r="G2090" s="15" t="s">
        <v>67</v>
      </c>
      <c r="H2090" s="93"/>
      <c r="I2090" s="106">
        <v>167</v>
      </c>
      <c r="J2090" s="103">
        <f t="shared" si="131"/>
        <v>94124.433999999979</v>
      </c>
    </row>
    <row r="2091" spans="1:10" x14ac:dyDescent="0.35">
      <c r="A2091" s="60"/>
      <c r="B2091" s="19">
        <v>44573</v>
      </c>
      <c r="C2091" s="15">
        <f t="shared" si="132"/>
        <v>12</v>
      </c>
      <c r="D2091" s="15">
        <f t="shared" si="133"/>
        <v>1</v>
      </c>
      <c r="E2091" s="15">
        <f t="shared" si="134"/>
        <v>2022</v>
      </c>
      <c r="F2091" s="15" t="s">
        <v>41</v>
      </c>
      <c r="G2091" s="15" t="s">
        <v>98</v>
      </c>
      <c r="H2091" s="93"/>
      <c r="I2091" s="106">
        <v>72.5</v>
      </c>
      <c r="J2091" s="103">
        <f t="shared" si="131"/>
        <v>94051.933999999979</v>
      </c>
    </row>
    <row r="2092" spans="1:10" x14ac:dyDescent="0.35">
      <c r="A2092" s="60"/>
      <c r="B2092" s="19">
        <v>44573</v>
      </c>
      <c r="C2092" s="15">
        <f t="shared" si="132"/>
        <v>12</v>
      </c>
      <c r="D2092" s="15">
        <f t="shared" si="133"/>
        <v>1</v>
      </c>
      <c r="E2092" s="15">
        <f t="shared" si="134"/>
        <v>2022</v>
      </c>
      <c r="F2092" s="15" t="s">
        <v>219</v>
      </c>
      <c r="G2092" s="15" t="s">
        <v>46</v>
      </c>
      <c r="H2092" s="93"/>
      <c r="I2092" s="106">
        <v>4.95</v>
      </c>
      <c r="J2092" s="103">
        <f t="shared" si="131"/>
        <v>94046.983999999982</v>
      </c>
    </row>
    <row r="2093" spans="1:10" x14ac:dyDescent="0.35">
      <c r="A2093" s="60"/>
      <c r="B2093" s="19">
        <v>44573</v>
      </c>
      <c r="C2093" s="15">
        <f t="shared" si="132"/>
        <v>12</v>
      </c>
      <c r="D2093" s="15">
        <f t="shared" si="133"/>
        <v>1</v>
      </c>
      <c r="E2093" s="15">
        <f t="shared" si="134"/>
        <v>2022</v>
      </c>
      <c r="F2093" s="15" t="s">
        <v>226</v>
      </c>
      <c r="G2093" s="15" t="s">
        <v>91</v>
      </c>
      <c r="H2093" s="93"/>
      <c r="I2093" s="106">
        <v>5705.44</v>
      </c>
      <c r="J2093" s="103">
        <f t="shared" si="131"/>
        <v>88341.54399999998</v>
      </c>
    </row>
    <row r="2094" spans="1:10" x14ac:dyDescent="0.35">
      <c r="A2094" s="60"/>
      <c r="B2094" s="19">
        <v>44575</v>
      </c>
      <c r="C2094" s="15">
        <f t="shared" si="132"/>
        <v>14</v>
      </c>
      <c r="D2094" s="15">
        <f t="shared" si="133"/>
        <v>1</v>
      </c>
      <c r="E2094" s="15">
        <f t="shared" si="134"/>
        <v>2022</v>
      </c>
      <c r="F2094" s="15" t="s">
        <v>359</v>
      </c>
      <c r="G2094" s="15" t="s">
        <v>19</v>
      </c>
      <c r="H2094" s="106">
        <v>300</v>
      </c>
      <c r="I2094" s="93"/>
      <c r="J2094" s="103">
        <f t="shared" si="131"/>
        <v>88641.54399999998</v>
      </c>
    </row>
    <row r="2095" spans="1:10" x14ac:dyDescent="0.35">
      <c r="A2095" s="60"/>
      <c r="B2095" s="19">
        <v>44578</v>
      </c>
      <c r="C2095" s="15">
        <f t="shared" si="132"/>
        <v>17</v>
      </c>
      <c r="D2095" s="15">
        <f t="shared" si="133"/>
        <v>1</v>
      </c>
      <c r="E2095" s="15">
        <f t="shared" si="134"/>
        <v>2022</v>
      </c>
      <c r="F2095" s="15" t="s">
        <v>327</v>
      </c>
      <c r="G2095" s="15" t="s">
        <v>19</v>
      </c>
      <c r="H2095" s="106">
        <v>216</v>
      </c>
      <c r="I2095" s="93"/>
      <c r="J2095" s="103">
        <f t="shared" si="131"/>
        <v>88857.54399999998</v>
      </c>
    </row>
    <row r="2096" spans="1:10" x14ac:dyDescent="0.35">
      <c r="A2096" s="60"/>
      <c r="B2096" s="19">
        <v>44578</v>
      </c>
      <c r="C2096" s="15">
        <f t="shared" si="132"/>
        <v>17</v>
      </c>
      <c r="D2096" s="15">
        <f t="shared" si="133"/>
        <v>1</v>
      </c>
      <c r="E2096" s="15">
        <f t="shared" si="134"/>
        <v>2022</v>
      </c>
      <c r="F2096" s="15" t="s">
        <v>327</v>
      </c>
      <c r="G2096" s="15" t="s">
        <v>9</v>
      </c>
      <c r="H2096" s="93"/>
      <c r="I2096" s="106">
        <v>55</v>
      </c>
      <c r="J2096" s="103">
        <f t="shared" si="131"/>
        <v>88802.54399999998</v>
      </c>
    </row>
    <row r="2097" spans="1:10" x14ac:dyDescent="0.35">
      <c r="A2097" s="60"/>
      <c r="B2097" s="19">
        <v>44578</v>
      </c>
      <c r="C2097" s="15">
        <f t="shared" si="132"/>
        <v>17</v>
      </c>
      <c r="D2097" s="15">
        <f t="shared" si="133"/>
        <v>1</v>
      </c>
      <c r="E2097" s="15">
        <f t="shared" si="134"/>
        <v>2022</v>
      </c>
      <c r="F2097" s="15" t="s">
        <v>41</v>
      </c>
      <c r="G2097" s="15" t="s">
        <v>52</v>
      </c>
      <c r="H2097" s="93"/>
      <c r="I2097" s="106">
        <v>42.4</v>
      </c>
      <c r="J2097" s="103">
        <f t="shared" si="131"/>
        <v>88760.143999999986</v>
      </c>
    </row>
    <row r="2098" spans="1:10" x14ac:dyDescent="0.35">
      <c r="A2098" s="60">
        <v>1442005</v>
      </c>
      <c r="B2098" s="19">
        <v>44578</v>
      </c>
      <c r="C2098" s="15">
        <f t="shared" si="132"/>
        <v>17</v>
      </c>
      <c r="D2098" s="15">
        <f t="shared" si="133"/>
        <v>1</v>
      </c>
      <c r="E2098" s="15">
        <f t="shared" si="134"/>
        <v>2022</v>
      </c>
      <c r="F2098" s="15" t="s">
        <v>41</v>
      </c>
      <c r="G2098" s="15" t="s">
        <v>91</v>
      </c>
      <c r="H2098" s="106">
        <v>300</v>
      </c>
      <c r="I2098" s="93"/>
      <c r="J2098" s="103">
        <f t="shared" si="131"/>
        <v>89060.143999999986</v>
      </c>
    </row>
    <row r="2099" spans="1:10" ht="12.75" customHeight="1" x14ac:dyDescent="0.35">
      <c r="A2099" s="60"/>
      <c r="B2099" s="19">
        <v>44578</v>
      </c>
      <c r="C2099" s="15">
        <f t="shared" si="132"/>
        <v>17</v>
      </c>
      <c r="D2099" s="15">
        <f t="shared" si="133"/>
        <v>1</v>
      </c>
      <c r="E2099" s="15">
        <f t="shared" si="134"/>
        <v>2022</v>
      </c>
      <c r="F2099" s="15" t="s">
        <v>184</v>
      </c>
      <c r="G2099" s="15" t="s">
        <v>91</v>
      </c>
      <c r="H2099" s="106">
        <v>160</v>
      </c>
      <c r="I2099" s="93"/>
      <c r="J2099" s="103">
        <f t="shared" si="131"/>
        <v>89220.143999999986</v>
      </c>
    </row>
    <row r="2100" spans="1:10" x14ac:dyDescent="0.35">
      <c r="A2100" s="60"/>
      <c r="B2100" s="19">
        <v>44578</v>
      </c>
      <c r="C2100" s="15">
        <f t="shared" si="132"/>
        <v>17</v>
      </c>
      <c r="D2100" s="15">
        <f t="shared" si="133"/>
        <v>1</v>
      </c>
      <c r="E2100" s="15">
        <f t="shared" si="134"/>
        <v>2022</v>
      </c>
      <c r="F2100" s="15" t="s">
        <v>356</v>
      </c>
      <c r="G2100" s="15" t="s">
        <v>62</v>
      </c>
      <c r="H2100" s="93"/>
      <c r="I2100" s="106">
        <v>450</v>
      </c>
      <c r="J2100" s="103">
        <f t="shared" si="131"/>
        <v>88770.143999999986</v>
      </c>
    </row>
    <row r="2101" spans="1:10" x14ac:dyDescent="0.35">
      <c r="A2101" s="60"/>
      <c r="B2101" s="19">
        <v>44578</v>
      </c>
      <c r="C2101" s="15">
        <f t="shared" si="132"/>
        <v>17</v>
      </c>
      <c r="D2101" s="15">
        <f t="shared" si="133"/>
        <v>1</v>
      </c>
      <c r="E2101" s="15">
        <f t="shared" si="134"/>
        <v>2022</v>
      </c>
      <c r="F2101" s="15" t="s">
        <v>348</v>
      </c>
      <c r="G2101" s="15" t="s">
        <v>19</v>
      </c>
      <c r="H2101" s="93"/>
      <c r="I2101" s="106">
        <v>5000</v>
      </c>
      <c r="J2101" s="103">
        <f t="shared" si="131"/>
        <v>83770.143999999986</v>
      </c>
    </row>
    <row r="2102" spans="1:10" x14ac:dyDescent="0.35">
      <c r="A2102" s="60"/>
      <c r="B2102" s="19">
        <v>44579</v>
      </c>
      <c r="C2102" s="15">
        <f t="shared" si="132"/>
        <v>18</v>
      </c>
      <c r="D2102" s="15">
        <f t="shared" si="133"/>
        <v>1</v>
      </c>
      <c r="E2102" s="15">
        <f t="shared" si="134"/>
        <v>2022</v>
      </c>
      <c r="F2102" s="15" t="s">
        <v>45</v>
      </c>
      <c r="G2102" s="15" t="s">
        <v>96</v>
      </c>
      <c r="H2102" s="93"/>
      <c r="I2102" s="106">
        <v>72</v>
      </c>
      <c r="J2102" s="103">
        <f t="shared" si="131"/>
        <v>83698.143999999986</v>
      </c>
    </row>
    <row r="2103" spans="1:10" x14ac:dyDescent="0.35">
      <c r="A2103" s="60"/>
      <c r="B2103" s="19">
        <v>44579</v>
      </c>
      <c r="C2103" s="15">
        <f t="shared" si="132"/>
        <v>18</v>
      </c>
      <c r="D2103" s="15">
        <f t="shared" si="133"/>
        <v>1</v>
      </c>
      <c r="E2103" s="15">
        <f t="shared" si="134"/>
        <v>2022</v>
      </c>
      <c r="F2103" s="15" t="s">
        <v>160</v>
      </c>
      <c r="G2103" s="15" t="s">
        <v>161</v>
      </c>
      <c r="H2103" s="93"/>
      <c r="I2103" s="106">
        <v>48.98</v>
      </c>
      <c r="J2103" s="103">
        <f t="shared" si="131"/>
        <v>83649.16399999999</v>
      </c>
    </row>
    <row r="2104" spans="1:10" x14ac:dyDescent="0.35">
      <c r="A2104" s="60"/>
      <c r="B2104" s="19">
        <v>44579</v>
      </c>
      <c r="C2104" s="15">
        <f t="shared" si="132"/>
        <v>18</v>
      </c>
      <c r="D2104" s="15">
        <f t="shared" si="133"/>
        <v>1</v>
      </c>
      <c r="E2104" s="15">
        <f t="shared" si="134"/>
        <v>2022</v>
      </c>
      <c r="F2104" s="15" t="s">
        <v>235</v>
      </c>
      <c r="G2104" s="15" t="s">
        <v>91</v>
      </c>
      <c r="H2104" s="93"/>
      <c r="I2104" s="106">
        <v>18.36</v>
      </c>
      <c r="J2104" s="103">
        <f t="shared" si="131"/>
        <v>83630.803999999989</v>
      </c>
    </row>
    <row r="2105" spans="1:10" x14ac:dyDescent="0.35">
      <c r="A2105" s="60"/>
      <c r="B2105" s="19">
        <v>44580</v>
      </c>
      <c r="C2105" s="15">
        <f t="shared" si="132"/>
        <v>19</v>
      </c>
      <c r="D2105" s="15">
        <f t="shared" si="133"/>
        <v>1</v>
      </c>
      <c r="E2105" s="15">
        <f t="shared" si="134"/>
        <v>2022</v>
      </c>
      <c r="F2105" s="15" t="s">
        <v>41</v>
      </c>
      <c r="G2105" s="61" t="s">
        <v>91</v>
      </c>
      <c r="H2105" s="106">
        <v>100</v>
      </c>
      <c r="I2105" s="93"/>
      <c r="J2105" s="103">
        <f t="shared" si="131"/>
        <v>83730.803999999989</v>
      </c>
    </row>
    <row r="2106" spans="1:10" x14ac:dyDescent="0.35">
      <c r="A2106" s="60"/>
      <c r="B2106" s="19">
        <v>44581</v>
      </c>
      <c r="C2106" s="15">
        <f t="shared" si="132"/>
        <v>20</v>
      </c>
      <c r="D2106" s="15">
        <f t="shared" si="133"/>
        <v>1</v>
      </c>
      <c r="E2106" s="15">
        <f t="shared" si="134"/>
        <v>2022</v>
      </c>
      <c r="F2106" s="15" t="s">
        <v>167</v>
      </c>
      <c r="G2106" s="15" t="s">
        <v>18</v>
      </c>
      <c r="H2106" s="106">
        <v>1870</v>
      </c>
      <c r="I2106" s="93"/>
      <c r="J2106" s="103">
        <f t="shared" si="131"/>
        <v>85600.803999999989</v>
      </c>
    </row>
    <row r="2107" spans="1:10" x14ac:dyDescent="0.35">
      <c r="A2107" s="60"/>
      <c r="B2107" s="19">
        <v>44585</v>
      </c>
      <c r="C2107" s="15">
        <f t="shared" si="132"/>
        <v>24</v>
      </c>
      <c r="D2107" s="15">
        <f t="shared" si="133"/>
        <v>1</v>
      </c>
      <c r="E2107" s="15">
        <f t="shared" si="134"/>
        <v>2022</v>
      </c>
      <c r="F2107" s="15" t="s">
        <v>190</v>
      </c>
      <c r="G2107" s="15" t="s">
        <v>116</v>
      </c>
      <c r="H2107" s="93"/>
      <c r="I2107" s="106">
        <v>7.2</v>
      </c>
      <c r="J2107" s="103">
        <f t="shared" si="131"/>
        <v>85593.603999999992</v>
      </c>
    </row>
    <row r="2108" spans="1:10" x14ac:dyDescent="0.35">
      <c r="A2108" s="60"/>
      <c r="B2108" s="19">
        <v>44587</v>
      </c>
      <c r="C2108" s="15">
        <f t="shared" si="132"/>
        <v>26</v>
      </c>
      <c r="D2108" s="15">
        <f t="shared" si="133"/>
        <v>1</v>
      </c>
      <c r="E2108" s="15">
        <f t="shared" si="134"/>
        <v>2022</v>
      </c>
      <c r="F2108" s="15" t="s">
        <v>41</v>
      </c>
      <c r="G2108" s="15" t="s">
        <v>91</v>
      </c>
      <c r="H2108" s="93"/>
      <c r="I2108" s="106">
        <v>50.13</v>
      </c>
      <c r="J2108" s="103">
        <f t="shared" si="131"/>
        <v>85543.473999999987</v>
      </c>
    </row>
    <row r="2109" spans="1:10" x14ac:dyDescent="0.35">
      <c r="A2109" s="60"/>
      <c r="B2109" s="19">
        <v>44587</v>
      </c>
      <c r="C2109" s="15">
        <f t="shared" si="132"/>
        <v>26</v>
      </c>
      <c r="D2109" s="15">
        <f t="shared" si="133"/>
        <v>1</v>
      </c>
      <c r="E2109" s="15">
        <f t="shared" si="134"/>
        <v>2022</v>
      </c>
      <c r="F2109" s="15" t="s">
        <v>41</v>
      </c>
      <c r="G2109" s="15" t="s">
        <v>91</v>
      </c>
      <c r="H2109" s="93"/>
      <c r="I2109" s="106">
        <v>15.3</v>
      </c>
      <c r="J2109" s="103">
        <f t="shared" si="131"/>
        <v>85528.173999999985</v>
      </c>
    </row>
    <row r="2110" spans="1:10" x14ac:dyDescent="0.35">
      <c r="A2110" s="60">
        <v>1442026</v>
      </c>
      <c r="B2110" s="19">
        <v>44587</v>
      </c>
      <c r="C2110" s="15">
        <f t="shared" si="132"/>
        <v>26</v>
      </c>
      <c r="D2110" s="15">
        <f t="shared" si="133"/>
        <v>1</v>
      </c>
      <c r="E2110" s="15">
        <f t="shared" si="134"/>
        <v>2022</v>
      </c>
      <c r="F2110" s="15" t="s">
        <v>41</v>
      </c>
      <c r="G2110" s="15" t="s">
        <v>124</v>
      </c>
      <c r="H2110" s="93"/>
      <c r="I2110" s="106">
        <v>425.25</v>
      </c>
      <c r="J2110" s="103">
        <f t="shared" si="131"/>
        <v>85102.923999999985</v>
      </c>
    </row>
    <row r="2111" spans="1:10" ht="12.75" customHeight="1" x14ac:dyDescent="0.35">
      <c r="A2111" s="62"/>
      <c r="B2111" s="63">
        <v>44592</v>
      </c>
      <c r="C2111" s="64">
        <f t="shared" si="132"/>
        <v>31</v>
      </c>
      <c r="D2111" s="65">
        <f t="shared" si="133"/>
        <v>1</v>
      </c>
      <c r="E2111" s="66">
        <f t="shared" si="134"/>
        <v>2022</v>
      </c>
      <c r="F2111" s="66" t="s">
        <v>41</v>
      </c>
      <c r="G2111" s="66" t="s">
        <v>100</v>
      </c>
      <c r="H2111" s="93"/>
      <c r="I2111" s="106">
        <v>263.24</v>
      </c>
      <c r="J2111" s="108">
        <f t="shared" si="131"/>
        <v>84839.683999999979</v>
      </c>
    </row>
    <row r="2112" spans="1:10" x14ac:dyDescent="0.35">
      <c r="A2112" s="1">
        <v>1442028</v>
      </c>
      <c r="B2112" s="20">
        <v>44593</v>
      </c>
      <c r="C2112" s="11">
        <f t="shared" si="132"/>
        <v>1</v>
      </c>
      <c r="D2112" s="11">
        <f t="shared" si="133"/>
        <v>2</v>
      </c>
      <c r="E2112" s="11">
        <f t="shared" si="134"/>
        <v>2022</v>
      </c>
      <c r="F2112" s="11" t="s">
        <v>41</v>
      </c>
      <c r="G2112" s="11" t="s">
        <v>42</v>
      </c>
      <c r="I2112" s="109">
        <v>81.48</v>
      </c>
      <c r="J2112" s="104">
        <f t="shared" si="131"/>
        <v>84758.203999999983</v>
      </c>
    </row>
    <row r="2113" spans="1:10" x14ac:dyDescent="0.35">
      <c r="A2113" s="1">
        <v>1442029</v>
      </c>
      <c r="B2113" s="20">
        <v>44593</v>
      </c>
      <c r="C2113" s="11">
        <f t="shared" si="132"/>
        <v>1</v>
      </c>
      <c r="D2113" s="11">
        <f t="shared" si="133"/>
        <v>2</v>
      </c>
      <c r="E2113" s="11">
        <f t="shared" si="134"/>
        <v>2022</v>
      </c>
      <c r="F2113" s="11" t="s">
        <v>118</v>
      </c>
      <c r="G2113" s="11" t="s">
        <v>91</v>
      </c>
      <c r="H2113" s="109">
        <v>216</v>
      </c>
      <c r="J2113" s="104">
        <f t="shared" si="131"/>
        <v>84974.203999999983</v>
      </c>
    </row>
    <row r="2114" spans="1:10" x14ac:dyDescent="0.35">
      <c r="B2114" s="20">
        <v>44593</v>
      </c>
      <c r="C2114" s="11">
        <f t="shared" si="132"/>
        <v>1</v>
      </c>
      <c r="D2114" s="11">
        <f t="shared" si="133"/>
        <v>2</v>
      </c>
      <c r="E2114" s="11">
        <f t="shared" si="134"/>
        <v>2022</v>
      </c>
      <c r="F2114" s="11" t="s">
        <v>336</v>
      </c>
      <c r="G2114" s="11" t="s">
        <v>19</v>
      </c>
      <c r="I2114" s="109">
        <v>150</v>
      </c>
      <c r="J2114" s="104">
        <f t="shared" si="131"/>
        <v>84824.203999999983</v>
      </c>
    </row>
    <row r="2115" spans="1:10" x14ac:dyDescent="0.35">
      <c r="B2115" s="20">
        <v>44593</v>
      </c>
      <c r="C2115" s="11">
        <f t="shared" si="132"/>
        <v>1</v>
      </c>
      <c r="D2115" s="11">
        <f t="shared" si="133"/>
        <v>2</v>
      </c>
      <c r="E2115" s="11">
        <f t="shared" si="134"/>
        <v>2022</v>
      </c>
      <c r="F2115" s="11" t="s">
        <v>336</v>
      </c>
      <c r="G2115" s="11" t="s">
        <v>9</v>
      </c>
      <c r="H2115" s="109">
        <v>417</v>
      </c>
      <c r="J2115" s="104">
        <f t="shared" ref="J2115:J2178" si="135">J2114+H2115-I2115</f>
        <v>85241.203999999983</v>
      </c>
    </row>
    <row r="2116" spans="1:10" ht="12.75" customHeight="1" x14ac:dyDescent="0.35">
      <c r="B2116" s="20">
        <v>44594</v>
      </c>
      <c r="C2116" s="11">
        <f t="shared" si="132"/>
        <v>2</v>
      </c>
      <c r="D2116" s="11">
        <f t="shared" si="133"/>
        <v>2</v>
      </c>
      <c r="E2116" s="11">
        <f t="shared" si="134"/>
        <v>2022</v>
      </c>
      <c r="F2116" s="11" t="s">
        <v>57</v>
      </c>
      <c r="G2116" s="11" t="s">
        <v>32</v>
      </c>
      <c r="I2116" s="109">
        <v>95.6</v>
      </c>
      <c r="J2116" s="104">
        <f t="shared" si="135"/>
        <v>85145.603999999978</v>
      </c>
    </row>
    <row r="2117" spans="1:10" x14ac:dyDescent="0.35">
      <c r="B2117" s="20">
        <v>44594</v>
      </c>
      <c r="C2117" s="11">
        <f t="shared" si="132"/>
        <v>2</v>
      </c>
      <c r="D2117" s="11">
        <f t="shared" si="133"/>
        <v>2</v>
      </c>
      <c r="E2117" s="11">
        <f t="shared" si="134"/>
        <v>2022</v>
      </c>
      <c r="F2117" s="11" t="s">
        <v>336</v>
      </c>
      <c r="G2117" s="11" t="s">
        <v>9</v>
      </c>
      <c r="H2117" s="109">
        <v>4996</v>
      </c>
      <c r="J2117" s="104">
        <f t="shared" si="135"/>
        <v>90141.603999999978</v>
      </c>
    </row>
    <row r="2118" spans="1:10" x14ac:dyDescent="0.35">
      <c r="B2118" s="20">
        <v>44595</v>
      </c>
      <c r="C2118" s="11">
        <f t="shared" si="132"/>
        <v>3</v>
      </c>
      <c r="D2118" s="11">
        <f t="shared" si="133"/>
        <v>2</v>
      </c>
      <c r="E2118" s="11">
        <f t="shared" si="134"/>
        <v>2022</v>
      </c>
      <c r="F2118" s="11" t="s">
        <v>357</v>
      </c>
      <c r="G2118" s="11" t="s">
        <v>19</v>
      </c>
      <c r="H2118" s="109">
        <v>216</v>
      </c>
      <c r="J2118" s="104">
        <f t="shared" si="135"/>
        <v>90357.603999999978</v>
      </c>
    </row>
    <row r="2119" spans="1:10" x14ac:dyDescent="0.35">
      <c r="B2119" s="20">
        <v>44596</v>
      </c>
      <c r="C2119" s="11">
        <f t="shared" si="132"/>
        <v>4</v>
      </c>
      <c r="D2119" s="11">
        <f t="shared" si="133"/>
        <v>2</v>
      </c>
      <c r="E2119" s="11">
        <f t="shared" si="134"/>
        <v>2022</v>
      </c>
      <c r="F2119" s="11" t="s">
        <v>45</v>
      </c>
      <c r="G2119" s="11" t="s">
        <v>96</v>
      </c>
      <c r="I2119" s="109">
        <v>12.81</v>
      </c>
      <c r="J2119" s="104">
        <f t="shared" si="135"/>
        <v>90344.79399999998</v>
      </c>
    </row>
    <row r="2120" spans="1:10" x14ac:dyDescent="0.35">
      <c r="B2120" s="20">
        <v>44596</v>
      </c>
      <c r="C2120" s="11">
        <f t="shared" si="132"/>
        <v>4</v>
      </c>
      <c r="D2120" s="11">
        <f t="shared" si="133"/>
        <v>2</v>
      </c>
      <c r="E2120" s="11">
        <f t="shared" si="134"/>
        <v>2022</v>
      </c>
      <c r="F2120" s="11" t="s">
        <v>329</v>
      </c>
      <c r="G2120" s="11" t="s">
        <v>19</v>
      </c>
      <c r="H2120" s="109">
        <v>216</v>
      </c>
      <c r="J2120" s="104">
        <f t="shared" si="135"/>
        <v>90560.79399999998</v>
      </c>
    </row>
    <row r="2121" spans="1:10" x14ac:dyDescent="0.35">
      <c r="B2121" s="20">
        <v>44599</v>
      </c>
      <c r="C2121" s="11">
        <f t="shared" si="132"/>
        <v>7</v>
      </c>
      <c r="D2121" s="11">
        <f t="shared" si="133"/>
        <v>2</v>
      </c>
      <c r="E2121" s="11">
        <f t="shared" si="134"/>
        <v>2022</v>
      </c>
      <c r="F2121" s="11" t="s">
        <v>306</v>
      </c>
      <c r="G2121" s="11" t="s">
        <v>19</v>
      </c>
      <c r="H2121" s="109">
        <v>135</v>
      </c>
      <c r="J2121" s="104">
        <f t="shared" si="135"/>
        <v>90695.79399999998</v>
      </c>
    </row>
    <row r="2122" spans="1:10" x14ac:dyDescent="0.35">
      <c r="B2122" s="20">
        <v>44599</v>
      </c>
      <c r="C2122" s="11">
        <f t="shared" si="132"/>
        <v>7</v>
      </c>
      <c r="D2122" s="11">
        <f t="shared" si="133"/>
        <v>2</v>
      </c>
      <c r="E2122" s="11">
        <f t="shared" si="134"/>
        <v>2022</v>
      </c>
      <c r="F2122" s="11" t="s">
        <v>306</v>
      </c>
      <c r="G2122" s="11" t="s">
        <v>9</v>
      </c>
      <c r="H2122" s="109">
        <v>216</v>
      </c>
      <c r="J2122" s="104">
        <f t="shared" si="135"/>
        <v>90911.79399999998</v>
      </c>
    </row>
    <row r="2123" spans="1:10" x14ac:dyDescent="0.35">
      <c r="B2123" s="20">
        <v>44599</v>
      </c>
      <c r="C2123" s="11">
        <f t="shared" si="132"/>
        <v>7</v>
      </c>
      <c r="D2123" s="11">
        <f t="shared" si="133"/>
        <v>2</v>
      </c>
      <c r="E2123" s="11">
        <f t="shared" si="134"/>
        <v>2022</v>
      </c>
      <c r="F2123" s="11" t="s">
        <v>359</v>
      </c>
      <c r="G2123" s="11" t="s">
        <v>19</v>
      </c>
      <c r="H2123" s="109">
        <v>300</v>
      </c>
      <c r="J2123" s="104">
        <f t="shared" si="135"/>
        <v>91211.79399999998</v>
      </c>
    </row>
    <row r="2124" spans="1:10" x14ac:dyDescent="0.35">
      <c r="B2124" s="20">
        <v>44599</v>
      </c>
      <c r="C2124" s="11">
        <f t="shared" si="132"/>
        <v>7</v>
      </c>
      <c r="D2124" s="11">
        <f t="shared" si="133"/>
        <v>2</v>
      </c>
      <c r="E2124" s="11">
        <f t="shared" si="134"/>
        <v>2022</v>
      </c>
      <c r="F2124" s="11" t="s">
        <v>330</v>
      </c>
      <c r="G2124" s="11" t="s">
        <v>48</v>
      </c>
      <c r="I2124" s="109">
        <v>1667</v>
      </c>
      <c r="J2124" s="104">
        <f t="shared" si="135"/>
        <v>89544.79399999998</v>
      </c>
    </row>
    <row r="2125" spans="1:10" x14ac:dyDescent="0.35">
      <c r="B2125" s="20">
        <v>44599</v>
      </c>
      <c r="C2125" s="11">
        <f t="shared" si="132"/>
        <v>7</v>
      </c>
      <c r="D2125" s="11">
        <f t="shared" si="133"/>
        <v>2</v>
      </c>
      <c r="E2125" s="11">
        <f t="shared" si="134"/>
        <v>2022</v>
      </c>
      <c r="F2125" s="11" t="s">
        <v>331</v>
      </c>
      <c r="G2125" s="11" t="s">
        <v>50</v>
      </c>
      <c r="I2125" s="109">
        <v>100</v>
      </c>
      <c r="J2125" s="104">
        <f t="shared" si="135"/>
        <v>89444.79399999998</v>
      </c>
    </row>
    <row r="2126" spans="1:10" x14ac:dyDescent="0.35">
      <c r="B2126" s="20">
        <v>44599</v>
      </c>
      <c r="C2126" s="11">
        <f t="shared" si="132"/>
        <v>7</v>
      </c>
      <c r="D2126" s="11">
        <f t="shared" si="133"/>
        <v>2</v>
      </c>
      <c r="E2126" s="11">
        <f t="shared" si="134"/>
        <v>2022</v>
      </c>
      <c r="F2126" s="11" t="s">
        <v>333</v>
      </c>
      <c r="G2126" s="11" t="s">
        <v>67</v>
      </c>
      <c r="I2126" s="109">
        <v>167</v>
      </c>
      <c r="J2126" s="104">
        <f t="shared" si="135"/>
        <v>89277.79399999998</v>
      </c>
    </row>
    <row r="2127" spans="1:10" x14ac:dyDescent="0.35">
      <c r="A2127" s="1">
        <v>1442030</v>
      </c>
      <c r="B2127" s="20">
        <v>44600</v>
      </c>
      <c r="C2127" s="11">
        <f t="shared" ref="C2127:C2190" si="136">DAY(B2127)</f>
        <v>8</v>
      </c>
      <c r="D2127" s="11">
        <f t="shared" ref="D2127:D2190" si="137">MONTH(B2127)</f>
        <v>2</v>
      </c>
      <c r="E2127" s="11">
        <f t="shared" ref="E2127:E2190" si="138">YEAR(B2127)</f>
        <v>2022</v>
      </c>
      <c r="F2127" s="11" t="s">
        <v>267</v>
      </c>
      <c r="G2127" s="11" t="s">
        <v>91</v>
      </c>
      <c r="I2127" s="109">
        <v>33.26</v>
      </c>
      <c r="J2127" s="104">
        <f t="shared" si="135"/>
        <v>89244.533999999985</v>
      </c>
    </row>
    <row r="2128" spans="1:10" x14ac:dyDescent="0.35">
      <c r="B2128" s="20">
        <v>44601</v>
      </c>
      <c r="C2128" s="11">
        <f t="shared" si="136"/>
        <v>9</v>
      </c>
      <c r="D2128" s="11">
        <f t="shared" si="137"/>
        <v>2</v>
      </c>
      <c r="E2128" s="11">
        <f t="shared" si="138"/>
        <v>2022</v>
      </c>
      <c r="F2128" s="11" t="s">
        <v>332</v>
      </c>
      <c r="G2128" s="11" t="s">
        <v>19</v>
      </c>
      <c r="H2128" s="109">
        <v>216</v>
      </c>
      <c r="J2128" s="104">
        <f t="shared" si="135"/>
        <v>89460.533999999985</v>
      </c>
    </row>
    <row r="2129" spans="1:10" x14ac:dyDescent="0.35">
      <c r="B2129" s="20">
        <v>44601</v>
      </c>
      <c r="C2129" s="11">
        <f t="shared" si="136"/>
        <v>9</v>
      </c>
      <c r="D2129" s="11">
        <f t="shared" si="137"/>
        <v>2</v>
      </c>
      <c r="E2129" s="11">
        <f t="shared" si="138"/>
        <v>2022</v>
      </c>
      <c r="F2129" s="11" t="s">
        <v>332</v>
      </c>
      <c r="G2129" s="11" t="s">
        <v>9</v>
      </c>
      <c r="H2129" s="109">
        <v>80</v>
      </c>
      <c r="J2129" s="104">
        <f t="shared" si="135"/>
        <v>89540.533999999985</v>
      </c>
    </row>
    <row r="2130" spans="1:10" x14ac:dyDescent="0.35">
      <c r="B2130" s="20">
        <v>44602</v>
      </c>
      <c r="C2130" s="11">
        <f t="shared" si="136"/>
        <v>10</v>
      </c>
      <c r="D2130" s="11">
        <f t="shared" si="137"/>
        <v>2</v>
      </c>
      <c r="E2130" s="11">
        <f t="shared" si="138"/>
        <v>2022</v>
      </c>
      <c r="F2130" s="11" t="s">
        <v>49</v>
      </c>
      <c r="G2130" s="11" t="s">
        <v>146</v>
      </c>
      <c r="I2130" s="109">
        <v>88.05</v>
      </c>
      <c r="J2130" s="104">
        <f t="shared" si="135"/>
        <v>89452.483999999982</v>
      </c>
    </row>
    <row r="2131" spans="1:10" x14ac:dyDescent="0.35">
      <c r="B2131" s="20">
        <v>44602</v>
      </c>
      <c r="C2131" s="11">
        <f t="shared" si="136"/>
        <v>10</v>
      </c>
      <c r="D2131" s="11">
        <f t="shared" si="137"/>
        <v>2</v>
      </c>
      <c r="E2131" s="11">
        <f t="shared" si="138"/>
        <v>2022</v>
      </c>
      <c r="F2131" s="11" t="s">
        <v>167</v>
      </c>
      <c r="G2131" s="11" t="s">
        <v>18</v>
      </c>
      <c r="I2131" s="109">
        <v>140.05000000000001</v>
      </c>
      <c r="J2131" s="104">
        <f t="shared" si="135"/>
        <v>89312.433999999979</v>
      </c>
    </row>
    <row r="2132" spans="1:10" x14ac:dyDescent="0.35">
      <c r="A2132" s="1">
        <v>1442031</v>
      </c>
      <c r="B2132" s="20">
        <v>44602</v>
      </c>
      <c r="C2132" s="11">
        <f t="shared" si="136"/>
        <v>10</v>
      </c>
      <c r="D2132" s="11">
        <f t="shared" si="137"/>
        <v>2</v>
      </c>
      <c r="E2132" s="11">
        <f t="shared" si="138"/>
        <v>2022</v>
      </c>
      <c r="F2132" s="11" t="s">
        <v>231</v>
      </c>
      <c r="G2132" s="11" t="s">
        <v>134</v>
      </c>
      <c r="I2132" s="109">
        <v>2444</v>
      </c>
      <c r="J2132" s="104">
        <f t="shared" si="135"/>
        <v>86868.433999999979</v>
      </c>
    </row>
    <row r="2133" spans="1:10" x14ac:dyDescent="0.35">
      <c r="B2133" s="20">
        <v>44602</v>
      </c>
      <c r="C2133" s="11">
        <f t="shared" si="136"/>
        <v>10</v>
      </c>
      <c r="D2133" s="11">
        <f t="shared" si="137"/>
        <v>2</v>
      </c>
      <c r="E2133" s="11">
        <f t="shared" si="138"/>
        <v>2022</v>
      </c>
      <c r="F2133" s="11" t="s">
        <v>235</v>
      </c>
      <c r="G2133" s="11" t="s">
        <v>91</v>
      </c>
      <c r="I2133" s="109">
        <v>20.100000000000001</v>
      </c>
      <c r="J2133" s="104">
        <f t="shared" si="135"/>
        <v>86848.333999999973</v>
      </c>
    </row>
    <row r="2134" spans="1:10" x14ac:dyDescent="0.35">
      <c r="B2134" s="20">
        <v>44603</v>
      </c>
      <c r="C2134" s="11">
        <f t="shared" si="136"/>
        <v>11</v>
      </c>
      <c r="D2134" s="11">
        <f t="shared" si="137"/>
        <v>2</v>
      </c>
      <c r="E2134" s="11">
        <f t="shared" si="138"/>
        <v>2022</v>
      </c>
      <c r="F2134" s="11" t="s">
        <v>235</v>
      </c>
      <c r="G2134" s="11" t="s">
        <v>100</v>
      </c>
      <c r="I2134" s="109">
        <v>70.08</v>
      </c>
      <c r="J2134" s="104">
        <f t="shared" si="135"/>
        <v>86778.253999999972</v>
      </c>
    </row>
    <row r="2135" spans="1:10" x14ac:dyDescent="0.35">
      <c r="B2135" s="20">
        <v>44606</v>
      </c>
      <c r="C2135" s="11">
        <f t="shared" si="136"/>
        <v>14</v>
      </c>
      <c r="D2135" s="11">
        <f t="shared" si="137"/>
        <v>2</v>
      </c>
      <c r="E2135" s="11">
        <f t="shared" si="138"/>
        <v>2022</v>
      </c>
      <c r="F2135" s="11" t="s">
        <v>226</v>
      </c>
      <c r="G2135" s="11" t="s">
        <v>80</v>
      </c>
      <c r="I2135" s="109">
        <v>15.65</v>
      </c>
      <c r="J2135" s="104">
        <f t="shared" si="135"/>
        <v>86762.603999999978</v>
      </c>
    </row>
    <row r="2136" spans="1:10" x14ac:dyDescent="0.35">
      <c r="B2136" s="20">
        <v>44606</v>
      </c>
      <c r="C2136" s="11">
        <f t="shared" si="136"/>
        <v>14</v>
      </c>
      <c r="D2136" s="11">
        <f t="shared" si="137"/>
        <v>2</v>
      </c>
      <c r="E2136" s="11">
        <f t="shared" si="138"/>
        <v>2022</v>
      </c>
      <c r="F2136" s="11" t="s">
        <v>226</v>
      </c>
      <c r="G2136" s="11" t="s">
        <v>91</v>
      </c>
      <c r="I2136" s="109">
        <v>24.71</v>
      </c>
      <c r="J2136" s="104">
        <f t="shared" si="135"/>
        <v>86737.893999999971</v>
      </c>
    </row>
    <row r="2137" spans="1:10" x14ac:dyDescent="0.35">
      <c r="B2137" s="20">
        <v>44607</v>
      </c>
      <c r="C2137" s="11">
        <f t="shared" si="136"/>
        <v>15</v>
      </c>
      <c r="D2137" s="11">
        <f t="shared" si="137"/>
        <v>2</v>
      </c>
      <c r="E2137" s="11">
        <f t="shared" si="138"/>
        <v>2022</v>
      </c>
      <c r="F2137" s="11" t="s">
        <v>327</v>
      </c>
      <c r="G2137" s="11" t="s">
        <v>19</v>
      </c>
      <c r="H2137" s="109">
        <v>160</v>
      </c>
      <c r="J2137" s="104">
        <f t="shared" si="135"/>
        <v>86897.893999999971</v>
      </c>
    </row>
    <row r="2138" spans="1:10" x14ac:dyDescent="0.35">
      <c r="B2138" s="20">
        <v>44607</v>
      </c>
      <c r="C2138" s="11">
        <f t="shared" si="136"/>
        <v>15</v>
      </c>
      <c r="D2138" s="11">
        <f t="shared" si="137"/>
        <v>2</v>
      </c>
      <c r="E2138" s="11">
        <f t="shared" si="138"/>
        <v>2022</v>
      </c>
      <c r="F2138" s="11" t="s">
        <v>327</v>
      </c>
      <c r="G2138" s="11" t="s">
        <v>9</v>
      </c>
      <c r="H2138" s="109">
        <v>216</v>
      </c>
      <c r="J2138" s="104">
        <f t="shared" si="135"/>
        <v>87113.893999999971</v>
      </c>
    </row>
    <row r="2139" spans="1:10" x14ac:dyDescent="0.35">
      <c r="B2139" s="20">
        <v>44609</v>
      </c>
      <c r="C2139" s="11">
        <f t="shared" si="136"/>
        <v>17</v>
      </c>
      <c r="D2139" s="11">
        <f t="shared" si="137"/>
        <v>2</v>
      </c>
      <c r="E2139" s="11">
        <f t="shared" si="138"/>
        <v>2022</v>
      </c>
      <c r="F2139" s="11" t="s">
        <v>309</v>
      </c>
      <c r="G2139" s="11" t="s">
        <v>19</v>
      </c>
      <c r="H2139" s="109">
        <v>216</v>
      </c>
      <c r="J2139" s="104">
        <f t="shared" si="135"/>
        <v>87329.893999999971</v>
      </c>
    </row>
    <row r="2140" spans="1:10" x14ac:dyDescent="0.35">
      <c r="B2140" s="20">
        <v>44613</v>
      </c>
      <c r="C2140" s="11">
        <f t="shared" si="136"/>
        <v>21</v>
      </c>
      <c r="D2140" s="11">
        <f t="shared" si="137"/>
        <v>2</v>
      </c>
      <c r="E2140" s="11">
        <f t="shared" si="138"/>
        <v>2022</v>
      </c>
      <c r="F2140" s="11" t="s">
        <v>348</v>
      </c>
      <c r="G2140" s="11" t="s">
        <v>19</v>
      </c>
      <c r="H2140" s="109">
        <v>300</v>
      </c>
      <c r="J2140" s="104">
        <f t="shared" si="135"/>
        <v>87629.893999999971</v>
      </c>
    </row>
    <row r="2141" spans="1:10" x14ac:dyDescent="0.35">
      <c r="B2141" s="20">
        <v>44614</v>
      </c>
      <c r="C2141" s="11">
        <f t="shared" si="136"/>
        <v>22</v>
      </c>
      <c r="D2141" s="11">
        <f t="shared" si="137"/>
        <v>2</v>
      </c>
      <c r="E2141" s="11">
        <f t="shared" si="138"/>
        <v>2022</v>
      </c>
      <c r="F2141" s="11" t="s">
        <v>190</v>
      </c>
      <c r="G2141" s="11" t="s">
        <v>116</v>
      </c>
      <c r="I2141" s="109">
        <v>7.2</v>
      </c>
      <c r="J2141" s="104">
        <f t="shared" si="135"/>
        <v>87622.693999999974</v>
      </c>
    </row>
    <row r="2142" spans="1:10" x14ac:dyDescent="0.35">
      <c r="B2142" s="20">
        <v>44614</v>
      </c>
      <c r="C2142" s="11">
        <f t="shared" si="136"/>
        <v>22</v>
      </c>
      <c r="D2142" s="11">
        <f t="shared" si="137"/>
        <v>2</v>
      </c>
      <c r="E2142" s="11">
        <f t="shared" si="138"/>
        <v>2022</v>
      </c>
      <c r="F2142" s="11" t="s">
        <v>235</v>
      </c>
      <c r="G2142" s="11" t="s">
        <v>100</v>
      </c>
      <c r="I2142" s="109">
        <v>21.06</v>
      </c>
      <c r="J2142" s="104">
        <f t="shared" si="135"/>
        <v>87601.633999999976</v>
      </c>
    </row>
    <row r="2143" spans="1:10" x14ac:dyDescent="0.35">
      <c r="B2143" s="20">
        <v>44615</v>
      </c>
      <c r="C2143" s="11">
        <f t="shared" si="136"/>
        <v>23</v>
      </c>
      <c r="D2143" s="11">
        <f t="shared" si="137"/>
        <v>2</v>
      </c>
      <c r="E2143" s="11">
        <f t="shared" si="138"/>
        <v>2022</v>
      </c>
      <c r="F2143" s="11" t="s">
        <v>41</v>
      </c>
      <c r="G2143" s="11" t="s">
        <v>98</v>
      </c>
      <c r="I2143" s="109">
        <v>695.54</v>
      </c>
      <c r="J2143" s="104">
        <f t="shared" si="135"/>
        <v>86906.093999999983</v>
      </c>
    </row>
    <row r="2144" spans="1:10" x14ac:dyDescent="0.35">
      <c r="A2144" s="1">
        <v>1442032</v>
      </c>
      <c r="B2144" s="20">
        <v>44616</v>
      </c>
      <c r="C2144" s="11">
        <f t="shared" si="136"/>
        <v>24</v>
      </c>
      <c r="D2144" s="11">
        <f t="shared" si="137"/>
        <v>2</v>
      </c>
      <c r="E2144" s="11">
        <f t="shared" si="138"/>
        <v>2022</v>
      </c>
      <c r="F2144" s="11" t="s">
        <v>144</v>
      </c>
      <c r="G2144" s="11" t="s">
        <v>91</v>
      </c>
      <c r="I2144" s="109">
        <v>94</v>
      </c>
      <c r="J2144" s="104">
        <f t="shared" si="135"/>
        <v>86812.093999999983</v>
      </c>
    </row>
    <row r="2145" spans="1:10" ht="12.75" customHeight="1" x14ac:dyDescent="0.35">
      <c r="B2145" s="20">
        <v>44616</v>
      </c>
      <c r="C2145" s="11">
        <f t="shared" si="136"/>
        <v>24</v>
      </c>
      <c r="D2145" s="11">
        <f t="shared" si="137"/>
        <v>2</v>
      </c>
      <c r="E2145" s="11">
        <f t="shared" si="138"/>
        <v>2022</v>
      </c>
      <c r="F2145" s="11" t="s">
        <v>238</v>
      </c>
      <c r="G2145" s="11" t="s">
        <v>124</v>
      </c>
      <c r="I2145" s="109">
        <v>30</v>
      </c>
      <c r="J2145" s="104">
        <f t="shared" si="135"/>
        <v>86782.093999999983</v>
      </c>
    </row>
    <row r="2146" spans="1:10" x14ac:dyDescent="0.35">
      <c r="B2146" s="20">
        <v>44620</v>
      </c>
      <c r="C2146" s="11">
        <f t="shared" si="136"/>
        <v>28</v>
      </c>
      <c r="D2146" s="11">
        <f t="shared" si="137"/>
        <v>2</v>
      </c>
      <c r="E2146" s="11">
        <f t="shared" si="138"/>
        <v>2022</v>
      </c>
      <c r="F2146" s="11" t="s">
        <v>123</v>
      </c>
      <c r="G2146" s="11" t="s">
        <v>71</v>
      </c>
      <c r="I2146" s="109">
        <v>980.61</v>
      </c>
      <c r="J2146" s="99">
        <f t="shared" si="135"/>
        <v>85801.483999999982</v>
      </c>
    </row>
    <row r="2147" spans="1:10" ht="12.75" customHeight="1" x14ac:dyDescent="0.35">
      <c r="A2147" s="17"/>
      <c r="B2147" s="19">
        <v>44621</v>
      </c>
      <c r="C2147" s="15">
        <f t="shared" si="136"/>
        <v>1</v>
      </c>
      <c r="D2147" s="15">
        <f t="shared" si="137"/>
        <v>3</v>
      </c>
      <c r="E2147" s="15">
        <f t="shared" si="138"/>
        <v>2022</v>
      </c>
      <c r="F2147" s="15" t="s">
        <v>309</v>
      </c>
      <c r="G2147" s="15" t="s">
        <v>19</v>
      </c>
      <c r="H2147" s="106">
        <v>216</v>
      </c>
      <c r="I2147" s="93"/>
      <c r="J2147" s="103">
        <f t="shared" si="135"/>
        <v>86017.483999999982</v>
      </c>
    </row>
    <row r="2148" spans="1:10" x14ac:dyDescent="0.35">
      <c r="A2148" s="17"/>
      <c r="B2148" s="19">
        <v>44622</v>
      </c>
      <c r="C2148" s="15">
        <f t="shared" si="136"/>
        <v>2</v>
      </c>
      <c r="D2148" s="15">
        <f t="shared" si="137"/>
        <v>3</v>
      </c>
      <c r="E2148" s="15">
        <f t="shared" si="138"/>
        <v>2022</v>
      </c>
      <c r="F2148" s="15" t="s">
        <v>357</v>
      </c>
      <c r="G2148" s="15" t="s">
        <v>19</v>
      </c>
      <c r="H2148" s="106">
        <v>216</v>
      </c>
      <c r="I2148" s="93"/>
      <c r="J2148" s="103">
        <f t="shared" si="135"/>
        <v>86233.483999999982</v>
      </c>
    </row>
    <row r="2149" spans="1:10" x14ac:dyDescent="0.35">
      <c r="A2149" s="17"/>
      <c r="B2149" s="19">
        <v>44622</v>
      </c>
      <c r="C2149" s="15">
        <f t="shared" si="136"/>
        <v>2</v>
      </c>
      <c r="D2149" s="15">
        <f t="shared" si="137"/>
        <v>3</v>
      </c>
      <c r="E2149" s="15">
        <f t="shared" si="138"/>
        <v>2022</v>
      </c>
      <c r="F2149" s="15" t="s">
        <v>20</v>
      </c>
      <c r="G2149" s="15" t="s">
        <v>9</v>
      </c>
      <c r="H2149" s="106">
        <v>3100</v>
      </c>
      <c r="I2149" s="93"/>
      <c r="J2149" s="103">
        <f t="shared" si="135"/>
        <v>89333.483999999982</v>
      </c>
    </row>
    <row r="2150" spans="1:10" x14ac:dyDescent="0.35">
      <c r="A2150" s="17"/>
      <c r="B2150" s="19">
        <v>44622</v>
      </c>
      <c r="C2150" s="15">
        <f t="shared" si="136"/>
        <v>2</v>
      </c>
      <c r="D2150" s="15">
        <f t="shared" si="137"/>
        <v>3</v>
      </c>
      <c r="E2150" s="15">
        <f t="shared" si="138"/>
        <v>2022</v>
      </c>
      <c r="F2150" s="15" t="s">
        <v>330</v>
      </c>
      <c r="G2150" s="15" t="s">
        <v>48</v>
      </c>
      <c r="H2150" s="93"/>
      <c r="I2150" s="106">
        <v>1667</v>
      </c>
      <c r="J2150" s="103">
        <f t="shared" si="135"/>
        <v>87666.483999999982</v>
      </c>
    </row>
    <row r="2151" spans="1:10" x14ac:dyDescent="0.35">
      <c r="A2151" s="17"/>
      <c r="B2151" s="19">
        <v>44622</v>
      </c>
      <c r="C2151" s="15">
        <f t="shared" si="136"/>
        <v>2</v>
      </c>
      <c r="D2151" s="15">
        <f t="shared" si="137"/>
        <v>3</v>
      </c>
      <c r="E2151" s="15">
        <f t="shared" si="138"/>
        <v>2022</v>
      </c>
      <c r="F2151" s="15" t="s">
        <v>331</v>
      </c>
      <c r="G2151" s="15" t="s">
        <v>50</v>
      </c>
      <c r="H2151" s="93"/>
      <c r="I2151" s="106">
        <v>100</v>
      </c>
      <c r="J2151" s="103">
        <f t="shared" si="135"/>
        <v>87566.483999999982</v>
      </c>
    </row>
    <row r="2152" spans="1:10" x14ac:dyDescent="0.35">
      <c r="A2152" s="17"/>
      <c r="B2152" s="19">
        <v>44622</v>
      </c>
      <c r="C2152" s="15">
        <f t="shared" si="136"/>
        <v>2</v>
      </c>
      <c r="D2152" s="15">
        <f t="shared" si="137"/>
        <v>3</v>
      </c>
      <c r="E2152" s="15">
        <f t="shared" si="138"/>
        <v>2022</v>
      </c>
      <c r="F2152" s="15" t="s">
        <v>333</v>
      </c>
      <c r="G2152" s="15" t="s">
        <v>67</v>
      </c>
      <c r="H2152" s="93"/>
      <c r="I2152" s="106">
        <v>167</v>
      </c>
      <c r="J2152" s="103">
        <f t="shared" si="135"/>
        <v>87399.483999999982</v>
      </c>
    </row>
    <row r="2153" spans="1:10" x14ac:dyDescent="0.35">
      <c r="A2153" s="17"/>
      <c r="B2153" s="19">
        <v>44623</v>
      </c>
      <c r="C2153" s="15">
        <f t="shared" si="136"/>
        <v>3</v>
      </c>
      <c r="D2153" s="15">
        <f t="shared" si="137"/>
        <v>3</v>
      </c>
      <c r="E2153" s="15">
        <f t="shared" si="138"/>
        <v>2022</v>
      </c>
      <c r="F2153" s="15" t="s">
        <v>336</v>
      </c>
      <c r="G2153" s="15" t="s">
        <v>19</v>
      </c>
      <c r="H2153" s="106">
        <v>216</v>
      </c>
      <c r="I2153" s="93"/>
      <c r="J2153" s="103">
        <f t="shared" si="135"/>
        <v>87615.483999999982</v>
      </c>
    </row>
    <row r="2154" spans="1:10" x14ac:dyDescent="0.35">
      <c r="A2154" s="17"/>
      <c r="B2154" s="19">
        <v>44623</v>
      </c>
      <c r="C2154" s="15">
        <f t="shared" si="136"/>
        <v>3</v>
      </c>
      <c r="D2154" s="15">
        <f t="shared" si="137"/>
        <v>3</v>
      </c>
      <c r="E2154" s="15">
        <f t="shared" si="138"/>
        <v>2022</v>
      </c>
      <c r="F2154" s="15" t="s">
        <v>336</v>
      </c>
      <c r="G2154" s="15" t="s">
        <v>9</v>
      </c>
      <c r="H2154" s="106">
        <v>417</v>
      </c>
      <c r="I2154" s="93"/>
      <c r="J2154" s="103">
        <f t="shared" si="135"/>
        <v>88032.483999999982</v>
      </c>
    </row>
    <row r="2155" spans="1:10" x14ac:dyDescent="0.35">
      <c r="A2155" s="17"/>
      <c r="B2155" s="19">
        <v>44624</v>
      </c>
      <c r="C2155" s="15">
        <f t="shared" si="136"/>
        <v>4</v>
      </c>
      <c r="D2155" s="15">
        <f t="shared" si="137"/>
        <v>3</v>
      </c>
      <c r="E2155" s="15">
        <f t="shared" si="138"/>
        <v>2022</v>
      </c>
      <c r="F2155" s="15" t="s">
        <v>167</v>
      </c>
      <c r="G2155" s="15" t="s">
        <v>18</v>
      </c>
      <c r="H2155" s="93"/>
      <c r="I2155" s="106">
        <v>2.74</v>
      </c>
      <c r="J2155" s="103">
        <f t="shared" si="135"/>
        <v>88029.743999999977</v>
      </c>
    </row>
    <row r="2156" spans="1:10" x14ac:dyDescent="0.35">
      <c r="A2156" s="17"/>
      <c r="B2156" s="19">
        <v>44624</v>
      </c>
      <c r="C2156" s="15">
        <f t="shared" si="136"/>
        <v>4</v>
      </c>
      <c r="D2156" s="15">
        <f t="shared" si="137"/>
        <v>3</v>
      </c>
      <c r="E2156" s="15">
        <f t="shared" si="138"/>
        <v>2022</v>
      </c>
      <c r="F2156" s="15" t="s">
        <v>329</v>
      </c>
      <c r="G2156" s="15" t="s">
        <v>19</v>
      </c>
      <c r="H2156" s="106">
        <v>216</v>
      </c>
      <c r="I2156" s="93"/>
      <c r="J2156" s="103">
        <f t="shared" si="135"/>
        <v>88245.743999999977</v>
      </c>
    </row>
    <row r="2157" spans="1:10" x14ac:dyDescent="0.35">
      <c r="A2157" s="17"/>
      <c r="B2157" s="19">
        <v>44627</v>
      </c>
      <c r="C2157" s="15">
        <f t="shared" si="136"/>
        <v>7</v>
      </c>
      <c r="D2157" s="15">
        <f t="shared" si="137"/>
        <v>3</v>
      </c>
      <c r="E2157" s="15">
        <f t="shared" si="138"/>
        <v>2022</v>
      </c>
      <c r="F2157" s="15" t="s">
        <v>306</v>
      </c>
      <c r="G2157" s="15" t="s">
        <v>19</v>
      </c>
      <c r="H2157" s="106">
        <v>135</v>
      </c>
      <c r="I2157" s="93"/>
      <c r="J2157" s="103">
        <f t="shared" si="135"/>
        <v>88380.743999999977</v>
      </c>
    </row>
    <row r="2158" spans="1:10" x14ac:dyDescent="0.35">
      <c r="A2158" s="17"/>
      <c r="B2158" s="19">
        <v>44627</v>
      </c>
      <c r="C2158" s="15">
        <f t="shared" si="136"/>
        <v>7</v>
      </c>
      <c r="D2158" s="15">
        <f t="shared" si="137"/>
        <v>3</v>
      </c>
      <c r="E2158" s="15">
        <f t="shared" si="138"/>
        <v>2022</v>
      </c>
      <c r="F2158" s="15" t="s">
        <v>306</v>
      </c>
      <c r="G2158" s="15" t="s">
        <v>9</v>
      </c>
      <c r="H2158" s="106">
        <v>216</v>
      </c>
      <c r="I2158" s="93"/>
      <c r="J2158" s="103">
        <f t="shared" si="135"/>
        <v>88596.743999999977</v>
      </c>
    </row>
    <row r="2159" spans="1:10" x14ac:dyDescent="0.35">
      <c r="A2159" s="17"/>
      <c r="B2159" s="19">
        <v>44627</v>
      </c>
      <c r="C2159" s="15">
        <f t="shared" si="136"/>
        <v>7</v>
      </c>
      <c r="D2159" s="15">
        <f t="shared" si="137"/>
        <v>3</v>
      </c>
      <c r="E2159" s="15">
        <f t="shared" si="138"/>
        <v>2022</v>
      </c>
      <c r="F2159" s="15" t="s">
        <v>359</v>
      </c>
      <c r="G2159" s="15" t="s">
        <v>19</v>
      </c>
      <c r="H2159" s="106">
        <v>300</v>
      </c>
      <c r="I2159" s="93"/>
      <c r="J2159" s="103">
        <f t="shared" si="135"/>
        <v>88896.743999999977</v>
      </c>
    </row>
    <row r="2160" spans="1:10" x14ac:dyDescent="0.35">
      <c r="A2160" s="17"/>
      <c r="B2160" s="19">
        <v>44627</v>
      </c>
      <c r="C2160" s="15">
        <f t="shared" si="136"/>
        <v>7</v>
      </c>
      <c r="D2160" s="15">
        <f t="shared" si="137"/>
        <v>3</v>
      </c>
      <c r="E2160" s="15">
        <f t="shared" si="138"/>
        <v>2022</v>
      </c>
      <c r="F2160" s="15" t="s">
        <v>226</v>
      </c>
      <c r="G2160" s="15" t="s">
        <v>128</v>
      </c>
      <c r="H2160" s="93"/>
      <c r="I2160" s="106">
        <v>107</v>
      </c>
      <c r="J2160" s="103">
        <f t="shared" si="135"/>
        <v>88789.743999999977</v>
      </c>
    </row>
    <row r="2161" spans="1:10" x14ac:dyDescent="0.35">
      <c r="A2161" s="17"/>
      <c r="B2161" s="19">
        <v>44630</v>
      </c>
      <c r="C2161" s="15">
        <f t="shared" si="136"/>
        <v>10</v>
      </c>
      <c r="D2161" s="15">
        <f t="shared" si="137"/>
        <v>3</v>
      </c>
      <c r="E2161" s="15">
        <f t="shared" si="138"/>
        <v>2022</v>
      </c>
      <c r="F2161" s="15" t="s">
        <v>61</v>
      </c>
      <c r="G2161" s="15" t="s">
        <v>100</v>
      </c>
      <c r="H2161" s="93"/>
      <c r="I2161" s="106">
        <v>325.10000000000002</v>
      </c>
      <c r="J2161" s="103">
        <f t="shared" si="135"/>
        <v>88464.643999999971</v>
      </c>
    </row>
    <row r="2162" spans="1:10" ht="12.75" customHeight="1" x14ac:dyDescent="0.35">
      <c r="A2162" s="17"/>
      <c r="B2162" s="19">
        <v>44630</v>
      </c>
      <c r="C2162" s="15">
        <f t="shared" si="136"/>
        <v>10</v>
      </c>
      <c r="D2162" s="15">
        <f t="shared" si="137"/>
        <v>3</v>
      </c>
      <c r="E2162" s="15">
        <f t="shared" si="138"/>
        <v>2022</v>
      </c>
      <c r="F2162" s="15" t="s">
        <v>167</v>
      </c>
      <c r="G2162" s="15" t="s">
        <v>18</v>
      </c>
      <c r="H2162" s="93"/>
      <c r="I2162" s="106">
        <v>131.32</v>
      </c>
      <c r="J2162" s="103">
        <f t="shared" si="135"/>
        <v>88333.323999999964</v>
      </c>
    </row>
    <row r="2163" spans="1:10" ht="12.75" customHeight="1" x14ac:dyDescent="0.35">
      <c r="A2163" s="17">
        <v>1442033</v>
      </c>
      <c r="B2163" s="19">
        <v>44631</v>
      </c>
      <c r="C2163" s="15">
        <f t="shared" si="136"/>
        <v>11</v>
      </c>
      <c r="D2163" s="15">
        <f t="shared" si="137"/>
        <v>3</v>
      </c>
      <c r="E2163" s="15">
        <f t="shared" si="138"/>
        <v>2022</v>
      </c>
      <c r="F2163" s="15" t="s">
        <v>268</v>
      </c>
      <c r="G2163" s="15" t="s">
        <v>100</v>
      </c>
      <c r="H2163" s="93"/>
      <c r="I2163" s="106">
        <v>18.79</v>
      </c>
      <c r="J2163" s="103">
        <f t="shared" si="135"/>
        <v>88314.533999999971</v>
      </c>
    </row>
    <row r="2164" spans="1:10" x14ac:dyDescent="0.35">
      <c r="A2164" s="17"/>
      <c r="B2164" s="19">
        <v>44634</v>
      </c>
      <c r="C2164" s="15">
        <f t="shared" si="136"/>
        <v>14</v>
      </c>
      <c r="D2164" s="15">
        <f t="shared" si="137"/>
        <v>3</v>
      </c>
      <c r="E2164" s="15">
        <f t="shared" si="138"/>
        <v>2022</v>
      </c>
      <c r="F2164" s="15" t="s">
        <v>160</v>
      </c>
      <c r="G2164" s="15" t="s">
        <v>161</v>
      </c>
      <c r="H2164" s="93"/>
      <c r="I2164" s="106">
        <v>84.73</v>
      </c>
      <c r="J2164" s="103">
        <f t="shared" si="135"/>
        <v>88229.803999999975</v>
      </c>
    </row>
    <row r="2165" spans="1:10" x14ac:dyDescent="0.35">
      <c r="A2165" s="17"/>
      <c r="B2165" s="19">
        <v>44635</v>
      </c>
      <c r="C2165" s="15">
        <f t="shared" si="136"/>
        <v>15</v>
      </c>
      <c r="D2165" s="15">
        <f t="shared" si="137"/>
        <v>3</v>
      </c>
      <c r="E2165" s="15">
        <f t="shared" si="138"/>
        <v>2022</v>
      </c>
      <c r="F2165" s="15" t="s">
        <v>327</v>
      </c>
      <c r="G2165" s="15" t="s">
        <v>19</v>
      </c>
      <c r="H2165" s="106">
        <v>160</v>
      </c>
      <c r="I2165" s="93"/>
      <c r="J2165" s="103">
        <f t="shared" si="135"/>
        <v>88389.803999999975</v>
      </c>
    </row>
    <row r="2166" spans="1:10" x14ac:dyDescent="0.35">
      <c r="A2166" s="17"/>
      <c r="B2166" s="19">
        <v>44635</v>
      </c>
      <c r="C2166" s="15">
        <f t="shared" si="136"/>
        <v>15</v>
      </c>
      <c r="D2166" s="15">
        <f t="shared" si="137"/>
        <v>3</v>
      </c>
      <c r="E2166" s="15">
        <f t="shared" si="138"/>
        <v>2022</v>
      </c>
      <c r="F2166" s="15" t="s">
        <v>327</v>
      </c>
      <c r="G2166" s="15" t="s">
        <v>9</v>
      </c>
      <c r="H2166" s="106">
        <v>216</v>
      </c>
      <c r="I2166" s="93"/>
      <c r="J2166" s="103">
        <f t="shared" si="135"/>
        <v>88605.803999999975</v>
      </c>
    </row>
    <row r="2167" spans="1:10" x14ac:dyDescent="0.35">
      <c r="A2167" s="17"/>
      <c r="B2167" s="19">
        <v>44635</v>
      </c>
      <c r="C2167" s="15">
        <f t="shared" si="136"/>
        <v>15</v>
      </c>
      <c r="D2167" s="15">
        <f t="shared" si="137"/>
        <v>3</v>
      </c>
      <c r="E2167" s="15">
        <f t="shared" si="138"/>
        <v>2022</v>
      </c>
      <c r="F2167" s="15" t="s">
        <v>348</v>
      </c>
      <c r="G2167" s="15" t="s">
        <v>19</v>
      </c>
      <c r="H2167" s="106">
        <v>300</v>
      </c>
      <c r="I2167" s="93"/>
      <c r="J2167" s="103">
        <f t="shared" si="135"/>
        <v>88905.803999999975</v>
      </c>
    </row>
    <row r="2168" spans="1:10" x14ac:dyDescent="0.35">
      <c r="A2168" s="17"/>
      <c r="B2168" s="19">
        <v>44635</v>
      </c>
      <c r="C2168" s="15">
        <f t="shared" si="136"/>
        <v>15</v>
      </c>
      <c r="D2168" s="15">
        <f t="shared" si="137"/>
        <v>3</v>
      </c>
      <c r="E2168" s="15">
        <f t="shared" si="138"/>
        <v>2022</v>
      </c>
      <c r="F2168" s="15" t="s">
        <v>231</v>
      </c>
      <c r="G2168" s="15" t="s">
        <v>132</v>
      </c>
      <c r="H2168" s="93"/>
      <c r="I2168" s="106">
        <v>330</v>
      </c>
      <c r="J2168" s="103">
        <f t="shared" si="135"/>
        <v>88575.803999999975</v>
      </c>
    </row>
    <row r="2169" spans="1:10" x14ac:dyDescent="0.35">
      <c r="A2169" s="17"/>
      <c r="B2169" s="19">
        <v>44637</v>
      </c>
      <c r="C2169" s="15">
        <f t="shared" si="136"/>
        <v>17</v>
      </c>
      <c r="D2169" s="15">
        <f t="shared" si="137"/>
        <v>3</v>
      </c>
      <c r="E2169" s="15">
        <f t="shared" si="138"/>
        <v>2022</v>
      </c>
      <c r="F2169" s="15" t="s">
        <v>309</v>
      </c>
      <c r="G2169" s="15" t="s">
        <v>9</v>
      </c>
      <c r="H2169" s="106">
        <v>1200</v>
      </c>
      <c r="I2169" s="93"/>
      <c r="J2169" s="103">
        <f t="shared" si="135"/>
        <v>89775.803999999975</v>
      </c>
    </row>
    <row r="2170" spans="1:10" x14ac:dyDescent="0.35">
      <c r="A2170" s="17"/>
      <c r="B2170" s="19">
        <v>44641</v>
      </c>
      <c r="C2170" s="15">
        <f t="shared" si="136"/>
        <v>21</v>
      </c>
      <c r="D2170" s="15">
        <f t="shared" si="137"/>
        <v>3</v>
      </c>
      <c r="E2170" s="15">
        <f t="shared" si="138"/>
        <v>2022</v>
      </c>
      <c r="F2170" s="15" t="s">
        <v>123</v>
      </c>
      <c r="G2170" s="15" t="s">
        <v>71</v>
      </c>
      <c r="H2170" s="93"/>
      <c r="I2170" s="94">
        <v>468.08</v>
      </c>
      <c r="J2170" s="103">
        <f t="shared" si="135"/>
        <v>89307.723999999973</v>
      </c>
    </row>
    <row r="2171" spans="1:10" x14ac:dyDescent="0.35">
      <c r="A2171" s="17"/>
      <c r="B2171" s="41">
        <v>44641</v>
      </c>
      <c r="C2171" s="15">
        <f t="shared" si="136"/>
        <v>21</v>
      </c>
      <c r="D2171" s="15">
        <f t="shared" si="137"/>
        <v>3</v>
      </c>
      <c r="E2171" s="15">
        <f t="shared" si="138"/>
        <v>2022</v>
      </c>
      <c r="F2171" s="15" t="s">
        <v>332</v>
      </c>
      <c r="G2171" s="15" t="s">
        <v>19</v>
      </c>
      <c r="H2171" s="101">
        <v>216</v>
      </c>
      <c r="I2171" s="93"/>
      <c r="J2171" s="103">
        <f t="shared" si="135"/>
        <v>89523.723999999973</v>
      </c>
    </row>
    <row r="2172" spans="1:10" x14ac:dyDescent="0.35">
      <c r="A2172" s="17"/>
      <c r="B2172" s="19">
        <v>44641</v>
      </c>
      <c r="C2172" s="15">
        <f t="shared" si="136"/>
        <v>21</v>
      </c>
      <c r="D2172" s="15">
        <f t="shared" si="137"/>
        <v>3</v>
      </c>
      <c r="E2172" s="15">
        <f t="shared" si="138"/>
        <v>2022</v>
      </c>
      <c r="F2172" s="15" t="s">
        <v>332</v>
      </c>
      <c r="G2172" s="15" t="s">
        <v>9</v>
      </c>
      <c r="H2172" s="101">
        <v>80</v>
      </c>
      <c r="I2172" s="93"/>
      <c r="J2172" s="103">
        <f t="shared" si="135"/>
        <v>89603.723999999973</v>
      </c>
    </row>
    <row r="2173" spans="1:10" x14ac:dyDescent="0.35">
      <c r="A2173" s="17"/>
      <c r="B2173" s="19">
        <v>44641</v>
      </c>
      <c r="C2173" s="15">
        <f t="shared" si="136"/>
        <v>21</v>
      </c>
      <c r="D2173" s="15">
        <f t="shared" si="137"/>
        <v>3</v>
      </c>
      <c r="E2173" s="15">
        <f t="shared" si="138"/>
        <v>2022</v>
      </c>
      <c r="F2173" s="15" t="s">
        <v>219</v>
      </c>
      <c r="G2173" s="15" t="s">
        <v>46</v>
      </c>
      <c r="H2173" s="93"/>
      <c r="I2173" s="94">
        <v>5705.44</v>
      </c>
      <c r="J2173" s="103">
        <f t="shared" si="135"/>
        <v>83898.283999999971</v>
      </c>
    </row>
    <row r="2174" spans="1:10" x14ac:dyDescent="0.35">
      <c r="A2174" s="17"/>
      <c r="B2174" s="19">
        <v>44642</v>
      </c>
      <c r="C2174" s="15">
        <f t="shared" si="136"/>
        <v>22</v>
      </c>
      <c r="D2174" s="15">
        <f t="shared" si="137"/>
        <v>3</v>
      </c>
      <c r="E2174" s="15">
        <f t="shared" si="138"/>
        <v>2022</v>
      </c>
      <c r="F2174" s="15" t="s">
        <v>204</v>
      </c>
      <c r="G2174" s="15" t="s">
        <v>116</v>
      </c>
      <c r="H2174" s="93"/>
      <c r="I2174" s="94">
        <v>7.2</v>
      </c>
      <c r="J2174" s="103">
        <f t="shared" si="135"/>
        <v>83891.083999999973</v>
      </c>
    </row>
    <row r="2175" spans="1:10" ht="12.75" customHeight="1" x14ac:dyDescent="0.35">
      <c r="A2175" s="67">
        <v>2449002</v>
      </c>
      <c r="B2175" s="19">
        <v>44648</v>
      </c>
      <c r="C2175" s="15">
        <f t="shared" si="136"/>
        <v>28</v>
      </c>
      <c r="D2175" s="15">
        <f t="shared" si="137"/>
        <v>3</v>
      </c>
      <c r="E2175" s="15">
        <f t="shared" si="138"/>
        <v>2022</v>
      </c>
      <c r="F2175" s="15" t="s">
        <v>358</v>
      </c>
      <c r="G2175" s="15" t="s">
        <v>19</v>
      </c>
      <c r="H2175" s="93"/>
      <c r="I2175" s="110">
        <v>300</v>
      </c>
      <c r="J2175" s="103">
        <f t="shared" si="135"/>
        <v>83591.083999999973</v>
      </c>
    </row>
    <row r="2176" spans="1:10" x14ac:dyDescent="0.35">
      <c r="A2176" s="17"/>
      <c r="B2176" s="19">
        <v>44649</v>
      </c>
      <c r="C2176" s="15">
        <f t="shared" si="136"/>
        <v>29</v>
      </c>
      <c r="D2176" s="15">
        <f t="shared" si="137"/>
        <v>3</v>
      </c>
      <c r="E2176" s="15">
        <f t="shared" si="138"/>
        <v>2022</v>
      </c>
      <c r="F2176" s="15" t="s">
        <v>219</v>
      </c>
      <c r="G2176" s="15" t="s">
        <v>46</v>
      </c>
      <c r="H2176" s="101">
        <v>4206.28</v>
      </c>
      <c r="I2176" s="111"/>
      <c r="J2176" s="100">
        <f t="shared" si="135"/>
        <v>87797.363999999972</v>
      </c>
    </row>
    <row r="2177" spans="1:10" x14ac:dyDescent="0.35">
      <c r="B2177" s="20">
        <v>44652</v>
      </c>
      <c r="C2177" s="11">
        <f t="shared" si="136"/>
        <v>1</v>
      </c>
      <c r="D2177" s="11">
        <f t="shared" si="137"/>
        <v>4</v>
      </c>
      <c r="E2177" s="11">
        <f t="shared" si="138"/>
        <v>2022</v>
      </c>
      <c r="F2177" s="11" t="s">
        <v>309</v>
      </c>
      <c r="G2177" s="11" t="s">
        <v>19</v>
      </c>
      <c r="H2177" s="102">
        <v>216</v>
      </c>
      <c r="I2177" s="112"/>
      <c r="J2177" s="104">
        <f t="shared" si="135"/>
        <v>88013.363999999972</v>
      </c>
    </row>
    <row r="2178" spans="1:10" x14ac:dyDescent="0.35">
      <c r="B2178" s="20">
        <v>44652</v>
      </c>
      <c r="C2178" s="11">
        <f t="shared" si="136"/>
        <v>1</v>
      </c>
      <c r="D2178" s="11">
        <f t="shared" si="137"/>
        <v>4</v>
      </c>
      <c r="E2178" s="11">
        <f t="shared" si="138"/>
        <v>2022</v>
      </c>
      <c r="F2178" s="11" t="s">
        <v>330</v>
      </c>
      <c r="G2178" s="11" t="s">
        <v>48</v>
      </c>
      <c r="H2178" s="112"/>
      <c r="I2178" s="102">
        <v>1667</v>
      </c>
      <c r="J2178" s="104">
        <f t="shared" si="135"/>
        <v>86346.363999999972</v>
      </c>
    </row>
    <row r="2179" spans="1:10" x14ac:dyDescent="0.35">
      <c r="B2179" s="20">
        <v>44652</v>
      </c>
      <c r="C2179" s="11">
        <f t="shared" si="136"/>
        <v>1</v>
      </c>
      <c r="D2179" s="11">
        <f t="shared" si="137"/>
        <v>4</v>
      </c>
      <c r="E2179" s="11">
        <f t="shared" si="138"/>
        <v>2022</v>
      </c>
      <c r="F2179" s="11" t="s">
        <v>331</v>
      </c>
      <c r="G2179" s="11" t="s">
        <v>50</v>
      </c>
      <c r="H2179" s="112"/>
      <c r="I2179" s="102">
        <v>100</v>
      </c>
      <c r="J2179" s="104">
        <f t="shared" ref="J2179:J2242" si="139">J2178+H2179-I2179</f>
        <v>86246.363999999972</v>
      </c>
    </row>
    <row r="2180" spans="1:10" ht="12.75" customHeight="1" x14ac:dyDescent="0.35">
      <c r="B2180" s="20">
        <v>44652</v>
      </c>
      <c r="C2180" s="11">
        <f t="shared" si="136"/>
        <v>1</v>
      </c>
      <c r="D2180" s="11">
        <f t="shared" si="137"/>
        <v>4</v>
      </c>
      <c r="E2180" s="11">
        <f t="shared" si="138"/>
        <v>2022</v>
      </c>
      <c r="F2180" s="11" t="s">
        <v>333</v>
      </c>
      <c r="G2180" s="11" t="s">
        <v>67</v>
      </c>
      <c r="H2180" s="112"/>
      <c r="I2180" s="102">
        <v>167</v>
      </c>
      <c r="J2180" s="104">
        <f t="shared" si="139"/>
        <v>86079.363999999972</v>
      </c>
    </row>
    <row r="2181" spans="1:10" ht="12.75" customHeight="1" x14ac:dyDescent="0.35">
      <c r="B2181" s="20">
        <v>44655</v>
      </c>
      <c r="C2181" s="11">
        <f t="shared" si="136"/>
        <v>4</v>
      </c>
      <c r="D2181" s="11">
        <f t="shared" si="137"/>
        <v>4</v>
      </c>
      <c r="E2181" s="11">
        <f t="shared" si="138"/>
        <v>2022</v>
      </c>
      <c r="F2181" s="11" t="s">
        <v>329</v>
      </c>
      <c r="G2181" s="11" t="s">
        <v>19</v>
      </c>
      <c r="H2181" s="102">
        <v>216</v>
      </c>
      <c r="I2181" s="112"/>
      <c r="J2181" s="104">
        <f t="shared" si="139"/>
        <v>86295.363999999972</v>
      </c>
    </row>
    <row r="2182" spans="1:10" x14ac:dyDescent="0.35">
      <c r="B2182" s="20">
        <v>44655</v>
      </c>
      <c r="C2182" s="11">
        <f t="shared" si="136"/>
        <v>4</v>
      </c>
      <c r="D2182" s="11">
        <f t="shared" si="137"/>
        <v>4</v>
      </c>
      <c r="E2182" s="11">
        <f t="shared" si="138"/>
        <v>2022</v>
      </c>
      <c r="F2182" s="11" t="s">
        <v>336</v>
      </c>
      <c r="G2182" s="11" t="s">
        <v>19</v>
      </c>
      <c r="H2182" s="102">
        <v>216</v>
      </c>
      <c r="I2182" s="112"/>
      <c r="J2182" s="104">
        <f t="shared" si="139"/>
        <v>86511.363999999972</v>
      </c>
    </row>
    <row r="2183" spans="1:10" x14ac:dyDescent="0.35">
      <c r="B2183" s="20">
        <v>44655</v>
      </c>
      <c r="C2183" s="11">
        <f t="shared" si="136"/>
        <v>4</v>
      </c>
      <c r="D2183" s="11">
        <f t="shared" si="137"/>
        <v>4</v>
      </c>
      <c r="E2183" s="11">
        <f t="shared" si="138"/>
        <v>2022</v>
      </c>
      <c r="F2183" s="11" t="s">
        <v>336</v>
      </c>
      <c r="G2183" s="11" t="s">
        <v>9</v>
      </c>
      <c r="H2183" s="112"/>
      <c r="I2183" s="102">
        <v>45</v>
      </c>
      <c r="J2183" s="104">
        <f t="shared" si="139"/>
        <v>86466.363999999972</v>
      </c>
    </row>
    <row r="2184" spans="1:10" x14ac:dyDescent="0.35">
      <c r="A2184" s="68">
        <v>2449001</v>
      </c>
      <c r="B2184" s="20">
        <v>44655</v>
      </c>
      <c r="C2184" s="11">
        <f t="shared" si="136"/>
        <v>4</v>
      </c>
      <c r="D2184" s="11">
        <f t="shared" si="137"/>
        <v>4</v>
      </c>
      <c r="E2184" s="11">
        <f t="shared" si="138"/>
        <v>2022</v>
      </c>
      <c r="F2184" s="11" t="s">
        <v>144</v>
      </c>
      <c r="G2184" s="11" t="s">
        <v>146</v>
      </c>
      <c r="H2184" s="102">
        <v>417</v>
      </c>
      <c r="I2184" s="112"/>
      <c r="J2184" s="104">
        <f t="shared" si="139"/>
        <v>86883.363999999972</v>
      </c>
    </row>
    <row r="2185" spans="1:10" x14ac:dyDescent="0.35">
      <c r="B2185" s="20">
        <v>44656</v>
      </c>
      <c r="C2185" s="11">
        <f t="shared" si="136"/>
        <v>5</v>
      </c>
      <c r="D2185" s="11">
        <f t="shared" si="137"/>
        <v>4</v>
      </c>
      <c r="E2185" s="11">
        <f t="shared" si="138"/>
        <v>2022</v>
      </c>
      <c r="F2185" s="11" t="s">
        <v>179</v>
      </c>
      <c r="G2185" s="11" t="s">
        <v>96</v>
      </c>
      <c r="H2185" s="112"/>
      <c r="I2185" s="102">
        <v>4.72</v>
      </c>
      <c r="J2185" s="104">
        <f t="shared" si="139"/>
        <v>86878.643999999971</v>
      </c>
    </row>
    <row r="2186" spans="1:10" x14ac:dyDescent="0.35">
      <c r="B2186" s="20">
        <v>44656</v>
      </c>
      <c r="C2186" s="11">
        <f t="shared" si="136"/>
        <v>5</v>
      </c>
      <c r="D2186" s="11">
        <f t="shared" si="137"/>
        <v>4</v>
      </c>
      <c r="E2186" s="11">
        <f t="shared" si="138"/>
        <v>2022</v>
      </c>
      <c r="F2186" s="11" t="s">
        <v>226</v>
      </c>
      <c r="G2186" s="11" t="s">
        <v>80</v>
      </c>
      <c r="H2186" s="112"/>
      <c r="I2186" s="102">
        <v>30.27</v>
      </c>
      <c r="J2186" s="104">
        <f t="shared" si="139"/>
        <v>86848.373999999967</v>
      </c>
    </row>
    <row r="2187" spans="1:10" x14ac:dyDescent="0.35">
      <c r="B2187" s="20">
        <v>44656</v>
      </c>
      <c r="C2187" s="11">
        <f t="shared" si="136"/>
        <v>5</v>
      </c>
      <c r="D2187" s="11">
        <f t="shared" si="137"/>
        <v>4</v>
      </c>
      <c r="E2187" s="11">
        <f t="shared" si="138"/>
        <v>2022</v>
      </c>
      <c r="F2187" s="11" t="s">
        <v>235</v>
      </c>
      <c r="G2187" s="11" t="s">
        <v>79</v>
      </c>
      <c r="H2187" s="112"/>
      <c r="I2187" s="102">
        <v>66.650000000000006</v>
      </c>
      <c r="J2187" s="104">
        <f t="shared" si="139"/>
        <v>86781.723999999973</v>
      </c>
    </row>
    <row r="2188" spans="1:10" x14ac:dyDescent="0.35">
      <c r="B2188" s="20">
        <v>44657</v>
      </c>
      <c r="C2188" s="40">
        <f t="shared" si="136"/>
        <v>6</v>
      </c>
      <c r="D2188" s="11">
        <f t="shared" si="137"/>
        <v>4</v>
      </c>
      <c r="E2188" s="11">
        <f t="shared" si="138"/>
        <v>2022</v>
      </c>
      <c r="F2188" s="11" t="s">
        <v>359</v>
      </c>
      <c r="G2188" s="11" t="s">
        <v>19</v>
      </c>
      <c r="H2188" s="102">
        <v>300</v>
      </c>
      <c r="I2188" s="112"/>
      <c r="J2188" s="104">
        <f t="shared" si="139"/>
        <v>87081.723999999973</v>
      </c>
    </row>
    <row r="2189" spans="1:10" x14ac:dyDescent="0.35">
      <c r="B2189" s="20">
        <v>44657</v>
      </c>
      <c r="C2189" s="11">
        <f t="shared" si="136"/>
        <v>6</v>
      </c>
      <c r="D2189" s="11">
        <f t="shared" si="137"/>
        <v>4</v>
      </c>
      <c r="E2189" s="11">
        <f t="shared" si="138"/>
        <v>2022</v>
      </c>
      <c r="F2189" s="11" t="s">
        <v>357</v>
      </c>
      <c r="G2189" s="11" t="s">
        <v>19</v>
      </c>
      <c r="H2189" s="102">
        <v>216</v>
      </c>
      <c r="I2189" s="112"/>
      <c r="J2189" s="104">
        <f t="shared" si="139"/>
        <v>87297.723999999973</v>
      </c>
    </row>
    <row r="2190" spans="1:10" x14ac:dyDescent="0.35">
      <c r="B2190" s="20">
        <v>44657</v>
      </c>
      <c r="C2190" s="11">
        <f t="shared" si="136"/>
        <v>6</v>
      </c>
      <c r="D2190" s="11">
        <f t="shared" si="137"/>
        <v>4</v>
      </c>
      <c r="E2190" s="11">
        <f t="shared" si="138"/>
        <v>2022</v>
      </c>
      <c r="F2190" s="11" t="s">
        <v>118</v>
      </c>
      <c r="G2190" s="11" t="s">
        <v>79</v>
      </c>
      <c r="H2190" s="112"/>
      <c r="I2190" s="102">
        <v>260.55</v>
      </c>
      <c r="J2190" s="104">
        <f t="shared" si="139"/>
        <v>87037.17399999997</v>
      </c>
    </row>
    <row r="2191" spans="1:10" x14ac:dyDescent="0.35">
      <c r="B2191" s="20">
        <v>44657</v>
      </c>
      <c r="C2191" s="11">
        <f t="shared" ref="C2191:C2254" si="140">DAY(B2191)</f>
        <v>6</v>
      </c>
      <c r="D2191" s="11">
        <f t="shared" ref="D2191:D2254" si="141">MONTH(B2191)</f>
        <v>4</v>
      </c>
      <c r="E2191" s="11">
        <f t="shared" ref="E2191:E2254" si="142">YEAR(B2191)</f>
        <v>2022</v>
      </c>
      <c r="F2191" s="11" t="s">
        <v>235</v>
      </c>
      <c r="G2191" s="11" t="s">
        <v>79</v>
      </c>
      <c r="H2191" s="112"/>
      <c r="I2191" s="102">
        <v>46.91</v>
      </c>
      <c r="J2191" s="104">
        <f t="shared" si="139"/>
        <v>86990.263999999966</v>
      </c>
    </row>
    <row r="2192" spans="1:10" x14ac:dyDescent="0.35">
      <c r="B2192" s="20">
        <v>44658</v>
      </c>
      <c r="C2192" s="11">
        <f t="shared" si="140"/>
        <v>7</v>
      </c>
      <c r="D2192" s="11">
        <f t="shared" si="141"/>
        <v>4</v>
      </c>
      <c r="E2192" s="11">
        <f t="shared" si="142"/>
        <v>2022</v>
      </c>
      <c r="F2192" s="11" t="s">
        <v>306</v>
      </c>
      <c r="G2192" s="11" t="s">
        <v>19</v>
      </c>
      <c r="H2192" s="102">
        <v>135</v>
      </c>
      <c r="I2192" s="112"/>
      <c r="J2192" s="104">
        <f t="shared" si="139"/>
        <v>87125.263999999966</v>
      </c>
    </row>
    <row r="2193" spans="1:10" x14ac:dyDescent="0.35">
      <c r="B2193" s="20">
        <v>44658</v>
      </c>
      <c r="C2193" s="11">
        <f t="shared" si="140"/>
        <v>7</v>
      </c>
      <c r="D2193" s="11">
        <f t="shared" si="141"/>
        <v>4</v>
      </c>
      <c r="E2193" s="11">
        <f t="shared" si="142"/>
        <v>2022</v>
      </c>
      <c r="F2193" s="11" t="s">
        <v>306</v>
      </c>
      <c r="G2193" s="11" t="s">
        <v>9</v>
      </c>
      <c r="H2193" s="102">
        <v>216</v>
      </c>
      <c r="I2193" s="112"/>
      <c r="J2193" s="104">
        <f t="shared" si="139"/>
        <v>87341.263999999966</v>
      </c>
    </row>
    <row r="2194" spans="1:10" x14ac:dyDescent="0.35">
      <c r="B2194" s="20">
        <v>44658</v>
      </c>
      <c r="C2194" s="11">
        <f t="shared" si="140"/>
        <v>7</v>
      </c>
      <c r="D2194" s="11">
        <f t="shared" si="141"/>
        <v>4</v>
      </c>
      <c r="E2194" s="11">
        <f t="shared" si="142"/>
        <v>2022</v>
      </c>
      <c r="F2194" s="11" t="s">
        <v>61</v>
      </c>
      <c r="G2194" s="11" t="s">
        <v>79</v>
      </c>
      <c r="H2194" s="112"/>
      <c r="I2194" s="102">
        <v>723.99</v>
      </c>
      <c r="J2194" s="104">
        <f t="shared" si="139"/>
        <v>86617.273999999961</v>
      </c>
    </row>
    <row r="2195" spans="1:10" x14ac:dyDescent="0.35">
      <c r="B2195" s="20">
        <v>44662</v>
      </c>
      <c r="C2195" s="11">
        <f t="shared" si="140"/>
        <v>11</v>
      </c>
      <c r="D2195" s="11">
        <f t="shared" si="141"/>
        <v>4</v>
      </c>
      <c r="E2195" s="11">
        <f t="shared" si="142"/>
        <v>2022</v>
      </c>
      <c r="F2195" s="11" t="s">
        <v>167</v>
      </c>
      <c r="G2195" s="11" t="s">
        <v>18</v>
      </c>
      <c r="H2195" s="112"/>
      <c r="I2195" s="102">
        <v>131.32</v>
      </c>
      <c r="J2195" s="104">
        <f t="shared" si="139"/>
        <v>86485.953999999954</v>
      </c>
    </row>
    <row r="2196" spans="1:10" x14ac:dyDescent="0.35">
      <c r="B2196" s="20">
        <v>44662</v>
      </c>
      <c r="C2196" s="11">
        <f t="shared" si="140"/>
        <v>11</v>
      </c>
      <c r="D2196" s="11">
        <f t="shared" si="141"/>
        <v>4</v>
      </c>
      <c r="E2196" s="11">
        <f t="shared" si="142"/>
        <v>2022</v>
      </c>
      <c r="F2196" s="11" t="s">
        <v>144</v>
      </c>
      <c r="G2196" s="11" t="s">
        <v>148</v>
      </c>
      <c r="H2196" s="112"/>
      <c r="I2196" s="102">
        <v>5.2</v>
      </c>
      <c r="J2196" s="104">
        <f t="shared" si="139"/>
        <v>86480.753999999957</v>
      </c>
    </row>
    <row r="2197" spans="1:10" x14ac:dyDescent="0.35">
      <c r="B2197" s="20">
        <v>44663</v>
      </c>
      <c r="C2197" s="11">
        <f t="shared" si="140"/>
        <v>12</v>
      </c>
      <c r="D2197" s="11">
        <f t="shared" si="141"/>
        <v>4</v>
      </c>
      <c r="E2197" s="11">
        <f t="shared" si="142"/>
        <v>2022</v>
      </c>
      <c r="F2197" s="11" t="s">
        <v>41</v>
      </c>
      <c r="G2197" s="11" t="s">
        <v>79</v>
      </c>
      <c r="H2197" s="112"/>
      <c r="I2197" s="102">
        <v>948.03</v>
      </c>
      <c r="J2197" s="104">
        <f t="shared" si="139"/>
        <v>85532.723999999958</v>
      </c>
    </row>
    <row r="2198" spans="1:10" x14ac:dyDescent="0.35">
      <c r="B2198" s="20">
        <v>44663</v>
      </c>
      <c r="C2198" s="11">
        <f t="shared" si="140"/>
        <v>12</v>
      </c>
      <c r="D2198" s="11">
        <f t="shared" si="141"/>
        <v>4</v>
      </c>
      <c r="E2198" s="11">
        <f t="shared" si="142"/>
        <v>2022</v>
      </c>
      <c r="F2198" s="11" t="s">
        <v>61</v>
      </c>
      <c r="G2198" s="11" t="s">
        <v>79</v>
      </c>
      <c r="H2198" s="112"/>
      <c r="I2198" s="102">
        <v>551.79999999999995</v>
      </c>
      <c r="J2198" s="104">
        <f t="shared" si="139"/>
        <v>84980.923999999955</v>
      </c>
    </row>
    <row r="2199" spans="1:10" x14ac:dyDescent="0.35">
      <c r="B2199" s="20">
        <v>44664</v>
      </c>
      <c r="C2199" s="11">
        <f t="shared" si="140"/>
        <v>13</v>
      </c>
      <c r="D2199" s="11">
        <f t="shared" si="141"/>
        <v>4</v>
      </c>
      <c r="E2199" s="11">
        <f t="shared" si="142"/>
        <v>2022</v>
      </c>
      <c r="F2199" s="11" t="s">
        <v>86</v>
      </c>
      <c r="G2199" s="11" t="s">
        <v>79</v>
      </c>
      <c r="H2199" s="112"/>
      <c r="I2199" s="102">
        <v>40.82</v>
      </c>
      <c r="J2199" s="104">
        <f t="shared" si="139"/>
        <v>84940.103999999948</v>
      </c>
    </row>
    <row r="2200" spans="1:10" x14ac:dyDescent="0.35">
      <c r="B2200" s="20">
        <v>44664</v>
      </c>
      <c r="C2200" s="11">
        <f t="shared" si="140"/>
        <v>13</v>
      </c>
      <c r="D2200" s="11">
        <f t="shared" si="141"/>
        <v>4</v>
      </c>
      <c r="E2200" s="11">
        <f t="shared" si="142"/>
        <v>2022</v>
      </c>
      <c r="F2200" s="11" t="s">
        <v>184</v>
      </c>
      <c r="G2200" s="11" t="s">
        <v>91</v>
      </c>
      <c r="H2200" s="112"/>
      <c r="I2200" s="102">
        <v>76.900000000000006</v>
      </c>
      <c r="J2200" s="104">
        <f t="shared" si="139"/>
        <v>84863.203999999954</v>
      </c>
    </row>
    <row r="2201" spans="1:10" x14ac:dyDescent="0.35">
      <c r="B2201" s="20">
        <v>44665</v>
      </c>
      <c r="C2201" s="11">
        <f t="shared" si="140"/>
        <v>14</v>
      </c>
      <c r="D2201" s="11">
        <f t="shared" si="141"/>
        <v>4</v>
      </c>
      <c r="E2201" s="11">
        <f t="shared" si="142"/>
        <v>2022</v>
      </c>
      <c r="F2201" s="11" t="s">
        <v>41</v>
      </c>
      <c r="G2201" s="11" t="s">
        <v>79</v>
      </c>
      <c r="H2201" s="112"/>
      <c r="I2201" s="102">
        <v>161.38</v>
      </c>
      <c r="J2201" s="104">
        <f t="shared" si="139"/>
        <v>84701.82399999995</v>
      </c>
    </row>
    <row r="2202" spans="1:10" x14ac:dyDescent="0.35">
      <c r="B2202" s="20">
        <v>44666</v>
      </c>
      <c r="C2202" s="11">
        <f t="shared" si="140"/>
        <v>15</v>
      </c>
      <c r="D2202" s="11">
        <f t="shared" si="141"/>
        <v>4</v>
      </c>
      <c r="E2202" s="11">
        <f t="shared" si="142"/>
        <v>2022</v>
      </c>
      <c r="F2202" s="11" t="s">
        <v>327</v>
      </c>
      <c r="G2202" s="11" t="s">
        <v>19</v>
      </c>
      <c r="H2202" s="102">
        <v>160</v>
      </c>
      <c r="I2202" s="112"/>
      <c r="J2202" s="104">
        <f t="shared" si="139"/>
        <v>84861.82399999995</v>
      </c>
    </row>
    <row r="2203" spans="1:10" x14ac:dyDescent="0.35">
      <c r="B2203" s="20">
        <v>44666</v>
      </c>
      <c r="C2203" s="11">
        <f t="shared" si="140"/>
        <v>15</v>
      </c>
      <c r="D2203" s="11">
        <f t="shared" si="141"/>
        <v>4</v>
      </c>
      <c r="E2203" s="11">
        <f t="shared" si="142"/>
        <v>2022</v>
      </c>
      <c r="F2203" s="11" t="s">
        <v>327</v>
      </c>
      <c r="G2203" s="11" t="s">
        <v>9</v>
      </c>
      <c r="H2203" s="102">
        <v>216</v>
      </c>
      <c r="I2203" s="112"/>
      <c r="J2203" s="104">
        <f t="shared" si="139"/>
        <v>85077.82399999995</v>
      </c>
    </row>
    <row r="2204" spans="1:10" x14ac:dyDescent="0.35">
      <c r="B2204" s="20">
        <v>44666</v>
      </c>
      <c r="C2204" s="11">
        <f t="shared" si="140"/>
        <v>15</v>
      </c>
      <c r="D2204" s="11">
        <f t="shared" si="141"/>
        <v>4</v>
      </c>
      <c r="E2204" s="11">
        <f t="shared" si="142"/>
        <v>2022</v>
      </c>
      <c r="F2204" s="11" t="s">
        <v>226</v>
      </c>
      <c r="G2204" s="11" t="s">
        <v>91</v>
      </c>
      <c r="H2204" s="112"/>
      <c r="I2204" s="102">
        <v>35.950000000000003</v>
      </c>
      <c r="J2204" s="104">
        <f t="shared" si="139"/>
        <v>85041.873999999953</v>
      </c>
    </row>
    <row r="2205" spans="1:10" x14ac:dyDescent="0.35">
      <c r="B2205" s="20">
        <v>44666</v>
      </c>
      <c r="C2205" s="11">
        <f t="shared" si="140"/>
        <v>15</v>
      </c>
      <c r="D2205" s="11">
        <f t="shared" si="141"/>
        <v>4</v>
      </c>
      <c r="E2205" s="11">
        <f t="shared" si="142"/>
        <v>2022</v>
      </c>
      <c r="F2205" s="11" t="s">
        <v>235</v>
      </c>
      <c r="G2205" s="11" t="s">
        <v>91</v>
      </c>
      <c r="H2205" s="112"/>
      <c r="I2205" s="102">
        <v>14.1</v>
      </c>
      <c r="J2205" s="104">
        <f t="shared" si="139"/>
        <v>85027.773999999947</v>
      </c>
    </row>
    <row r="2206" spans="1:10" x14ac:dyDescent="0.35">
      <c r="B2206" s="20">
        <v>44670</v>
      </c>
      <c r="C2206" s="11">
        <f t="shared" si="140"/>
        <v>19</v>
      </c>
      <c r="D2206" s="11">
        <f t="shared" si="141"/>
        <v>4</v>
      </c>
      <c r="E2206" s="11">
        <f t="shared" si="142"/>
        <v>2022</v>
      </c>
      <c r="F2206" s="11" t="s">
        <v>348</v>
      </c>
      <c r="G2206" s="11" t="s">
        <v>19</v>
      </c>
      <c r="H2206" s="102">
        <v>300</v>
      </c>
      <c r="I2206" s="112"/>
      <c r="J2206" s="104">
        <f t="shared" si="139"/>
        <v>85327.773999999947</v>
      </c>
    </row>
    <row r="2207" spans="1:10" x14ac:dyDescent="0.35">
      <c r="A2207" s="68">
        <v>2449003</v>
      </c>
      <c r="B2207" s="20">
        <v>44671</v>
      </c>
      <c r="C2207" s="11">
        <f t="shared" si="140"/>
        <v>20</v>
      </c>
      <c r="D2207" s="11">
        <f t="shared" si="141"/>
        <v>4</v>
      </c>
      <c r="E2207" s="11">
        <f t="shared" si="142"/>
        <v>2022</v>
      </c>
      <c r="F2207" s="11" t="s">
        <v>41</v>
      </c>
      <c r="G2207" s="11" t="s">
        <v>8</v>
      </c>
      <c r="H2207" s="112"/>
      <c r="I2207" s="102">
        <v>40</v>
      </c>
      <c r="J2207" s="104">
        <f t="shared" si="139"/>
        <v>85287.773999999947</v>
      </c>
    </row>
    <row r="2208" spans="1:10" x14ac:dyDescent="0.35">
      <c r="B2208" s="20">
        <v>44671</v>
      </c>
      <c r="C2208" s="11">
        <f t="shared" si="140"/>
        <v>20</v>
      </c>
      <c r="D2208" s="11">
        <f t="shared" si="141"/>
        <v>4</v>
      </c>
      <c r="E2208" s="11">
        <f t="shared" si="142"/>
        <v>2022</v>
      </c>
      <c r="F2208" s="11" t="s">
        <v>179</v>
      </c>
      <c r="G2208" s="11" t="s">
        <v>96</v>
      </c>
      <c r="H2208" s="112"/>
      <c r="I2208" s="102">
        <v>72</v>
      </c>
      <c r="J2208" s="104">
        <f t="shared" si="139"/>
        <v>85215.773999999947</v>
      </c>
    </row>
    <row r="2209" spans="1:10" x14ac:dyDescent="0.35">
      <c r="A2209" s="69">
        <v>2449004</v>
      </c>
      <c r="B2209" s="20">
        <v>44673</v>
      </c>
      <c r="C2209" s="11">
        <f t="shared" si="140"/>
        <v>22</v>
      </c>
      <c r="D2209" s="11">
        <f t="shared" si="141"/>
        <v>4</v>
      </c>
      <c r="E2209" s="11">
        <f t="shared" si="142"/>
        <v>2022</v>
      </c>
      <c r="F2209" s="10" t="s">
        <v>118</v>
      </c>
      <c r="G2209" s="11" t="s">
        <v>34</v>
      </c>
      <c r="H2209" s="112"/>
      <c r="I2209" s="102">
        <v>1700</v>
      </c>
      <c r="J2209" s="104">
        <f t="shared" si="139"/>
        <v>83515.773999999947</v>
      </c>
    </row>
    <row r="2210" spans="1:10" ht="12.75" customHeight="1" x14ac:dyDescent="0.35">
      <c r="B2210" s="20">
        <v>44673</v>
      </c>
      <c r="C2210" s="11">
        <f t="shared" si="140"/>
        <v>22</v>
      </c>
      <c r="D2210" s="11">
        <f t="shared" si="141"/>
        <v>4</v>
      </c>
      <c r="E2210" s="11">
        <f t="shared" si="142"/>
        <v>2022</v>
      </c>
      <c r="F2210" s="11" t="s">
        <v>184</v>
      </c>
      <c r="G2210" s="11" t="s">
        <v>91</v>
      </c>
      <c r="H2210" s="112"/>
      <c r="I2210" s="102">
        <v>61.3</v>
      </c>
      <c r="J2210" s="104">
        <f t="shared" si="139"/>
        <v>83454.473999999944</v>
      </c>
    </row>
    <row r="2211" spans="1:10" ht="12.75" customHeight="1" x14ac:dyDescent="0.35">
      <c r="B2211" s="20">
        <v>44673</v>
      </c>
      <c r="C2211" s="11">
        <f t="shared" si="140"/>
        <v>22</v>
      </c>
      <c r="D2211" s="11">
        <f t="shared" si="141"/>
        <v>4</v>
      </c>
      <c r="E2211" s="11">
        <f t="shared" si="142"/>
        <v>2022</v>
      </c>
      <c r="F2211" s="11" t="s">
        <v>190</v>
      </c>
      <c r="G2211" s="11" t="s">
        <v>116</v>
      </c>
      <c r="H2211" s="112"/>
      <c r="I2211" s="102">
        <v>7.2</v>
      </c>
      <c r="J2211" s="104">
        <f t="shared" si="139"/>
        <v>83447.273999999947</v>
      </c>
    </row>
    <row r="2212" spans="1:10" x14ac:dyDescent="0.35">
      <c r="B2212" s="20">
        <v>44676</v>
      </c>
      <c r="C2212" s="11">
        <f t="shared" si="140"/>
        <v>25</v>
      </c>
      <c r="D2212" s="11">
        <f t="shared" si="141"/>
        <v>4</v>
      </c>
      <c r="E2212" s="11">
        <f t="shared" si="142"/>
        <v>2022</v>
      </c>
      <c r="F2212" s="11" t="s">
        <v>332</v>
      </c>
      <c r="G2212" s="11" t="s">
        <v>19</v>
      </c>
      <c r="H2212" s="102">
        <v>216</v>
      </c>
      <c r="I2212" s="112"/>
      <c r="J2212" s="104">
        <f t="shared" si="139"/>
        <v>83663.273999999947</v>
      </c>
    </row>
    <row r="2213" spans="1:10" x14ac:dyDescent="0.35">
      <c r="B2213" s="20">
        <v>44676</v>
      </c>
      <c r="C2213" s="11">
        <f t="shared" si="140"/>
        <v>25</v>
      </c>
      <c r="D2213" s="11">
        <f t="shared" si="141"/>
        <v>4</v>
      </c>
      <c r="E2213" s="11">
        <f t="shared" si="142"/>
        <v>2022</v>
      </c>
      <c r="F2213" s="11" t="s">
        <v>332</v>
      </c>
      <c r="G2213" s="11" t="s">
        <v>9</v>
      </c>
      <c r="H2213" s="102">
        <v>80</v>
      </c>
      <c r="I2213" s="112"/>
      <c r="J2213" s="104">
        <f t="shared" si="139"/>
        <v>83743.273999999947</v>
      </c>
    </row>
    <row r="2214" spans="1:10" ht="12.75" customHeight="1" x14ac:dyDescent="0.35">
      <c r="B2214" s="20">
        <v>44679</v>
      </c>
      <c r="C2214" s="11">
        <f t="shared" si="140"/>
        <v>28</v>
      </c>
      <c r="D2214" s="11">
        <f t="shared" si="141"/>
        <v>4</v>
      </c>
      <c r="E2214" s="11">
        <f t="shared" si="142"/>
        <v>2022</v>
      </c>
      <c r="F2214" s="11" t="s">
        <v>235</v>
      </c>
      <c r="G2214" s="11" t="s">
        <v>91</v>
      </c>
      <c r="H2214" s="112"/>
      <c r="I2214" s="102">
        <v>19.190000000000001</v>
      </c>
      <c r="J2214" s="98">
        <f t="shared" si="139"/>
        <v>83724.083999999944</v>
      </c>
    </row>
    <row r="2215" spans="1:10" x14ac:dyDescent="0.35">
      <c r="A2215" s="70"/>
      <c r="B2215" s="35">
        <v>44683</v>
      </c>
      <c r="C2215" s="33">
        <f t="shared" si="140"/>
        <v>2</v>
      </c>
      <c r="D2215" s="33">
        <f t="shared" si="141"/>
        <v>5</v>
      </c>
      <c r="E2215" s="33">
        <f t="shared" si="142"/>
        <v>2022</v>
      </c>
      <c r="F2215" s="33" t="s">
        <v>357</v>
      </c>
      <c r="G2215" s="15" t="s">
        <v>19</v>
      </c>
      <c r="H2215" s="113"/>
      <c r="I2215" s="115">
        <v>1667</v>
      </c>
      <c r="J2215" s="114">
        <f t="shared" si="139"/>
        <v>82057.083999999944</v>
      </c>
    </row>
    <row r="2216" spans="1:10" x14ac:dyDescent="0.35">
      <c r="A2216" s="70"/>
      <c r="B2216" s="35">
        <v>44683</v>
      </c>
      <c r="C2216" s="33">
        <f t="shared" si="140"/>
        <v>2</v>
      </c>
      <c r="D2216" s="33">
        <f t="shared" si="141"/>
        <v>5</v>
      </c>
      <c r="E2216" s="33">
        <f t="shared" si="142"/>
        <v>2022</v>
      </c>
      <c r="F2216" s="33" t="s">
        <v>309</v>
      </c>
      <c r="G2216" s="15" t="s">
        <v>19</v>
      </c>
      <c r="H2216" s="115">
        <v>216</v>
      </c>
      <c r="I2216" s="113"/>
      <c r="J2216" s="114">
        <f t="shared" si="139"/>
        <v>82273.083999999944</v>
      </c>
    </row>
    <row r="2217" spans="1:10" x14ac:dyDescent="0.35">
      <c r="A2217" s="70"/>
      <c r="B2217" s="35">
        <v>44683</v>
      </c>
      <c r="C2217" s="33">
        <f t="shared" si="140"/>
        <v>2</v>
      </c>
      <c r="D2217" s="33">
        <f t="shared" si="141"/>
        <v>5</v>
      </c>
      <c r="E2217" s="33">
        <f t="shared" si="142"/>
        <v>2022</v>
      </c>
      <c r="F2217" s="33" t="s">
        <v>330</v>
      </c>
      <c r="G2217" s="33" t="s">
        <v>48</v>
      </c>
      <c r="H2217" s="115">
        <v>216</v>
      </c>
      <c r="I2217" s="113"/>
      <c r="J2217" s="114">
        <f t="shared" si="139"/>
        <v>82489.083999999944</v>
      </c>
    </row>
    <row r="2218" spans="1:10" x14ac:dyDescent="0.35">
      <c r="A2218" s="70"/>
      <c r="B2218" s="35">
        <v>44683</v>
      </c>
      <c r="C2218" s="33">
        <f t="shared" si="140"/>
        <v>2</v>
      </c>
      <c r="D2218" s="33">
        <f t="shared" si="141"/>
        <v>5</v>
      </c>
      <c r="E2218" s="33">
        <f t="shared" si="142"/>
        <v>2022</v>
      </c>
      <c r="F2218" s="33" t="s">
        <v>331</v>
      </c>
      <c r="G2218" s="33" t="s">
        <v>50</v>
      </c>
      <c r="H2218" s="113"/>
      <c r="I2218" s="101">
        <v>44.4</v>
      </c>
      <c r="J2218" s="114">
        <f t="shared" si="139"/>
        <v>82444.68399999995</v>
      </c>
    </row>
    <row r="2219" spans="1:10" x14ac:dyDescent="0.35">
      <c r="A2219" s="70"/>
      <c r="B2219" s="35">
        <v>44683</v>
      </c>
      <c r="C2219" s="33">
        <f t="shared" si="140"/>
        <v>2</v>
      </c>
      <c r="D2219" s="33">
        <f t="shared" si="141"/>
        <v>5</v>
      </c>
      <c r="E2219" s="33">
        <f t="shared" si="142"/>
        <v>2022</v>
      </c>
      <c r="F2219" s="33" t="s">
        <v>333</v>
      </c>
      <c r="G2219" s="33" t="s">
        <v>67</v>
      </c>
      <c r="H2219" s="113"/>
      <c r="I2219" s="115">
        <v>100</v>
      </c>
      <c r="J2219" s="114">
        <f t="shared" si="139"/>
        <v>82344.68399999995</v>
      </c>
    </row>
    <row r="2220" spans="1:10" ht="12.75" customHeight="1" x14ac:dyDescent="0.35">
      <c r="A2220" s="67">
        <v>2449006</v>
      </c>
      <c r="B2220" s="35">
        <v>44683</v>
      </c>
      <c r="C2220" s="33">
        <f t="shared" si="140"/>
        <v>2</v>
      </c>
      <c r="D2220" s="33">
        <f t="shared" si="141"/>
        <v>5</v>
      </c>
      <c r="E2220" s="33">
        <f t="shared" si="142"/>
        <v>2022</v>
      </c>
      <c r="F2220" s="15"/>
      <c r="G2220" s="16" t="s">
        <v>91</v>
      </c>
      <c r="H2220" s="113"/>
      <c r="I2220" s="115">
        <v>167</v>
      </c>
      <c r="J2220" s="114">
        <f t="shared" si="139"/>
        <v>82177.68399999995</v>
      </c>
    </row>
    <row r="2221" spans="1:10" x14ac:dyDescent="0.35">
      <c r="A2221" s="70"/>
      <c r="B2221" s="35">
        <v>44684</v>
      </c>
      <c r="C2221" s="33">
        <f t="shared" si="140"/>
        <v>3</v>
      </c>
      <c r="D2221" s="33">
        <f t="shared" si="141"/>
        <v>5</v>
      </c>
      <c r="E2221" s="33">
        <f t="shared" si="142"/>
        <v>2022</v>
      </c>
      <c r="F2221" s="33" t="s">
        <v>41</v>
      </c>
      <c r="G2221" s="15" t="s">
        <v>91</v>
      </c>
      <c r="H2221" s="113"/>
      <c r="I2221" s="115">
        <v>330.62</v>
      </c>
      <c r="J2221" s="114">
        <f t="shared" si="139"/>
        <v>81847.063999999955</v>
      </c>
    </row>
    <row r="2222" spans="1:10" x14ac:dyDescent="0.35">
      <c r="A2222" s="70"/>
      <c r="B2222" s="35">
        <v>44684</v>
      </c>
      <c r="C2222" s="33">
        <f t="shared" si="140"/>
        <v>3</v>
      </c>
      <c r="D2222" s="33">
        <f t="shared" si="141"/>
        <v>5</v>
      </c>
      <c r="E2222" s="33">
        <f t="shared" si="142"/>
        <v>2022</v>
      </c>
      <c r="F2222" s="33" t="s">
        <v>336</v>
      </c>
      <c r="G2222" s="15" t="s">
        <v>19</v>
      </c>
      <c r="H2222" s="115">
        <v>216</v>
      </c>
      <c r="I2222" s="113"/>
      <c r="J2222" s="114">
        <f t="shared" si="139"/>
        <v>82063.063999999955</v>
      </c>
    </row>
    <row r="2223" spans="1:10" ht="12.75" customHeight="1" x14ac:dyDescent="0.35">
      <c r="A2223" s="70"/>
      <c r="B2223" s="35">
        <v>44684</v>
      </c>
      <c r="C2223" s="33">
        <f t="shared" si="140"/>
        <v>3</v>
      </c>
      <c r="D2223" s="33">
        <f t="shared" si="141"/>
        <v>5</v>
      </c>
      <c r="E2223" s="33">
        <f t="shared" si="142"/>
        <v>2022</v>
      </c>
      <c r="F2223" s="33" t="s">
        <v>336</v>
      </c>
      <c r="G2223" s="15" t="s">
        <v>9</v>
      </c>
      <c r="H2223" s="115">
        <v>417</v>
      </c>
      <c r="I2223" s="113"/>
      <c r="J2223" s="114">
        <f t="shared" si="139"/>
        <v>82480.063999999955</v>
      </c>
    </row>
    <row r="2224" spans="1:10" ht="12.75" customHeight="1" x14ac:dyDescent="0.35">
      <c r="A2224" s="70"/>
      <c r="B2224" s="35">
        <v>44685</v>
      </c>
      <c r="C2224" s="33">
        <f t="shared" si="140"/>
        <v>4</v>
      </c>
      <c r="D2224" s="33">
        <f t="shared" si="141"/>
        <v>5</v>
      </c>
      <c r="E2224" s="33">
        <f t="shared" si="142"/>
        <v>2022</v>
      </c>
      <c r="F2224" s="33" t="s">
        <v>179</v>
      </c>
      <c r="G2224" s="15" t="s">
        <v>96</v>
      </c>
      <c r="H2224" s="113"/>
      <c r="I2224" s="115">
        <v>2.72</v>
      </c>
      <c r="J2224" s="114">
        <f t="shared" si="139"/>
        <v>82477.343999999954</v>
      </c>
    </row>
    <row r="2225" spans="1:10" ht="12.75" customHeight="1" x14ac:dyDescent="0.35">
      <c r="A2225" s="70"/>
      <c r="B2225" s="35">
        <v>44685</v>
      </c>
      <c r="C2225" s="33">
        <f t="shared" si="140"/>
        <v>4</v>
      </c>
      <c r="D2225" s="33">
        <f t="shared" si="141"/>
        <v>5</v>
      </c>
      <c r="E2225" s="33">
        <f t="shared" si="142"/>
        <v>2022</v>
      </c>
      <c r="F2225" s="33" t="s">
        <v>329</v>
      </c>
      <c r="G2225" s="33" t="s">
        <v>19</v>
      </c>
      <c r="H2225" s="115">
        <v>216</v>
      </c>
      <c r="I2225" s="113"/>
      <c r="J2225" s="114">
        <f t="shared" si="139"/>
        <v>82693.343999999954</v>
      </c>
    </row>
    <row r="2226" spans="1:10" ht="12.75" customHeight="1" x14ac:dyDescent="0.35">
      <c r="A2226" s="70"/>
      <c r="B2226" s="35">
        <v>44686</v>
      </c>
      <c r="C2226" s="33">
        <f t="shared" si="140"/>
        <v>5</v>
      </c>
      <c r="D2226" s="33">
        <f t="shared" si="141"/>
        <v>5</v>
      </c>
      <c r="E2226" s="33">
        <f t="shared" si="142"/>
        <v>2022</v>
      </c>
      <c r="F2226" s="33" t="s">
        <v>41</v>
      </c>
      <c r="G2226" s="33" t="s">
        <v>10</v>
      </c>
      <c r="H2226" s="113"/>
      <c r="I2226" s="115">
        <v>7</v>
      </c>
      <c r="J2226" s="114">
        <f t="shared" si="139"/>
        <v>82686.343999999954</v>
      </c>
    </row>
    <row r="2227" spans="1:10" ht="12.75" customHeight="1" x14ac:dyDescent="0.35">
      <c r="A2227" s="70"/>
      <c r="B2227" s="35">
        <v>44687</v>
      </c>
      <c r="C2227" s="33">
        <f t="shared" si="140"/>
        <v>6</v>
      </c>
      <c r="D2227" s="33">
        <f t="shared" si="141"/>
        <v>5</v>
      </c>
      <c r="E2227" s="33">
        <f t="shared" si="142"/>
        <v>2022</v>
      </c>
      <c r="F2227" s="33" t="s">
        <v>160</v>
      </c>
      <c r="G2227" s="33" t="s">
        <v>161</v>
      </c>
      <c r="H2227" s="113"/>
      <c r="I2227" s="115">
        <v>84</v>
      </c>
      <c r="J2227" s="114">
        <f t="shared" si="139"/>
        <v>82602.343999999954</v>
      </c>
    </row>
    <row r="2228" spans="1:10" x14ac:dyDescent="0.35">
      <c r="A2228" s="70"/>
      <c r="B2228" s="35">
        <v>44690</v>
      </c>
      <c r="C2228" s="33">
        <f t="shared" si="140"/>
        <v>9</v>
      </c>
      <c r="D2228" s="33">
        <f t="shared" si="141"/>
        <v>5</v>
      </c>
      <c r="E2228" s="33">
        <f t="shared" si="142"/>
        <v>2022</v>
      </c>
      <c r="F2228" s="33" t="s">
        <v>306</v>
      </c>
      <c r="G2228" s="33" t="s">
        <v>19</v>
      </c>
      <c r="H2228" s="115">
        <v>135</v>
      </c>
      <c r="I2228" s="113"/>
      <c r="J2228" s="114">
        <f t="shared" si="139"/>
        <v>82737.343999999954</v>
      </c>
    </row>
    <row r="2229" spans="1:10" x14ac:dyDescent="0.35">
      <c r="A2229" s="70"/>
      <c r="B2229" s="35">
        <v>44690</v>
      </c>
      <c r="C2229" s="33">
        <f t="shared" si="140"/>
        <v>9</v>
      </c>
      <c r="D2229" s="33">
        <f t="shared" si="141"/>
        <v>5</v>
      </c>
      <c r="E2229" s="33">
        <f t="shared" si="142"/>
        <v>2022</v>
      </c>
      <c r="F2229" s="33" t="s">
        <v>306</v>
      </c>
      <c r="G2229" s="33" t="s">
        <v>9</v>
      </c>
      <c r="H2229" s="115">
        <v>216</v>
      </c>
      <c r="I2229" s="113"/>
      <c r="J2229" s="114">
        <f t="shared" si="139"/>
        <v>82953.343999999954</v>
      </c>
    </row>
    <row r="2230" spans="1:10" ht="12.75" customHeight="1" x14ac:dyDescent="0.35">
      <c r="A2230" s="70"/>
      <c r="B2230" s="35">
        <v>44690</v>
      </c>
      <c r="C2230" s="33">
        <f t="shared" si="140"/>
        <v>9</v>
      </c>
      <c r="D2230" s="33">
        <f t="shared" si="141"/>
        <v>5</v>
      </c>
      <c r="E2230" s="33">
        <f t="shared" si="142"/>
        <v>2022</v>
      </c>
      <c r="F2230" s="33" t="s">
        <v>226</v>
      </c>
      <c r="G2230" s="33" t="s">
        <v>128</v>
      </c>
      <c r="H2230" s="113"/>
      <c r="I2230" s="115">
        <v>32</v>
      </c>
      <c r="J2230" s="114">
        <f t="shared" si="139"/>
        <v>82921.343999999954</v>
      </c>
    </row>
    <row r="2231" spans="1:10" ht="12.75" customHeight="1" x14ac:dyDescent="0.35">
      <c r="A2231" s="70"/>
      <c r="B2231" s="35">
        <v>44690</v>
      </c>
      <c r="C2231" s="33">
        <f t="shared" si="140"/>
        <v>9</v>
      </c>
      <c r="D2231" s="33">
        <f t="shared" si="141"/>
        <v>5</v>
      </c>
      <c r="E2231" s="33">
        <f t="shared" si="142"/>
        <v>2022</v>
      </c>
      <c r="F2231" s="33" t="s">
        <v>226</v>
      </c>
      <c r="G2231" s="33" t="s">
        <v>128</v>
      </c>
      <c r="H2231" s="113"/>
      <c r="I2231" s="115">
        <v>32</v>
      </c>
      <c r="J2231" s="114">
        <f t="shared" si="139"/>
        <v>82889.343999999954</v>
      </c>
    </row>
    <row r="2232" spans="1:10" ht="12.75" customHeight="1" x14ac:dyDescent="0.35">
      <c r="A2232" s="70"/>
      <c r="B2232" s="35">
        <v>44690</v>
      </c>
      <c r="C2232" s="33">
        <f t="shared" si="140"/>
        <v>9</v>
      </c>
      <c r="D2232" s="33">
        <f t="shared" si="141"/>
        <v>5</v>
      </c>
      <c r="E2232" s="33">
        <f t="shared" si="142"/>
        <v>2022</v>
      </c>
      <c r="F2232" s="33" t="s">
        <v>226</v>
      </c>
      <c r="G2232" s="33" t="s">
        <v>128</v>
      </c>
      <c r="H2232" s="113"/>
      <c r="I2232" s="115">
        <v>32</v>
      </c>
      <c r="J2232" s="114">
        <f t="shared" si="139"/>
        <v>82857.343999999954</v>
      </c>
    </row>
    <row r="2233" spans="1:10" ht="12.75" customHeight="1" x14ac:dyDescent="0.35">
      <c r="A2233" s="70"/>
      <c r="B2233" s="35">
        <v>44691</v>
      </c>
      <c r="C2233" s="33">
        <f t="shared" si="140"/>
        <v>10</v>
      </c>
      <c r="D2233" s="33">
        <f t="shared" si="141"/>
        <v>5</v>
      </c>
      <c r="E2233" s="33">
        <f t="shared" si="142"/>
        <v>2022</v>
      </c>
      <c r="F2233" s="33" t="s">
        <v>167</v>
      </c>
      <c r="G2233" s="33" t="s">
        <v>18</v>
      </c>
      <c r="H2233" s="113"/>
      <c r="I2233" s="115">
        <v>131.32</v>
      </c>
      <c r="J2233" s="114">
        <f t="shared" si="139"/>
        <v>82726.023999999947</v>
      </c>
    </row>
    <row r="2234" spans="1:10" x14ac:dyDescent="0.35">
      <c r="A2234" s="70"/>
      <c r="B2234" s="35">
        <v>44691</v>
      </c>
      <c r="C2234" s="33">
        <f t="shared" si="140"/>
        <v>10</v>
      </c>
      <c r="D2234" s="33">
        <f t="shared" si="141"/>
        <v>5</v>
      </c>
      <c r="E2234" s="33">
        <f t="shared" si="142"/>
        <v>2022</v>
      </c>
      <c r="F2234" s="33" t="s">
        <v>226</v>
      </c>
      <c r="G2234" s="33" t="s">
        <v>80</v>
      </c>
      <c r="H2234" s="113"/>
      <c r="I2234" s="115">
        <v>26.58</v>
      </c>
      <c r="J2234" s="114">
        <f t="shared" si="139"/>
        <v>82699.443999999945</v>
      </c>
    </row>
    <row r="2235" spans="1:10" ht="12.75" customHeight="1" x14ac:dyDescent="0.35">
      <c r="A2235" s="70"/>
      <c r="B2235" s="35">
        <v>44691</v>
      </c>
      <c r="C2235" s="33">
        <f t="shared" si="140"/>
        <v>10</v>
      </c>
      <c r="D2235" s="33">
        <f t="shared" si="141"/>
        <v>5</v>
      </c>
      <c r="E2235" s="33">
        <f t="shared" si="142"/>
        <v>2022</v>
      </c>
      <c r="F2235" s="33" t="s">
        <v>144</v>
      </c>
      <c r="G2235" s="33" t="s">
        <v>153</v>
      </c>
      <c r="H2235" s="113"/>
      <c r="I2235" s="115">
        <v>10</v>
      </c>
      <c r="J2235" s="114">
        <f t="shared" si="139"/>
        <v>82689.443999999945</v>
      </c>
    </row>
    <row r="2236" spans="1:10" x14ac:dyDescent="0.35">
      <c r="A2236" s="70"/>
      <c r="B2236" s="35">
        <v>44692</v>
      </c>
      <c r="C2236" s="33">
        <f t="shared" si="140"/>
        <v>11</v>
      </c>
      <c r="D2236" s="33">
        <f t="shared" si="141"/>
        <v>5</v>
      </c>
      <c r="E2236" s="33">
        <f t="shared" si="142"/>
        <v>2022</v>
      </c>
      <c r="F2236" s="33" t="s">
        <v>359</v>
      </c>
      <c r="G2236" s="33" t="s">
        <v>19</v>
      </c>
      <c r="H2236" s="115">
        <v>300</v>
      </c>
      <c r="I2236" s="113"/>
      <c r="J2236" s="114">
        <f t="shared" si="139"/>
        <v>82989.443999999945</v>
      </c>
    </row>
    <row r="2237" spans="1:10" x14ac:dyDescent="0.35">
      <c r="A2237" s="70"/>
      <c r="B2237" s="35">
        <v>44694</v>
      </c>
      <c r="C2237" s="33">
        <f t="shared" si="140"/>
        <v>13</v>
      </c>
      <c r="D2237" s="33">
        <f t="shared" si="141"/>
        <v>5</v>
      </c>
      <c r="E2237" s="33">
        <f t="shared" si="142"/>
        <v>2022</v>
      </c>
      <c r="F2237" s="33" t="s">
        <v>179</v>
      </c>
      <c r="G2237" s="33" t="s">
        <v>116</v>
      </c>
      <c r="H2237" s="113"/>
      <c r="I2237" s="115">
        <v>29.52</v>
      </c>
      <c r="J2237" s="114">
        <f t="shared" si="139"/>
        <v>82959.923999999941</v>
      </c>
    </row>
    <row r="2238" spans="1:10" x14ac:dyDescent="0.35">
      <c r="A2238" s="70"/>
      <c r="B2238" s="35">
        <v>44697</v>
      </c>
      <c r="C2238" s="33">
        <f t="shared" si="140"/>
        <v>16</v>
      </c>
      <c r="D2238" s="33">
        <f t="shared" si="141"/>
        <v>5</v>
      </c>
      <c r="E2238" s="33">
        <f t="shared" si="142"/>
        <v>2022</v>
      </c>
      <c r="F2238" s="33" t="s">
        <v>327</v>
      </c>
      <c r="G2238" s="33" t="s">
        <v>19</v>
      </c>
      <c r="H2238" s="115">
        <v>160</v>
      </c>
      <c r="I2238" s="113"/>
      <c r="J2238" s="114">
        <f t="shared" si="139"/>
        <v>83119.923999999941</v>
      </c>
    </row>
    <row r="2239" spans="1:10" x14ac:dyDescent="0.35">
      <c r="A2239" s="70"/>
      <c r="B2239" s="35">
        <v>44697</v>
      </c>
      <c r="C2239" s="33">
        <f t="shared" si="140"/>
        <v>16</v>
      </c>
      <c r="D2239" s="33">
        <f t="shared" si="141"/>
        <v>5</v>
      </c>
      <c r="E2239" s="33">
        <f t="shared" si="142"/>
        <v>2022</v>
      </c>
      <c r="F2239" s="33" t="s">
        <v>327</v>
      </c>
      <c r="G2239" s="33" t="s">
        <v>9</v>
      </c>
      <c r="H2239" s="115">
        <v>216</v>
      </c>
      <c r="I2239" s="113"/>
      <c r="J2239" s="114">
        <f t="shared" si="139"/>
        <v>83335.923999999941</v>
      </c>
    </row>
    <row r="2240" spans="1:10" ht="12.75" customHeight="1" x14ac:dyDescent="0.35">
      <c r="A2240" s="70"/>
      <c r="B2240" s="35">
        <v>44698</v>
      </c>
      <c r="C2240" s="33">
        <f t="shared" si="140"/>
        <v>17</v>
      </c>
      <c r="D2240" s="33">
        <f t="shared" si="141"/>
        <v>5</v>
      </c>
      <c r="E2240" s="33">
        <f t="shared" si="142"/>
        <v>2022</v>
      </c>
      <c r="F2240" s="33" t="s">
        <v>231</v>
      </c>
      <c r="G2240" s="33" t="s">
        <v>14</v>
      </c>
      <c r="H2240" s="113"/>
      <c r="I2240" s="115">
        <v>105</v>
      </c>
      <c r="J2240" s="114">
        <f t="shared" si="139"/>
        <v>83230.923999999941</v>
      </c>
    </row>
    <row r="2241" spans="1:10" x14ac:dyDescent="0.35">
      <c r="A2241" s="70"/>
      <c r="B2241" s="35">
        <v>44700</v>
      </c>
      <c r="C2241" s="33">
        <f t="shared" si="140"/>
        <v>19</v>
      </c>
      <c r="D2241" s="33">
        <f t="shared" si="141"/>
        <v>5</v>
      </c>
      <c r="E2241" s="33">
        <f t="shared" si="142"/>
        <v>2022</v>
      </c>
      <c r="F2241" s="33" t="s">
        <v>348</v>
      </c>
      <c r="G2241" s="33" t="s">
        <v>19</v>
      </c>
      <c r="H2241" s="115">
        <v>300</v>
      </c>
      <c r="I2241" s="113"/>
      <c r="J2241" s="114">
        <f t="shared" si="139"/>
        <v>83530.923999999941</v>
      </c>
    </row>
    <row r="2242" spans="1:10" x14ac:dyDescent="0.35">
      <c r="A2242" s="70"/>
      <c r="B2242" s="35">
        <v>44704</v>
      </c>
      <c r="C2242" s="33">
        <f t="shared" si="140"/>
        <v>23</v>
      </c>
      <c r="D2242" s="33">
        <f t="shared" si="141"/>
        <v>5</v>
      </c>
      <c r="E2242" s="33">
        <f t="shared" si="142"/>
        <v>2022</v>
      </c>
      <c r="F2242" s="33" t="s">
        <v>190</v>
      </c>
      <c r="G2242" s="33" t="s">
        <v>116</v>
      </c>
      <c r="H2242" s="113"/>
      <c r="I2242" s="115">
        <v>7.2</v>
      </c>
      <c r="J2242" s="114">
        <f t="shared" si="139"/>
        <v>83523.723999999944</v>
      </c>
    </row>
    <row r="2243" spans="1:10" x14ac:dyDescent="0.35">
      <c r="A2243" s="70"/>
      <c r="B2243" s="35">
        <v>44705</v>
      </c>
      <c r="C2243" s="33">
        <f t="shared" si="140"/>
        <v>24</v>
      </c>
      <c r="D2243" s="33">
        <f t="shared" si="141"/>
        <v>5</v>
      </c>
      <c r="E2243" s="33">
        <f t="shared" si="142"/>
        <v>2022</v>
      </c>
      <c r="F2243" s="33" t="s">
        <v>332</v>
      </c>
      <c r="G2243" s="33" t="s">
        <v>19</v>
      </c>
      <c r="H2243" s="115">
        <v>216</v>
      </c>
      <c r="I2243" s="113"/>
      <c r="J2243" s="114">
        <f t="shared" ref="J2243:J2306" si="143">J2242+H2243-I2243</f>
        <v>83739.723999999944</v>
      </c>
    </row>
    <row r="2244" spans="1:10" x14ac:dyDescent="0.35">
      <c r="A2244" s="70"/>
      <c r="B2244" s="35">
        <v>44705</v>
      </c>
      <c r="C2244" s="33">
        <f t="shared" si="140"/>
        <v>24</v>
      </c>
      <c r="D2244" s="33">
        <f t="shared" si="141"/>
        <v>5</v>
      </c>
      <c r="E2244" s="33">
        <f t="shared" si="142"/>
        <v>2022</v>
      </c>
      <c r="F2244" s="33" t="s">
        <v>332</v>
      </c>
      <c r="G2244" s="33" t="s">
        <v>9</v>
      </c>
      <c r="H2244" s="115">
        <v>80</v>
      </c>
      <c r="I2244" s="113"/>
      <c r="J2244" s="114">
        <f t="shared" si="143"/>
        <v>83819.723999999944</v>
      </c>
    </row>
    <row r="2245" spans="1:10" x14ac:dyDescent="0.35">
      <c r="A2245" s="71">
        <v>2449007</v>
      </c>
      <c r="B2245" s="35">
        <v>44711</v>
      </c>
      <c r="C2245" s="33">
        <f t="shared" si="140"/>
        <v>30</v>
      </c>
      <c r="D2245" s="33">
        <f t="shared" si="141"/>
        <v>5</v>
      </c>
      <c r="E2245" s="33">
        <f t="shared" si="142"/>
        <v>2022</v>
      </c>
      <c r="F2245" s="33" t="s">
        <v>235</v>
      </c>
      <c r="G2245" s="33" t="s">
        <v>148</v>
      </c>
      <c r="H2245" s="113"/>
      <c r="I2245" s="115">
        <v>42.2</v>
      </c>
      <c r="J2245" s="97">
        <f t="shared" si="143"/>
        <v>83777.523999999947</v>
      </c>
    </row>
    <row r="2246" spans="1:10" x14ac:dyDescent="0.35">
      <c r="B2246" s="20">
        <v>44713</v>
      </c>
      <c r="C2246" s="11">
        <f t="shared" si="140"/>
        <v>1</v>
      </c>
      <c r="D2246" s="11">
        <f t="shared" si="141"/>
        <v>6</v>
      </c>
      <c r="E2246" s="11">
        <f t="shared" si="142"/>
        <v>2022</v>
      </c>
      <c r="F2246" s="11" t="s">
        <v>357</v>
      </c>
      <c r="G2246" s="11" t="s">
        <v>19</v>
      </c>
      <c r="H2246" s="112"/>
      <c r="I2246" s="102">
        <v>1667</v>
      </c>
      <c r="J2246" s="104">
        <f t="shared" si="143"/>
        <v>82110.523999999947</v>
      </c>
    </row>
    <row r="2247" spans="1:10" x14ac:dyDescent="0.35">
      <c r="B2247" s="20">
        <v>44713</v>
      </c>
      <c r="C2247" s="11">
        <f t="shared" si="140"/>
        <v>1</v>
      </c>
      <c r="D2247" s="11">
        <f t="shared" si="141"/>
        <v>6</v>
      </c>
      <c r="E2247" s="11">
        <f t="shared" si="142"/>
        <v>2022</v>
      </c>
      <c r="F2247" s="11" t="s">
        <v>309</v>
      </c>
      <c r="G2247" s="11" t="s">
        <v>19</v>
      </c>
      <c r="H2247" s="102">
        <v>216</v>
      </c>
      <c r="I2247" s="112"/>
      <c r="J2247" s="104">
        <f t="shared" si="143"/>
        <v>82326.523999999947</v>
      </c>
    </row>
    <row r="2248" spans="1:10" x14ac:dyDescent="0.35">
      <c r="B2248" s="20">
        <v>44713</v>
      </c>
      <c r="C2248" s="11">
        <f t="shared" si="140"/>
        <v>1</v>
      </c>
      <c r="D2248" s="11">
        <f t="shared" si="141"/>
        <v>6</v>
      </c>
      <c r="E2248" s="11">
        <f t="shared" si="142"/>
        <v>2022</v>
      </c>
      <c r="F2248" s="11" t="s">
        <v>330</v>
      </c>
      <c r="G2248" s="11" t="s">
        <v>48</v>
      </c>
      <c r="H2248" s="102">
        <v>216</v>
      </c>
      <c r="I2248" s="112"/>
      <c r="J2248" s="104">
        <f t="shared" si="143"/>
        <v>82542.523999999947</v>
      </c>
    </row>
    <row r="2249" spans="1:10" x14ac:dyDescent="0.35">
      <c r="B2249" s="20">
        <v>44713</v>
      </c>
      <c r="C2249" s="11">
        <f t="shared" si="140"/>
        <v>1</v>
      </c>
      <c r="D2249" s="11">
        <f t="shared" si="141"/>
        <v>6</v>
      </c>
      <c r="E2249" s="11">
        <f t="shared" si="142"/>
        <v>2022</v>
      </c>
      <c r="F2249" s="11" t="s">
        <v>331</v>
      </c>
      <c r="G2249" s="11" t="s">
        <v>50</v>
      </c>
      <c r="H2249" s="112"/>
      <c r="I2249" s="102">
        <v>100</v>
      </c>
      <c r="J2249" s="104">
        <f t="shared" si="143"/>
        <v>82442.523999999947</v>
      </c>
    </row>
    <row r="2250" spans="1:10" x14ac:dyDescent="0.35">
      <c r="B2250" s="20">
        <v>44713</v>
      </c>
      <c r="C2250" s="11">
        <f t="shared" si="140"/>
        <v>1</v>
      </c>
      <c r="D2250" s="11">
        <f t="shared" si="141"/>
        <v>6</v>
      </c>
      <c r="E2250" s="11">
        <f t="shared" si="142"/>
        <v>2022</v>
      </c>
      <c r="F2250" s="11" t="s">
        <v>336</v>
      </c>
      <c r="G2250" s="11" t="s">
        <v>19</v>
      </c>
      <c r="H2250" s="102">
        <v>216</v>
      </c>
      <c r="I2250" s="112"/>
      <c r="J2250" s="104">
        <f t="shared" si="143"/>
        <v>82658.523999999947</v>
      </c>
    </row>
    <row r="2251" spans="1:10" x14ac:dyDescent="0.35">
      <c r="B2251" s="20">
        <v>44713</v>
      </c>
      <c r="C2251" s="11">
        <f t="shared" si="140"/>
        <v>1</v>
      </c>
      <c r="D2251" s="11">
        <f t="shared" si="141"/>
        <v>6</v>
      </c>
      <c r="E2251" s="11">
        <f t="shared" si="142"/>
        <v>2022</v>
      </c>
      <c r="F2251" s="11" t="s">
        <v>336</v>
      </c>
      <c r="G2251" s="11" t="s">
        <v>9</v>
      </c>
      <c r="H2251" s="112"/>
      <c r="I2251" s="102">
        <v>25</v>
      </c>
      <c r="J2251" s="104">
        <f t="shared" si="143"/>
        <v>82633.523999999947</v>
      </c>
    </row>
    <row r="2252" spans="1:10" x14ac:dyDescent="0.35">
      <c r="B2252" s="20">
        <v>44713</v>
      </c>
      <c r="C2252" s="11">
        <f t="shared" si="140"/>
        <v>1</v>
      </c>
      <c r="D2252" s="11">
        <f t="shared" si="141"/>
        <v>6</v>
      </c>
      <c r="E2252" s="11">
        <f t="shared" si="142"/>
        <v>2022</v>
      </c>
      <c r="F2252" s="11" t="s">
        <v>333</v>
      </c>
      <c r="G2252" s="11" t="s">
        <v>67</v>
      </c>
      <c r="H2252" s="102">
        <v>417</v>
      </c>
      <c r="I2252" s="112"/>
      <c r="J2252" s="104">
        <f t="shared" si="143"/>
        <v>83050.523999999947</v>
      </c>
    </row>
    <row r="2253" spans="1:10" x14ac:dyDescent="0.35">
      <c r="B2253" s="20">
        <v>44713</v>
      </c>
      <c r="C2253" s="11">
        <f t="shared" si="140"/>
        <v>1</v>
      </c>
      <c r="D2253" s="11">
        <f t="shared" si="141"/>
        <v>6</v>
      </c>
      <c r="E2253" s="11">
        <f t="shared" si="142"/>
        <v>2022</v>
      </c>
      <c r="F2253" s="11" t="s">
        <v>144</v>
      </c>
      <c r="G2253" s="11" t="s">
        <v>100</v>
      </c>
      <c r="H2253" s="112"/>
      <c r="I2253" s="102">
        <v>167</v>
      </c>
      <c r="J2253" s="104">
        <f t="shared" si="143"/>
        <v>82883.523999999947</v>
      </c>
    </row>
    <row r="2254" spans="1:10" x14ac:dyDescent="0.35">
      <c r="B2254" s="20">
        <v>44719</v>
      </c>
      <c r="C2254" s="11">
        <f t="shared" si="140"/>
        <v>7</v>
      </c>
      <c r="D2254" s="11">
        <f t="shared" si="141"/>
        <v>6</v>
      </c>
      <c r="E2254" s="11">
        <f t="shared" si="142"/>
        <v>2022</v>
      </c>
      <c r="F2254" s="11" t="s">
        <v>306</v>
      </c>
      <c r="G2254" s="11" t="s">
        <v>19</v>
      </c>
      <c r="H2254" s="102">
        <v>135</v>
      </c>
      <c r="I2254" s="112"/>
      <c r="J2254" s="104">
        <f t="shared" si="143"/>
        <v>83018.523999999947</v>
      </c>
    </row>
    <row r="2255" spans="1:10" x14ac:dyDescent="0.35">
      <c r="B2255" s="20">
        <v>44719</v>
      </c>
      <c r="C2255" s="11">
        <f t="shared" ref="C2255:C2318" si="144">DAY(B2255)</f>
        <v>7</v>
      </c>
      <c r="D2255" s="11">
        <f t="shared" ref="D2255:D2318" si="145">MONTH(B2255)</f>
        <v>6</v>
      </c>
      <c r="E2255" s="11">
        <f t="shared" ref="E2255:E2318" si="146">YEAR(B2255)</f>
        <v>2022</v>
      </c>
      <c r="F2255" s="11" t="s">
        <v>306</v>
      </c>
      <c r="G2255" s="11" t="s">
        <v>9</v>
      </c>
      <c r="H2255" s="102">
        <v>216</v>
      </c>
      <c r="I2255" s="112"/>
      <c r="J2255" s="104">
        <f t="shared" si="143"/>
        <v>83234.523999999947</v>
      </c>
    </row>
    <row r="2256" spans="1:10" ht="12.75" customHeight="1" x14ac:dyDescent="0.35">
      <c r="B2256" s="20">
        <v>44719</v>
      </c>
      <c r="C2256" s="11">
        <f t="shared" si="144"/>
        <v>7</v>
      </c>
      <c r="D2256" s="11">
        <f t="shared" si="145"/>
        <v>6</v>
      </c>
      <c r="E2256" s="11">
        <f t="shared" si="146"/>
        <v>2022</v>
      </c>
      <c r="F2256" s="11" t="s">
        <v>329</v>
      </c>
      <c r="G2256" s="11" t="s">
        <v>19</v>
      </c>
      <c r="H2256" s="102">
        <v>216</v>
      </c>
      <c r="I2256" s="112"/>
      <c r="J2256" s="104">
        <f t="shared" si="143"/>
        <v>83450.523999999947</v>
      </c>
    </row>
    <row r="2257" spans="1:10" x14ac:dyDescent="0.35">
      <c r="B2257" s="20">
        <v>44722</v>
      </c>
      <c r="C2257" s="11">
        <f t="shared" si="144"/>
        <v>10</v>
      </c>
      <c r="D2257" s="11">
        <f t="shared" si="145"/>
        <v>6</v>
      </c>
      <c r="E2257" s="11">
        <f t="shared" si="146"/>
        <v>2022</v>
      </c>
      <c r="F2257" s="11" t="s">
        <v>167</v>
      </c>
      <c r="G2257" s="11" t="s">
        <v>18</v>
      </c>
      <c r="H2257" s="112"/>
      <c r="I2257" s="102">
        <v>131.32</v>
      </c>
      <c r="J2257" s="104">
        <f t="shared" si="143"/>
        <v>83319.20399999994</v>
      </c>
    </row>
    <row r="2258" spans="1:10" x14ac:dyDescent="0.35">
      <c r="B2258" s="20">
        <v>44722</v>
      </c>
      <c r="C2258" s="11">
        <f t="shared" si="144"/>
        <v>10</v>
      </c>
      <c r="D2258" s="11">
        <f t="shared" si="145"/>
        <v>6</v>
      </c>
      <c r="E2258" s="11">
        <f t="shared" si="146"/>
        <v>2022</v>
      </c>
      <c r="F2258" s="11" t="s">
        <v>332</v>
      </c>
      <c r="G2258" s="11" t="s">
        <v>19</v>
      </c>
      <c r="H2258" s="102">
        <v>216</v>
      </c>
      <c r="I2258" s="112"/>
      <c r="J2258" s="104">
        <f t="shared" si="143"/>
        <v>83535.20399999994</v>
      </c>
    </row>
    <row r="2259" spans="1:10" x14ac:dyDescent="0.35">
      <c r="B2259" s="20">
        <v>44722</v>
      </c>
      <c r="C2259" s="11">
        <f t="shared" si="144"/>
        <v>10</v>
      </c>
      <c r="D2259" s="11">
        <f t="shared" si="145"/>
        <v>6</v>
      </c>
      <c r="E2259" s="11">
        <f t="shared" si="146"/>
        <v>2022</v>
      </c>
      <c r="F2259" s="11" t="s">
        <v>332</v>
      </c>
      <c r="G2259" s="11" t="s">
        <v>9</v>
      </c>
      <c r="H2259" s="102">
        <v>80</v>
      </c>
      <c r="I2259" s="112"/>
      <c r="J2259" s="104">
        <f t="shared" si="143"/>
        <v>83615.20399999994</v>
      </c>
    </row>
    <row r="2260" spans="1:10" x14ac:dyDescent="0.35">
      <c r="B2260" s="20">
        <v>44725</v>
      </c>
      <c r="C2260" s="11">
        <f t="shared" si="144"/>
        <v>13</v>
      </c>
      <c r="D2260" s="11">
        <f t="shared" si="145"/>
        <v>6</v>
      </c>
      <c r="E2260" s="11">
        <f t="shared" si="146"/>
        <v>2022</v>
      </c>
      <c r="F2260" s="11" t="s">
        <v>123</v>
      </c>
      <c r="G2260" s="11" t="s">
        <v>71</v>
      </c>
      <c r="H2260" s="112"/>
      <c r="I2260" s="102">
        <v>43.79</v>
      </c>
      <c r="J2260" s="104">
        <f t="shared" si="143"/>
        <v>83571.413999999946</v>
      </c>
    </row>
    <row r="2261" spans="1:10" x14ac:dyDescent="0.35">
      <c r="B2261" s="20">
        <v>44727</v>
      </c>
      <c r="C2261" s="11">
        <f t="shared" si="144"/>
        <v>15</v>
      </c>
      <c r="D2261" s="11">
        <f t="shared" si="145"/>
        <v>6</v>
      </c>
      <c r="E2261" s="11">
        <f t="shared" si="146"/>
        <v>2022</v>
      </c>
      <c r="F2261" s="11" t="s">
        <v>327</v>
      </c>
      <c r="G2261" s="11" t="s">
        <v>19</v>
      </c>
      <c r="H2261" s="102">
        <v>160</v>
      </c>
      <c r="I2261" s="112"/>
      <c r="J2261" s="104">
        <f t="shared" si="143"/>
        <v>83731.413999999946</v>
      </c>
    </row>
    <row r="2262" spans="1:10" x14ac:dyDescent="0.35">
      <c r="B2262" s="20">
        <v>44727</v>
      </c>
      <c r="C2262" s="11">
        <f t="shared" si="144"/>
        <v>15</v>
      </c>
      <c r="D2262" s="11">
        <f t="shared" si="145"/>
        <v>6</v>
      </c>
      <c r="E2262" s="11">
        <f t="shared" si="146"/>
        <v>2022</v>
      </c>
      <c r="F2262" s="11" t="s">
        <v>327</v>
      </c>
      <c r="G2262" s="11" t="s">
        <v>9</v>
      </c>
      <c r="H2262" s="102">
        <v>216</v>
      </c>
      <c r="I2262" s="112"/>
      <c r="J2262" s="104">
        <f t="shared" si="143"/>
        <v>83947.413999999946</v>
      </c>
    </row>
    <row r="2263" spans="1:10" x14ac:dyDescent="0.35">
      <c r="B2263" s="20">
        <v>44732</v>
      </c>
      <c r="C2263" s="11">
        <f t="shared" si="144"/>
        <v>20</v>
      </c>
      <c r="D2263" s="11">
        <f t="shared" si="145"/>
        <v>6</v>
      </c>
      <c r="E2263" s="11">
        <f t="shared" si="146"/>
        <v>2022</v>
      </c>
      <c r="F2263" s="11" t="s">
        <v>348</v>
      </c>
      <c r="G2263" s="11" t="s">
        <v>19</v>
      </c>
      <c r="H2263" s="102">
        <v>300</v>
      </c>
      <c r="I2263" s="112"/>
      <c r="J2263" s="104">
        <f t="shared" si="143"/>
        <v>84247.413999999946</v>
      </c>
    </row>
    <row r="2264" spans="1:10" x14ac:dyDescent="0.35">
      <c r="B2264" s="20">
        <v>44733</v>
      </c>
      <c r="C2264" s="11">
        <f t="shared" si="144"/>
        <v>21</v>
      </c>
      <c r="D2264" s="11">
        <f t="shared" si="145"/>
        <v>6</v>
      </c>
      <c r="E2264" s="11">
        <f t="shared" si="146"/>
        <v>2022</v>
      </c>
      <c r="F2264" s="11" t="s">
        <v>160</v>
      </c>
      <c r="G2264" s="11" t="s">
        <v>161</v>
      </c>
      <c r="H2264" s="112"/>
      <c r="I2264" s="102">
        <v>42</v>
      </c>
      <c r="J2264" s="104">
        <f t="shared" si="143"/>
        <v>84205.413999999946</v>
      </c>
    </row>
    <row r="2265" spans="1:10" x14ac:dyDescent="0.35">
      <c r="B2265" s="20">
        <v>44734</v>
      </c>
      <c r="C2265" s="11">
        <f t="shared" si="144"/>
        <v>22</v>
      </c>
      <c r="D2265" s="11">
        <f t="shared" si="145"/>
        <v>6</v>
      </c>
      <c r="E2265" s="11">
        <f t="shared" si="146"/>
        <v>2022</v>
      </c>
      <c r="F2265" s="11" t="s">
        <v>190</v>
      </c>
      <c r="G2265" s="11" t="s">
        <v>116</v>
      </c>
      <c r="H2265" s="112"/>
      <c r="I2265" s="102">
        <v>7.2</v>
      </c>
      <c r="J2265" s="104">
        <f t="shared" si="143"/>
        <v>84198.213999999949</v>
      </c>
    </row>
    <row r="2266" spans="1:10" x14ac:dyDescent="0.35">
      <c r="B2266" s="20">
        <v>44742</v>
      </c>
      <c r="C2266" s="11">
        <f t="shared" si="144"/>
        <v>30</v>
      </c>
      <c r="D2266" s="11">
        <f t="shared" si="145"/>
        <v>6</v>
      </c>
      <c r="E2266" s="11">
        <f t="shared" si="146"/>
        <v>2022</v>
      </c>
      <c r="F2266" s="11" t="s">
        <v>330</v>
      </c>
      <c r="G2266" s="11" t="s">
        <v>48</v>
      </c>
      <c r="H2266" s="112"/>
      <c r="I2266" s="102">
        <v>1667</v>
      </c>
      <c r="J2266" s="104">
        <f t="shared" si="143"/>
        <v>82531.213999999949</v>
      </c>
    </row>
    <row r="2267" spans="1:10" x14ac:dyDescent="0.35">
      <c r="B2267" s="20">
        <v>44742</v>
      </c>
      <c r="C2267" s="11">
        <f t="shared" si="144"/>
        <v>30</v>
      </c>
      <c r="D2267" s="11">
        <f t="shared" si="145"/>
        <v>6</v>
      </c>
      <c r="E2267" s="11">
        <f t="shared" si="146"/>
        <v>2022</v>
      </c>
      <c r="F2267" s="11" t="s">
        <v>331</v>
      </c>
      <c r="G2267" s="11" t="s">
        <v>50</v>
      </c>
      <c r="H2267" s="112"/>
      <c r="I2267" s="102">
        <v>100</v>
      </c>
      <c r="J2267" s="104">
        <f t="shared" si="143"/>
        <v>82431.213999999949</v>
      </c>
    </row>
    <row r="2268" spans="1:10" x14ac:dyDescent="0.35">
      <c r="B2268" s="20">
        <v>44742</v>
      </c>
      <c r="C2268" s="11">
        <f t="shared" si="144"/>
        <v>30</v>
      </c>
      <c r="D2268" s="11">
        <f t="shared" si="145"/>
        <v>6</v>
      </c>
      <c r="E2268" s="11">
        <f t="shared" si="146"/>
        <v>2022</v>
      </c>
      <c r="F2268" s="11" t="s">
        <v>333</v>
      </c>
      <c r="G2268" s="11" t="s">
        <v>67</v>
      </c>
      <c r="H2268" s="112"/>
      <c r="I2268" s="102">
        <v>167</v>
      </c>
      <c r="J2268" s="99">
        <f t="shared" si="143"/>
        <v>82264.213999999949</v>
      </c>
    </row>
    <row r="2269" spans="1:10" x14ac:dyDescent="0.35">
      <c r="A2269" s="70"/>
      <c r="B2269" s="72">
        <v>44743</v>
      </c>
      <c r="C2269" s="33">
        <f t="shared" si="144"/>
        <v>1</v>
      </c>
      <c r="D2269" s="33">
        <f t="shared" si="145"/>
        <v>7</v>
      </c>
      <c r="E2269" s="33">
        <f t="shared" si="146"/>
        <v>2022</v>
      </c>
      <c r="F2269" s="33" t="s">
        <v>357</v>
      </c>
      <c r="G2269" s="33" t="s">
        <v>19</v>
      </c>
      <c r="H2269" s="115">
        <v>216</v>
      </c>
      <c r="I2269" s="113"/>
      <c r="J2269" s="114">
        <f t="shared" si="143"/>
        <v>82480.213999999949</v>
      </c>
    </row>
    <row r="2270" spans="1:10" x14ac:dyDescent="0.35">
      <c r="A2270" s="70"/>
      <c r="B2270" s="72">
        <v>44743</v>
      </c>
      <c r="C2270" s="33">
        <f t="shared" si="144"/>
        <v>1</v>
      </c>
      <c r="D2270" s="33">
        <f t="shared" si="145"/>
        <v>7</v>
      </c>
      <c r="E2270" s="33">
        <f t="shared" si="146"/>
        <v>2022</v>
      </c>
      <c r="F2270" s="33" t="s">
        <v>309</v>
      </c>
      <c r="G2270" s="33" t="s">
        <v>19</v>
      </c>
      <c r="H2270" s="115">
        <v>216</v>
      </c>
      <c r="I2270" s="113"/>
      <c r="J2270" s="114">
        <f t="shared" si="143"/>
        <v>82696.213999999949</v>
      </c>
    </row>
    <row r="2271" spans="1:10" ht="12.75" customHeight="1" x14ac:dyDescent="0.35">
      <c r="A2271" s="70"/>
      <c r="B2271" s="72">
        <v>44743</v>
      </c>
      <c r="C2271" s="33">
        <f t="shared" si="144"/>
        <v>1</v>
      </c>
      <c r="D2271" s="33">
        <f t="shared" si="145"/>
        <v>7</v>
      </c>
      <c r="E2271" s="33">
        <f t="shared" si="146"/>
        <v>2022</v>
      </c>
      <c r="F2271" s="33" t="s">
        <v>226</v>
      </c>
      <c r="G2271" s="33" t="s">
        <v>80</v>
      </c>
      <c r="H2271" s="113"/>
      <c r="I2271" s="115">
        <v>24.28</v>
      </c>
      <c r="J2271" s="114">
        <f t="shared" si="143"/>
        <v>82671.93399999995</v>
      </c>
    </row>
    <row r="2272" spans="1:10" x14ac:dyDescent="0.35">
      <c r="A2272" s="70"/>
      <c r="B2272" s="72">
        <v>44746</v>
      </c>
      <c r="C2272" s="33">
        <f t="shared" si="144"/>
        <v>4</v>
      </c>
      <c r="D2272" s="33">
        <f t="shared" si="145"/>
        <v>7</v>
      </c>
      <c r="E2272" s="33">
        <f t="shared" si="146"/>
        <v>2022</v>
      </c>
      <c r="F2272" s="33" t="s">
        <v>357</v>
      </c>
      <c r="G2272" s="33" t="s">
        <v>19</v>
      </c>
      <c r="H2272" s="113"/>
      <c r="I2272" s="115">
        <v>2689.54</v>
      </c>
      <c r="J2272" s="114">
        <f t="shared" si="143"/>
        <v>79982.393999999957</v>
      </c>
    </row>
    <row r="2273" spans="1:10" x14ac:dyDescent="0.35">
      <c r="A2273" s="71">
        <v>2449008</v>
      </c>
      <c r="B2273" s="72">
        <v>44746</v>
      </c>
      <c r="C2273" s="33">
        <f t="shared" si="144"/>
        <v>4</v>
      </c>
      <c r="D2273" s="33">
        <f t="shared" si="145"/>
        <v>7</v>
      </c>
      <c r="E2273" s="33">
        <f t="shared" si="146"/>
        <v>2022</v>
      </c>
      <c r="F2273" s="15" t="s">
        <v>118</v>
      </c>
      <c r="G2273" s="33" t="s">
        <v>34</v>
      </c>
      <c r="H2273" s="115">
        <v>216</v>
      </c>
      <c r="I2273" s="113"/>
      <c r="J2273" s="114">
        <f t="shared" si="143"/>
        <v>80198.393999999957</v>
      </c>
    </row>
    <row r="2274" spans="1:10" x14ac:dyDescent="0.35">
      <c r="A2274" s="70"/>
      <c r="B2274" s="72">
        <v>44746</v>
      </c>
      <c r="C2274" s="33">
        <f t="shared" si="144"/>
        <v>4</v>
      </c>
      <c r="D2274" s="33">
        <f t="shared" si="145"/>
        <v>7</v>
      </c>
      <c r="E2274" s="33">
        <f t="shared" si="146"/>
        <v>2022</v>
      </c>
      <c r="F2274" s="33" t="s">
        <v>329</v>
      </c>
      <c r="G2274" s="33" t="s">
        <v>19</v>
      </c>
      <c r="H2274" s="115">
        <v>216</v>
      </c>
      <c r="I2274" s="113"/>
      <c r="J2274" s="114">
        <f t="shared" si="143"/>
        <v>80414.393999999957</v>
      </c>
    </row>
    <row r="2275" spans="1:10" ht="12.75" customHeight="1" x14ac:dyDescent="0.35">
      <c r="A2275" s="70"/>
      <c r="B2275" s="72">
        <v>44747</v>
      </c>
      <c r="C2275" s="33">
        <f t="shared" si="144"/>
        <v>5</v>
      </c>
      <c r="D2275" s="33">
        <f t="shared" si="145"/>
        <v>7</v>
      </c>
      <c r="E2275" s="33">
        <f t="shared" si="146"/>
        <v>2022</v>
      </c>
      <c r="F2275" s="33" t="s">
        <v>179</v>
      </c>
      <c r="G2275" s="33" t="s">
        <v>96</v>
      </c>
      <c r="H2275" s="113"/>
      <c r="I2275" s="115">
        <v>0.49</v>
      </c>
      <c r="J2275" s="114">
        <f t="shared" si="143"/>
        <v>80413.903999999951</v>
      </c>
    </row>
    <row r="2276" spans="1:10" x14ac:dyDescent="0.35">
      <c r="A2276" s="70"/>
      <c r="B2276" s="72">
        <v>44749</v>
      </c>
      <c r="C2276" s="33">
        <f t="shared" si="144"/>
        <v>7</v>
      </c>
      <c r="D2276" s="33">
        <f t="shared" si="145"/>
        <v>7</v>
      </c>
      <c r="E2276" s="33">
        <f t="shared" si="146"/>
        <v>2022</v>
      </c>
      <c r="F2276" s="33" t="s">
        <v>306</v>
      </c>
      <c r="G2276" s="33" t="s">
        <v>19</v>
      </c>
      <c r="H2276" s="115">
        <v>135</v>
      </c>
      <c r="I2276" s="113"/>
      <c r="J2276" s="114">
        <f t="shared" si="143"/>
        <v>80548.903999999951</v>
      </c>
    </row>
    <row r="2277" spans="1:10" x14ac:dyDescent="0.35">
      <c r="A2277" s="70"/>
      <c r="B2277" s="72">
        <v>44749</v>
      </c>
      <c r="C2277" s="33">
        <f t="shared" si="144"/>
        <v>7</v>
      </c>
      <c r="D2277" s="33">
        <f t="shared" si="145"/>
        <v>7</v>
      </c>
      <c r="E2277" s="33">
        <f t="shared" si="146"/>
        <v>2022</v>
      </c>
      <c r="F2277" s="33" t="s">
        <v>306</v>
      </c>
      <c r="G2277" s="33" t="s">
        <v>9</v>
      </c>
      <c r="H2277" s="115">
        <v>216</v>
      </c>
      <c r="I2277" s="113"/>
      <c r="J2277" s="114">
        <f t="shared" si="143"/>
        <v>80764.903999999951</v>
      </c>
    </row>
    <row r="2278" spans="1:10" x14ac:dyDescent="0.35">
      <c r="A2278" s="17"/>
      <c r="B2278" s="19">
        <v>44750</v>
      </c>
      <c r="C2278" s="15">
        <f t="shared" si="144"/>
        <v>8</v>
      </c>
      <c r="D2278" s="15">
        <f t="shared" si="145"/>
        <v>7</v>
      </c>
      <c r="E2278" s="15">
        <f t="shared" si="146"/>
        <v>2022</v>
      </c>
      <c r="F2278" s="15" t="s">
        <v>359</v>
      </c>
      <c r="G2278" s="15" t="s">
        <v>19</v>
      </c>
      <c r="H2278" s="101">
        <v>300</v>
      </c>
      <c r="I2278" s="111"/>
      <c r="J2278" s="103">
        <f t="shared" si="143"/>
        <v>81064.903999999951</v>
      </c>
    </row>
    <row r="2279" spans="1:10" ht="12.75" customHeight="1" x14ac:dyDescent="0.35">
      <c r="A2279" s="17"/>
      <c r="B2279" s="19">
        <v>44753</v>
      </c>
      <c r="C2279" s="15">
        <f t="shared" si="144"/>
        <v>11</v>
      </c>
      <c r="D2279" s="15">
        <f t="shared" si="145"/>
        <v>7</v>
      </c>
      <c r="E2279" s="15">
        <f t="shared" si="146"/>
        <v>2022</v>
      </c>
      <c r="F2279" s="15" t="s">
        <v>167</v>
      </c>
      <c r="G2279" s="15" t="s">
        <v>18</v>
      </c>
      <c r="H2279" s="93"/>
      <c r="I2279" s="116">
        <v>131.32</v>
      </c>
      <c r="J2279" s="103">
        <f t="shared" si="143"/>
        <v>80933.583999999944</v>
      </c>
    </row>
    <row r="2280" spans="1:10" x14ac:dyDescent="0.35">
      <c r="A2280" s="17"/>
      <c r="B2280" s="19">
        <v>44753</v>
      </c>
      <c r="C2280" s="15">
        <f t="shared" si="144"/>
        <v>11</v>
      </c>
      <c r="D2280" s="15">
        <f t="shared" si="145"/>
        <v>7</v>
      </c>
      <c r="E2280" s="15">
        <f t="shared" si="146"/>
        <v>2022</v>
      </c>
      <c r="F2280" s="15" t="s">
        <v>174</v>
      </c>
      <c r="G2280" s="15" t="s">
        <v>116</v>
      </c>
      <c r="H2280" s="93"/>
      <c r="I2280" s="116">
        <v>45.87</v>
      </c>
      <c r="J2280" s="103">
        <f t="shared" si="143"/>
        <v>80887.713999999949</v>
      </c>
    </row>
    <row r="2281" spans="1:10" ht="12.75" customHeight="1" x14ac:dyDescent="0.35">
      <c r="A2281" s="17"/>
      <c r="B2281" s="19">
        <v>44753</v>
      </c>
      <c r="C2281" s="15">
        <f t="shared" si="144"/>
        <v>11</v>
      </c>
      <c r="D2281" s="15">
        <f t="shared" si="145"/>
        <v>7</v>
      </c>
      <c r="E2281" s="15">
        <f t="shared" si="146"/>
        <v>2022</v>
      </c>
      <c r="F2281" s="15" t="s">
        <v>174</v>
      </c>
      <c r="G2281" s="15" t="s">
        <v>116</v>
      </c>
      <c r="H2281" s="93"/>
      <c r="I2281" s="116">
        <v>45.87</v>
      </c>
      <c r="J2281" s="103">
        <f t="shared" si="143"/>
        <v>80841.843999999954</v>
      </c>
    </row>
    <row r="2282" spans="1:10" ht="12.75" customHeight="1" x14ac:dyDescent="0.35">
      <c r="A2282" s="17"/>
      <c r="B2282" s="19">
        <v>44753</v>
      </c>
      <c r="C2282" s="15">
        <f t="shared" si="144"/>
        <v>11</v>
      </c>
      <c r="D2282" s="15">
        <f t="shared" si="145"/>
        <v>7</v>
      </c>
      <c r="E2282" s="15">
        <f t="shared" si="146"/>
        <v>2022</v>
      </c>
      <c r="F2282" s="15" t="s">
        <v>174</v>
      </c>
      <c r="G2282" s="15" t="s">
        <v>116</v>
      </c>
      <c r="H2282" s="93"/>
      <c r="I2282" s="116">
        <v>45.87</v>
      </c>
      <c r="J2282" s="103">
        <f t="shared" si="143"/>
        <v>80795.973999999958</v>
      </c>
    </row>
    <row r="2283" spans="1:10" x14ac:dyDescent="0.35">
      <c r="A2283" s="17"/>
      <c r="B2283" s="19">
        <v>44753</v>
      </c>
      <c r="C2283" s="15">
        <f t="shared" si="144"/>
        <v>11</v>
      </c>
      <c r="D2283" s="15">
        <f t="shared" si="145"/>
        <v>7</v>
      </c>
      <c r="E2283" s="15">
        <f t="shared" si="146"/>
        <v>2022</v>
      </c>
      <c r="F2283" s="15" t="s">
        <v>336</v>
      </c>
      <c r="G2283" s="15" t="s">
        <v>19</v>
      </c>
      <c r="H2283" s="116">
        <v>216</v>
      </c>
      <c r="I2283" s="93"/>
      <c r="J2283" s="103">
        <f t="shared" si="143"/>
        <v>81011.973999999958</v>
      </c>
    </row>
    <row r="2284" spans="1:10" x14ac:dyDescent="0.35">
      <c r="A2284" s="17"/>
      <c r="B2284" s="19">
        <v>44753</v>
      </c>
      <c r="C2284" s="15">
        <f t="shared" si="144"/>
        <v>11</v>
      </c>
      <c r="D2284" s="15">
        <f t="shared" si="145"/>
        <v>7</v>
      </c>
      <c r="E2284" s="15">
        <f t="shared" si="146"/>
        <v>2022</v>
      </c>
      <c r="F2284" s="15" t="s">
        <v>336</v>
      </c>
      <c r="G2284" s="15" t="s">
        <v>9</v>
      </c>
      <c r="H2284" s="93"/>
      <c r="I2284" s="116">
        <v>32</v>
      </c>
      <c r="J2284" s="103">
        <f t="shared" si="143"/>
        <v>80979.973999999958</v>
      </c>
    </row>
    <row r="2285" spans="1:10" x14ac:dyDescent="0.35">
      <c r="A2285" s="17"/>
      <c r="B2285" s="19">
        <v>44753</v>
      </c>
      <c r="C2285" s="15">
        <f t="shared" si="144"/>
        <v>11</v>
      </c>
      <c r="D2285" s="15">
        <f t="shared" si="145"/>
        <v>7</v>
      </c>
      <c r="E2285" s="15">
        <f t="shared" si="146"/>
        <v>2022</v>
      </c>
      <c r="F2285" s="15" t="s">
        <v>226</v>
      </c>
      <c r="G2285" s="15" t="s">
        <v>128</v>
      </c>
      <c r="H2285" s="93"/>
      <c r="I2285" s="116">
        <v>32</v>
      </c>
      <c r="J2285" s="103">
        <f t="shared" si="143"/>
        <v>80947.973999999958</v>
      </c>
    </row>
    <row r="2286" spans="1:10" x14ac:dyDescent="0.35">
      <c r="A2286" s="17"/>
      <c r="B2286" s="19">
        <v>44753</v>
      </c>
      <c r="C2286" s="15">
        <f t="shared" si="144"/>
        <v>11</v>
      </c>
      <c r="D2286" s="15">
        <f t="shared" si="145"/>
        <v>7</v>
      </c>
      <c r="E2286" s="15">
        <f t="shared" si="146"/>
        <v>2022</v>
      </c>
      <c r="F2286" s="15" t="s">
        <v>226</v>
      </c>
      <c r="G2286" s="15" t="s">
        <v>128</v>
      </c>
      <c r="H2286" s="93"/>
      <c r="I2286" s="116">
        <v>32</v>
      </c>
      <c r="J2286" s="103">
        <f t="shared" si="143"/>
        <v>80915.973999999958</v>
      </c>
    </row>
    <row r="2287" spans="1:10" x14ac:dyDescent="0.35">
      <c r="A2287" s="17"/>
      <c r="B2287" s="19">
        <v>44753</v>
      </c>
      <c r="C2287" s="15">
        <f t="shared" si="144"/>
        <v>11</v>
      </c>
      <c r="D2287" s="15">
        <f t="shared" si="145"/>
        <v>7</v>
      </c>
      <c r="E2287" s="15">
        <f t="shared" si="146"/>
        <v>2022</v>
      </c>
      <c r="F2287" s="15" t="s">
        <v>226</v>
      </c>
      <c r="G2287" s="15" t="s">
        <v>128</v>
      </c>
      <c r="H2287" s="93"/>
      <c r="I2287" s="116">
        <v>32</v>
      </c>
      <c r="J2287" s="103">
        <f t="shared" si="143"/>
        <v>80883.973999999958</v>
      </c>
    </row>
    <row r="2288" spans="1:10" x14ac:dyDescent="0.35">
      <c r="A2288" s="17"/>
      <c r="B2288" s="19">
        <v>44753</v>
      </c>
      <c r="C2288" s="15">
        <f t="shared" si="144"/>
        <v>11</v>
      </c>
      <c r="D2288" s="15">
        <f t="shared" si="145"/>
        <v>7</v>
      </c>
      <c r="E2288" s="15">
        <f t="shared" si="146"/>
        <v>2022</v>
      </c>
      <c r="F2288" s="15" t="s">
        <v>226</v>
      </c>
      <c r="G2288" s="15" t="s">
        <v>128</v>
      </c>
      <c r="H2288" s="93"/>
      <c r="I2288" s="116">
        <v>32</v>
      </c>
      <c r="J2288" s="103">
        <f t="shared" si="143"/>
        <v>80851.973999999958</v>
      </c>
    </row>
    <row r="2289" spans="1:10" x14ac:dyDescent="0.35">
      <c r="A2289" s="17"/>
      <c r="B2289" s="19">
        <v>44753</v>
      </c>
      <c r="C2289" s="15">
        <f t="shared" si="144"/>
        <v>11</v>
      </c>
      <c r="D2289" s="15">
        <f t="shared" si="145"/>
        <v>7</v>
      </c>
      <c r="E2289" s="15">
        <f t="shared" si="146"/>
        <v>2022</v>
      </c>
      <c r="F2289" s="15" t="s">
        <v>226</v>
      </c>
      <c r="G2289" s="15" t="s">
        <v>128</v>
      </c>
      <c r="H2289" s="93"/>
      <c r="I2289" s="116">
        <v>32</v>
      </c>
      <c r="J2289" s="103">
        <f t="shared" si="143"/>
        <v>80819.973999999958</v>
      </c>
    </row>
    <row r="2290" spans="1:10" x14ac:dyDescent="0.35">
      <c r="A2290" s="17"/>
      <c r="B2290" s="19">
        <v>44753</v>
      </c>
      <c r="C2290" s="15">
        <f t="shared" si="144"/>
        <v>11</v>
      </c>
      <c r="D2290" s="15">
        <f t="shared" si="145"/>
        <v>7</v>
      </c>
      <c r="E2290" s="15">
        <f t="shared" si="146"/>
        <v>2022</v>
      </c>
      <c r="F2290" s="15" t="s">
        <v>226</v>
      </c>
      <c r="G2290" s="15" t="s">
        <v>128</v>
      </c>
      <c r="H2290" s="116">
        <v>417</v>
      </c>
      <c r="I2290" s="93"/>
      <c r="J2290" s="103">
        <f t="shared" si="143"/>
        <v>81236.973999999958</v>
      </c>
    </row>
    <row r="2291" spans="1:10" x14ac:dyDescent="0.35">
      <c r="A2291" s="17"/>
      <c r="B2291" s="19">
        <v>44755</v>
      </c>
      <c r="C2291" s="15">
        <f t="shared" si="144"/>
        <v>13</v>
      </c>
      <c r="D2291" s="15">
        <f t="shared" si="145"/>
        <v>7</v>
      </c>
      <c r="E2291" s="15">
        <f t="shared" si="146"/>
        <v>2022</v>
      </c>
      <c r="F2291" s="15" t="s">
        <v>332</v>
      </c>
      <c r="G2291" s="15" t="s">
        <v>19</v>
      </c>
      <c r="H2291" s="116">
        <v>216</v>
      </c>
      <c r="I2291" s="93"/>
      <c r="J2291" s="103">
        <f t="shared" si="143"/>
        <v>81452.973999999958</v>
      </c>
    </row>
    <row r="2292" spans="1:10" x14ac:dyDescent="0.35">
      <c r="A2292" s="17"/>
      <c r="B2292" s="19">
        <v>44755</v>
      </c>
      <c r="C2292" s="15">
        <f t="shared" si="144"/>
        <v>13</v>
      </c>
      <c r="D2292" s="15">
        <f t="shared" si="145"/>
        <v>7</v>
      </c>
      <c r="E2292" s="15">
        <f t="shared" si="146"/>
        <v>2022</v>
      </c>
      <c r="F2292" s="15" t="s">
        <v>332</v>
      </c>
      <c r="G2292" s="15" t="s">
        <v>9</v>
      </c>
      <c r="H2292" s="116">
        <v>80</v>
      </c>
      <c r="I2292" s="93"/>
      <c r="J2292" s="103">
        <f t="shared" si="143"/>
        <v>81532.973999999958</v>
      </c>
    </row>
    <row r="2293" spans="1:10" x14ac:dyDescent="0.35">
      <c r="A2293" s="17"/>
      <c r="B2293" s="19">
        <v>44757</v>
      </c>
      <c r="C2293" s="15">
        <f t="shared" si="144"/>
        <v>15</v>
      </c>
      <c r="D2293" s="15">
        <f t="shared" si="145"/>
        <v>7</v>
      </c>
      <c r="E2293" s="15">
        <f t="shared" si="146"/>
        <v>2022</v>
      </c>
      <c r="F2293" s="15" t="s">
        <v>327</v>
      </c>
      <c r="G2293" s="15" t="s">
        <v>19</v>
      </c>
      <c r="H2293" s="116">
        <v>160</v>
      </c>
      <c r="I2293" s="93"/>
      <c r="J2293" s="103">
        <f t="shared" si="143"/>
        <v>81692.973999999958</v>
      </c>
    </row>
    <row r="2294" spans="1:10" x14ac:dyDescent="0.35">
      <c r="A2294" s="17"/>
      <c r="B2294" s="19">
        <v>44757</v>
      </c>
      <c r="C2294" s="15">
        <f t="shared" si="144"/>
        <v>15</v>
      </c>
      <c r="D2294" s="15">
        <f t="shared" si="145"/>
        <v>7</v>
      </c>
      <c r="E2294" s="15">
        <f t="shared" si="146"/>
        <v>2022</v>
      </c>
      <c r="F2294" s="15" t="s">
        <v>327</v>
      </c>
      <c r="G2294" s="15" t="s">
        <v>9</v>
      </c>
      <c r="H2294" s="116">
        <v>216</v>
      </c>
      <c r="I2294" s="93"/>
      <c r="J2294" s="103">
        <f t="shared" si="143"/>
        <v>81908.973999999958</v>
      </c>
    </row>
    <row r="2295" spans="1:10" x14ac:dyDescent="0.35">
      <c r="A2295" s="17"/>
      <c r="B2295" s="19">
        <v>44757</v>
      </c>
      <c r="C2295" s="15">
        <f t="shared" si="144"/>
        <v>15</v>
      </c>
      <c r="D2295" s="15">
        <f t="shared" si="145"/>
        <v>7</v>
      </c>
      <c r="E2295" s="15">
        <f t="shared" si="146"/>
        <v>2022</v>
      </c>
      <c r="F2295" s="15" t="s">
        <v>235</v>
      </c>
      <c r="G2295" s="15" t="s">
        <v>14</v>
      </c>
      <c r="H2295" s="93"/>
      <c r="I2295" s="116">
        <v>16.100000000000001</v>
      </c>
      <c r="J2295" s="103">
        <f t="shared" si="143"/>
        <v>81892.873999999953</v>
      </c>
    </row>
    <row r="2296" spans="1:10" x14ac:dyDescent="0.35">
      <c r="A2296" s="17"/>
      <c r="B2296" s="19">
        <v>44761</v>
      </c>
      <c r="C2296" s="15">
        <f t="shared" si="144"/>
        <v>19</v>
      </c>
      <c r="D2296" s="15">
        <f t="shared" si="145"/>
        <v>7</v>
      </c>
      <c r="E2296" s="15">
        <f t="shared" si="146"/>
        <v>2022</v>
      </c>
      <c r="F2296" s="15" t="s">
        <v>45</v>
      </c>
      <c r="G2296" s="15" t="s">
        <v>96</v>
      </c>
      <c r="H2296" s="93"/>
      <c r="I2296" s="116">
        <v>72</v>
      </c>
      <c r="J2296" s="103">
        <f t="shared" si="143"/>
        <v>81820.873999999953</v>
      </c>
    </row>
    <row r="2297" spans="1:10" x14ac:dyDescent="0.35">
      <c r="A2297" s="17"/>
      <c r="B2297" s="19">
        <v>44762</v>
      </c>
      <c r="C2297" s="15">
        <f t="shared" si="144"/>
        <v>20</v>
      </c>
      <c r="D2297" s="15">
        <f t="shared" si="145"/>
        <v>7</v>
      </c>
      <c r="E2297" s="15">
        <f t="shared" si="146"/>
        <v>2022</v>
      </c>
      <c r="F2297" s="15" t="s">
        <v>41</v>
      </c>
      <c r="G2297" s="15" t="s">
        <v>14</v>
      </c>
      <c r="H2297" s="93"/>
      <c r="I2297" s="116">
        <v>21.79</v>
      </c>
      <c r="J2297" s="103">
        <f t="shared" si="143"/>
        <v>81799.083999999959</v>
      </c>
    </row>
    <row r="2298" spans="1:10" x14ac:dyDescent="0.35">
      <c r="A2298" s="17"/>
      <c r="B2298" s="19">
        <v>44767</v>
      </c>
      <c r="C2298" s="15">
        <f t="shared" si="144"/>
        <v>25</v>
      </c>
      <c r="D2298" s="15">
        <f t="shared" si="145"/>
        <v>7</v>
      </c>
      <c r="E2298" s="15">
        <f t="shared" si="146"/>
        <v>2022</v>
      </c>
      <c r="F2298" s="15" t="s">
        <v>41</v>
      </c>
      <c r="G2298" s="15" t="s">
        <v>124</v>
      </c>
      <c r="H2298" s="93"/>
      <c r="I2298" s="116">
        <v>98.12</v>
      </c>
      <c r="J2298" s="103">
        <f t="shared" si="143"/>
        <v>81700.963999999964</v>
      </c>
    </row>
    <row r="2299" spans="1:10" x14ac:dyDescent="0.35">
      <c r="A2299" s="17"/>
      <c r="B2299" s="19">
        <v>44767</v>
      </c>
      <c r="C2299" s="15">
        <f t="shared" si="144"/>
        <v>25</v>
      </c>
      <c r="D2299" s="15">
        <f t="shared" si="145"/>
        <v>7</v>
      </c>
      <c r="E2299" s="15">
        <f t="shared" si="146"/>
        <v>2022</v>
      </c>
      <c r="F2299" s="15" t="s">
        <v>348</v>
      </c>
      <c r="G2299" s="15" t="s">
        <v>19</v>
      </c>
      <c r="H2299" s="116">
        <v>300</v>
      </c>
      <c r="I2299" s="93"/>
      <c r="J2299" s="103">
        <f t="shared" si="143"/>
        <v>82000.963999999964</v>
      </c>
    </row>
    <row r="2300" spans="1:10" x14ac:dyDescent="0.35">
      <c r="A2300" s="17"/>
      <c r="B2300" s="19">
        <v>44767</v>
      </c>
      <c r="C2300" s="15">
        <f t="shared" si="144"/>
        <v>25</v>
      </c>
      <c r="D2300" s="15">
        <f t="shared" si="145"/>
        <v>7</v>
      </c>
      <c r="E2300" s="15">
        <f t="shared" si="146"/>
        <v>2022</v>
      </c>
      <c r="F2300" s="15" t="s">
        <v>190</v>
      </c>
      <c r="G2300" s="15" t="s">
        <v>116</v>
      </c>
      <c r="H2300" s="93"/>
      <c r="I2300" s="116">
        <v>7.2</v>
      </c>
      <c r="J2300" s="103">
        <f t="shared" si="143"/>
        <v>81993.763999999966</v>
      </c>
    </row>
    <row r="2301" spans="1:10" x14ac:dyDescent="0.35">
      <c r="A2301" s="17"/>
      <c r="B2301" s="19">
        <v>44771</v>
      </c>
      <c r="C2301" s="15">
        <f t="shared" si="144"/>
        <v>29</v>
      </c>
      <c r="D2301" s="15">
        <f t="shared" si="145"/>
        <v>7</v>
      </c>
      <c r="E2301" s="15">
        <f t="shared" si="146"/>
        <v>2022</v>
      </c>
      <c r="F2301" s="15" t="s">
        <v>123</v>
      </c>
      <c r="G2301" s="15" t="s">
        <v>71</v>
      </c>
      <c r="H2301" s="93"/>
      <c r="I2301" s="116">
        <v>190.43</v>
      </c>
      <c r="J2301" s="117">
        <f t="shared" si="143"/>
        <v>81803.333999999973</v>
      </c>
    </row>
    <row r="2302" spans="1:10" x14ac:dyDescent="0.35">
      <c r="B2302" s="20">
        <v>44774</v>
      </c>
      <c r="C2302" s="11">
        <f t="shared" si="144"/>
        <v>1</v>
      </c>
      <c r="D2302" s="11">
        <f t="shared" si="145"/>
        <v>8</v>
      </c>
      <c r="E2302" s="11">
        <f t="shared" si="146"/>
        <v>2022</v>
      </c>
      <c r="F2302" s="11" t="s">
        <v>309</v>
      </c>
      <c r="G2302" s="11" t="s">
        <v>19</v>
      </c>
      <c r="I2302" s="118">
        <v>1667</v>
      </c>
      <c r="J2302" s="104">
        <f t="shared" si="143"/>
        <v>80136.333999999973</v>
      </c>
    </row>
    <row r="2303" spans="1:10" x14ac:dyDescent="0.35">
      <c r="B2303" s="20">
        <v>44774</v>
      </c>
      <c r="C2303" s="11">
        <f t="shared" si="144"/>
        <v>1</v>
      </c>
      <c r="D2303" s="11">
        <f t="shared" si="145"/>
        <v>8</v>
      </c>
      <c r="E2303" s="11">
        <f t="shared" si="146"/>
        <v>2022</v>
      </c>
      <c r="F2303" s="11" t="s">
        <v>330</v>
      </c>
      <c r="G2303" s="11" t="s">
        <v>48</v>
      </c>
      <c r="I2303" s="118">
        <v>865</v>
      </c>
      <c r="J2303" s="104">
        <f t="shared" si="143"/>
        <v>79271.333999999973</v>
      </c>
    </row>
    <row r="2304" spans="1:10" x14ac:dyDescent="0.35">
      <c r="B2304" s="20">
        <v>44774</v>
      </c>
      <c r="C2304" s="11">
        <f t="shared" si="144"/>
        <v>1</v>
      </c>
      <c r="D2304" s="11">
        <f t="shared" si="145"/>
        <v>8</v>
      </c>
      <c r="E2304" s="11">
        <f t="shared" si="146"/>
        <v>2022</v>
      </c>
      <c r="F2304" s="11" t="s">
        <v>331</v>
      </c>
      <c r="G2304" s="11" t="s">
        <v>50</v>
      </c>
      <c r="I2304" s="118">
        <v>1000</v>
      </c>
      <c r="J2304" s="104">
        <f t="shared" si="143"/>
        <v>78271.333999999973</v>
      </c>
    </row>
    <row r="2305" spans="2:10" x14ac:dyDescent="0.35">
      <c r="B2305" s="20">
        <v>44774</v>
      </c>
      <c r="C2305" s="11">
        <f t="shared" si="144"/>
        <v>1</v>
      </c>
      <c r="D2305" s="11">
        <f t="shared" si="145"/>
        <v>8</v>
      </c>
      <c r="E2305" s="11">
        <f t="shared" si="146"/>
        <v>2022</v>
      </c>
      <c r="F2305" s="11" t="s">
        <v>331</v>
      </c>
      <c r="G2305" s="11" t="s">
        <v>50</v>
      </c>
      <c r="H2305" s="118">
        <v>216</v>
      </c>
      <c r="J2305" s="104">
        <f t="shared" si="143"/>
        <v>78487.333999999973</v>
      </c>
    </row>
    <row r="2306" spans="2:10" x14ac:dyDescent="0.35">
      <c r="B2306" s="20">
        <v>44774</v>
      </c>
      <c r="C2306" s="11">
        <f t="shared" si="144"/>
        <v>1</v>
      </c>
      <c r="D2306" s="11">
        <f t="shared" si="145"/>
        <v>8</v>
      </c>
      <c r="E2306" s="11">
        <f t="shared" si="146"/>
        <v>2022</v>
      </c>
      <c r="F2306" s="11" t="s">
        <v>336</v>
      </c>
      <c r="G2306" s="11" t="s">
        <v>19</v>
      </c>
      <c r="H2306" s="118">
        <v>216</v>
      </c>
      <c r="J2306" s="104">
        <f t="shared" si="143"/>
        <v>78703.333999999973</v>
      </c>
    </row>
    <row r="2307" spans="2:10" x14ac:dyDescent="0.35">
      <c r="B2307" s="20">
        <v>44774</v>
      </c>
      <c r="C2307" s="11">
        <f t="shared" si="144"/>
        <v>1</v>
      </c>
      <c r="D2307" s="11">
        <f t="shared" si="145"/>
        <v>8</v>
      </c>
      <c r="E2307" s="11">
        <f t="shared" si="146"/>
        <v>2022</v>
      </c>
      <c r="F2307" s="11" t="s">
        <v>336</v>
      </c>
      <c r="G2307" s="11" t="s">
        <v>9</v>
      </c>
      <c r="H2307" s="118">
        <v>417</v>
      </c>
      <c r="J2307" s="104">
        <f t="shared" ref="J2307:J2370" si="147">J2306+H2307-I2307</f>
        <v>79120.333999999973</v>
      </c>
    </row>
    <row r="2308" spans="2:10" x14ac:dyDescent="0.35">
      <c r="B2308" s="20">
        <v>44774</v>
      </c>
      <c r="C2308" s="11">
        <f t="shared" si="144"/>
        <v>1</v>
      </c>
      <c r="D2308" s="11">
        <f t="shared" si="145"/>
        <v>8</v>
      </c>
      <c r="E2308" s="11">
        <f t="shared" si="146"/>
        <v>2022</v>
      </c>
      <c r="F2308" s="11" t="s">
        <v>333</v>
      </c>
      <c r="G2308" s="11" t="s">
        <v>67</v>
      </c>
      <c r="I2308" s="118">
        <v>167</v>
      </c>
      <c r="J2308" s="104">
        <f t="shared" si="147"/>
        <v>78953.333999999973</v>
      </c>
    </row>
    <row r="2309" spans="2:10" x14ac:dyDescent="0.35">
      <c r="B2309" s="20">
        <v>44775</v>
      </c>
      <c r="C2309" s="11">
        <f t="shared" si="144"/>
        <v>2</v>
      </c>
      <c r="D2309" s="11">
        <f t="shared" si="145"/>
        <v>8</v>
      </c>
      <c r="E2309" s="11">
        <f t="shared" si="146"/>
        <v>2022</v>
      </c>
      <c r="F2309" s="11" t="s">
        <v>160</v>
      </c>
      <c r="G2309" s="11" t="s">
        <v>161</v>
      </c>
      <c r="I2309" s="118">
        <v>42</v>
      </c>
      <c r="J2309" s="104">
        <f t="shared" si="147"/>
        <v>78911.333999999973</v>
      </c>
    </row>
    <row r="2310" spans="2:10" x14ac:dyDescent="0.35">
      <c r="B2310" s="20">
        <v>44776</v>
      </c>
      <c r="C2310" s="11">
        <f t="shared" si="144"/>
        <v>3</v>
      </c>
      <c r="D2310" s="11">
        <f t="shared" si="145"/>
        <v>8</v>
      </c>
      <c r="E2310" s="11">
        <f t="shared" si="146"/>
        <v>2022</v>
      </c>
      <c r="F2310" s="11" t="s">
        <v>41</v>
      </c>
      <c r="G2310" s="11" t="s">
        <v>116</v>
      </c>
      <c r="I2310" s="118">
        <v>8.39</v>
      </c>
      <c r="J2310" s="104">
        <f t="shared" si="147"/>
        <v>78902.943999999974</v>
      </c>
    </row>
    <row r="2311" spans="2:10" x14ac:dyDescent="0.35">
      <c r="B2311" s="20">
        <v>44777</v>
      </c>
      <c r="C2311" s="11">
        <f t="shared" si="144"/>
        <v>4</v>
      </c>
      <c r="D2311" s="11">
        <f t="shared" si="145"/>
        <v>8</v>
      </c>
      <c r="E2311" s="11">
        <f t="shared" si="146"/>
        <v>2022</v>
      </c>
      <c r="F2311" s="11" t="s">
        <v>329</v>
      </c>
      <c r="G2311" s="11" t="s">
        <v>19</v>
      </c>
      <c r="H2311" s="118">
        <v>216</v>
      </c>
      <c r="J2311" s="104">
        <f t="shared" si="147"/>
        <v>79118.943999999974</v>
      </c>
    </row>
    <row r="2312" spans="2:10" x14ac:dyDescent="0.35">
      <c r="B2312" s="20">
        <v>44777</v>
      </c>
      <c r="C2312" s="11">
        <f t="shared" si="144"/>
        <v>4</v>
      </c>
      <c r="D2312" s="11">
        <f t="shared" si="145"/>
        <v>8</v>
      </c>
      <c r="E2312" s="11">
        <f t="shared" si="146"/>
        <v>2022</v>
      </c>
      <c r="F2312" s="11" t="s">
        <v>348</v>
      </c>
      <c r="G2312" s="11" t="s">
        <v>19</v>
      </c>
      <c r="H2312" s="118">
        <v>300</v>
      </c>
      <c r="J2312" s="104">
        <f t="shared" si="147"/>
        <v>79418.943999999974</v>
      </c>
    </row>
    <row r="2313" spans="2:10" x14ac:dyDescent="0.35">
      <c r="B2313" s="20">
        <v>44778</v>
      </c>
      <c r="C2313" s="11">
        <f t="shared" si="144"/>
        <v>5</v>
      </c>
      <c r="D2313" s="11">
        <f t="shared" si="145"/>
        <v>8</v>
      </c>
      <c r="E2313" s="11">
        <f t="shared" si="146"/>
        <v>2022</v>
      </c>
      <c r="F2313" s="11" t="s">
        <v>359</v>
      </c>
      <c r="G2313" s="11" t="s">
        <v>19</v>
      </c>
      <c r="H2313" s="118">
        <v>300</v>
      </c>
      <c r="J2313" s="104">
        <f t="shared" si="147"/>
        <v>79718.943999999974</v>
      </c>
    </row>
    <row r="2314" spans="2:10" x14ac:dyDescent="0.35">
      <c r="B2314" s="20">
        <v>44781</v>
      </c>
      <c r="C2314" s="11">
        <f t="shared" si="144"/>
        <v>8</v>
      </c>
      <c r="D2314" s="11">
        <f t="shared" si="145"/>
        <v>8</v>
      </c>
      <c r="E2314" s="11">
        <f t="shared" si="146"/>
        <v>2022</v>
      </c>
      <c r="F2314" s="11" t="s">
        <v>306</v>
      </c>
      <c r="G2314" s="11" t="s">
        <v>19</v>
      </c>
      <c r="H2314" s="118">
        <v>135</v>
      </c>
      <c r="J2314" s="104">
        <f t="shared" si="147"/>
        <v>79853.943999999974</v>
      </c>
    </row>
    <row r="2315" spans="2:10" x14ac:dyDescent="0.35">
      <c r="B2315" s="20">
        <v>44781</v>
      </c>
      <c r="C2315" s="11">
        <f t="shared" si="144"/>
        <v>8</v>
      </c>
      <c r="D2315" s="11">
        <f t="shared" si="145"/>
        <v>8</v>
      </c>
      <c r="E2315" s="11">
        <f t="shared" si="146"/>
        <v>2022</v>
      </c>
      <c r="F2315" s="11" t="s">
        <v>306</v>
      </c>
      <c r="G2315" s="11" t="s">
        <v>9</v>
      </c>
      <c r="H2315" s="118">
        <v>216</v>
      </c>
      <c r="J2315" s="104">
        <f t="shared" si="147"/>
        <v>80069.943999999974</v>
      </c>
    </row>
    <row r="2316" spans="2:10" x14ac:dyDescent="0.35">
      <c r="B2316" s="20">
        <v>44781</v>
      </c>
      <c r="C2316" s="11">
        <f t="shared" si="144"/>
        <v>8</v>
      </c>
      <c r="D2316" s="11">
        <f t="shared" si="145"/>
        <v>8</v>
      </c>
      <c r="E2316" s="11">
        <f t="shared" si="146"/>
        <v>2022</v>
      </c>
      <c r="F2316" s="11" t="s">
        <v>41</v>
      </c>
      <c r="G2316" s="11" t="s">
        <v>102</v>
      </c>
      <c r="I2316" s="118">
        <v>40.700000000000003</v>
      </c>
      <c r="J2316" s="104">
        <f t="shared" si="147"/>
        <v>80029.243999999977</v>
      </c>
    </row>
    <row r="2317" spans="2:10" x14ac:dyDescent="0.35">
      <c r="B2317" s="20">
        <v>44781</v>
      </c>
      <c r="C2317" s="11">
        <f t="shared" si="144"/>
        <v>8</v>
      </c>
      <c r="D2317" s="11">
        <f t="shared" si="145"/>
        <v>8</v>
      </c>
      <c r="E2317" s="11">
        <f t="shared" si="146"/>
        <v>2022</v>
      </c>
      <c r="F2317" s="11" t="s">
        <v>174</v>
      </c>
      <c r="G2317" s="11" t="s">
        <v>116</v>
      </c>
      <c r="I2317" s="118">
        <v>3.37</v>
      </c>
      <c r="J2317" s="104">
        <f t="shared" si="147"/>
        <v>80025.873999999982</v>
      </c>
    </row>
    <row r="2318" spans="2:10" ht="12.75" customHeight="1" x14ac:dyDescent="0.35">
      <c r="B2318" s="20">
        <v>44781</v>
      </c>
      <c r="C2318" s="11">
        <f t="shared" si="144"/>
        <v>8</v>
      </c>
      <c r="D2318" s="11">
        <f t="shared" si="145"/>
        <v>8</v>
      </c>
      <c r="E2318" s="11">
        <f t="shared" si="146"/>
        <v>2022</v>
      </c>
      <c r="F2318" s="11" t="s">
        <v>174</v>
      </c>
      <c r="G2318" s="11" t="s">
        <v>116</v>
      </c>
      <c r="I2318" s="118">
        <v>3.37</v>
      </c>
      <c r="J2318" s="104">
        <f t="shared" si="147"/>
        <v>80022.503999999986</v>
      </c>
    </row>
    <row r="2319" spans="2:10" ht="12.75" customHeight="1" x14ac:dyDescent="0.35">
      <c r="B2319" s="20">
        <v>44781</v>
      </c>
      <c r="C2319" s="11">
        <f t="shared" ref="C2319:C2382" si="148">DAY(B2319)</f>
        <v>8</v>
      </c>
      <c r="D2319" s="11">
        <f t="shared" ref="D2319:D2382" si="149">MONTH(B2319)</f>
        <v>8</v>
      </c>
      <c r="E2319" s="11">
        <f t="shared" ref="E2319:E2382" si="150">YEAR(B2319)</f>
        <v>2022</v>
      </c>
      <c r="F2319" s="11" t="s">
        <v>174</v>
      </c>
      <c r="G2319" s="11" t="s">
        <v>116</v>
      </c>
      <c r="I2319" s="118">
        <v>3.37</v>
      </c>
      <c r="J2319" s="104">
        <f t="shared" si="147"/>
        <v>80019.133999999991</v>
      </c>
    </row>
    <row r="2320" spans="2:10" ht="12.75" customHeight="1" x14ac:dyDescent="0.35">
      <c r="B2320" s="20">
        <v>44783</v>
      </c>
      <c r="C2320" s="11">
        <f t="shared" si="148"/>
        <v>10</v>
      </c>
      <c r="D2320" s="11">
        <f t="shared" si="149"/>
        <v>8</v>
      </c>
      <c r="E2320" s="11">
        <f t="shared" si="150"/>
        <v>2022</v>
      </c>
      <c r="F2320" s="11" t="s">
        <v>167</v>
      </c>
      <c r="G2320" s="11" t="s">
        <v>18</v>
      </c>
      <c r="I2320" s="118">
        <v>131.32</v>
      </c>
      <c r="J2320" s="104">
        <f t="shared" si="147"/>
        <v>79887.813999999984</v>
      </c>
    </row>
    <row r="2321" spans="1:10" ht="12.75" customHeight="1" x14ac:dyDescent="0.35">
      <c r="B2321" s="20">
        <v>44785</v>
      </c>
      <c r="C2321" s="11">
        <f t="shared" si="148"/>
        <v>12</v>
      </c>
      <c r="D2321" s="11">
        <f t="shared" si="149"/>
        <v>8</v>
      </c>
      <c r="E2321" s="11">
        <f t="shared" si="150"/>
        <v>2022</v>
      </c>
      <c r="F2321" s="11" t="s">
        <v>332</v>
      </c>
      <c r="G2321" s="11" t="s">
        <v>19</v>
      </c>
      <c r="H2321" s="118">
        <v>80</v>
      </c>
      <c r="J2321" s="104">
        <f t="shared" si="147"/>
        <v>79967.813999999984</v>
      </c>
    </row>
    <row r="2322" spans="1:10" x14ac:dyDescent="0.35">
      <c r="B2322" s="20">
        <v>44785</v>
      </c>
      <c r="C2322" s="11">
        <f t="shared" si="148"/>
        <v>12</v>
      </c>
      <c r="D2322" s="11">
        <f t="shared" si="149"/>
        <v>8</v>
      </c>
      <c r="E2322" s="11">
        <f t="shared" si="150"/>
        <v>2022</v>
      </c>
      <c r="F2322" s="11" t="s">
        <v>332</v>
      </c>
      <c r="G2322" s="11" t="s">
        <v>9</v>
      </c>
      <c r="H2322" s="118">
        <v>216</v>
      </c>
      <c r="J2322" s="104">
        <f t="shared" si="147"/>
        <v>80183.813999999984</v>
      </c>
    </row>
    <row r="2323" spans="1:10" x14ac:dyDescent="0.35">
      <c r="B2323" s="20">
        <v>44789</v>
      </c>
      <c r="C2323" s="11">
        <f t="shared" si="148"/>
        <v>16</v>
      </c>
      <c r="D2323" s="11">
        <f t="shared" si="149"/>
        <v>8</v>
      </c>
      <c r="E2323" s="11">
        <f t="shared" si="150"/>
        <v>2022</v>
      </c>
      <c r="F2323" s="11" t="s">
        <v>327</v>
      </c>
      <c r="G2323" s="11" t="s">
        <v>19</v>
      </c>
      <c r="H2323" s="118">
        <v>160</v>
      </c>
      <c r="J2323" s="104">
        <f t="shared" si="147"/>
        <v>80343.813999999984</v>
      </c>
    </row>
    <row r="2324" spans="1:10" x14ac:dyDescent="0.35">
      <c r="B2324" s="20">
        <v>44789</v>
      </c>
      <c r="C2324" s="11">
        <f t="shared" si="148"/>
        <v>16</v>
      </c>
      <c r="D2324" s="11">
        <f t="shared" si="149"/>
        <v>8</v>
      </c>
      <c r="E2324" s="11">
        <f t="shared" si="150"/>
        <v>2022</v>
      </c>
      <c r="F2324" s="11" t="s">
        <v>327</v>
      </c>
      <c r="G2324" s="11" t="s">
        <v>9</v>
      </c>
      <c r="H2324" s="118">
        <v>216</v>
      </c>
      <c r="J2324" s="104">
        <f t="shared" si="147"/>
        <v>80559.813999999984</v>
      </c>
    </row>
    <row r="2325" spans="1:10" ht="12.75" customHeight="1" x14ac:dyDescent="0.35">
      <c r="B2325" s="20">
        <v>44795</v>
      </c>
      <c r="C2325" s="11">
        <f t="shared" si="148"/>
        <v>22</v>
      </c>
      <c r="D2325" s="11">
        <f t="shared" si="149"/>
        <v>8</v>
      </c>
      <c r="E2325" s="11">
        <f t="shared" si="150"/>
        <v>2022</v>
      </c>
      <c r="F2325" s="11" t="s">
        <v>190</v>
      </c>
      <c r="G2325" s="11" t="s">
        <v>116</v>
      </c>
      <c r="I2325" s="118">
        <v>7.2</v>
      </c>
      <c r="J2325" s="104">
        <f t="shared" si="147"/>
        <v>80552.613999999987</v>
      </c>
    </row>
    <row r="2326" spans="1:10" ht="12.75" customHeight="1" x14ac:dyDescent="0.35">
      <c r="B2326" s="20">
        <v>44795</v>
      </c>
      <c r="C2326" s="11">
        <f t="shared" si="148"/>
        <v>22</v>
      </c>
      <c r="D2326" s="11">
        <f t="shared" si="149"/>
        <v>8</v>
      </c>
      <c r="E2326" s="11">
        <f t="shared" si="150"/>
        <v>2022</v>
      </c>
      <c r="F2326" s="11" t="s">
        <v>235</v>
      </c>
      <c r="G2326" s="11" t="s">
        <v>14</v>
      </c>
      <c r="I2326" s="118">
        <v>8.9</v>
      </c>
      <c r="J2326" s="104">
        <f t="shared" si="147"/>
        <v>80543.713999999993</v>
      </c>
    </row>
    <row r="2327" spans="1:10" ht="12.75" customHeight="1" x14ac:dyDescent="0.35">
      <c r="B2327" s="20">
        <v>44797</v>
      </c>
      <c r="C2327" s="11">
        <f t="shared" si="148"/>
        <v>24</v>
      </c>
      <c r="D2327" s="11">
        <f t="shared" si="149"/>
        <v>8</v>
      </c>
      <c r="E2327" s="11">
        <f t="shared" si="150"/>
        <v>2022</v>
      </c>
      <c r="F2327" s="11" t="s">
        <v>329</v>
      </c>
      <c r="G2327" s="16" t="s">
        <v>91</v>
      </c>
      <c r="H2327" s="118">
        <v>15</v>
      </c>
      <c r="J2327" s="99">
        <f t="shared" si="147"/>
        <v>80558.713999999993</v>
      </c>
    </row>
    <row r="2328" spans="1:10" x14ac:dyDescent="0.35">
      <c r="A2328" s="17"/>
      <c r="B2328" s="19">
        <v>44805</v>
      </c>
      <c r="C2328" s="15">
        <f t="shared" si="148"/>
        <v>1</v>
      </c>
      <c r="D2328" s="15">
        <f t="shared" si="149"/>
        <v>9</v>
      </c>
      <c r="E2328" s="15">
        <f t="shared" si="150"/>
        <v>2022</v>
      </c>
      <c r="F2328" s="15" t="s">
        <v>357</v>
      </c>
      <c r="G2328" s="15" t="s">
        <v>19</v>
      </c>
      <c r="H2328" s="93"/>
      <c r="I2328" s="116">
        <v>1667</v>
      </c>
      <c r="J2328" s="103">
        <f t="shared" si="147"/>
        <v>78891.713999999993</v>
      </c>
    </row>
    <row r="2329" spans="1:10" x14ac:dyDescent="0.35">
      <c r="A2329" s="17"/>
      <c r="B2329" s="19">
        <v>44805</v>
      </c>
      <c r="C2329" s="15">
        <f t="shared" si="148"/>
        <v>1</v>
      </c>
      <c r="D2329" s="15">
        <f t="shared" si="149"/>
        <v>9</v>
      </c>
      <c r="E2329" s="15">
        <f t="shared" si="150"/>
        <v>2022</v>
      </c>
      <c r="F2329" s="15" t="s">
        <v>309</v>
      </c>
      <c r="G2329" s="15" t="s">
        <v>19</v>
      </c>
      <c r="H2329" s="116">
        <v>216</v>
      </c>
      <c r="I2329" s="93"/>
      <c r="J2329" s="103">
        <f t="shared" si="147"/>
        <v>79107.713999999993</v>
      </c>
    </row>
    <row r="2330" spans="1:10" x14ac:dyDescent="0.35">
      <c r="A2330" s="17"/>
      <c r="B2330" s="19">
        <v>44805</v>
      </c>
      <c r="C2330" s="15">
        <f t="shared" si="148"/>
        <v>1</v>
      </c>
      <c r="D2330" s="15">
        <f t="shared" si="149"/>
        <v>9</v>
      </c>
      <c r="E2330" s="15">
        <f t="shared" si="150"/>
        <v>2022</v>
      </c>
      <c r="F2330" s="15" t="s">
        <v>330</v>
      </c>
      <c r="G2330" s="15" t="s">
        <v>48</v>
      </c>
      <c r="H2330" s="116">
        <v>216</v>
      </c>
      <c r="I2330" s="93"/>
      <c r="J2330" s="103">
        <f t="shared" si="147"/>
        <v>79323.713999999993</v>
      </c>
    </row>
    <row r="2331" spans="1:10" x14ac:dyDescent="0.35">
      <c r="A2331" s="17"/>
      <c r="B2331" s="19">
        <v>44805</v>
      </c>
      <c r="C2331" s="15">
        <f t="shared" si="148"/>
        <v>1</v>
      </c>
      <c r="D2331" s="15">
        <f t="shared" si="149"/>
        <v>9</v>
      </c>
      <c r="E2331" s="15">
        <f t="shared" si="150"/>
        <v>2022</v>
      </c>
      <c r="F2331" s="15" t="s">
        <v>336</v>
      </c>
      <c r="G2331" s="15" t="s">
        <v>19</v>
      </c>
      <c r="H2331" s="116">
        <v>216</v>
      </c>
      <c r="I2331" s="93"/>
      <c r="J2331" s="103">
        <f t="shared" si="147"/>
        <v>79539.713999999993</v>
      </c>
    </row>
    <row r="2332" spans="1:10" x14ac:dyDescent="0.35">
      <c r="A2332" s="17"/>
      <c r="B2332" s="19">
        <v>44805</v>
      </c>
      <c r="C2332" s="15">
        <f t="shared" si="148"/>
        <v>1</v>
      </c>
      <c r="D2332" s="15">
        <f t="shared" si="149"/>
        <v>9</v>
      </c>
      <c r="E2332" s="15">
        <f t="shared" si="150"/>
        <v>2022</v>
      </c>
      <c r="F2332" s="15" t="s">
        <v>336</v>
      </c>
      <c r="G2332" s="15" t="s">
        <v>9</v>
      </c>
      <c r="H2332" s="93"/>
      <c r="I2332" s="116">
        <v>27.95</v>
      </c>
      <c r="J2332" s="103">
        <f t="shared" si="147"/>
        <v>79511.763999999996</v>
      </c>
    </row>
    <row r="2333" spans="1:10" ht="12.75" customHeight="1" x14ac:dyDescent="0.35">
      <c r="A2333" s="17"/>
      <c r="B2333" s="19">
        <v>44805</v>
      </c>
      <c r="C2333" s="15">
        <f t="shared" si="148"/>
        <v>1</v>
      </c>
      <c r="D2333" s="15">
        <f t="shared" si="149"/>
        <v>9</v>
      </c>
      <c r="E2333" s="15">
        <f t="shared" si="150"/>
        <v>2022</v>
      </c>
      <c r="F2333" s="15" t="s">
        <v>226</v>
      </c>
      <c r="G2333" s="15" t="s">
        <v>80</v>
      </c>
      <c r="H2333" s="93"/>
      <c r="I2333" s="116">
        <v>35.799999999999997</v>
      </c>
      <c r="J2333" s="103">
        <f t="shared" si="147"/>
        <v>79475.963999999993</v>
      </c>
    </row>
    <row r="2334" spans="1:10" ht="12.75" customHeight="1" x14ac:dyDescent="0.35">
      <c r="A2334" s="17"/>
      <c r="B2334" s="19">
        <v>44805</v>
      </c>
      <c r="C2334" s="15">
        <f t="shared" si="148"/>
        <v>1</v>
      </c>
      <c r="D2334" s="15">
        <f t="shared" si="149"/>
        <v>9</v>
      </c>
      <c r="E2334" s="15">
        <f t="shared" si="150"/>
        <v>2022</v>
      </c>
      <c r="F2334" s="15" t="s">
        <v>235</v>
      </c>
      <c r="G2334" s="15" t="s">
        <v>91</v>
      </c>
      <c r="H2334" s="116">
        <v>417</v>
      </c>
      <c r="I2334" s="93"/>
      <c r="J2334" s="103">
        <f t="shared" si="147"/>
        <v>79892.963999999993</v>
      </c>
    </row>
    <row r="2335" spans="1:10" x14ac:dyDescent="0.35">
      <c r="A2335" s="17"/>
      <c r="B2335" s="19">
        <v>44809</v>
      </c>
      <c r="C2335" s="15">
        <f t="shared" si="148"/>
        <v>5</v>
      </c>
      <c r="D2335" s="15">
        <f t="shared" si="149"/>
        <v>9</v>
      </c>
      <c r="E2335" s="15">
        <f t="shared" si="150"/>
        <v>2022</v>
      </c>
      <c r="F2335" s="15" t="s">
        <v>329</v>
      </c>
      <c r="G2335" s="15" t="s">
        <v>19</v>
      </c>
      <c r="H2335" s="116">
        <v>80</v>
      </c>
      <c r="I2335" s="93"/>
      <c r="J2335" s="103">
        <f t="shared" si="147"/>
        <v>79972.963999999993</v>
      </c>
    </row>
    <row r="2336" spans="1:10" x14ac:dyDescent="0.35">
      <c r="A2336" s="17"/>
      <c r="B2336" s="19">
        <v>44809</v>
      </c>
      <c r="C2336" s="15">
        <f t="shared" si="148"/>
        <v>5</v>
      </c>
      <c r="D2336" s="15">
        <f t="shared" si="149"/>
        <v>9</v>
      </c>
      <c r="E2336" s="15">
        <f t="shared" si="150"/>
        <v>2022</v>
      </c>
      <c r="F2336" s="15" t="s">
        <v>332</v>
      </c>
      <c r="G2336" s="15" t="s">
        <v>19</v>
      </c>
      <c r="H2336" s="116">
        <v>216</v>
      </c>
      <c r="I2336" s="93"/>
      <c r="J2336" s="103">
        <f t="shared" si="147"/>
        <v>80188.963999999993</v>
      </c>
    </row>
    <row r="2337" spans="1:10" x14ac:dyDescent="0.35">
      <c r="A2337" s="17"/>
      <c r="B2337" s="19">
        <v>44809</v>
      </c>
      <c r="C2337" s="15">
        <f t="shared" si="148"/>
        <v>5</v>
      </c>
      <c r="D2337" s="15">
        <f t="shared" si="149"/>
        <v>9</v>
      </c>
      <c r="E2337" s="15">
        <f t="shared" si="150"/>
        <v>2022</v>
      </c>
      <c r="F2337" s="15" t="s">
        <v>332</v>
      </c>
      <c r="G2337" s="15" t="s">
        <v>9</v>
      </c>
      <c r="H2337" s="116">
        <v>216</v>
      </c>
      <c r="I2337" s="93"/>
      <c r="J2337" s="103">
        <f t="shared" si="147"/>
        <v>80404.963999999993</v>
      </c>
    </row>
    <row r="2338" spans="1:10" x14ac:dyDescent="0.35">
      <c r="A2338" s="17"/>
      <c r="B2338" s="19">
        <v>44809</v>
      </c>
      <c r="C2338" s="15">
        <f t="shared" si="148"/>
        <v>5</v>
      </c>
      <c r="D2338" s="15">
        <f t="shared" si="149"/>
        <v>9</v>
      </c>
      <c r="E2338" s="15">
        <f t="shared" si="150"/>
        <v>2022</v>
      </c>
      <c r="F2338" s="15" t="s">
        <v>231</v>
      </c>
      <c r="G2338" s="15" t="s">
        <v>130</v>
      </c>
      <c r="H2338" s="93"/>
      <c r="I2338" s="116">
        <v>408</v>
      </c>
      <c r="J2338" s="103">
        <f t="shared" si="147"/>
        <v>79996.963999999993</v>
      </c>
    </row>
    <row r="2339" spans="1:10" x14ac:dyDescent="0.35">
      <c r="A2339" s="17"/>
      <c r="B2339" s="19">
        <v>44810</v>
      </c>
      <c r="C2339" s="15">
        <f t="shared" si="148"/>
        <v>6</v>
      </c>
      <c r="D2339" s="15">
        <f t="shared" si="149"/>
        <v>9</v>
      </c>
      <c r="E2339" s="15">
        <f t="shared" si="150"/>
        <v>2022</v>
      </c>
      <c r="F2339" s="15" t="s">
        <v>45</v>
      </c>
      <c r="G2339" s="15" t="s">
        <v>96</v>
      </c>
      <c r="H2339" s="93"/>
      <c r="I2339" s="116">
        <v>0.35</v>
      </c>
      <c r="J2339" s="103">
        <f t="shared" si="147"/>
        <v>79996.613999999987</v>
      </c>
    </row>
    <row r="2340" spans="1:10" x14ac:dyDescent="0.35">
      <c r="A2340" s="17"/>
      <c r="B2340" s="19">
        <v>44811</v>
      </c>
      <c r="C2340" s="15">
        <f t="shared" si="148"/>
        <v>7</v>
      </c>
      <c r="D2340" s="15">
        <f t="shared" si="149"/>
        <v>9</v>
      </c>
      <c r="E2340" s="15">
        <f t="shared" si="150"/>
        <v>2022</v>
      </c>
      <c r="F2340" s="15" t="s">
        <v>306</v>
      </c>
      <c r="G2340" s="15" t="s">
        <v>19</v>
      </c>
      <c r="H2340" s="116">
        <v>135</v>
      </c>
      <c r="I2340" s="93"/>
      <c r="J2340" s="103">
        <f t="shared" si="147"/>
        <v>80131.613999999987</v>
      </c>
    </row>
    <row r="2341" spans="1:10" x14ac:dyDescent="0.35">
      <c r="A2341" s="17"/>
      <c r="B2341" s="19">
        <v>44811</v>
      </c>
      <c r="C2341" s="15">
        <f t="shared" si="148"/>
        <v>7</v>
      </c>
      <c r="D2341" s="15">
        <f t="shared" si="149"/>
        <v>9</v>
      </c>
      <c r="E2341" s="15">
        <f t="shared" si="150"/>
        <v>2022</v>
      </c>
      <c r="F2341" s="15" t="s">
        <v>306</v>
      </c>
      <c r="G2341" s="15" t="s">
        <v>9</v>
      </c>
      <c r="H2341" s="116">
        <v>216</v>
      </c>
      <c r="I2341" s="93"/>
      <c r="J2341" s="103">
        <f t="shared" si="147"/>
        <v>80347.613999999987</v>
      </c>
    </row>
    <row r="2342" spans="1:10" x14ac:dyDescent="0.35">
      <c r="A2342" s="17"/>
      <c r="B2342" s="19">
        <v>44813</v>
      </c>
      <c r="C2342" s="15">
        <f t="shared" si="148"/>
        <v>9</v>
      </c>
      <c r="D2342" s="15">
        <f t="shared" si="149"/>
        <v>9</v>
      </c>
      <c r="E2342" s="15">
        <f t="shared" si="150"/>
        <v>2022</v>
      </c>
      <c r="F2342" s="15" t="s">
        <v>41</v>
      </c>
      <c r="G2342" s="15" t="s">
        <v>34</v>
      </c>
      <c r="H2342" s="93"/>
      <c r="I2342" s="116">
        <v>15000</v>
      </c>
      <c r="J2342" s="103">
        <f t="shared" si="147"/>
        <v>65347.613999999987</v>
      </c>
    </row>
    <row r="2343" spans="1:10" x14ac:dyDescent="0.35">
      <c r="A2343" s="17"/>
      <c r="B2343" s="19">
        <v>44816</v>
      </c>
      <c r="C2343" s="15">
        <f t="shared" si="148"/>
        <v>12</v>
      </c>
      <c r="D2343" s="15">
        <f t="shared" si="149"/>
        <v>9</v>
      </c>
      <c r="E2343" s="15">
        <f t="shared" si="150"/>
        <v>2022</v>
      </c>
      <c r="F2343" s="15" t="s">
        <v>167</v>
      </c>
      <c r="G2343" s="15" t="s">
        <v>18</v>
      </c>
      <c r="H2343" s="93"/>
      <c r="I2343" s="116">
        <v>131.32</v>
      </c>
      <c r="J2343" s="103">
        <f t="shared" si="147"/>
        <v>65216.293999999987</v>
      </c>
    </row>
    <row r="2344" spans="1:10" x14ac:dyDescent="0.35">
      <c r="A2344" s="17"/>
      <c r="B2344" s="19">
        <v>44818</v>
      </c>
      <c r="C2344" s="15">
        <f t="shared" si="148"/>
        <v>14</v>
      </c>
      <c r="D2344" s="15">
        <f t="shared" si="149"/>
        <v>9</v>
      </c>
      <c r="E2344" s="15">
        <f t="shared" si="150"/>
        <v>2022</v>
      </c>
      <c r="F2344" s="15" t="s">
        <v>174</v>
      </c>
      <c r="G2344" s="15" t="s">
        <v>116</v>
      </c>
      <c r="H2344" s="93"/>
      <c r="I2344" s="93">
        <v>45.87</v>
      </c>
      <c r="J2344" s="103">
        <f t="shared" si="147"/>
        <v>65170.423999999985</v>
      </c>
    </row>
    <row r="2345" spans="1:10" x14ac:dyDescent="0.35">
      <c r="A2345" s="17"/>
      <c r="B2345" s="19">
        <v>44818</v>
      </c>
      <c r="C2345" s="15">
        <f t="shared" si="148"/>
        <v>14</v>
      </c>
      <c r="D2345" s="15">
        <f t="shared" si="149"/>
        <v>9</v>
      </c>
      <c r="E2345" s="15">
        <f t="shared" si="150"/>
        <v>2022</v>
      </c>
      <c r="F2345" s="15" t="s">
        <v>174</v>
      </c>
      <c r="G2345" s="15" t="s">
        <v>116</v>
      </c>
      <c r="H2345" s="93"/>
      <c r="I2345" s="93">
        <v>45.87</v>
      </c>
      <c r="J2345" s="103">
        <f t="shared" si="147"/>
        <v>65124.553999999982</v>
      </c>
    </row>
    <row r="2346" spans="1:10" x14ac:dyDescent="0.35">
      <c r="A2346" s="17"/>
      <c r="B2346" s="19">
        <v>44818</v>
      </c>
      <c r="C2346" s="15">
        <f t="shared" si="148"/>
        <v>14</v>
      </c>
      <c r="D2346" s="15">
        <f t="shared" si="149"/>
        <v>9</v>
      </c>
      <c r="E2346" s="15">
        <f t="shared" si="150"/>
        <v>2022</v>
      </c>
      <c r="F2346" s="15" t="s">
        <v>174</v>
      </c>
      <c r="G2346" s="15" t="s">
        <v>116</v>
      </c>
      <c r="H2346" s="93"/>
      <c r="I2346" s="93">
        <v>45.87</v>
      </c>
      <c r="J2346" s="103">
        <f t="shared" si="147"/>
        <v>65078.683999999979</v>
      </c>
    </row>
    <row r="2347" spans="1:10" x14ac:dyDescent="0.35">
      <c r="A2347" s="17"/>
      <c r="B2347" s="19">
        <v>44819</v>
      </c>
      <c r="C2347" s="15">
        <f t="shared" si="148"/>
        <v>15</v>
      </c>
      <c r="D2347" s="15">
        <f t="shared" si="149"/>
        <v>9</v>
      </c>
      <c r="E2347" s="15">
        <f t="shared" si="150"/>
        <v>2022</v>
      </c>
      <c r="F2347" s="15" t="s">
        <v>327</v>
      </c>
      <c r="G2347" s="15" t="s">
        <v>19</v>
      </c>
      <c r="H2347" s="93">
        <v>160</v>
      </c>
      <c r="I2347" s="93"/>
      <c r="J2347" s="103">
        <f t="shared" si="147"/>
        <v>65238.683999999979</v>
      </c>
    </row>
    <row r="2348" spans="1:10" x14ac:dyDescent="0.35">
      <c r="A2348" s="17"/>
      <c r="B2348" s="19">
        <v>44819</v>
      </c>
      <c r="C2348" s="15">
        <f t="shared" si="148"/>
        <v>15</v>
      </c>
      <c r="D2348" s="15">
        <f t="shared" si="149"/>
        <v>9</v>
      </c>
      <c r="E2348" s="15">
        <f t="shared" si="150"/>
        <v>2022</v>
      </c>
      <c r="F2348" s="15" t="s">
        <v>327</v>
      </c>
      <c r="G2348" s="15" t="s">
        <v>9</v>
      </c>
      <c r="H2348" s="93">
        <v>216</v>
      </c>
      <c r="I2348" s="93"/>
      <c r="J2348" s="103">
        <f t="shared" si="147"/>
        <v>65454.683999999979</v>
      </c>
    </row>
    <row r="2349" spans="1:10" x14ac:dyDescent="0.35">
      <c r="A2349" s="17"/>
      <c r="B2349" s="19">
        <v>44819</v>
      </c>
      <c r="C2349" s="15">
        <f t="shared" si="148"/>
        <v>15</v>
      </c>
      <c r="D2349" s="15">
        <f t="shared" si="149"/>
        <v>9</v>
      </c>
      <c r="E2349" s="15">
        <f t="shared" si="150"/>
        <v>2022</v>
      </c>
      <c r="F2349" s="15" t="s">
        <v>231</v>
      </c>
      <c r="G2349" s="15" t="s">
        <v>130</v>
      </c>
      <c r="H2349" s="93"/>
      <c r="I2349" s="93">
        <v>656</v>
      </c>
      <c r="J2349" s="103">
        <f t="shared" si="147"/>
        <v>64798.683999999979</v>
      </c>
    </row>
    <row r="2350" spans="1:10" x14ac:dyDescent="0.35">
      <c r="A2350" s="17"/>
      <c r="B2350" s="19">
        <v>44820</v>
      </c>
      <c r="C2350" s="15">
        <f t="shared" si="148"/>
        <v>16</v>
      </c>
      <c r="D2350" s="15">
        <f t="shared" si="149"/>
        <v>9</v>
      </c>
      <c r="E2350" s="15">
        <f t="shared" si="150"/>
        <v>2022</v>
      </c>
      <c r="F2350" s="15" t="s">
        <v>41</v>
      </c>
      <c r="G2350" s="15" t="s">
        <v>168</v>
      </c>
      <c r="H2350" s="93"/>
      <c r="I2350" s="93">
        <v>300</v>
      </c>
      <c r="J2350" s="100">
        <f t="shared" si="147"/>
        <v>64498.683999999979</v>
      </c>
    </row>
    <row r="2351" spans="1:10" x14ac:dyDescent="0.35">
      <c r="A2351" s="17"/>
      <c r="B2351" s="19">
        <v>44823</v>
      </c>
      <c r="C2351" s="15">
        <f t="shared" si="148"/>
        <v>19</v>
      </c>
      <c r="D2351" s="15">
        <f t="shared" si="149"/>
        <v>9</v>
      </c>
      <c r="E2351" s="15">
        <f t="shared" si="150"/>
        <v>2022</v>
      </c>
      <c r="F2351" s="15" t="s">
        <v>359</v>
      </c>
      <c r="G2351" s="15" t="s">
        <v>19</v>
      </c>
      <c r="H2351" s="93">
        <v>300</v>
      </c>
      <c r="I2351" s="93"/>
      <c r="J2351" s="94">
        <f t="shared" si="147"/>
        <v>64798.683999999979</v>
      </c>
    </row>
    <row r="2352" spans="1:10" x14ac:dyDescent="0.35">
      <c r="A2352" s="17"/>
      <c r="B2352" s="19">
        <v>44826</v>
      </c>
      <c r="C2352" s="15">
        <f t="shared" si="148"/>
        <v>22</v>
      </c>
      <c r="D2352" s="15">
        <f t="shared" si="149"/>
        <v>9</v>
      </c>
      <c r="E2352" s="15">
        <f t="shared" si="150"/>
        <v>2022</v>
      </c>
      <c r="F2352" s="15" t="s">
        <v>123</v>
      </c>
      <c r="G2352" s="15" t="s">
        <v>71</v>
      </c>
      <c r="H2352" s="93"/>
      <c r="I2352" s="93">
        <v>355.9</v>
      </c>
      <c r="J2352" s="94">
        <f t="shared" si="147"/>
        <v>64442.783999999978</v>
      </c>
    </row>
    <row r="2353" spans="1:10" x14ac:dyDescent="0.35">
      <c r="A2353" s="17"/>
      <c r="B2353" s="19">
        <v>44826</v>
      </c>
      <c r="C2353" s="15">
        <f t="shared" si="148"/>
        <v>22</v>
      </c>
      <c r="D2353" s="15">
        <f t="shared" si="149"/>
        <v>9</v>
      </c>
      <c r="E2353" s="15">
        <f t="shared" si="150"/>
        <v>2022</v>
      </c>
      <c r="F2353" s="15" t="s">
        <v>190</v>
      </c>
      <c r="G2353" s="15" t="s">
        <v>116</v>
      </c>
      <c r="H2353" s="93"/>
      <c r="I2353" s="93">
        <v>7.2</v>
      </c>
      <c r="J2353" s="94">
        <f t="shared" si="147"/>
        <v>64435.583999999981</v>
      </c>
    </row>
    <row r="2354" spans="1:10" x14ac:dyDescent="0.35">
      <c r="A2354" s="17"/>
      <c r="B2354" s="19">
        <v>44827</v>
      </c>
      <c r="C2354" s="15">
        <f t="shared" si="148"/>
        <v>23</v>
      </c>
      <c r="D2354" s="15">
        <f t="shared" si="149"/>
        <v>9</v>
      </c>
      <c r="E2354" s="15">
        <f t="shared" si="150"/>
        <v>2022</v>
      </c>
      <c r="F2354" s="15" t="s">
        <v>41</v>
      </c>
      <c r="G2354" s="73" t="s">
        <v>91</v>
      </c>
      <c r="H2354" s="93"/>
      <c r="I2354" s="93">
        <v>23.28</v>
      </c>
      <c r="J2354" s="103">
        <f t="shared" si="147"/>
        <v>64412.303999999982</v>
      </c>
    </row>
    <row r="2355" spans="1:10" x14ac:dyDescent="0.35">
      <c r="A2355" s="17"/>
      <c r="B2355" s="19">
        <v>44827</v>
      </c>
      <c r="C2355" s="15">
        <f t="shared" si="148"/>
        <v>23</v>
      </c>
      <c r="D2355" s="15">
        <f t="shared" si="149"/>
        <v>9</v>
      </c>
      <c r="E2355" s="15">
        <f t="shared" si="150"/>
        <v>2022</v>
      </c>
      <c r="F2355" s="15" t="s">
        <v>160</v>
      </c>
      <c r="G2355" s="15" t="s">
        <v>161</v>
      </c>
      <c r="H2355" s="93"/>
      <c r="I2355" s="93">
        <v>84.53</v>
      </c>
      <c r="J2355" s="103">
        <f t="shared" si="147"/>
        <v>64327.773999999983</v>
      </c>
    </row>
    <row r="2356" spans="1:10" x14ac:dyDescent="0.3">
      <c r="A2356" s="17"/>
      <c r="B2356" s="74">
        <v>44831</v>
      </c>
      <c r="C2356" s="15">
        <f t="shared" si="148"/>
        <v>27</v>
      </c>
      <c r="D2356" s="15">
        <f t="shared" si="149"/>
        <v>9</v>
      </c>
      <c r="E2356" s="15">
        <f t="shared" si="150"/>
        <v>2022</v>
      </c>
      <c r="F2356" s="15" t="s">
        <v>359</v>
      </c>
      <c r="G2356" s="15" t="s">
        <v>19</v>
      </c>
      <c r="H2356" s="116">
        <v>300</v>
      </c>
      <c r="I2356" s="93"/>
      <c r="J2356" s="103">
        <f t="shared" si="147"/>
        <v>64627.773999999983</v>
      </c>
    </row>
    <row r="2357" spans="1:10" ht="12.75" customHeight="1" x14ac:dyDescent="0.3">
      <c r="A2357" s="17"/>
      <c r="B2357" s="74">
        <v>44831</v>
      </c>
      <c r="C2357" s="15">
        <f t="shared" si="148"/>
        <v>27</v>
      </c>
      <c r="D2357" s="15">
        <f t="shared" si="149"/>
        <v>9</v>
      </c>
      <c r="E2357" s="15">
        <f t="shared" si="150"/>
        <v>2022</v>
      </c>
      <c r="F2357" s="15" t="s">
        <v>359</v>
      </c>
      <c r="G2357" s="15" t="s">
        <v>19</v>
      </c>
      <c r="H2357" s="116">
        <v>300</v>
      </c>
      <c r="I2357" s="93"/>
      <c r="J2357" s="103">
        <f t="shared" si="147"/>
        <v>64927.773999999983</v>
      </c>
    </row>
    <row r="2358" spans="1:10" ht="12.75" customHeight="1" x14ac:dyDescent="0.3">
      <c r="A2358" s="17"/>
      <c r="B2358" s="74">
        <v>44834</v>
      </c>
      <c r="C2358" s="15">
        <f t="shared" si="148"/>
        <v>30</v>
      </c>
      <c r="D2358" s="15">
        <f t="shared" si="149"/>
        <v>9</v>
      </c>
      <c r="E2358" s="15">
        <f t="shared" si="150"/>
        <v>2022</v>
      </c>
      <c r="F2358" s="15" t="s">
        <v>57</v>
      </c>
      <c r="G2358" s="15" t="s">
        <v>32</v>
      </c>
      <c r="H2358" s="93"/>
      <c r="I2358" s="116">
        <v>21.5</v>
      </c>
      <c r="J2358" s="114">
        <f t="shared" si="147"/>
        <v>64906.273999999983</v>
      </c>
    </row>
    <row r="2359" spans="1:10" ht="12.75" customHeight="1" x14ac:dyDescent="0.3">
      <c r="A2359" s="17"/>
      <c r="B2359" s="74">
        <v>44834</v>
      </c>
      <c r="C2359" s="15">
        <f t="shared" si="148"/>
        <v>30</v>
      </c>
      <c r="D2359" s="15">
        <f t="shared" si="149"/>
        <v>9</v>
      </c>
      <c r="E2359" s="15">
        <f t="shared" si="150"/>
        <v>2022</v>
      </c>
      <c r="F2359" s="15" t="s">
        <v>118</v>
      </c>
      <c r="G2359" s="15" t="s">
        <v>91</v>
      </c>
      <c r="H2359" s="93"/>
      <c r="I2359" s="116">
        <v>221.16</v>
      </c>
      <c r="J2359" s="117">
        <f t="shared" si="147"/>
        <v>64685.11399999998</v>
      </c>
    </row>
    <row r="2360" spans="1:10" x14ac:dyDescent="0.3">
      <c r="B2360" s="75">
        <v>44837</v>
      </c>
      <c r="C2360" s="11">
        <f t="shared" si="148"/>
        <v>3</v>
      </c>
      <c r="D2360" s="11">
        <f t="shared" si="149"/>
        <v>10</v>
      </c>
      <c r="E2360" s="11">
        <f t="shared" si="150"/>
        <v>2022</v>
      </c>
      <c r="F2360" s="11" t="s">
        <v>357</v>
      </c>
      <c r="G2360" s="11" t="s">
        <v>19</v>
      </c>
      <c r="I2360" s="118">
        <v>1667</v>
      </c>
      <c r="J2360" s="104">
        <f t="shared" si="147"/>
        <v>63018.11399999998</v>
      </c>
    </row>
    <row r="2361" spans="1:10" ht="12.75" customHeight="1" x14ac:dyDescent="0.3">
      <c r="B2361" s="75">
        <v>44837</v>
      </c>
      <c r="C2361" s="11">
        <f t="shared" si="148"/>
        <v>3</v>
      </c>
      <c r="D2361" s="11">
        <f t="shared" si="149"/>
        <v>10</v>
      </c>
      <c r="E2361" s="11">
        <f t="shared" si="150"/>
        <v>2022</v>
      </c>
      <c r="F2361" s="11" t="s">
        <v>309</v>
      </c>
      <c r="G2361" s="11" t="s">
        <v>19</v>
      </c>
      <c r="H2361" s="118">
        <v>216</v>
      </c>
      <c r="J2361" s="104">
        <f t="shared" si="147"/>
        <v>63234.11399999998</v>
      </c>
    </row>
    <row r="2362" spans="1:10" ht="12.75" customHeight="1" x14ac:dyDescent="0.3">
      <c r="B2362" s="75">
        <v>44837</v>
      </c>
      <c r="C2362" s="11">
        <f t="shared" si="148"/>
        <v>3</v>
      </c>
      <c r="D2362" s="11">
        <f t="shared" si="149"/>
        <v>10</v>
      </c>
      <c r="E2362" s="11">
        <f t="shared" si="150"/>
        <v>2022</v>
      </c>
      <c r="F2362" s="11" t="s">
        <v>76</v>
      </c>
      <c r="G2362" s="11" t="s">
        <v>91</v>
      </c>
      <c r="H2362" s="118">
        <v>216</v>
      </c>
      <c r="J2362" s="104">
        <f t="shared" si="147"/>
        <v>63450.11399999998</v>
      </c>
    </row>
    <row r="2363" spans="1:10" ht="12.75" customHeight="1" x14ac:dyDescent="0.3">
      <c r="B2363" s="75">
        <v>44837</v>
      </c>
      <c r="C2363" s="11">
        <f t="shared" si="148"/>
        <v>3</v>
      </c>
      <c r="D2363" s="11">
        <f t="shared" si="149"/>
        <v>10</v>
      </c>
      <c r="E2363" s="11">
        <f t="shared" si="150"/>
        <v>2022</v>
      </c>
      <c r="F2363" s="11" t="s">
        <v>76</v>
      </c>
      <c r="G2363" s="11" t="s">
        <v>91</v>
      </c>
      <c r="I2363" s="118">
        <v>452.92</v>
      </c>
      <c r="J2363" s="104">
        <f t="shared" si="147"/>
        <v>62997.193999999981</v>
      </c>
    </row>
    <row r="2364" spans="1:10" ht="12.75" customHeight="1" x14ac:dyDescent="0.3">
      <c r="B2364" s="75">
        <v>44837</v>
      </c>
      <c r="C2364" s="11">
        <f t="shared" si="148"/>
        <v>3</v>
      </c>
      <c r="D2364" s="11">
        <f t="shared" si="149"/>
        <v>10</v>
      </c>
      <c r="E2364" s="11">
        <f t="shared" si="150"/>
        <v>2022</v>
      </c>
      <c r="F2364" s="11" t="s">
        <v>330</v>
      </c>
      <c r="G2364" s="11" t="s">
        <v>48</v>
      </c>
      <c r="I2364" s="118">
        <v>48.9</v>
      </c>
      <c r="J2364" s="104">
        <f t="shared" si="147"/>
        <v>62948.29399999998</v>
      </c>
    </row>
    <row r="2365" spans="1:10" ht="12.75" customHeight="1" x14ac:dyDescent="0.3">
      <c r="B2365" s="75">
        <v>44837</v>
      </c>
      <c r="C2365" s="11">
        <f t="shared" si="148"/>
        <v>3</v>
      </c>
      <c r="D2365" s="11">
        <f t="shared" si="149"/>
        <v>10</v>
      </c>
      <c r="E2365" s="11">
        <f t="shared" si="150"/>
        <v>2022</v>
      </c>
      <c r="F2365" s="11" t="s">
        <v>203</v>
      </c>
      <c r="G2365" s="11" t="s">
        <v>116</v>
      </c>
      <c r="I2365" s="118">
        <v>8.39</v>
      </c>
      <c r="J2365" s="104">
        <f t="shared" si="147"/>
        <v>62939.90399999998</v>
      </c>
    </row>
    <row r="2366" spans="1:10" ht="12.75" customHeight="1" x14ac:dyDescent="0.3">
      <c r="B2366" s="75">
        <v>44837</v>
      </c>
      <c r="C2366" s="11">
        <f t="shared" si="148"/>
        <v>3</v>
      </c>
      <c r="D2366" s="11">
        <f t="shared" si="149"/>
        <v>10</v>
      </c>
      <c r="E2366" s="11">
        <f t="shared" si="150"/>
        <v>2022</v>
      </c>
      <c r="F2366" s="11" t="s">
        <v>226</v>
      </c>
      <c r="G2366" s="11" t="s">
        <v>128</v>
      </c>
      <c r="I2366" s="118">
        <v>32.549999999999997</v>
      </c>
      <c r="J2366" s="104">
        <f t="shared" si="147"/>
        <v>62907.353999999978</v>
      </c>
    </row>
    <row r="2367" spans="1:10" ht="12.75" customHeight="1" x14ac:dyDescent="0.3">
      <c r="B2367" s="75">
        <v>44837</v>
      </c>
      <c r="C2367" s="11">
        <f t="shared" si="148"/>
        <v>3</v>
      </c>
      <c r="D2367" s="11">
        <f t="shared" si="149"/>
        <v>10</v>
      </c>
      <c r="E2367" s="11">
        <f t="shared" si="150"/>
        <v>2022</v>
      </c>
      <c r="F2367" s="11" t="s">
        <v>226</v>
      </c>
      <c r="G2367" s="11" t="s">
        <v>128</v>
      </c>
      <c r="I2367" s="118">
        <v>32.549999999999997</v>
      </c>
      <c r="J2367" s="104">
        <f t="shared" si="147"/>
        <v>62874.803999999975</v>
      </c>
    </row>
    <row r="2368" spans="1:10" ht="12.75" customHeight="1" x14ac:dyDescent="0.3">
      <c r="B2368" s="75">
        <v>44837</v>
      </c>
      <c r="C2368" s="11">
        <f t="shared" si="148"/>
        <v>3</v>
      </c>
      <c r="D2368" s="11">
        <f t="shared" si="149"/>
        <v>10</v>
      </c>
      <c r="E2368" s="11">
        <f t="shared" si="150"/>
        <v>2022</v>
      </c>
      <c r="F2368" s="11" t="s">
        <v>235</v>
      </c>
      <c r="G2368" s="11" t="s">
        <v>91</v>
      </c>
      <c r="I2368" s="118">
        <v>118.63</v>
      </c>
      <c r="J2368" s="104">
        <f t="shared" si="147"/>
        <v>62756.173999999977</v>
      </c>
    </row>
    <row r="2369" spans="2:10" ht="12.75" customHeight="1" x14ac:dyDescent="0.3">
      <c r="B2369" s="75">
        <v>44838</v>
      </c>
      <c r="C2369" s="11">
        <f t="shared" si="148"/>
        <v>4</v>
      </c>
      <c r="D2369" s="11">
        <f t="shared" si="149"/>
        <v>10</v>
      </c>
      <c r="E2369" s="11">
        <f t="shared" si="150"/>
        <v>2022</v>
      </c>
      <c r="F2369" s="11" t="s">
        <v>45</v>
      </c>
      <c r="G2369" s="11" t="s">
        <v>96</v>
      </c>
      <c r="H2369" s="118">
        <v>417</v>
      </c>
      <c r="J2369" s="104">
        <f t="shared" si="147"/>
        <v>63173.173999999977</v>
      </c>
    </row>
    <row r="2370" spans="2:10" ht="12.75" customHeight="1" x14ac:dyDescent="0.3">
      <c r="B2370" s="75">
        <v>44838</v>
      </c>
      <c r="C2370" s="11">
        <f t="shared" si="148"/>
        <v>4</v>
      </c>
      <c r="D2370" s="11">
        <f t="shared" si="149"/>
        <v>10</v>
      </c>
      <c r="E2370" s="11">
        <f t="shared" si="150"/>
        <v>2022</v>
      </c>
      <c r="F2370" s="11" t="s">
        <v>329</v>
      </c>
      <c r="G2370" s="11" t="s">
        <v>19</v>
      </c>
      <c r="I2370" s="118">
        <v>12.46</v>
      </c>
      <c r="J2370" s="104">
        <f t="shared" si="147"/>
        <v>63160.713999999978</v>
      </c>
    </row>
    <row r="2371" spans="2:10" x14ac:dyDescent="0.3">
      <c r="B2371" s="75">
        <v>44838</v>
      </c>
      <c r="C2371" s="11">
        <f t="shared" si="148"/>
        <v>4</v>
      </c>
      <c r="D2371" s="11">
        <f t="shared" si="149"/>
        <v>10</v>
      </c>
      <c r="E2371" s="11">
        <f t="shared" si="150"/>
        <v>2022</v>
      </c>
      <c r="F2371" s="11" t="s">
        <v>203</v>
      </c>
      <c r="G2371" s="11" t="s">
        <v>116</v>
      </c>
      <c r="H2371" s="118">
        <v>216</v>
      </c>
      <c r="J2371" s="104">
        <f t="shared" ref="J2371:J2434" si="151">J2370+H2371-I2371</f>
        <v>63376.713999999978</v>
      </c>
    </row>
    <row r="2372" spans="2:10" ht="12.75" customHeight="1" x14ac:dyDescent="0.3">
      <c r="B2372" s="75">
        <v>44838</v>
      </c>
      <c r="C2372" s="11">
        <f t="shared" si="148"/>
        <v>4</v>
      </c>
      <c r="D2372" s="11">
        <f t="shared" si="149"/>
        <v>10</v>
      </c>
      <c r="E2372" s="11">
        <f t="shared" si="150"/>
        <v>2022</v>
      </c>
      <c r="F2372" s="11" t="s">
        <v>336</v>
      </c>
      <c r="G2372" s="11" t="s">
        <v>19</v>
      </c>
      <c r="I2372" s="118">
        <v>8.39</v>
      </c>
      <c r="J2372" s="104">
        <f t="shared" si="151"/>
        <v>63368.323999999979</v>
      </c>
    </row>
    <row r="2373" spans="2:10" ht="12.75" customHeight="1" x14ac:dyDescent="0.3">
      <c r="B2373" s="75">
        <v>44838</v>
      </c>
      <c r="C2373" s="11">
        <f t="shared" si="148"/>
        <v>4</v>
      </c>
      <c r="D2373" s="11">
        <f t="shared" si="149"/>
        <v>10</v>
      </c>
      <c r="E2373" s="11">
        <f t="shared" si="150"/>
        <v>2022</v>
      </c>
      <c r="F2373" s="11" t="s">
        <v>336</v>
      </c>
      <c r="G2373" s="11" t="s">
        <v>9</v>
      </c>
      <c r="H2373" s="118">
        <v>216</v>
      </c>
      <c r="J2373" s="104">
        <f t="shared" si="151"/>
        <v>63584.323999999979</v>
      </c>
    </row>
    <row r="2374" spans="2:10" ht="12.75" customHeight="1" x14ac:dyDescent="0.3">
      <c r="B2374" s="75">
        <v>44839</v>
      </c>
      <c r="C2374" s="11">
        <f t="shared" si="148"/>
        <v>5</v>
      </c>
      <c r="D2374" s="11">
        <f t="shared" si="149"/>
        <v>10</v>
      </c>
      <c r="E2374" s="11">
        <f t="shared" si="150"/>
        <v>2022</v>
      </c>
      <c r="F2374" s="11" t="s">
        <v>348</v>
      </c>
      <c r="G2374" s="11" t="s">
        <v>19</v>
      </c>
      <c r="H2374" s="118">
        <v>300</v>
      </c>
      <c r="J2374" s="104">
        <f t="shared" si="151"/>
        <v>63884.323999999979</v>
      </c>
    </row>
    <row r="2375" spans="2:10" ht="12.75" customHeight="1" x14ac:dyDescent="0.3">
      <c r="B2375" s="75">
        <v>44840</v>
      </c>
      <c r="C2375" s="11">
        <f t="shared" si="148"/>
        <v>6</v>
      </c>
      <c r="D2375" s="11">
        <f t="shared" si="149"/>
        <v>10</v>
      </c>
      <c r="E2375" s="11">
        <f t="shared" si="150"/>
        <v>2022</v>
      </c>
      <c r="F2375" s="11" t="s">
        <v>359</v>
      </c>
      <c r="G2375" s="11" t="s">
        <v>19</v>
      </c>
      <c r="H2375" s="118">
        <v>300</v>
      </c>
      <c r="J2375" s="104">
        <f t="shared" si="151"/>
        <v>64184.323999999979</v>
      </c>
    </row>
    <row r="2376" spans="2:10" ht="12.75" customHeight="1" x14ac:dyDescent="0.3">
      <c r="B2376" s="75">
        <v>44840</v>
      </c>
      <c r="C2376" s="11">
        <f t="shared" si="148"/>
        <v>6</v>
      </c>
      <c r="D2376" s="11">
        <f t="shared" si="149"/>
        <v>10</v>
      </c>
      <c r="E2376" s="11">
        <f t="shared" si="150"/>
        <v>2022</v>
      </c>
      <c r="F2376" s="11" t="s">
        <v>235</v>
      </c>
      <c r="G2376" s="11" t="s">
        <v>91</v>
      </c>
      <c r="I2376" s="118">
        <v>24.5</v>
      </c>
      <c r="J2376" s="104">
        <f t="shared" si="151"/>
        <v>64159.823999999979</v>
      </c>
    </row>
    <row r="2377" spans="2:10" ht="12.75" customHeight="1" x14ac:dyDescent="0.3">
      <c r="B2377" s="75">
        <v>44841</v>
      </c>
      <c r="C2377" s="11">
        <f t="shared" si="148"/>
        <v>7</v>
      </c>
      <c r="D2377" s="11">
        <f t="shared" si="149"/>
        <v>10</v>
      </c>
      <c r="E2377" s="11">
        <f t="shared" si="150"/>
        <v>2022</v>
      </c>
      <c r="F2377" s="11" t="s">
        <v>306</v>
      </c>
      <c r="G2377" s="11" t="s">
        <v>19</v>
      </c>
      <c r="H2377" s="118">
        <v>135</v>
      </c>
      <c r="J2377" s="104">
        <f t="shared" si="151"/>
        <v>64294.823999999979</v>
      </c>
    </row>
    <row r="2378" spans="2:10" ht="12.75" customHeight="1" x14ac:dyDescent="0.3">
      <c r="B2378" s="75">
        <v>44841</v>
      </c>
      <c r="C2378" s="11">
        <f t="shared" si="148"/>
        <v>7</v>
      </c>
      <c r="D2378" s="11">
        <f t="shared" si="149"/>
        <v>10</v>
      </c>
      <c r="E2378" s="11">
        <f t="shared" si="150"/>
        <v>2022</v>
      </c>
      <c r="F2378" s="11" t="s">
        <v>306</v>
      </c>
      <c r="G2378" s="11" t="s">
        <v>9</v>
      </c>
      <c r="H2378" s="118">
        <v>216</v>
      </c>
      <c r="J2378" s="104">
        <f t="shared" si="151"/>
        <v>64510.823999999979</v>
      </c>
    </row>
    <row r="2379" spans="2:10" x14ac:dyDescent="0.3">
      <c r="B2379" s="75">
        <v>44841</v>
      </c>
      <c r="C2379" s="11">
        <f t="shared" si="148"/>
        <v>7</v>
      </c>
      <c r="D2379" s="11">
        <f t="shared" si="149"/>
        <v>10</v>
      </c>
      <c r="E2379" s="11">
        <f t="shared" si="150"/>
        <v>2022</v>
      </c>
      <c r="F2379" s="11" t="s">
        <v>235</v>
      </c>
      <c r="G2379" s="11" t="s">
        <v>91</v>
      </c>
      <c r="I2379" s="118">
        <v>63.11</v>
      </c>
      <c r="J2379" s="104">
        <f t="shared" si="151"/>
        <v>64447.713999999978</v>
      </c>
    </row>
    <row r="2380" spans="2:10" ht="12.75" customHeight="1" x14ac:dyDescent="0.3">
      <c r="B2380" s="75">
        <v>44844</v>
      </c>
      <c r="C2380" s="11">
        <f t="shared" si="148"/>
        <v>10</v>
      </c>
      <c r="D2380" s="11">
        <f t="shared" si="149"/>
        <v>10</v>
      </c>
      <c r="E2380" s="11">
        <f t="shared" si="150"/>
        <v>2022</v>
      </c>
      <c r="F2380" s="11" t="s">
        <v>41</v>
      </c>
      <c r="G2380" s="16" t="s">
        <v>91</v>
      </c>
      <c r="H2380" s="118">
        <v>80</v>
      </c>
      <c r="J2380" s="104">
        <f t="shared" si="151"/>
        <v>64527.713999999978</v>
      </c>
    </row>
    <row r="2381" spans="2:10" ht="12.75" customHeight="1" x14ac:dyDescent="0.3">
      <c r="B2381" s="75">
        <v>44844</v>
      </c>
      <c r="C2381" s="11">
        <f t="shared" si="148"/>
        <v>10</v>
      </c>
      <c r="D2381" s="11">
        <f t="shared" si="149"/>
        <v>10</v>
      </c>
      <c r="E2381" s="11">
        <f t="shared" si="150"/>
        <v>2022</v>
      </c>
      <c r="F2381" s="11" t="s">
        <v>167</v>
      </c>
      <c r="G2381" s="11" t="s">
        <v>18</v>
      </c>
      <c r="I2381" s="118">
        <v>140</v>
      </c>
      <c r="J2381" s="104">
        <f t="shared" si="151"/>
        <v>64387.713999999978</v>
      </c>
    </row>
    <row r="2382" spans="2:10" ht="12.75" customHeight="1" x14ac:dyDescent="0.3">
      <c r="B2382" s="75">
        <v>44844</v>
      </c>
      <c r="C2382" s="11">
        <f t="shared" si="148"/>
        <v>10</v>
      </c>
      <c r="D2382" s="11">
        <f t="shared" si="149"/>
        <v>10</v>
      </c>
      <c r="E2382" s="11">
        <f t="shared" si="150"/>
        <v>2022</v>
      </c>
      <c r="F2382" s="11" t="s">
        <v>332</v>
      </c>
      <c r="G2382" s="11" t="s">
        <v>19</v>
      </c>
      <c r="I2382" s="118">
        <v>131.32</v>
      </c>
      <c r="J2382" s="104">
        <f t="shared" si="151"/>
        <v>64256.393999999978</v>
      </c>
    </row>
    <row r="2383" spans="2:10" ht="12.75" customHeight="1" x14ac:dyDescent="0.3">
      <c r="B2383" s="75">
        <v>44844</v>
      </c>
      <c r="C2383" s="11">
        <f t="shared" ref="C2383:C2446" si="152">DAY(B2383)</f>
        <v>10</v>
      </c>
      <c r="D2383" s="11">
        <f t="shared" ref="D2383:D2446" si="153">MONTH(B2383)</f>
        <v>10</v>
      </c>
      <c r="E2383" s="11">
        <f t="shared" ref="E2383:E2446" si="154">YEAR(B2383)</f>
        <v>2022</v>
      </c>
      <c r="F2383" s="11" t="s">
        <v>332</v>
      </c>
      <c r="G2383" s="11" t="s">
        <v>9</v>
      </c>
      <c r="H2383" s="118">
        <v>216</v>
      </c>
      <c r="J2383" s="104">
        <f t="shared" si="151"/>
        <v>64472.393999999978</v>
      </c>
    </row>
    <row r="2384" spans="2:10" x14ac:dyDescent="0.3">
      <c r="B2384" s="75">
        <v>44844</v>
      </c>
      <c r="C2384" s="11">
        <f t="shared" si="152"/>
        <v>10</v>
      </c>
      <c r="D2384" s="11">
        <f t="shared" si="153"/>
        <v>10</v>
      </c>
      <c r="E2384" s="11">
        <f t="shared" si="154"/>
        <v>2022</v>
      </c>
      <c r="F2384" s="11" t="s">
        <v>241</v>
      </c>
      <c r="G2384" s="11" t="s">
        <v>130</v>
      </c>
      <c r="H2384" s="118">
        <v>408</v>
      </c>
      <c r="J2384" s="104">
        <f t="shared" si="151"/>
        <v>64880.393999999978</v>
      </c>
    </row>
    <row r="2385" spans="1:10" ht="12.75" customHeight="1" x14ac:dyDescent="0.3">
      <c r="B2385" s="75">
        <v>44846</v>
      </c>
      <c r="C2385" s="11">
        <f t="shared" si="152"/>
        <v>12</v>
      </c>
      <c r="D2385" s="11">
        <f t="shared" si="153"/>
        <v>10</v>
      </c>
      <c r="E2385" s="11">
        <f t="shared" si="154"/>
        <v>2022</v>
      </c>
      <c r="F2385" s="11" t="s">
        <v>41</v>
      </c>
      <c r="G2385" s="11" t="s">
        <v>116</v>
      </c>
      <c r="I2385" s="118">
        <v>60</v>
      </c>
      <c r="J2385" s="104">
        <f t="shared" si="151"/>
        <v>64820.393999999978</v>
      </c>
    </row>
    <row r="2386" spans="1:10" ht="12.75" customHeight="1" x14ac:dyDescent="0.3">
      <c r="A2386" s="1" t="s">
        <v>269</v>
      </c>
      <c r="B2386" s="75">
        <v>44848</v>
      </c>
      <c r="C2386" s="11">
        <f t="shared" si="152"/>
        <v>14</v>
      </c>
      <c r="D2386" s="11">
        <f t="shared" si="153"/>
        <v>10</v>
      </c>
      <c r="E2386" s="11">
        <f t="shared" si="154"/>
        <v>2022</v>
      </c>
      <c r="F2386" s="11" t="s">
        <v>41</v>
      </c>
      <c r="G2386" s="76" t="s">
        <v>91</v>
      </c>
      <c r="I2386" s="118">
        <v>229.98</v>
      </c>
      <c r="J2386" s="104">
        <f t="shared" si="151"/>
        <v>64590.413999999975</v>
      </c>
    </row>
    <row r="2387" spans="1:10" ht="12.75" customHeight="1" x14ac:dyDescent="0.3">
      <c r="B2387" s="75">
        <v>44851</v>
      </c>
      <c r="C2387" s="11">
        <f t="shared" si="152"/>
        <v>17</v>
      </c>
      <c r="D2387" s="11">
        <f t="shared" si="153"/>
        <v>10</v>
      </c>
      <c r="E2387" s="11">
        <f t="shared" si="154"/>
        <v>2022</v>
      </c>
      <c r="F2387" s="11" t="s">
        <v>327</v>
      </c>
      <c r="G2387" s="11" t="s">
        <v>19</v>
      </c>
      <c r="H2387" s="118">
        <v>160</v>
      </c>
      <c r="J2387" s="104">
        <f t="shared" si="151"/>
        <v>64750.413999999975</v>
      </c>
    </row>
    <row r="2388" spans="1:10" ht="12.75" customHeight="1" x14ac:dyDescent="0.3">
      <c r="B2388" s="75">
        <v>44851</v>
      </c>
      <c r="C2388" s="11">
        <f t="shared" si="152"/>
        <v>17</v>
      </c>
      <c r="D2388" s="11">
        <f t="shared" si="153"/>
        <v>10</v>
      </c>
      <c r="E2388" s="11">
        <f t="shared" si="154"/>
        <v>2022</v>
      </c>
      <c r="F2388" s="11" t="s">
        <v>327</v>
      </c>
      <c r="G2388" s="11" t="s">
        <v>9</v>
      </c>
      <c r="H2388" s="118">
        <v>216</v>
      </c>
      <c r="J2388" s="104">
        <f t="shared" si="151"/>
        <v>64966.413999999975</v>
      </c>
    </row>
    <row r="2389" spans="1:10" ht="12.75" customHeight="1" x14ac:dyDescent="0.3">
      <c r="B2389" s="75">
        <v>44851</v>
      </c>
      <c r="C2389" s="11">
        <f t="shared" si="152"/>
        <v>17</v>
      </c>
      <c r="D2389" s="11">
        <f t="shared" si="153"/>
        <v>10</v>
      </c>
      <c r="E2389" s="11">
        <f t="shared" si="154"/>
        <v>2022</v>
      </c>
      <c r="F2389" s="11" t="s">
        <v>41</v>
      </c>
      <c r="G2389" s="11" t="s">
        <v>116</v>
      </c>
      <c r="I2389" s="118">
        <v>13</v>
      </c>
      <c r="J2389" s="104">
        <f t="shared" si="151"/>
        <v>64953.413999999975</v>
      </c>
    </row>
    <row r="2390" spans="1:10" x14ac:dyDescent="0.3">
      <c r="B2390" s="75">
        <v>44851</v>
      </c>
      <c r="C2390" s="11">
        <f t="shared" si="152"/>
        <v>17</v>
      </c>
      <c r="D2390" s="11">
        <f t="shared" si="153"/>
        <v>10</v>
      </c>
      <c r="E2390" s="11">
        <f t="shared" si="154"/>
        <v>2022</v>
      </c>
      <c r="F2390" s="11" t="s">
        <v>144</v>
      </c>
      <c r="G2390" s="11" t="s">
        <v>140</v>
      </c>
      <c r="I2390" s="118">
        <v>53.4</v>
      </c>
      <c r="J2390" s="104">
        <f t="shared" si="151"/>
        <v>64900.013999999974</v>
      </c>
    </row>
    <row r="2391" spans="1:10" ht="12.75" customHeight="1" x14ac:dyDescent="0.3">
      <c r="B2391" s="75">
        <v>44852</v>
      </c>
      <c r="C2391" s="11">
        <f t="shared" si="152"/>
        <v>18</v>
      </c>
      <c r="D2391" s="11">
        <f t="shared" si="153"/>
        <v>10</v>
      </c>
      <c r="E2391" s="11">
        <f t="shared" si="154"/>
        <v>2022</v>
      </c>
      <c r="F2391" s="11" t="s">
        <v>45</v>
      </c>
      <c r="G2391" s="11" t="s">
        <v>96</v>
      </c>
      <c r="I2391" s="118">
        <v>72</v>
      </c>
      <c r="J2391" s="104">
        <f t="shared" si="151"/>
        <v>64828.013999999974</v>
      </c>
    </row>
    <row r="2392" spans="1:10" ht="12.75" customHeight="1" x14ac:dyDescent="0.3">
      <c r="B2392" s="75">
        <v>44853</v>
      </c>
      <c r="C2392" s="11">
        <f t="shared" si="152"/>
        <v>19</v>
      </c>
      <c r="D2392" s="11">
        <f t="shared" si="153"/>
        <v>10</v>
      </c>
      <c r="E2392" s="11">
        <f t="shared" si="154"/>
        <v>2022</v>
      </c>
      <c r="F2392" s="11" t="s">
        <v>41</v>
      </c>
      <c r="G2392" s="11" t="s">
        <v>116</v>
      </c>
      <c r="I2392" s="118">
        <v>30</v>
      </c>
      <c r="J2392" s="104">
        <f t="shared" si="151"/>
        <v>64798.013999999974</v>
      </c>
    </row>
    <row r="2393" spans="1:10" ht="12.75" customHeight="1" x14ac:dyDescent="0.3">
      <c r="B2393" s="75">
        <v>44855</v>
      </c>
      <c r="C2393" s="11">
        <f t="shared" si="152"/>
        <v>21</v>
      </c>
      <c r="D2393" s="11">
        <f t="shared" si="153"/>
        <v>10</v>
      </c>
      <c r="E2393" s="11">
        <f t="shared" si="154"/>
        <v>2022</v>
      </c>
      <c r="F2393" s="11" t="s">
        <v>86</v>
      </c>
      <c r="G2393" s="11" t="s">
        <v>89</v>
      </c>
      <c r="I2393" s="118">
        <v>103.94</v>
      </c>
      <c r="J2393" s="104">
        <f t="shared" si="151"/>
        <v>64694.073999999971</v>
      </c>
    </row>
    <row r="2394" spans="1:10" ht="12.75" customHeight="1" x14ac:dyDescent="0.3">
      <c r="B2394" s="75">
        <v>44858</v>
      </c>
      <c r="C2394" s="11">
        <f t="shared" si="152"/>
        <v>24</v>
      </c>
      <c r="D2394" s="11">
        <f t="shared" si="153"/>
        <v>10</v>
      </c>
      <c r="E2394" s="11">
        <f t="shared" si="154"/>
        <v>2022</v>
      </c>
      <c r="F2394" s="11" t="s">
        <v>156</v>
      </c>
      <c r="G2394" s="11" t="s">
        <v>98</v>
      </c>
      <c r="I2394" s="118">
        <v>69.59</v>
      </c>
      <c r="J2394" s="104">
        <f t="shared" si="151"/>
        <v>64624.483999999975</v>
      </c>
    </row>
    <row r="2395" spans="1:10" ht="12.75" customHeight="1" x14ac:dyDescent="0.3">
      <c r="B2395" s="75">
        <v>44858</v>
      </c>
      <c r="C2395" s="11">
        <f t="shared" si="152"/>
        <v>24</v>
      </c>
      <c r="D2395" s="11">
        <f t="shared" si="153"/>
        <v>10</v>
      </c>
      <c r="E2395" s="11">
        <f t="shared" si="154"/>
        <v>2022</v>
      </c>
      <c r="F2395" s="11" t="s">
        <v>190</v>
      </c>
      <c r="G2395" s="11" t="s">
        <v>116</v>
      </c>
      <c r="I2395" s="118">
        <v>7.2</v>
      </c>
      <c r="J2395" s="104">
        <f t="shared" si="151"/>
        <v>64617.283999999978</v>
      </c>
    </row>
    <row r="2396" spans="1:10" ht="12.75" customHeight="1" x14ac:dyDescent="0.3">
      <c r="B2396" s="75">
        <v>44861</v>
      </c>
      <c r="C2396" s="11">
        <f t="shared" si="152"/>
        <v>27</v>
      </c>
      <c r="D2396" s="11">
        <f t="shared" si="153"/>
        <v>10</v>
      </c>
      <c r="E2396" s="11">
        <f t="shared" si="154"/>
        <v>2022</v>
      </c>
      <c r="F2396" s="11" t="s">
        <v>226</v>
      </c>
      <c r="G2396" s="11" t="s">
        <v>91</v>
      </c>
      <c r="I2396" s="118">
        <v>17.3</v>
      </c>
      <c r="J2396" s="104">
        <f t="shared" si="151"/>
        <v>64599.983999999975</v>
      </c>
    </row>
    <row r="2397" spans="1:10" ht="12.75" customHeight="1" x14ac:dyDescent="0.3">
      <c r="B2397" s="75">
        <v>44861</v>
      </c>
      <c r="C2397" s="11">
        <f t="shared" si="152"/>
        <v>27</v>
      </c>
      <c r="D2397" s="11">
        <f t="shared" si="153"/>
        <v>10</v>
      </c>
      <c r="E2397" s="11">
        <f t="shared" si="154"/>
        <v>2022</v>
      </c>
      <c r="F2397" s="11" t="s">
        <v>231</v>
      </c>
      <c r="G2397" s="11" t="s">
        <v>85</v>
      </c>
      <c r="I2397" s="118">
        <v>2948</v>
      </c>
      <c r="J2397" s="104">
        <f t="shared" si="151"/>
        <v>61651.983999999975</v>
      </c>
    </row>
    <row r="2398" spans="1:10" x14ac:dyDescent="0.3">
      <c r="A2398" s="1" t="s">
        <v>270</v>
      </c>
      <c r="B2398" s="75">
        <v>44862</v>
      </c>
      <c r="C2398" s="11">
        <f t="shared" si="152"/>
        <v>28</v>
      </c>
      <c r="D2398" s="11">
        <f t="shared" si="153"/>
        <v>10</v>
      </c>
      <c r="E2398" s="11">
        <f t="shared" si="154"/>
        <v>2022</v>
      </c>
      <c r="F2398" s="11" t="s">
        <v>242</v>
      </c>
      <c r="G2398" s="11" t="s">
        <v>34</v>
      </c>
      <c r="I2398" s="118">
        <v>29860.2</v>
      </c>
      <c r="J2398" s="104">
        <f t="shared" si="151"/>
        <v>31791.783999999974</v>
      </c>
    </row>
    <row r="2399" spans="1:10" x14ac:dyDescent="0.3">
      <c r="B2399" s="75">
        <v>44862</v>
      </c>
      <c r="C2399" s="11">
        <f t="shared" si="152"/>
        <v>28</v>
      </c>
      <c r="D2399" s="11">
        <f t="shared" si="153"/>
        <v>10</v>
      </c>
      <c r="E2399" s="11">
        <f t="shared" si="154"/>
        <v>2022</v>
      </c>
      <c r="F2399" s="11" t="s">
        <v>235</v>
      </c>
      <c r="G2399" s="11" t="s">
        <v>91</v>
      </c>
      <c r="I2399" s="118">
        <v>12.8</v>
      </c>
      <c r="J2399" s="119">
        <f t="shared" si="151"/>
        <v>31778.983999999975</v>
      </c>
    </row>
    <row r="2400" spans="1:10" ht="12.75" customHeight="1" x14ac:dyDescent="0.3">
      <c r="A2400" s="17"/>
      <c r="B2400" s="74">
        <v>44867</v>
      </c>
      <c r="C2400" s="15">
        <f t="shared" si="152"/>
        <v>2</v>
      </c>
      <c r="D2400" s="15">
        <f t="shared" si="153"/>
        <v>11</v>
      </c>
      <c r="E2400" s="15">
        <f t="shared" si="154"/>
        <v>2022</v>
      </c>
      <c r="F2400" s="15" t="s">
        <v>357</v>
      </c>
      <c r="G2400" s="15" t="s">
        <v>19</v>
      </c>
      <c r="H2400" s="93"/>
      <c r="I2400" s="116">
        <v>1667</v>
      </c>
      <c r="J2400" s="103">
        <f t="shared" si="151"/>
        <v>30111.983999999975</v>
      </c>
    </row>
    <row r="2401" spans="1:10" x14ac:dyDescent="0.3">
      <c r="A2401" s="17"/>
      <c r="B2401" s="74">
        <v>44867</v>
      </c>
      <c r="C2401" s="15">
        <f t="shared" si="152"/>
        <v>2</v>
      </c>
      <c r="D2401" s="15">
        <f t="shared" si="153"/>
        <v>11</v>
      </c>
      <c r="E2401" s="15">
        <f t="shared" si="154"/>
        <v>2022</v>
      </c>
      <c r="F2401" s="15" t="s">
        <v>309</v>
      </c>
      <c r="G2401" s="15" t="s">
        <v>19</v>
      </c>
      <c r="H2401" s="116">
        <v>417</v>
      </c>
      <c r="I2401" s="93"/>
      <c r="J2401" s="103">
        <f t="shared" si="151"/>
        <v>30528.983999999975</v>
      </c>
    </row>
    <row r="2402" spans="1:10" ht="12.75" customHeight="1" x14ac:dyDescent="0.3">
      <c r="A2402" s="17"/>
      <c r="B2402" s="74">
        <v>44867</v>
      </c>
      <c r="C2402" s="15">
        <f t="shared" si="152"/>
        <v>2</v>
      </c>
      <c r="D2402" s="15">
        <f t="shared" si="153"/>
        <v>11</v>
      </c>
      <c r="E2402" s="15">
        <f t="shared" si="154"/>
        <v>2022</v>
      </c>
      <c r="F2402" s="15" t="s">
        <v>41</v>
      </c>
      <c r="G2402" s="15" t="s">
        <v>79</v>
      </c>
      <c r="H2402" s="116">
        <v>216</v>
      </c>
      <c r="I2402" s="93"/>
      <c r="J2402" s="103">
        <f t="shared" si="151"/>
        <v>30744.983999999975</v>
      </c>
    </row>
    <row r="2403" spans="1:10" x14ac:dyDescent="0.3">
      <c r="A2403" s="17"/>
      <c r="B2403" s="74">
        <v>44867</v>
      </c>
      <c r="C2403" s="15">
        <f t="shared" si="152"/>
        <v>2</v>
      </c>
      <c r="D2403" s="15">
        <f t="shared" si="153"/>
        <v>11</v>
      </c>
      <c r="E2403" s="15">
        <f t="shared" si="154"/>
        <v>2022</v>
      </c>
      <c r="F2403" s="15" t="s">
        <v>330</v>
      </c>
      <c r="G2403" s="15" t="s">
        <v>48</v>
      </c>
      <c r="H2403" s="116">
        <v>216</v>
      </c>
      <c r="I2403" s="93"/>
      <c r="J2403" s="103">
        <f t="shared" si="151"/>
        <v>30960.983999999975</v>
      </c>
    </row>
    <row r="2404" spans="1:10" x14ac:dyDescent="0.3">
      <c r="A2404" s="17"/>
      <c r="B2404" s="74">
        <v>44867</v>
      </c>
      <c r="C2404" s="15">
        <f t="shared" si="152"/>
        <v>2</v>
      </c>
      <c r="D2404" s="15">
        <f t="shared" si="153"/>
        <v>11</v>
      </c>
      <c r="E2404" s="15">
        <f t="shared" si="154"/>
        <v>2022</v>
      </c>
      <c r="F2404" s="15" t="s">
        <v>160</v>
      </c>
      <c r="G2404" s="15" t="s">
        <v>161</v>
      </c>
      <c r="H2404" s="93"/>
      <c r="I2404" s="116">
        <v>200</v>
      </c>
      <c r="J2404" s="103">
        <f t="shared" si="151"/>
        <v>30760.983999999975</v>
      </c>
    </row>
    <row r="2405" spans="1:10" x14ac:dyDescent="0.3">
      <c r="A2405" s="17"/>
      <c r="B2405" s="74">
        <v>44867</v>
      </c>
      <c r="C2405" s="15">
        <f t="shared" si="152"/>
        <v>2</v>
      </c>
      <c r="D2405" s="15">
        <f t="shared" si="153"/>
        <v>11</v>
      </c>
      <c r="E2405" s="15">
        <f t="shared" si="154"/>
        <v>2022</v>
      </c>
      <c r="F2405" s="15" t="s">
        <v>336</v>
      </c>
      <c r="G2405" s="15" t="s">
        <v>19</v>
      </c>
      <c r="H2405" s="93"/>
      <c r="I2405" s="116">
        <v>42</v>
      </c>
      <c r="J2405" s="103">
        <f t="shared" si="151"/>
        <v>30718.983999999975</v>
      </c>
    </row>
    <row r="2406" spans="1:10" x14ac:dyDescent="0.3">
      <c r="A2406" s="17"/>
      <c r="B2406" s="74">
        <v>44867</v>
      </c>
      <c r="C2406" s="15">
        <f t="shared" si="152"/>
        <v>2</v>
      </c>
      <c r="D2406" s="15">
        <f t="shared" si="153"/>
        <v>11</v>
      </c>
      <c r="E2406" s="15">
        <f t="shared" si="154"/>
        <v>2022</v>
      </c>
      <c r="F2406" s="15" t="s">
        <v>336</v>
      </c>
      <c r="G2406" s="15" t="s">
        <v>9</v>
      </c>
      <c r="H2406" s="116">
        <v>216</v>
      </c>
      <c r="I2406" s="93"/>
      <c r="J2406" s="103">
        <f t="shared" si="151"/>
        <v>30934.983999999975</v>
      </c>
    </row>
    <row r="2407" spans="1:10" x14ac:dyDescent="0.3">
      <c r="A2407" s="17"/>
      <c r="B2407" s="74">
        <v>44867</v>
      </c>
      <c r="C2407" s="15">
        <f t="shared" si="152"/>
        <v>2</v>
      </c>
      <c r="D2407" s="15">
        <f t="shared" si="153"/>
        <v>11</v>
      </c>
      <c r="E2407" s="15">
        <f t="shared" si="154"/>
        <v>2022</v>
      </c>
      <c r="F2407" s="15" t="s">
        <v>235</v>
      </c>
      <c r="G2407" s="16" t="s">
        <v>91</v>
      </c>
      <c r="H2407" s="93"/>
      <c r="I2407" s="116">
        <v>100.79</v>
      </c>
      <c r="J2407" s="103">
        <f t="shared" si="151"/>
        <v>30834.193999999974</v>
      </c>
    </row>
    <row r="2408" spans="1:10" x14ac:dyDescent="0.3">
      <c r="A2408" s="79"/>
      <c r="B2408" s="80">
        <v>44868</v>
      </c>
      <c r="C2408" s="81">
        <f t="shared" si="152"/>
        <v>3</v>
      </c>
      <c r="D2408" s="81">
        <f t="shared" si="153"/>
        <v>11</v>
      </c>
      <c r="E2408" s="81">
        <f t="shared" si="154"/>
        <v>2022</v>
      </c>
      <c r="F2408" s="82" t="s">
        <v>41</v>
      </c>
      <c r="G2408" s="82" t="s">
        <v>91</v>
      </c>
      <c r="H2408" s="120"/>
      <c r="I2408" s="120">
        <v>412.81</v>
      </c>
      <c r="J2408" s="103">
        <f t="shared" si="151"/>
        <v>30421.383999999973</v>
      </c>
    </row>
    <row r="2409" spans="1:10" x14ac:dyDescent="0.3">
      <c r="A2409" s="77"/>
      <c r="B2409" s="204">
        <v>44869</v>
      </c>
      <c r="C2409" s="81">
        <f t="shared" si="152"/>
        <v>4</v>
      </c>
      <c r="D2409" s="81">
        <f t="shared" si="153"/>
        <v>11</v>
      </c>
      <c r="E2409" s="81">
        <f t="shared" si="154"/>
        <v>2022</v>
      </c>
      <c r="F2409" s="78" t="s">
        <v>359</v>
      </c>
      <c r="G2409" s="78" t="s">
        <v>19</v>
      </c>
      <c r="H2409" s="123">
        <v>300</v>
      </c>
      <c r="I2409" s="123"/>
      <c r="J2409" s="122">
        <f t="shared" si="151"/>
        <v>30721.383999999973</v>
      </c>
    </row>
    <row r="2410" spans="1:10" x14ac:dyDescent="0.3">
      <c r="A2410" s="77"/>
      <c r="B2410" s="204">
        <v>44869</v>
      </c>
      <c r="C2410" s="81">
        <f t="shared" si="152"/>
        <v>4</v>
      </c>
      <c r="D2410" s="81">
        <f t="shared" si="153"/>
        <v>11</v>
      </c>
      <c r="E2410" s="81">
        <f t="shared" si="154"/>
        <v>2022</v>
      </c>
      <c r="F2410" s="78" t="s">
        <v>179</v>
      </c>
      <c r="G2410" s="83" t="s">
        <v>96</v>
      </c>
      <c r="H2410" s="121"/>
      <c r="I2410" s="121">
        <v>26.05</v>
      </c>
      <c r="J2410" s="122">
        <f t="shared" si="151"/>
        <v>30695.333999999973</v>
      </c>
    </row>
    <row r="2411" spans="1:10" x14ac:dyDescent="0.3">
      <c r="A2411" s="77"/>
      <c r="B2411" s="204">
        <v>44869</v>
      </c>
      <c r="C2411" s="81">
        <f t="shared" si="152"/>
        <v>4</v>
      </c>
      <c r="D2411" s="81">
        <f t="shared" si="153"/>
        <v>11</v>
      </c>
      <c r="E2411" s="81">
        <f t="shared" si="154"/>
        <v>2022</v>
      </c>
      <c r="F2411" s="78" t="s">
        <v>329</v>
      </c>
      <c r="G2411" s="78" t="s">
        <v>19</v>
      </c>
      <c r="H2411" s="123">
        <v>216</v>
      </c>
      <c r="I2411" s="123"/>
      <c r="J2411" s="122">
        <f t="shared" si="151"/>
        <v>30911.333999999973</v>
      </c>
    </row>
    <row r="2412" spans="1:10" x14ac:dyDescent="0.3">
      <c r="A2412" s="77"/>
      <c r="B2412" s="204">
        <v>44872</v>
      </c>
      <c r="C2412" s="81">
        <f t="shared" si="152"/>
        <v>7</v>
      </c>
      <c r="D2412" s="81">
        <f t="shared" si="153"/>
        <v>11</v>
      </c>
      <c r="E2412" s="81">
        <f t="shared" si="154"/>
        <v>2022</v>
      </c>
      <c r="F2412" s="78" t="s">
        <v>306</v>
      </c>
      <c r="G2412" s="78" t="s">
        <v>19</v>
      </c>
      <c r="H2412" s="123">
        <v>135</v>
      </c>
      <c r="I2412" s="123"/>
      <c r="J2412" s="122">
        <f t="shared" si="151"/>
        <v>31046.333999999973</v>
      </c>
    </row>
    <row r="2413" spans="1:10" x14ac:dyDescent="0.3">
      <c r="A2413" s="77"/>
      <c r="B2413" s="204">
        <v>44872</v>
      </c>
      <c r="C2413" s="81">
        <f t="shared" si="152"/>
        <v>7</v>
      </c>
      <c r="D2413" s="81">
        <f t="shared" si="153"/>
        <v>11</v>
      </c>
      <c r="E2413" s="81">
        <f t="shared" si="154"/>
        <v>2022</v>
      </c>
      <c r="F2413" s="78" t="s">
        <v>306</v>
      </c>
      <c r="G2413" s="78" t="s">
        <v>9</v>
      </c>
      <c r="H2413" s="123">
        <v>216</v>
      </c>
      <c r="I2413" s="123"/>
      <c r="J2413" s="122">
        <f t="shared" si="151"/>
        <v>31262.333999999973</v>
      </c>
    </row>
    <row r="2414" spans="1:10" x14ac:dyDescent="0.3">
      <c r="A2414" s="77"/>
      <c r="B2414" s="204">
        <v>44872</v>
      </c>
      <c r="C2414" s="81">
        <f t="shared" si="152"/>
        <v>7</v>
      </c>
      <c r="D2414" s="81">
        <f t="shared" si="153"/>
        <v>11</v>
      </c>
      <c r="E2414" s="81">
        <f t="shared" si="154"/>
        <v>2022</v>
      </c>
      <c r="F2414" s="78" t="s">
        <v>226</v>
      </c>
      <c r="G2414" s="16" t="s">
        <v>91</v>
      </c>
      <c r="H2414" s="123"/>
      <c r="I2414" s="123">
        <v>29.6</v>
      </c>
      <c r="J2414" s="122">
        <f t="shared" si="151"/>
        <v>31232.733999999975</v>
      </c>
    </row>
    <row r="2415" spans="1:10" x14ac:dyDescent="0.3">
      <c r="A2415" s="77"/>
      <c r="B2415" s="204">
        <v>44872</v>
      </c>
      <c r="C2415" s="81">
        <f t="shared" si="152"/>
        <v>7</v>
      </c>
      <c r="D2415" s="81">
        <f t="shared" si="153"/>
        <v>11</v>
      </c>
      <c r="E2415" s="81">
        <f t="shared" si="154"/>
        <v>2022</v>
      </c>
      <c r="F2415" s="78" t="s">
        <v>235</v>
      </c>
      <c r="G2415" s="16" t="s">
        <v>91</v>
      </c>
      <c r="H2415" s="123"/>
      <c r="I2415" s="123">
        <v>9.8000000000000007</v>
      </c>
      <c r="J2415" s="122">
        <f t="shared" si="151"/>
        <v>31222.933999999976</v>
      </c>
    </row>
    <row r="2416" spans="1:10" x14ac:dyDescent="0.3">
      <c r="A2416" s="77"/>
      <c r="B2416" s="204">
        <v>44874</v>
      </c>
      <c r="C2416" s="81">
        <f t="shared" si="152"/>
        <v>9</v>
      </c>
      <c r="D2416" s="81">
        <f t="shared" si="153"/>
        <v>11</v>
      </c>
      <c r="E2416" s="81">
        <f t="shared" si="154"/>
        <v>2022</v>
      </c>
      <c r="F2416" s="78" t="s">
        <v>86</v>
      </c>
      <c r="G2416" s="78" t="s">
        <v>89</v>
      </c>
      <c r="H2416" s="123">
        <v>80</v>
      </c>
      <c r="I2416" s="123"/>
      <c r="J2416" s="122">
        <f t="shared" si="151"/>
        <v>31302.933999999976</v>
      </c>
    </row>
    <row r="2417" spans="1:10" x14ac:dyDescent="0.3">
      <c r="A2417" s="77"/>
      <c r="B2417" s="204">
        <v>44874</v>
      </c>
      <c r="C2417" s="81">
        <f t="shared" si="152"/>
        <v>9</v>
      </c>
      <c r="D2417" s="81">
        <f t="shared" si="153"/>
        <v>11</v>
      </c>
      <c r="E2417" s="81">
        <f t="shared" si="154"/>
        <v>2022</v>
      </c>
      <c r="F2417" s="78" t="s">
        <v>348</v>
      </c>
      <c r="G2417" s="78" t="s">
        <v>19</v>
      </c>
      <c r="H2417" s="123"/>
      <c r="I2417" s="123">
        <v>494.4</v>
      </c>
      <c r="J2417" s="122">
        <f t="shared" si="151"/>
        <v>30808.533999999974</v>
      </c>
    </row>
    <row r="2418" spans="1:10" x14ac:dyDescent="0.3">
      <c r="A2418" s="77"/>
      <c r="B2418" s="204">
        <v>44874</v>
      </c>
      <c r="C2418" s="81">
        <f t="shared" si="152"/>
        <v>9</v>
      </c>
      <c r="D2418" s="81">
        <f t="shared" si="153"/>
        <v>11</v>
      </c>
      <c r="E2418" s="81">
        <f t="shared" si="154"/>
        <v>2022</v>
      </c>
      <c r="F2418" s="78" t="s">
        <v>332</v>
      </c>
      <c r="G2418" s="78" t="s">
        <v>19</v>
      </c>
      <c r="H2418" s="123">
        <v>300</v>
      </c>
      <c r="I2418" s="123"/>
      <c r="J2418" s="122">
        <f t="shared" si="151"/>
        <v>31108.533999999974</v>
      </c>
    </row>
    <row r="2419" spans="1:10" x14ac:dyDescent="0.3">
      <c r="A2419" s="77"/>
      <c r="B2419" s="204">
        <v>44874</v>
      </c>
      <c r="C2419" s="81">
        <f t="shared" si="152"/>
        <v>9</v>
      </c>
      <c r="D2419" s="81">
        <f t="shared" si="153"/>
        <v>11</v>
      </c>
      <c r="E2419" s="81">
        <f t="shared" si="154"/>
        <v>2022</v>
      </c>
      <c r="F2419" s="78" t="s">
        <v>332</v>
      </c>
      <c r="G2419" s="78" t="s">
        <v>9</v>
      </c>
      <c r="H2419" s="123">
        <v>216</v>
      </c>
      <c r="I2419" s="123"/>
      <c r="J2419" s="122">
        <f t="shared" si="151"/>
        <v>31324.533999999974</v>
      </c>
    </row>
    <row r="2420" spans="1:10" x14ac:dyDescent="0.3">
      <c r="A2420" s="77"/>
      <c r="B2420" s="204">
        <v>44875</v>
      </c>
      <c r="C2420" s="81">
        <f t="shared" si="152"/>
        <v>10</v>
      </c>
      <c r="D2420" s="81">
        <f t="shared" si="153"/>
        <v>11</v>
      </c>
      <c r="E2420" s="81">
        <f t="shared" si="154"/>
        <v>2022</v>
      </c>
      <c r="F2420" s="78" t="s">
        <v>167</v>
      </c>
      <c r="G2420" s="78" t="s">
        <v>18</v>
      </c>
      <c r="H2420" s="123"/>
      <c r="I2420" s="123">
        <v>131.32</v>
      </c>
      <c r="J2420" s="122">
        <f t="shared" si="151"/>
        <v>31193.213999999974</v>
      </c>
    </row>
    <row r="2421" spans="1:10" x14ac:dyDescent="0.3">
      <c r="A2421" s="77"/>
      <c r="B2421" s="204">
        <v>44875</v>
      </c>
      <c r="C2421" s="81">
        <f t="shared" si="152"/>
        <v>10</v>
      </c>
      <c r="D2421" s="81">
        <f t="shared" si="153"/>
        <v>11</v>
      </c>
      <c r="E2421" s="81">
        <f t="shared" si="154"/>
        <v>2022</v>
      </c>
      <c r="F2421" s="78" t="s">
        <v>226</v>
      </c>
      <c r="G2421" s="78" t="s">
        <v>128</v>
      </c>
      <c r="H2421" s="123"/>
      <c r="I2421" s="123">
        <v>41</v>
      </c>
      <c r="J2421" s="122">
        <f t="shared" si="151"/>
        <v>31152.213999999974</v>
      </c>
    </row>
    <row r="2422" spans="1:10" x14ac:dyDescent="0.3">
      <c r="A2422" s="77"/>
      <c r="B2422" s="204">
        <v>44875</v>
      </c>
      <c r="C2422" s="81">
        <f t="shared" si="152"/>
        <v>10</v>
      </c>
      <c r="D2422" s="81">
        <f t="shared" si="153"/>
        <v>11</v>
      </c>
      <c r="E2422" s="81">
        <f t="shared" si="154"/>
        <v>2022</v>
      </c>
      <c r="F2422" s="78" t="s">
        <v>226</v>
      </c>
      <c r="G2422" s="78" t="s">
        <v>128</v>
      </c>
      <c r="H2422" s="123"/>
      <c r="I2422" s="123">
        <v>41</v>
      </c>
      <c r="J2422" s="122">
        <f t="shared" si="151"/>
        <v>31111.213999999974</v>
      </c>
    </row>
    <row r="2423" spans="1:10" x14ac:dyDescent="0.3">
      <c r="A2423" s="77"/>
      <c r="B2423" s="204">
        <v>44879</v>
      </c>
      <c r="C2423" s="81">
        <f t="shared" si="152"/>
        <v>14</v>
      </c>
      <c r="D2423" s="81">
        <f t="shared" si="153"/>
        <v>11</v>
      </c>
      <c r="E2423" s="81">
        <f t="shared" si="154"/>
        <v>2022</v>
      </c>
      <c r="F2423" s="78" t="s">
        <v>173</v>
      </c>
      <c r="G2423" s="88" t="s">
        <v>91</v>
      </c>
      <c r="H2423" s="123"/>
      <c r="I2423" s="123">
        <v>170.41</v>
      </c>
      <c r="J2423" s="122">
        <f t="shared" si="151"/>
        <v>30940.803999999975</v>
      </c>
    </row>
    <row r="2424" spans="1:10" x14ac:dyDescent="0.3">
      <c r="A2424" s="77"/>
      <c r="B2424" s="204">
        <v>44880</v>
      </c>
      <c r="C2424" s="81">
        <f t="shared" si="152"/>
        <v>15</v>
      </c>
      <c r="D2424" s="81">
        <f t="shared" si="153"/>
        <v>11</v>
      </c>
      <c r="E2424" s="81">
        <f t="shared" si="154"/>
        <v>2022</v>
      </c>
      <c r="F2424" s="78" t="s">
        <v>327</v>
      </c>
      <c r="G2424" s="78" t="s">
        <v>19</v>
      </c>
      <c r="H2424" s="123">
        <v>160</v>
      </c>
      <c r="I2424" s="123"/>
      <c r="J2424" s="122">
        <f t="shared" si="151"/>
        <v>31100.803999999975</v>
      </c>
    </row>
    <row r="2425" spans="1:10" x14ac:dyDescent="0.3">
      <c r="A2425" s="77"/>
      <c r="B2425" s="204">
        <v>44880</v>
      </c>
      <c r="C2425" s="81">
        <f t="shared" si="152"/>
        <v>15</v>
      </c>
      <c r="D2425" s="81">
        <f t="shared" si="153"/>
        <v>11</v>
      </c>
      <c r="E2425" s="81">
        <f t="shared" si="154"/>
        <v>2022</v>
      </c>
      <c r="F2425" s="78" t="s">
        <v>327</v>
      </c>
      <c r="G2425" s="78" t="s">
        <v>9</v>
      </c>
      <c r="H2425" s="123">
        <v>216</v>
      </c>
      <c r="I2425" s="123"/>
      <c r="J2425" s="122">
        <f t="shared" si="151"/>
        <v>31316.803999999975</v>
      </c>
    </row>
    <row r="2426" spans="1:10" x14ac:dyDescent="0.3">
      <c r="A2426" s="77" t="s">
        <v>271</v>
      </c>
      <c r="B2426" s="204">
        <v>44883</v>
      </c>
      <c r="C2426" s="81">
        <f t="shared" si="152"/>
        <v>18</v>
      </c>
      <c r="D2426" s="81">
        <f t="shared" si="153"/>
        <v>11</v>
      </c>
      <c r="E2426" s="81">
        <f t="shared" si="154"/>
        <v>2022</v>
      </c>
      <c r="F2426" s="78" t="s">
        <v>235</v>
      </c>
      <c r="G2426" s="88" t="s">
        <v>91</v>
      </c>
      <c r="H2426" s="123"/>
      <c r="I2426" s="123">
        <v>131.97999999999999</v>
      </c>
      <c r="J2426" s="124">
        <f t="shared" si="151"/>
        <v>31184.823999999975</v>
      </c>
    </row>
    <row r="2427" spans="1:10" x14ac:dyDescent="0.3">
      <c r="A2427" s="77"/>
      <c r="B2427" s="204">
        <v>44887</v>
      </c>
      <c r="C2427" s="81">
        <f t="shared" si="152"/>
        <v>22</v>
      </c>
      <c r="D2427" s="81">
        <f t="shared" si="153"/>
        <v>11</v>
      </c>
      <c r="E2427" s="78">
        <f t="shared" si="154"/>
        <v>2022</v>
      </c>
      <c r="F2427" s="84" t="s">
        <v>41</v>
      </c>
      <c r="G2427" s="78" t="s">
        <v>10</v>
      </c>
      <c r="H2427" s="125"/>
      <c r="I2427" s="123">
        <v>200</v>
      </c>
      <c r="J2427" s="122">
        <f t="shared" si="151"/>
        <v>30984.823999999975</v>
      </c>
    </row>
    <row r="2428" spans="1:10" x14ac:dyDescent="0.3">
      <c r="A2428" s="77"/>
      <c r="B2428" s="204">
        <v>44887</v>
      </c>
      <c r="C2428" s="81">
        <f t="shared" si="152"/>
        <v>22</v>
      </c>
      <c r="D2428" s="81">
        <f t="shared" si="153"/>
        <v>11</v>
      </c>
      <c r="E2428" s="78">
        <f t="shared" si="154"/>
        <v>2022</v>
      </c>
      <c r="F2428" s="84" t="s">
        <v>57</v>
      </c>
      <c r="G2428" s="78" t="s">
        <v>28</v>
      </c>
      <c r="H2428" s="125"/>
      <c r="I2428" s="123">
        <v>117.9</v>
      </c>
      <c r="J2428" s="122">
        <f t="shared" si="151"/>
        <v>30866.923999999974</v>
      </c>
    </row>
    <row r="2429" spans="1:10" x14ac:dyDescent="0.3">
      <c r="A2429" s="77"/>
      <c r="B2429" s="204">
        <v>44887</v>
      </c>
      <c r="C2429" s="81">
        <f t="shared" si="152"/>
        <v>22</v>
      </c>
      <c r="D2429" s="81">
        <f t="shared" si="153"/>
        <v>11</v>
      </c>
      <c r="E2429" s="78">
        <f t="shared" si="154"/>
        <v>2022</v>
      </c>
      <c r="F2429" s="84" t="s">
        <v>190</v>
      </c>
      <c r="G2429" s="78" t="s">
        <v>116</v>
      </c>
      <c r="H2429" s="125"/>
      <c r="I2429" s="123">
        <v>7.2</v>
      </c>
      <c r="J2429" s="122">
        <f t="shared" si="151"/>
        <v>30859.723999999973</v>
      </c>
    </row>
    <row r="2430" spans="1:10" x14ac:dyDescent="0.3">
      <c r="A2430" s="77"/>
      <c r="B2430" s="204">
        <v>44889</v>
      </c>
      <c r="C2430" s="81">
        <f t="shared" si="152"/>
        <v>24</v>
      </c>
      <c r="D2430" s="81">
        <f t="shared" si="153"/>
        <v>11</v>
      </c>
      <c r="E2430" s="78">
        <f t="shared" si="154"/>
        <v>2022</v>
      </c>
      <c r="F2430" s="84" t="s">
        <v>123</v>
      </c>
      <c r="G2430" s="78" t="s">
        <v>71</v>
      </c>
      <c r="H2430" s="125"/>
      <c r="I2430" s="123">
        <v>379.97</v>
      </c>
      <c r="J2430" s="122">
        <f t="shared" si="151"/>
        <v>30479.753999999972</v>
      </c>
    </row>
    <row r="2431" spans="1:10" x14ac:dyDescent="0.3">
      <c r="A2431" s="77"/>
      <c r="B2431" s="204">
        <v>44890</v>
      </c>
      <c r="C2431" s="81">
        <f t="shared" si="152"/>
        <v>25</v>
      </c>
      <c r="D2431" s="81">
        <f t="shared" si="153"/>
        <v>11</v>
      </c>
      <c r="E2431" s="78">
        <f t="shared" si="154"/>
        <v>2022</v>
      </c>
      <c r="F2431" s="84" t="s">
        <v>273</v>
      </c>
      <c r="G2431" s="78" t="s">
        <v>119</v>
      </c>
      <c r="H2431" s="125"/>
      <c r="I2431" s="123">
        <v>530</v>
      </c>
      <c r="J2431" s="122">
        <f t="shared" si="151"/>
        <v>29949.753999999972</v>
      </c>
    </row>
    <row r="2432" spans="1:10" x14ac:dyDescent="0.3">
      <c r="A2432" s="77"/>
      <c r="B2432" s="204">
        <v>44890</v>
      </c>
      <c r="C2432" s="81">
        <f t="shared" si="152"/>
        <v>25</v>
      </c>
      <c r="D2432" s="81">
        <f t="shared" si="153"/>
        <v>11</v>
      </c>
      <c r="E2432" s="78">
        <f t="shared" si="154"/>
        <v>2022</v>
      </c>
      <c r="F2432" s="84" t="s">
        <v>136</v>
      </c>
      <c r="G2432" s="88" t="s">
        <v>91</v>
      </c>
      <c r="H2432" s="125"/>
      <c r="I2432" s="123">
        <v>36.9</v>
      </c>
      <c r="J2432" s="122">
        <f t="shared" si="151"/>
        <v>29912.85399999997</v>
      </c>
    </row>
    <row r="2433" spans="1:10" x14ac:dyDescent="0.3">
      <c r="A2433" s="77"/>
      <c r="B2433" s="204">
        <v>44893</v>
      </c>
      <c r="C2433" s="81">
        <f t="shared" si="152"/>
        <v>28</v>
      </c>
      <c r="D2433" s="81">
        <f t="shared" si="153"/>
        <v>11</v>
      </c>
      <c r="E2433" s="78">
        <f t="shared" si="154"/>
        <v>2022</v>
      </c>
      <c r="F2433" s="78" t="s">
        <v>57</v>
      </c>
      <c r="G2433" s="78" t="s">
        <v>22</v>
      </c>
      <c r="H2433" s="125"/>
      <c r="I2433" s="123">
        <v>115.15</v>
      </c>
      <c r="J2433" s="122">
        <f t="shared" si="151"/>
        <v>29797.703999999969</v>
      </c>
    </row>
    <row r="2434" spans="1:10" x14ac:dyDescent="0.3">
      <c r="A2434" s="77"/>
      <c r="B2434" s="204">
        <v>44893</v>
      </c>
      <c r="C2434" s="81">
        <f t="shared" si="152"/>
        <v>28</v>
      </c>
      <c r="D2434" s="81">
        <f t="shared" si="153"/>
        <v>11</v>
      </c>
      <c r="E2434" s="78">
        <f t="shared" si="154"/>
        <v>2022</v>
      </c>
      <c r="F2434" s="84" t="s">
        <v>274</v>
      </c>
      <c r="G2434" s="78" t="s">
        <v>161</v>
      </c>
      <c r="H2434" s="125"/>
      <c r="I2434" s="123">
        <v>7</v>
      </c>
      <c r="J2434" s="122">
        <f t="shared" si="151"/>
        <v>29790.703999999969</v>
      </c>
    </row>
    <row r="2435" spans="1:10" x14ac:dyDescent="0.3">
      <c r="A2435" s="77"/>
      <c r="B2435" s="204">
        <v>44893</v>
      </c>
      <c r="C2435" s="81">
        <f t="shared" si="152"/>
        <v>28</v>
      </c>
      <c r="D2435" s="81">
        <f t="shared" si="153"/>
        <v>11</v>
      </c>
      <c r="E2435" s="78">
        <f t="shared" si="154"/>
        <v>2022</v>
      </c>
      <c r="F2435" s="78" t="s">
        <v>235</v>
      </c>
      <c r="G2435" s="88" t="s">
        <v>91</v>
      </c>
      <c r="H2435" s="125"/>
      <c r="I2435" s="123">
        <v>33.409999999999997</v>
      </c>
      <c r="J2435" s="122">
        <f t="shared" ref="J2435:J2453" si="155">J2434+H2435-I2435</f>
        <v>29757.293999999969</v>
      </c>
    </row>
    <row r="2436" spans="1:10" x14ac:dyDescent="0.3">
      <c r="A2436" s="77"/>
      <c r="B2436" s="204">
        <v>44893</v>
      </c>
      <c r="C2436" s="81">
        <f t="shared" si="152"/>
        <v>28</v>
      </c>
      <c r="D2436" s="81">
        <f t="shared" si="153"/>
        <v>11</v>
      </c>
      <c r="E2436" s="78">
        <f t="shared" si="154"/>
        <v>2022</v>
      </c>
      <c r="F2436" s="78" t="s">
        <v>235</v>
      </c>
      <c r="G2436" s="88" t="s">
        <v>91</v>
      </c>
      <c r="H2436" s="125"/>
      <c r="I2436" s="123">
        <v>10.5</v>
      </c>
      <c r="J2436" s="124">
        <f t="shared" si="155"/>
        <v>29746.793999999969</v>
      </c>
    </row>
    <row r="2437" spans="1:10" x14ac:dyDescent="0.3">
      <c r="B2437" s="75">
        <v>44896</v>
      </c>
      <c r="C2437" s="11">
        <f t="shared" si="152"/>
        <v>1</v>
      </c>
      <c r="D2437" s="11">
        <f t="shared" si="153"/>
        <v>12</v>
      </c>
      <c r="E2437" s="11">
        <f t="shared" si="154"/>
        <v>2022</v>
      </c>
      <c r="F2437" s="85" t="s">
        <v>309</v>
      </c>
      <c r="G2437" s="11" t="s">
        <v>19</v>
      </c>
      <c r="H2437" s="118">
        <v>216</v>
      </c>
      <c r="J2437" s="104">
        <f t="shared" si="155"/>
        <v>29962.793999999969</v>
      </c>
    </row>
    <row r="2438" spans="1:10" x14ac:dyDescent="0.3">
      <c r="B2438" s="75">
        <v>44897</v>
      </c>
      <c r="C2438" s="11">
        <f t="shared" si="152"/>
        <v>2</v>
      </c>
      <c r="D2438" s="11">
        <f t="shared" si="153"/>
        <v>12</v>
      </c>
      <c r="E2438" s="11">
        <f t="shared" si="154"/>
        <v>2022</v>
      </c>
      <c r="F2438" s="85" t="s">
        <v>357</v>
      </c>
      <c r="G2438" s="11" t="s">
        <v>19</v>
      </c>
      <c r="H2438" s="203"/>
      <c r="I2438" s="112">
        <v>1667</v>
      </c>
      <c r="J2438" s="104">
        <f t="shared" si="155"/>
        <v>28295.793999999969</v>
      </c>
    </row>
    <row r="2439" spans="1:10" x14ac:dyDescent="0.3">
      <c r="B2439" s="75">
        <v>44897</v>
      </c>
      <c r="C2439" s="11">
        <f t="shared" si="152"/>
        <v>2</v>
      </c>
      <c r="D2439" s="11">
        <f t="shared" si="153"/>
        <v>12</v>
      </c>
      <c r="E2439" s="11">
        <f t="shared" si="154"/>
        <v>2022</v>
      </c>
      <c r="F2439" s="85" t="s">
        <v>330</v>
      </c>
      <c r="G2439" s="11" t="s">
        <v>48</v>
      </c>
      <c r="H2439" s="118">
        <v>417</v>
      </c>
      <c r="J2439" s="104">
        <f t="shared" si="155"/>
        <v>28712.793999999969</v>
      </c>
    </row>
    <row r="2440" spans="1:10" x14ac:dyDescent="0.3">
      <c r="B2440" s="75">
        <v>44897</v>
      </c>
      <c r="C2440" s="11">
        <f t="shared" si="152"/>
        <v>2</v>
      </c>
      <c r="D2440" s="11">
        <f t="shared" si="153"/>
        <v>12</v>
      </c>
      <c r="E2440" s="11">
        <f t="shared" si="154"/>
        <v>2022</v>
      </c>
      <c r="F2440" s="85" t="s">
        <v>336</v>
      </c>
      <c r="G2440" s="11" t="s">
        <v>19</v>
      </c>
      <c r="H2440" s="118">
        <v>216</v>
      </c>
      <c r="J2440" s="104">
        <f t="shared" si="155"/>
        <v>28928.793999999969</v>
      </c>
    </row>
    <row r="2441" spans="1:10" x14ac:dyDescent="0.3">
      <c r="B2441" s="75">
        <v>44897</v>
      </c>
      <c r="C2441" s="11">
        <f t="shared" si="152"/>
        <v>2</v>
      </c>
      <c r="D2441" s="11">
        <f t="shared" si="153"/>
        <v>12</v>
      </c>
      <c r="E2441" s="11">
        <f t="shared" si="154"/>
        <v>2022</v>
      </c>
      <c r="F2441" s="85" t="s">
        <v>336</v>
      </c>
      <c r="G2441" s="11" t="s">
        <v>9</v>
      </c>
      <c r="H2441" s="118">
        <v>216</v>
      </c>
      <c r="J2441" s="104">
        <f t="shared" si="155"/>
        <v>29144.793999999969</v>
      </c>
    </row>
    <row r="2442" spans="1:10" x14ac:dyDescent="0.3">
      <c r="A2442" s="1" t="s">
        <v>275</v>
      </c>
      <c r="B2442" s="75">
        <v>44897</v>
      </c>
      <c r="C2442" s="11">
        <f t="shared" si="152"/>
        <v>2</v>
      </c>
      <c r="D2442" s="11">
        <f t="shared" si="153"/>
        <v>12</v>
      </c>
      <c r="E2442" s="11">
        <f t="shared" si="154"/>
        <v>2022</v>
      </c>
      <c r="F2442" s="85" t="s">
        <v>231</v>
      </c>
      <c r="G2442" s="11" t="s">
        <v>116</v>
      </c>
      <c r="H2442" s="118">
        <v>38.520000000000003</v>
      </c>
      <c r="J2442" s="104">
        <f t="shared" si="155"/>
        <v>29183.313999999969</v>
      </c>
    </row>
    <row r="2443" spans="1:10" x14ac:dyDescent="0.3">
      <c r="A2443" s="1" t="s">
        <v>276</v>
      </c>
      <c r="B2443" s="75">
        <v>44897</v>
      </c>
      <c r="C2443" s="11">
        <f t="shared" si="152"/>
        <v>2</v>
      </c>
      <c r="D2443" s="11">
        <f t="shared" si="153"/>
        <v>12</v>
      </c>
      <c r="E2443" s="11">
        <f t="shared" si="154"/>
        <v>2022</v>
      </c>
      <c r="F2443" s="85" t="s">
        <v>231</v>
      </c>
      <c r="G2443" s="11" t="s">
        <v>116</v>
      </c>
      <c r="H2443" s="118">
        <v>38.520000000000003</v>
      </c>
      <c r="J2443" s="104">
        <f t="shared" si="155"/>
        <v>29221.83399999997</v>
      </c>
    </row>
    <row r="2444" spans="1:10" x14ac:dyDescent="0.3">
      <c r="A2444" s="1" t="s">
        <v>277</v>
      </c>
      <c r="B2444" s="75">
        <v>44897</v>
      </c>
      <c r="C2444" s="11">
        <f t="shared" si="152"/>
        <v>2</v>
      </c>
      <c r="D2444" s="11">
        <f t="shared" si="153"/>
        <v>12</v>
      </c>
      <c r="E2444" s="11">
        <f t="shared" si="154"/>
        <v>2022</v>
      </c>
      <c r="F2444" s="85" t="s">
        <v>231</v>
      </c>
      <c r="G2444" s="11" t="s">
        <v>116</v>
      </c>
      <c r="H2444" s="203">
        <v>38.520000000000003</v>
      </c>
      <c r="I2444" s="126"/>
      <c r="J2444" s="119">
        <f t="shared" si="155"/>
        <v>29260.35399999997</v>
      </c>
    </row>
    <row r="2445" spans="1:10" x14ac:dyDescent="0.3">
      <c r="B2445" s="75">
        <v>44900</v>
      </c>
      <c r="C2445" s="11">
        <f t="shared" si="152"/>
        <v>5</v>
      </c>
      <c r="D2445" s="11">
        <f t="shared" si="153"/>
        <v>12</v>
      </c>
      <c r="E2445" s="11">
        <f t="shared" si="154"/>
        <v>2022</v>
      </c>
      <c r="F2445" s="11" t="s">
        <v>359</v>
      </c>
      <c r="G2445" s="11" t="s">
        <v>19</v>
      </c>
      <c r="H2445" s="118">
        <v>300</v>
      </c>
      <c r="I2445" s="118"/>
      <c r="J2445" s="92">
        <f t="shared" si="155"/>
        <v>29560.35399999997</v>
      </c>
    </row>
    <row r="2446" spans="1:10" x14ac:dyDescent="0.3">
      <c r="B2446" s="75">
        <v>44900</v>
      </c>
      <c r="C2446" s="11">
        <f t="shared" si="152"/>
        <v>5</v>
      </c>
      <c r="D2446" s="11">
        <f t="shared" si="153"/>
        <v>12</v>
      </c>
      <c r="E2446" s="11">
        <f t="shared" si="154"/>
        <v>2022</v>
      </c>
      <c r="F2446" s="11" t="s">
        <v>57</v>
      </c>
      <c r="G2446" s="11" t="s">
        <v>22</v>
      </c>
      <c r="H2446" s="118"/>
      <c r="I2446" s="118">
        <v>40.6</v>
      </c>
      <c r="J2446" s="92">
        <f t="shared" si="155"/>
        <v>29519.753999999972</v>
      </c>
    </row>
    <row r="2447" spans="1:10" x14ac:dyDescent="0.3">
      <c r="B2447" s="75">
        <v>44900</v>
      </c>
      <c r="C2447" s="11">
        <f t="shared" ref="C2447:C2453" si="156">DAY(B2447)</f>
        <v>5</v>
      </c>
      <c r="D2447" s="11">
        <f t="shared" ref="D2447:D2453" si="157">MONTH(B2447)</f>
        <v>12</v>
      </c>
      <c r="E2447" s="11">
        <f t="shared" ref="E2447:E2453" si="158">YEAR(B2447)</f>
        <v>2022</v>
      </c>
      <c r="F2447" s="11" t="s">
        <v>329</v>
      </c>
      <c r="G2447" s="11" t="s">
        <v>19</v>
      </c>
      <c r="H2447" s="118">
        <v>216</v>
      </c>
      <c r="I2447" s="118"/>
      <c r="J2447" s="92">
        <f t="shared" si="155"/>
        <v>29735.753999999972</v>
      </c>
    </row>
    <row r="2448" spans="1:10" x14ac:dyDescent="0.3">
      <c r="B2448" s="75">
        <v>44901</v>
      </c>
      <c r="C2448" s="11">
        <f t="shared" si="156"/>
        <v>6</v>
      </c>
      <c r="D2448" s="11">
        <f t="shared" si="157"/>
        <v>12</v>
      </c>
      <c r="E2448" s="11">
        <f t="shared" si="158"/>
        <v>2022</v>
      </c>
      <c r="F2448" s="11" t="s">
        <v>45</v>
      </c>
      <c r="G2448" s="11" t="s">
        <v>96</v>
      </c>
      <c r="H2448" s="118"/>
      <c r="I2448" s="118">
        <v>1.1200000000000001</v>
      </c>
      <c r="J2448" s="92">
        <f t="shared" si="155"/>
        <v>29734.633999999973</v>
      </c>
    </row>
    <row r="2449" spans="2:10" x14ac:dyDescent="0.3">
      <c r="B2449" s="75">
        <v>44902</v>
      </c>
      <c r="C2449" s="11">
        <f t="shared" si="156"/>
        <v>7</v>
      </c>
      <c r="D2449" s="11">
        <f t="shared" si="157"/>
        <v>12</v>
      </c>
      <c r="E2449" s="11">
        <f t="shared" si="158"/>
        <v>2022</v>
      </c>
      <c r="F2449" s="11" t="s">
        <v>306</v>
      </c>
      <c r="G2449" s="11" t="s">
        <v>19</v>
      </c>
      <c r="H2449" s="118">
        <v>135</v>
      </c>
      <c r="I2449" s="118"/>
      <c r="J2449" s="92">
        <f t="shared" si="155"/>
        <v>29869.633999999973</v>
      </c>
    </row>
    <row r="2450" spans="2:10" x14ac:dyDescent="0.3">
      <c r="B2450" s="75">
        <v>44902</v>
      </c>
      <c r="C2450" s="11">
        <f t="shared" si="156"/>
        <v>7</v>
      </c>
      <c r="D2450" s="11">
        <f t="shared" si="157"/>
        <v>12</v>
      </c>
      <c r="E2450" s="11">
        <f t="shared" si="158"/>
        <v>2022</v>
      </c>
      <c r="F2450" s="11" t="s">
        <v>306</v>
      </c>
      <c r="G2450" s="11" t="s">
        <v>9</v>
      </c>
      <c r="H2450" s="118">
        <v>216</v>
      </c>
      <c r="I2450" s="118"/>
      <c r="J2450" s="104">
        <f t="shared" si="155"/>
        <v>30085.633999999973</v>
      </c>
    </row>
    <row r="2451" spans="2:10" x14ac:dyDescent="0.3">
      <c r="B2451" s="75">
        <v>44902</v>
      </c>
      <c r="C2451" s="11">
        <f t="shared" si="156"/>
        <v>7</v>
      </c>
      <c r="D2451" s="11">
        <f t="shared" si="157"/>
        <v>12</v>
      </c>
      <c r="E2451" s="11">
        <f t="shared" si="158"/>
        <v>2022</v>
      </c>
      <c r="F2451" s="11" t="s">
        <v>118</v>
      </c>
      <c r="G2451" s="11" t="s">
        <v>91</v>
      </c>
      <c r="H2451" s="118"/>
      <c r="I2451" s="118">
        <v>13.22</v>
      </c>
      <c r="J2451" s="92">
        <f t="shared" si="155"/>
        <v>30072.413999999972</v>
      </c>
    </row>
    <row r="2452" spans="2:10" x14ac:dyDescent="0.3">
      <c r="B2452" s="75">
        <v>44902</v>
      </c>
      <c r="C2452" s="11">
        <f t="shared" si="156"/>
        <v>7</v>
      </c>
      <c r="D2452" s="11">
        <f t="shared" si="157"/>
        <v>12</v>
      </c>
      <c r="E2452" s="11">
        <f t="shared" si="158"/>
        <v>2022</v>
      </c>
      <c r="F2452" s="11" t="s">
        <v>348</v>
      </c>
      <c r="G2452" s="11" t="s">
        <v>19</v>
      </c>
      <c r="H2452" s="118">
        <v>300</v>
      </c>
      <c r="I2452" s="118"/>
      <c r="J2452" s="92">
        <f t="shared" si="155"/>
        <v>30372.413999999972</v>
      </c>
    </row>
    <row r="2453" spans="2:10" x14ac:dyDescent="0.3">
      <c r="B2453" s="75">
        <v>44902</v>
      </c>
      <c r="C2453" s="11">
        <f t="shared" si="156"/>
        <v>7</v>
      </c>
      <c r="D2453" s="11">
        <f t="shared" si="157"/>
        <v>12</v>
      </c>
      <c r="E2453" s="11">
        <f t="shared" si="158"/>
        <v>2022</v>
      </c>
      <c r="F2453" s="11" t="s">
        <v>235</v>
      </c>
      <c r="G2453" s="11" t="s">
        <v>91</v>
      </c>
      <c r="H2453" s="118"/>
      <c r="I2453" s="118">
        <v>50.03</v>
      </c>
      <c r="J2453" s="92">
        <f t="shared" si="155"/>
        <v>30322.383999999973</v>
      </c>
    </row>
  </sheetData>
  <sheetProtection selectLockedCells="1" selectUnlockedCells="1"/>
  <autoFilter ref="A1:J2453" xr:uid="{00000000-0009-0000-0000-000001000000}"/>
  <pageMargins left="0.78749999999999998" right="0.78749999999999998" top="1.0527777777777778" bottom="1.0527777777777778" header="0" footer="0"/>
  <pageSetup paperSize="9" scale="90" firstPageNumber="0" orientation="landscape" horizontalDpi="300" verticalDpi="300" r:id="rId1"/>
  <headerFooter alignWithMargins="0">
    <oddHeader>&amp;C&amp;"Arial,Normal"&amp;10&amp;A</oddHeader>
    <oddFooter>&amp;C&amp;"Arial,Normal"&amp;10Page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G60"/>
  <sheetViews>
    <sheetView workbookViewId="0"/>
  </sheetViews>
  <sheetFormatPr baseColWidth="10" defaultColWidth="9.453125" defaultRowHeight="13" customHeight="1" x14ac:dyDescent="0.3"/>
  <cols>
    <col min="1" max="1" width="1.453125" style="129" customWidth="1"/>
    <col min="2" max="2" width="32.7265625" style="129" bestFit="1" customWidth="1"/>
    <col min="3" max="3" width="1.54296875" style="130" customWidth="1"/>
    <col min="4" max="4" width="7.453125" style="129" bestFit="1" customWidth="1"/>
    <col min="5" max="5" width="5.453125" style="129" bestFit="1" customWidth="1"/>
    <col min="6" max="7" width="12" style="184" bestFit="1" customWidth="1"/>
    <col min="8" max="8" width="7.1796875" style="129" bestFit="1" customWidth="1"/>
    <col min="9" max="10" width="12" style="184" bestFit="1" customWidth="1"/>
    <col min="11" max="11" width="6" style="129" bestFit="1" customWidth="1"/>
    <col min="12" max="12" width="9" style="135" bestFit="1" customWidth="1"/>
    <col min="13" max="193" width="9.453125" style="129"/>
    <col min="194" max="16384" width="9.453125" style="136"/>
  </cols>
  <sheetData>
    <row r="1" spans="2:215" ht="13" customHeight="1" thickBot="1" x14ac:dyDescent="0.35">
      <c r="GL1" s="129"/>
      <c r="GM1" s="129"/>
      <c r="GN1" s="129"/>
      <c r="GO1" s="129"/>
      <c r="GP1" s="129"/>
      <c r="GQ1" s="129"/>
      <c r="GR1" s="129"/>
      <c r="GS1" s="129"/>
      <c r="GT1" s="129"/>
      <c r="GU1" s="129"/>
      <c r="GV1" s="129"/>
      <c r="GW1" s="129"/>
      <c r="GX1" s="129"/>
      <c r="GY1" s="129"/>
      <c r="GZ1" s="129"/>
      <c r="HA1" s="129"/>
      <c r="HB1" s="129"/>
      <c r="HC1" s="129"/>
      <c r="HD1" s="129"/>
      <c r="HE1" s="129"/>
      <c r="HF1" s="129"/>
      <c r="HG1" s="129"/>
    </row>
    <row r="2" spans="2:215" s="129" customFormat="1" ht="12.75" customHeight="1" thickBot="1" x14ac:dyDescent="0.35">
      <c r="B2" s="137"/>
      <c r="C2" s="130"/>
      <c r="D2" s="228" t="s">
        <v>278</v>
      </c>
      <c r="E2" s="228"/>
      <c r="F2" s="228"/>
      <c r="G2" s="228"/>
      <c r="H2" s="228"/>
      <c r="I2" s="228"/>
      <c r="J2" s="228"/>
      <c r="K2" s="228"/>
      <c r="L2" s="228"/>
    </row>
    <row r="3" spans="2:215" ht="13" customHeight="1" thickBot="1" x14ac:dyDescent="0.35">
      <c r="D3" s="131"/>
      <c r="E3" s="131"/>
      <c r="F3" s="86"/>
      <c r="G3" s="86"/>
      <c r="H3" s="134"/>
      <c r="I3" s="185"/>
      <c r="J3" s="86"/>
      <c r="K3" s="131"/>
      <c r="L3" s="130"/>
      <c r="GL3" s="129"/>
      <c r="GM3" s="129"/>
      <c r="GN3" s="129"/>
      <c r="GO3" s="129"/>
      <c r="GP3" s="129"/>
      <c r="GQ3" s="129"/>
      <c r="GR3" s="129"/>
      <c r="GS3" s="129"/>
      <c r="GT3" s="129"/>
      <c r="GU3" s="129"/>
      <c r="GV3" s="129"/>
      <c r="GW3" s="129"/>
      <c r="GX3" s="129"/>
      <c r="GY3" s="129"/>
      <c r="GZ3" s="129"/>
      <c r="HA3" s="129"/>
      <c r="HB3" s="129"/>
      <c r="HC3" s="129"/>
      <c r="HD3" s="129"/>
      <c r="HE3" s="129"/>
      <c r="HF3" s="129"/>
      <c r="HG3" s="129"/>
    </row>
    <row r="4" spans="2:215" s="129" customFormat="1" ht="12.75" customHeight="1" thickBot="1" x14ac:dyDescent="0.35">
      <c r="C4" s="130"/>
      <c r="D4" s="222" t="s">
        <v>281</v>
      </c>
      <c r="E4" s="223"/>
      <c r="F4" s="224" t="s">
        <v>280</v>
      </c>
      <c r="G4" s="224"/>
      <c r="H4" s="224"/>
      <c r="I4" s="225" t="s">
        <v>279</v>
      </c>
      <c r="J4" s="226"/>
      <c r="K4" s="226"/>
      <c r="L4" s="227"/>
    </row>
    <row r="5" spans="2:215" ht="12.75" customHeight="1" thickBot="1" x14ac:dyDescent="0.35">
      <c r="D5" s="131"/>
      <c r="E5" s="131"/>
      <c r="F5" s="86"/>
      <c r="G5" s="86"/>
      <c r="H5" s="133"/>
      <c r="I5" s="86"/>
      <c r="J5" s="86"/>
      <c r="K5" s="131"/>
      <c r="L5" s="131"/>
      <c r="GL5" s="129"/>
      <c r="GM5" s="129"/>
      <c r="GN5" s="129"/>
      <c r="GO5" s="129"/>
      <c r="GP5" s="129"/>
      <c r="GQ5" s="129"/>
      <c r="GR5" s="129"/>
      <c r="GS5" s="129"/>
      <c r="GT5" s="129"/>
      <c r="GU5" s="129"/>
      <c r="GV5" s="129"/>
      <c r="GW5" s="129"/>
      <c r="GX5" s="129"/>
      <c r="GY5" s="129"/>
      <c r="GZ5" s="129"/>
      <c r="HA5" s="129"/>
      <c r="HB5" s="129"/>
      <c r="HC5" s="129"/>
      <c r="HD5" s="129"/>
      <c r="HE5" s="129"/>
      <c r="HF5" s="129"/>
      <c r="HG5" s="129"/>
    </row>
    <row r="6" spans="2:215" s="129" customFormat="1" ht="12.75" customHeight="1" thickBot="1" x14ac:dyDescent="0.35">
      <c r="C6" s="130"/>
      <c r="D6" s="140" t="s">
        <v>284</v>
      </c>
      <c r="E6" s="141" t="s">
        <v>285</v>
      </c>
      <c r="F6" s="186" t="s">
        <v>360</v>
      </c>
      <c r="G6" s="187" t="s">
        <v>361</v>
      </c>
      <c r="H6" s="142" t="s">
        <v>286</v>
      </c>
      <c r="I6" s="188" t="s">
        <v>360</v>
      </c>
      <c r="J6" s="188" t="s">
        <v>361</v>
      </c>
      <c r="K6" s="139" t="s">
        <v>283</v>
      </c>
      <c r="L6" s="138" t="s">
        <v>282</v>
      </c>
    </row>
    <row r="7" spans="2:215" ht="12.75" customHeight="1" thickBot="1" x14ac:dyDescent="0.35">
      <c r="D7" s="131"/>
      <c r="E7" s="131"/>
      <c r="F7" s="86"/>
      <c r="G7" s="86"/>
      <c r="H7" s="134"/>
      <c r="I7" s="86"/>
      <c r="J7" s="86"/>
      <c r="K7" s="131"/>
      <c r="L7" s="131"/>
      <c r="GL7" s="129"/>
      <c r="GM7" s="129"/>
      <c r="GN7" s="129"/>
      <c r="GO7" s="129"/>
      <c r="GP7" s="129"/>
      <c r="GQ7" s="129"/>
      <c r="GR7" s="129"/>
      <c r="GS7" s="129"/>
      <c r="GT7" s="129"/>
      <c r="GU7" s="129"/>
      <c r="GV7" s="129"/>
      <c r="GW7" s="129"/>
      <c r="GX7" s="129"/>
      <c r="GY7" s="129"/>
      <c r="GZ7" s="129"/>
      <c r="HA7" s="129"/>
      <c r="HB7" s="129"/>
      <c r="HC7" s="129"/>
      <c r="HD7" s="129"/>
      <c r="HE7" s="129"/>
      <c r="HF7" s="129"/>
      <c r="HG7" s="129"/>
    </row>
    <row r="8" spans="2:215" ht="12.75" customHeight="1" thickBot="1" x14ac:dyDescent="0.35">
      <c r="B8" s="143" t="s">
        <v>287</v>
      </c>
      <c r="D8" s="131"/>
      <c r="E8" s="131"/>
      <c r="F8" s="189"/>
      <c r="G8" s="86"/>
      <c r="H8" s="134"/>
      <c r="I8" s="189"/>
      <c r="J8" s="86"/>
      <c r="K8" s="131"/>
      <c r="L8" s="131"/>
      <c r="GL8" s="129"/>
      <c r="GM8" s="129"/>
      <c r="GN8" s="129"/>
      <c r="GO8" s="129"/>
      <c r="GP8" s="129"/>
      <c r="GQ8" s="129"/>
      <c r="GR8" s="129"/>
      <c r="GS8" s="129"/>
      <c r="GT8" s="129"/>
      <c r="GU8" s="129"/>
      <c r="GV8" s="129"/>
      <c r="GW8" s="129"/>
      <c r="GX8" s="129"/>
      <c r="GY8" s="129"/>
      <c r="GZ8" s="129"/>
      <c r="HA8" s="129"/>
      <c r="HB8" s="129"/>
      <c r="HC8" s="129"/>
      <c r="HD8" s="129"/>
      <c r="HE8" s="129"/>
      <c r="HF8" s="129"/>
      <c r="HG8" s="129"/>
    </row>
    <row r="9" spans="2:215" ht="12.75" customHeight="1" thickBot="1" x14ac:dyDescent="0.35">
      <c r="B9" s="144"/>
      <c r="D9" s="131"/>
      <c r="E9" s="131"/>
      <c r="F9" s="190"/>
      <c r="G9" s="86"/>
      <c r="H9" s="134"/>
      <c r="I9" s="86"/>
      <c r="J9" s="86"/>
      <c r="K9" s="131"/>
      <c r="L9" s="131"/>
      <c r="GL9" s="129"/>
      <c r="GM9" s="129"/>
      <c r="GN9" s="129"/>
      <c r="GO9" s="129"/>
      <c r="GP9" s="129"/>
      <c r="GQ9" s="129"/>
      <c r="GR9" s="129"/>
      <c r="GS9" s="129"/>
      <c r="GT9" s="129"/>
      <c r="GU9" s="129"/>
      <c r="GV9" s="129"/>
      <c r="GW9" s="129"/>
      <c r="GX9" s="129"/>
      <c r="GY9" s="129"/>
      <c r="GZ9" s="129"/>
      <c r="HA9" s="129"/>
      <c r="HB9" s="129"/>
      <c r="HC9" s="129"/>
      <c r="HD9" s="129"/>
      <c r="HE9" s="129"/>
      <c r="HF9" s="129"/>
      <c r="HG9" s="129"/>
    </row>
    <row r="10" spans="2:215" s="129" customFormat="1" ht="12.75" customHeight="1" x14ac:dyDescent="0.3">
      <c r="B10" s="145" t="s">
        <v>313</v>
      </c>
      <c r="C10" s="130"/>
      <c r="D10" s="148">
        <v>216</v>
      </c>
      <c r="E10" s="149">
        <v>12</v>
      </c>
      <c r="F10" s="191">
        <f>D10*E10</f>
        <v>2592</v>
      </c>
      <c r="G10" s="192"/>
      <c r="H10" s="150"/>
      <c r="I10" s="209"/>
      <c r="J10" s="210"/>
      <c r="K10" s="211"/>
      <c r="L10" s="212">
        <f>I10/F10</f>
        <v>0</v>
      </c>
      <c r="N10" s="213"/>
    </row>
    <row r="11" spans="2:215" s="129" customFormat="1" ht="12.75" customHeight="1" x14ac:dyDescent="0.3">
      <c r="B11" s="151" t="s">
        <v>310</v>
      </c>
      <c r="C11" s="130"/>
      <c r="D11" s="153">
        <v>216</v>
      </c>
      <c r="E11" s="154">
        <v>12</v>
      </c>
      <c r="F11" s="193">
        <f>D11*E11</f>
        <v>2592</v>
      </c>
      <c r="G11" s="86"/>
      <c r="H11" s="155"/>
      <c r="I11" s="214"/>
      <c r="J11" s="86"/>
      <c r="K11" s="215"/>
      <c r="L11" s="216">
        <f>I11/F11</f>
        <v>0</v>
      </c>
      <c r="N11" s="213"/>
    </row>
    <row r="12" spans="2:215" s="129" customFormat="1" ht="12.75" customHeight="1" x14ac:dyDescent="0.3">
      <c r="B12" s="151" t="s">
        <v>312</v>
      </c>
      <c r="C12" s="130"/>
      <c r="D12" s="153"/>
      <c r="E12" s="154"/>
      <c r="F12" s="193"/>
      <c r="G12" s="86"/>
      <c r="H12" s="155"/>
      <c r="I12" s="214"/>
      <c r="J12" s="86"/>
      <c r="K12" s="215"/>
      <c r="L12" s="216"/>
      <c r="N12" s="213"/>
    </row>
    <row r="13" spans="2:215" s="129" customFormat="1" ht="12.75" customHeight="1" x14ac:dyDescent="0.3">
      <c r="B13" s="151" t="s">
        <v>288</v>
      </c>
      <c r="C13" s="130"/>
      <c r="D13" s="153">
        <v>300</v>
      </c>
      <c r="E13" s="154">
        <v>12</v>
      </c>
      <c r="F13" s="193">
        <f>D13*E13</f>
        <v>3600</v>
      </c>
      <c r="G13" s="86"/>
      <c r="H13" s="155"/>
      <c r="I13" s="214"/>
      <c r="J13" s="86"/>
      <c r="K13" s="215"/>
      <c r="L13" s="216">
        <f>I13/F13</f>
        <v>0</v>
      </c>
      <c r="N13" s="213"/>
    </row>
    <row r="14" spans="2:215" s="129" customFormat="1" ht="12.75" customHeight="1" x14ac:dyDescent="0.3">
      <c r="B14" s="151" t="s">
        <v>314</v>
      </c>
      <c r="C14" s="130"/>
      <c r="D14" s="153"/>
      <c r="E14" s="154"/>
      <c r="F14" s="193"/>
      <c r="G14" s="86"/>
      <c r="H14" s="155"/>
      <c r="I14" s="214"/>
      <c r="J14" s="86"/>
      <c r="K14" s="215"/>
      <c r="L14" s="217"/>
      <c r="N14" s="213"/>
    </row>
    <row r="15" spans="2:215" s="129" customFormat="1" ht="12.75" customHeight="1" x14ac:dyDescent="0.3">
      <c r="B15" s="151" t="s">
        <v>315</v>
      </c>
      <c r="C15" s="130"/>
      <c r="D15" s="153">
        <v>216</v>
      </c>
      <c r="E15" s="154">
        <v>12</v>
      </c>
      <c r="F15" s="193">
        <f>D15*E15</f>
        <v>2592</v>
      </c>
      <c r="G15" s="86"/>
      <c r="H15" s="155"/>
      <c r="I15" s="214"/>
      <c r="J15" s="86"/>
      <c r="K15" s="215"/>
      <c r="L15" s="216">
        <f>I15/F15</f>
        <v>0</v>
      </c>
      <c r="N15" s="213"/>
    </row>
    <row r="16" spans="2:215" ht="12.75" customHeight="1" x14ac:dyDescent="0.3">
      <c r="B16" s="151" t="s">
        <v>316</v>
      </c>
      <c r="D16" s="153">
        <v>216</v>
      </c>
      <c r="E16" s="154">
        <v>12</v>
      </c>
      <c r="F16" s="193">
        <f>D16*E16</f>
        <v>2592</v>
      </c>
      <c r="G16" s="86"/>
      <c r="H16" s="155"/>
      <c r="I16" s="214"/>
      <c r="J16" s="86"/>
      <c r="K16" s="215"/>
      <c r="L16" s="216">
        <f>I16/F16</f>
        <v>0</v>
      </c>
      <c r="N16" s="213"/>
    </row>
    <row r="17" spans="2:14" ht="12.75" customHeight="1" x14ac:dyDescent="0.3">
      <c r="B17" s="151" t="s">
        <v>317</v>
      </c>
      <c r="D17" s="153"/>
      <c r="E17" s="154"/>
      <c r="F17" s="193"/>
      <c r="G17" s="86"/>
      <c r="H17" s="155"/>
      <c r="I17" s="214"/>
      <c r="J17" s="86"/>
      <c r="K17" s="215"/>
      <c r="L17" s="217"/>
      <c r="N17" s="213"/>
    </row>
    <row r="18" spans="2:14" ht="12.75" customHeight="1" x14ac:dyDescent="0.3">
      <c r="B18" s="151" t="s">
        <v>318</v>
      </c>
      <c r="D18" s="153">
        <v>216</v>
      </c>
      <c r="E18" s="154">
        <v>12</v>
      </c>
      <c r="F18" s="193">
        <f>D18*E18</f>
        <v>2592</v>
      </c>
      <c r="G18" s="86"/>
      <c r="H18" s="155"/>
      <c r="I18" s="214"/>
      <c r="J18" s="86"/>
      <c r="K18" s="215"/>
      <c r="L18" s="216">
        <f>I18/F18</f>
        <v>0</v>
      </c>
      <c r="N18" s="213"/>
    </row>
    <row r="19" spans="2:14" ht="12.75" customHeight="1" x14ac:dyDescent="0.3">
      <c r="B19" s="151" t="s">
        <v>319</v>
      </c>
      <c r="D19" s="153"/>
      <c r="E19" s="154"/>
      <c r="F19" s="193"/>
      <c r="G19" s="86"/>
      <c r="H19" s="155"/>
      <c r="I19" s="214"/>
      <c r="J19" s="86"/>
      <c r="K19" s="215"/>
      <c r="L19" s="216"/>
      <c r="N19" s="213"/>
    </row>
    <row r="20" spans="2:14" ht="12.75" customHeight="1" x14ac:dyDescent="0.3">
      <c r="B20" s="151" t="s">
        <v>320</v>
      </c>
      <c r="D20" s="153"/>
      <c r="E20" s="154"/>
      <c r="F20" s="193"/>
      <c r="G20" s="86"/>
      <c r="H20" s="155"/>
      <c r="I20" s="214"/>
      <c r="J20" s="86"/>
      <c r="K20" s="215"/>
      <c r="L20" s="216"/>
      <c r="N20" s="213"/>
    </row>
    <row r="21" spans="2:14" ht="12.75" customHeight="1" x14ac:dyDescent="0.3">
      <c r="B21" s="151" t="s">
        <v>321</v>
      </c>
      <c r="D21" s="153"/>
      <c r="E21" s="154"/>
      <c r="F21" s="193"/>
      <c r="G21" s="86"/>
      <c r="H21" s="155"/>
      <c r="I21" s="214"/>
      <c r="J21" s="86"/>
      <c r="K21" s="215"/>
      <c r="L21" s="217"/>
      <c r="N21" s="213"/>
    </row>
    <row r="22" spans="2:14" ht="12.75" customHeight="1" x14ac:dyDescent="0.3">
      <c r="B22" s="151" t="s">
        <v>289</v>
      </c>
      <c r="D22" s="153">
        <v>300</v>
      </c>
      <c r="E22" s="154">
        <v>12</v>
      </c>
      <c r="F22" s="193">
        <f>D22*E22</f>
        <v>3600</v>
      </c>
      <c r="G22" s="86"/>
      <c r="H22" s="155"/>
      <c r="I22" s="214"/>
      <c r="J22" s="86"/>
      <c r="K22" s="215"/>
      <c r="L22" s="216">
        <f>I22/F22</f>
        <v>0</v>
      </c>
      <c r="N22" s="213"/>
    </row>
    <row r="23" spans="2:14" ht="12.75" customHeight="1" x14ac:dyDescent="0.3">
      <c r="B23" s="151" t="s">
        <v>322</v>
      </c>
      <c r="D23" s="153">
        <v>216</v>
      </c>
      <c r="E23" s="154">
        <v>12</v>
      </c>
      <c r="F23" s="193">
        <f>D23*E23</f>
        <v>2592</v>
      </c>
      <c r="G23" s="86"/>
      <c r="H23" s="155"/>
      <c r="I23" s="214"/>
      <c r="J23" s="86"/>
      <c r="K23" s="215"/>
      <c r="L23" s="216">
        <f>I23/F23</f>
        <v>0</v>
      </c>
      <c r="N23" s="213"/>
    </row>
    <row r="24" spans="2:14" ht="12.75" customHeight="1" x14ac:dyDescent="0.3">
      <c r="B24" s="151" t="s">
        <v>323</v>
      </c>
      <c r="D24" s="153">
        <v>216</v>
      </c>
      <c r="E24" s="154">
        <v>12</v>
      </c>
      <c r="F24" s="193">
        <f>D24*E24</f>
        <v>2592</v>
      </c>
      <c r="G24" s="86"/>
      <c r="H24" s="155"/>
      <c r="I24" s="214"/>
      <c r="J24" s="86"/>
      <c r="K24" s="215"/>
      <c r="L24" s="216">
        <f>I24/F24</f>
        <v>0</v>
      </c>
      <c r="N24" s="213"/>
    </row>
    <row r="25" spans="2:14" ht="12.75" customHeight="1" x14ac:dyDescent="0.3">
      <c r="B25" s="151" t="s">
        <v>324</v>
      </c>
      <c r="D25" s="153"/>
      <c r="E25" s="154"/>
      <c r="F25" s="193"/>
      <c r="G25" s="86"/>
      <c r="H25" s="155"/>
      <c r="I25" s="214"/>
      <c r="J25" s="86"/>
      <c r="K25" s="215"/>
      <c r="L25" s="216"/>
      <c r="N25" s="213"/>
    </row>
    <row r="26" spans="2:14" ht="12.75" customHeight="1" thickBot="1" x14ac:dyDescent="0.35">
      <c r="B26" s="156" t="s">
        <v>325</v>
      </c>
      <c r="D26" s="159"/>
      <c r="E26" s="160"/>
      <c r="F26" s="194"/>
      <c r="G26" s="195"/>
      <c r="H26" s="161"/>
      <c r="I26" s="218"/>
      <c r="J26" s="219"/>
      <c r="K26" s="220"/>
      <c r="L26" s="221"/>
      <c r="N26" s="213"/>
    </row>
    <row r="27" spans="2:14" ht="13.5" customHeight="1" thickBot="1" x14ac:dyDescent="0.35">
      <c r="D27" s="131"/>
      <c r="E27" s="131"/>
      <c r="F27" s="86"/>
      <c r="G27" s="86"/>
      <c r="H27" s="134"/>
      <c r="I27" s="86"/>
      <c r="J27" s="86"/>
      <c r="K27" s="131"/>
      <c r="L27" s="162"/>
    </row>
    <row r="28" spans="2:14" ht="12.75" customHeight="1" x14ac:dyDescent="0.3">
      <c r="B28" s="163" t="s">
        <v>290</v>
      </c>
      <c r="D28" s="148"/>
      <c r="E28" s="149"/>
      <c r="F28" s="191"/>
      <c r="G28" s="192">
        <v>2000</v>
      </c>
      <c r="H28" s="147"/>
      <c r="I28" s="86">
        <f>SUMIFS(Entrée,DtAn,2022,Catégorie,$B28)</f>
        <v>0</v>
      </c>
      <c r="J28" s="86">
        <f>SUMIFS(Sortie,DtAn,2022,Catégorie,$B28)</f>
        <v>0</v>
      </c>
      <c r="K28" s="146"/>
      <c r="L28" s="205">
        <f>J28/G28</f>
        <v>0</v>
      </c>
    </row>
    <row r="29" spans="2:14" ht="12.75" customHeight="1" x14ac:dyDescent="0.3">
      <c r="B29" s="164" t="s">
        <v>291</v>
      </c>
      <c r="D29" s="153">
        <v>115.52</v>
      </c>
      <c r="E29" s="154">
        <v>12</v>
      </c>
      <c r="F29" s="193"/>
      <c r="G29" s="86">
        <v>1500</v>
      </c>
      <c r="H29" s="152"/>
      <c r="I29" s="86">
        <f>SUMIFS(Entrée,DtAn,2022,Catégorie,$B29)</f>
        <v>0</v>
      </c>
      <c r="J29" s="86">
        <f>SUMIFS(Sortie,DtAn,2022,Catégorie,B29)</f>
        <v>0</v>
      </c>
      <c r="K29" s="132"/>
      <c r="L29" s="206">
        <f>J29/G29</f>
        <v>0</v>
      </c>
    </row>
    <row r="30" spans="2:14" ht="12.75" customHeight="1" x14ac:dyDescent="0.3">
      <c r="B30" s="164" t="s">
        <v>292</v>
      </c>
      <c r="D30" s="153"/>
      <c r="E30" s="154"/>
      <c r="F30" s="193"/>
      <c r="G30" s="86">
        <v>1000</v>
      </c>
      <c r="H30" s="152"/>
      <c r="I30" s="86">
        <f>SUMIFS(Entrée,DtAn,2022,Catégorie,$B30)</f>
        <v>0</v>
      </c>
      <c r="J30" s="86">
        <f>SUMIFS(Sortie,DtAn,2022,Catégorie,B30)</f>
        <v>0</v>
      </c>
      <c r="K30" s="132"/>
      <c r="L30" s="206">
        <f>J30/G30</f>
        <v>0</v>
      </c>
    </row>
    <row r="31" spans="2:14" s="129" customFormat="1" ht="12.75" customHeight="1" x14ac:dyDescent="0.3">
      <c r="B31" s="164" t="s">
        <v>71</v>
      </c>
      <c r="C31" s="130"/>
      <c r="D31" s="153"/>
      <c r="E31" s="154"/>
      <c r="F31" s="193"/>
      <c r="G31" s="86">
        <f>3500*1.2</f>
        <v>4200</v>
      </c>
      <c r="H31" s="152"/>
      <c r="I31" s="86">
        <f>SUMIFS(Entrée,DtAn,2022,Catégorie,$B31)</f>
        <v>0</v>
      </c>
      <c r="J31" s="86">
        <f>SUMIFS(Sortie,DtAn,2022,Catégorie,B31)</f>
        <v>2418.7799999999997</v>
      </c>
      <c r="K31" s="132"/>
      <c r="L31" s="206">
        <f>J31/G31</f>
        <v>0.57589999999999997</v>
      </c>
    </row>
    <row r="32" spans="2:14" s="129" customFormat="1" ht="12.75" customHeight="1" x14ac:dyDescent="0.3">
      <c r="B32" s="164" t="s">
        <v>293</v>
      </c>
      <c r="C32" s="130"/>
      <c r="D32" s="153"/>
      <c r="E32" s="154"/>
      <c r="F32" s="193"/>
      <c r="G32" s="86">
        <v>8000</v>
      </c>
      <c r="H32" s="152"/>
      <c r="I32" s="86">
        <f>SUMIFS(Entrée,DtAn,2022,Catégorie,$B32)</f>
        <v>0</v>
      </c>
      <c r="J32" s="86">
        <f>SUMIFS(Sortie,DtAn,2022,Catégorie,B32)</f>
        <v>0</v>
      </c>
      <c r="K32" s="132"/>
      <c r="L32" s="206">
        <f>J32/G32</f>
        <v>0</v>
      </c>
    </row>
    <row r="33" spans="2:12" s="129" customFormat="1" ht="12.75" customHeight="1" x14ac:dyDescent="0.3">
      <c r="B33" s="164" t="s">
        <v>294</v>
      </c>
      <c r="C33" s="130"/>
      <c r="D33" s="153"/>
      <c r="E33" s="154"/>
      <c r="F33" s="193"/>
      <c r="G33" s="86">
        <v>0</v>
      </c>
      <c r="H33" s="152"/>
      <c r="I33" s="86">
        <f>SUMIFS(Entrée,DtAn,2022,Catégorie,$B33)</f>
        <v>0</v>
      </c>
      <c r="J33" s="86">
        <f>SUMIFS(Sortie,DtAn,2022,Catégorie,B33)</f>
        <v>0</v>
      </c>
      <c r="K33" s="132"/>
      <c r="L33" s="206"/>
    </row>
    <row r="34" spans="2:12" s="129" customFormat="1" ht="12.75" customHeight="1" x14ac:dyDescent="0.3">
      <c r="B34" s="164" t="s">
        <v>295</v>
      </c>
      <c r="C34" s="130"/>
      <c r="D34" s="153"/>
      <c r="E34" s="154"/>
      <c r="F34" s="193"/>
      <c r="G34" s="86">
        <f>5000+316.04</f>
        <v>5316.04</v>
      </c>
      <c r="H34" s="152"/>
      <c r="I34" s="86">
        <f>SUMIFS(Entrée,DtAn,2022,Catégorie,$B34)</f>
        <v>0</v>
      </c>
      <c r="J34" s="86">
        <f>SUMIFS(Sortie,DtAn,2022,Catégorie,B34)</f>
        <v>0</v>
      </c>
      <c r="K34" s="132"/>
      <c r="L34" s="206">
        <f>J34/G34</f>
        <v>0</v>
      </c>
    </row>
    <row r="35" spans="2:12" s="129" customFormat="1" ht="12.75" customHeight="1" x14ac:dyDescent="0.3">
      <c r="B35" s="164" t="s">
        <v>296</v>
      </c>
      <c r="C35" s="130"/>
      <c r="D35" s="153"/>
      <c r="E35" s="165"/>
      <c r="F35" s="193"/>
      <c r="G35" s="86">
        <v>300</v>
      </c>
      <c r="H35" s="152"/>
      <c r="I35" s="86">
        <f>SUMIFS(Entrée,DtAn,2022,Catégorie,$B35)</f>
        <v>0</v>
      </c>
      <c r="J35" s="86">
        <f>SUMIFS(Sortie,DtAn,2022,Catégorie,B35)</f>
        <v>0</v>
      </c>
      <c r="K35" s="132"/>
      <c r="L35" s="206">
        <f>J35/G35</f>
        <v>0</v>
      </c>
    </row>
    <row r="36" spans="2:12" s="129" customFormat="1" ht="12.75" customHeight="1" x14ac:dyDescent="0.3">
      <c r="B36" s="164" t="s">
        <v>297</v>
      </c>
      <c r="C36" s="130"/>
      <c r="D36" s="153"/>
      <c r="E36" s="154"/>
      <c r="F36" s="193"/>
      <c r="G36" s="86">
        <v>350</v>
      </c>
      <c r="H36" s="152"/>
      <c r="I36" s="86">
        <f>SUMIFS(Entrée,DtAn,2022,Catégorie,$B36)</f>
        <v>0</v>
      </c>
      <c r="J36" s="86">
        <f>SUMIFS(Sortie,DtAn,2022,Catégorie,B36)</f>
        <v>0</v>
      </c>
      <c r="K36" s="132"/>
      <c r="L36" s="206">
        <f>J36/G36</f>
        <v>0</v>
      </c>
    </row>
    <row r="37" spans="2:12" s="129" customFormat="1" ht="12.75" customHeight="1" x14ac:dyDescent="0.3">
      <c r="B37" s="164" t="s">
        <v>116</v>
      </c>
      <c r="C37" s="130"/>
      <c r="D37" s="153"/>
      <c r="E37" s="154"/>
      <c r="F37" s="193"/>
      <c r="G37" s="86">
        <v>500</v>
      </c>
      <c r="H37" s="152"/>
      <c r="I37" s="86">
        <f>SUMIFS(Entrée,DtAn,2022,Catégorie,$B37)</f>
        <v>331.56</v>
      </c>
      <c r="J37" s="86">
        <f>SUMIFS(Sortie,DtAn,2022,Catégorie,B37)</f>
        <v>513.83000000000004</v>
      </c>
      <c r="K37" s="132"/>
      <c r="L37" s="206">
        <f>J37/G37</f>
        <v>1.02766</v>
      </c>
    </row>
    <row r="38" spans="2:12" s="129" customFormat="1" ht="12.75" customHeight="1" x14ac:dyDescent="0.3">
      <c r="B38" s="164" t="s">
        <v>121</v>
      </c>
      <c r="C38" s="130"/>
      <c r="D38" s="153"/>
      <c r="E38" s="154"/>
      <c r="F38" s="193"/>
      <c r="G38" s="86">
        <v>400</v>
      </c>
      <c r="H38" s="152"/>
      <c r="I38" s="86">
        <f>SUMIFS(Entrée,DtAn,2022,Catégorie,$B38)</f>
        <v>0</v>
      </c>
      <c r="J38" s="86">
        <f>SUMIFS(Sortie,DtAn,2022,Catégorie,B38)</f>
        <v>0</v>
      </c>
      <c r="K38" s="132"/>
      <c r="L38" s="206"/>
    </row>
    <row r="39" spans="2:12" s="129" customFormat="1" ht="12.75" customHeight="1" x14ac:dyDescent="0.3">
      <c r="B39" s="164" t="s">
        <v>122</v>
      </c>
      <c r="C39" s="130"/>
      <c r="D39" s="153"/>
      <c r="E39" s="165"/>
      <c r="F39" s="193"/>
      <c r="G39" s="86">
        <v>300</v>
      </c>
      <c r="H39" s="152"/>
      <c r="I39" s="86">
        <f>SUMIFS(Entrée,DtAn,2022,Catégorie,$B39)</f>
        <v>0</v>
      </c>
      <c r="J39" s="86">
        <f>SUMIFS(Sortie,DtAn,2022,Catégorie,B39)</f>
        <v>0</v>
      </c>
      <c r="K39" s="132"/>
      <c r="L39" s="206">
        <f t="shared" ref="L39:L48" si="0">J39/G39</f>
        <v>0</v>
      </c>
    </row>
    <row r="40" spans="2:12" s="129" customFormat="1" ht="12.75" customHeight="1" x14ac:dyDescent="0.3">
      <c r="B40" s="164" t="s">
        <v>124</v>
      </c>
      <c r="C40" s="130"/>
      <c r="D40" s="153"/>
      <c r="E40" s="165"/>
      <c r="F40" s="193"/>
      <c r="G40" s="86">
        <v>1570</v>
      </c>
      <c r="H40" s="152"/>
      <c r="I40" s="86">
        <f>SUMIFS(Entrée,DtAn,2022,Catégorie,$B40)</f>
        <v>0</v>
      </c>
      <c r="J40" s="86">
        <f>SUMIFS(Sortie,DtAn,2022,Catégorie,B40)</f>
        <v>553.37</v>
      </c>
      <c r="K40" s="132"/>
      <c r="L40" s="206">
        <f t="shared" si="0"/>
        <v>0.35246496815286626</v>
      </c>
    </row>
    <row r="41" spans="2:12" s="129" customFormat="1" ht="12.75" customHeight="1" x14ac:dyDescent="0.3">
      <c r="B41" s="164" t="s">
        <v>168</v>
      </c>
      <c r="C41" s="130"/>
      <c r="D41" s="153"/>
      <c r="E41" s="165"/>
      <c r="F41" s="193"/>
      <c r="G41" s="86">
        <v>300</v>
      </c>
      <c r="H41" s="152"/>
      <c r="I41" s="86">
        <f>SUMIFS(Entrée,DtAn,2022,Catégorie,$B41)</f>
        <v>0</v>
      </c>
      <c r="J41" s="86">
        <f>SUMIFS(Sortie,DtAn,2022,Catégorie,B41)</f>
        <v>300</v>
      </c>
      <c r="K41" s="132"/>
      <c r="L41" s="206">
        <f t="shared" si="0"/>
        <v>1</v>
      </c>
    </row>
    <row r="42" spans="2:12" s="129" customFormat="1" ht="12.75" customHeight="1" x14ac:dyDescent="0.3">
      <c r="B42" s="164" t="s">
        <v>128</v>
      </c>
      <c r="C42" s="130"/>
      <c r="D42" s="153"/>
      <c r="E42" s="154"/>
      <c r="F42" s="193"/>
      <c r="G42" s="86">
        <f>1000*1.2</f>
        <v>1200</v>
      </c>
      <c r="H42" s="152"/>
      <c r="I42" s="86">
        <f>SUMIFS(Entrée,DtAn,2022,Catégorie,$B42)</f>
        <v>497</v>
      </c>
      <c r="J42" s="86">
        <f>SUMIFS(Sortie,DtAn,2022,Catégorie,B42)</f>
        <v>510.1</v>
      </c>
      <c r="K42" s="132"/>
      <c r="L42" s="206">
        <f t="shared" si="0"/>
        <v>0.42508333333333337</v>
      </c>
    </row>
    <row r="43" spans="2:12" s="129" customFormat="1" ht="12.75" customHeight="1" x14ac:dyDescent="0.3">
      <c r="B43" s="164" t="s">
        <v>132</v>
      </c>
      <c r="C43" s="130"/>
      <c r="D43" s="153"/>
      <c r="E43" s="154"/>
      <c r="F43" s="193"/>
      <c r="G43" s="86">
        <f>330*2</f>
        <v>660</v>
      </c>
      <c r="H43" s="152"/>
      <c r="I43" s="86">
        <f>SUMIFS(Entrée,DtAn,2022,Catégorie,$B43)</f>
        <v>0</v>
      </c>
      <c r="J43" s="86">
        <f>SUMIFS(Sortie,DtAn,2022,Catégorie,B43)</f>
        <v>330</v>
      </c>
      <c r="K43" s="132"/>
      <c r="L43" s="206">
        <f t="shared" si="0"/>
        <v>0.5</v>
      </c>
    </row>
    <row r="44" spans="2:12" s="129" customFormat="1" ht="12.75" customHeight="1" x14ac:dyDescent="0.3">
      <c r="B44" s="164" t="s">
        <v>298</v>
      </c>
      <c r="C44" s="130"/>
      <c r="D44" s="153"/>
      <c r="E44" s="154"/>
      <c r="F44" s="193"/>
      <c r="G44" s="86">
        <v>408</v>
      </c>
      <c r="H44" s="152"/>
      <c r="I44" s="86">
        <f>SUMIFS(Entrée,DtAn,2022,Catégorie,$B44)</f>
        <v>0</v>
      </c>
      <c r="J44" s="86">
        <f>SUMIFS(Sortie,DtAn,2022,Catégorie,B44)</f>
        <v>0</v>
      </c>
      <c r="K44" s="132"/>
      <c r="L44" s="207">
        <f>J44/G44</f>
        <v>0</v>
      </c>
    </row>
    <row r="45" spans="2:12" s="129" customFormat="1" ht="12.75" customHeight="1" x14ac:dyDescent="0.3">
      <c r="B45" s="164" t="s">
        <v>299</v>
      </c>
      <c r="C45" s="130"/>
      <c r="D45" s="153"/>
      <c r="E45" s="154"/>
      <c r="F45" s="193"/>
      <c r="G45" s="86">
        <v>300</v>
      </c>
      <c r="H45" s="152"/>
      <c r="I45" s="86">
        <f>SUMIFS(Entrée,DtAn,2022,Catégorie,$B45)</f>
        <v>0</v>
      </c>
      <c r="J45" s="86">
        <f>SUMIFS(Sortie,DtAn,2022,Catégorie,B45)</f>
        <v>0</v>
      </c>
      <c r="K45" s="132"/>
      <c r="L45" s="206">
        <f t="shared" si="0"/>
        <v>0</v>
      </c>
    </row>
    <row r="46" spans="2:12" s="129" customFormat="1" ht="12.75" customHeight="1" x14ac:dyDescent="0.3">
      <c r="B46" s="164" t="s">
        <v>134</v>
      </c>
      <c r="C46" s="130"/>
      <c r="D46" s="153"/>
      <c r="E46" s="154"/>
      <c r="F46" s="193"/>
      <c r="G46" s="86">
        <f>2444+2444</f>
        <v>4888</v>
      </c>
      <c r="H46" s="152"/>
      <c r="I46" s="86">
        <f>SUMIFS(Entrée,DtAn,2022,Catégorie,$B46)</f>
        <v>0</v>
      </c>
      <c r="J46" s="86">
        <f>SUMIFS(Sortie,DtAn,2022,Catégorie,B46)</f>
        <v>2444</v>
      </c>
      <c r="K46" s="132"/>
      <c r="L46" s="206">
        <f t="shared" si="0"/>
        <v>0.5</v>
      </c>
    </row>
    <row r="47" spans="2:12" s="129" customFormat="1" ht="12.75" customHeight="1" x14ac:dyDescent="0.3">
      <c r="B47" s="164" t="s">
        <v>85</v>
      </c>
      <c r="C47" s="130"/>
      <c r="D47" s="153"/>
      <c r="E47" s="154"/>
      <c r="F47" s="193"/>
      <c r="G47" s="86">
        <v>3000</v>
      </c>
      <c r="H47" s="152"/>
      <c r="I47" s="86">
        <f>SUMIFS(Entrée,DtAn,2022,Catégorie,$B47)</f>
        <v>0</v>
      </c>
      <c r="J47" s="86">
        <f>SUMIFS(Sortie,DtAn,2022,Catégorie,B47)</f>
        <v>2948</v>
      </c>
      <c r="K47" s="132"/>
      <c r="L47" s="206">
        <f t="shared" si="0"/>
        <v>0.98266666666666669</v>
      </c>
    </row>
    <row r="48" spans="2:12" ht="12.75" customHeight="1" x14ac:dyDescent="0.3">
      <c r="B48" s="164" t="s">
        <v>300</v>
      </c>
      <c r="D48" s="153"/>
      <c r="E48" s="154"/>
      <c r="F48" s="193"/>
      <c r="G48" s="86">
        <v>2000</v>
      </c>
      <c r="H48" s="152"/>
      <c r="I48" s="86">
        <f>SUMIFS(Entrée,DtAn,2022,Catégorie,$B48)</f>
        <v>0</v>
      </c>
      <c r="J48" s="86">
        <f>SUMIFS(Sortie,DtAn,2022,Catégorie,B48)</f>
        <v>0</v>
      </c>
      <c r="K48" s="132"/>
      <c r="L48" s="206">
        <f t="shared" si="0"/>
        <v>0</v>
      </c>
    </row>
    <row r="49" spans="2:215" ht="12.75" customHeight="1" x14ac:dyDescent="0.3">
      <c r="B49" s="164" t="s">
        <v>301</v>
      </c>
      <c r="D49" s="153"/>
      <c r="E49" s="165"/>
      <c r="F49" s="193"/>
      <c r="G49" s="86"/>
      <c r="H49" s="152"/>
      <c r="I49" s="86">
        <f>SUMIFS(Entrée,DtAn,2022,Catégorie,$B49)</f>
        <v>0</v>
      </c>
      <c r="J49" s="86">
        <f>SUMIFS(Sortie,DtAn,2022,Catégorie,B49)</f>
        <v>0</v>
      </c>
      <c r="K49" s="132"/>
      <c r="L49" s="206"/>
    </row>
    <row r="50" spans="2:215" ht="12.75" customHeight="1" x14ac:dyDescent="0.3">
      <c r="B50" s="164" t="s">
        <v>302</v>
      </c>
      <c r="D50" s="153"/>
      <c r="E50" s="165"/>
      <c r="F50" s="193"/>
      <c r="G50" s="86">
        <v>5000</v>
      </c>
      <c r="H50" s="152"/>
      <c r="I50" s="86">
        <f>SUMIFS(Entrée,DtAn,2022,Catégorie,$B50)</f>
        <v>0</v>
      </c>
      <c r="J50" s="86">
        <f>SUMIFS(Sortie,DtAn,2022,Catégorie,B50)</f>
        <v>0</v>
      </c>
      <c r="K50" s="132"/>
      <c r="L50" s="206">
        <f>J50/G50</f>
        <v>0</v>
      </c>
    </row>
    <row r="51" spans="2:215" ht="12.75" customHeight="1" x14ac:dyDescent="0.3">
      <c r="B51" s="164" t="s">
        <v>159</v>
      </c>
      <c r="D51" s="153"/>
      <c r="E51" s="165"/>
      <c r="F51" s="193"/>
      <c r="G51" s="86"/>
      <c r="H51" s="152"/>
      <c r="I51" s="86">
        <f>SUMIFS(Entrée,DtAn,2022,Catégorie,$B51)</f>
        <v>0</v>
      </c>
      <c r="J51" s="86">
        <f>SUMIFS(Sortie,DtAn,2022,Catégorie,B51)</f>
        <v>0</v>
      </c>
      <c r="K51" s="132"/>
      <c r="L51" s="206"/>
    </row>
    <row r="52" spans="2:215" ht="13.5" customHeight="1" thickBot="1" x14ac:dyDescent="0.35">
      <c r="B52" s="166" t="s">
        <v>161</v>
      </c>
      <c r="D52" s="167">
        <v>50</v>
      </c>
      <c r="E52" s="168">
        <v>12</v>
      </c>
      <c r="F52" s="194"/>
      <c r="G52" s="195">
        <f>D52*E52</f>
        <v>600</v>
      </c>
      <c r="H52" s="158"/>
      <c r="I52" s="86">
        <f>SUMIFS(Entrée,DtAn,2022,Catégorie,$B52)</f>
        <v>0</v>
      </c>
      <c r="J52" s="86">
        <f>SUMIFS(Sortie,DtAn,2022,Catégorie,B52)</f>
        <v>593.24</v>
      </c>
      <c r="K52" s="157"/>
      <c r="L52" s="208">
        <f>J52/G52</f>
        <v>0.98873333333333335</v>
      </c>
    </row>
    <row r="53" spans="2:215" ht="13.5" customHeight="1" thickBot="1" x14ac:dyDescent="0.35">
      <c r="B53" s="169"/>
      <c r="D53" s="131"/>
      <c r="E53" s="131"/>
      <c r="F53" s="86"/>
      <c r="G53" s="86"/>
      <c r="H53" s="134"/>
      <c r="I53" s="86"/>
      <c r="J53" s="86"/>
      <c r="K53" s="132"/>
      <c r="L53" s="134"/>
    </row>
    <row r="54" spans="2:215" s="174" customFormat="1" ht="13" customHeight="1" thickBot="1" x14ac:dyDescent="0.35">
      <c r="B54" s="170" t="s">
        <v>303</v>
      </c>
      <c r="C54" s="171"/>
      <c r="D54" s="171"/>
      <c r="E54" s="171"/>
      <c r="F54" s="196"/>
      <c r="G54" s="197">
        <f>SUM(G10:G26,G28:G52)</f>
        <v>43792.04</v>
      </c>
      <c r="H54" s="173"/>
      <c r="I54" s="196">
        <f>SUM(I10:I26,I28:I52)</f>
        <v>828.56</v>
      </c>
      <c r="J54" s="197">
        <f>SUM(J10:J26,J28:J52)</f>
        <v>10611.32</v>
      </c>
      <c r="K54" s="172">
        <f>SUM(K10:K26,K28:K52)</f>
        <v>0</v>
      </c>
      <c r="L54" s="175">
        <f>J54/G54</f>
        <v>0.24231161644901675</v>
      </c>
      <c r="GL54" s="176"/>
      <c r="GM54" s="176"/>
      <c r="GN54" s="176"/>
      <c r="GO54" s="176"/>
      <c r="GP54" s="176"/>
      <c r="GQ54" s="176"/>
      <c r="GR54" s="176"/>
      <c r="GS54" s="176"/>
      <c r="GT54" s="176"/>
      <c r="GU54" s="176"/>
      <c r="GV54" s="176"/>
      <c r="GW54" s="176"/>
      <c r="GX54" s="176"/>
      <c r="GY54" s="176"/>
      <c r="GZ54" s="176"/>
      <c r="HA54" s="176"/>
      <c r="HB54" s="176"/>
      <c r="HC54" s="176"/>
      <c r="HD54" s="176"/>
      <c r="HE54" s="176"/>
      <c r="HF54" s="176"/>
      <c r="HG54" s="176"/>
    </row>
    <row r="55" spans="2:215" s="174" customFormat="1" ht="13" customHeight="1" thickBot="1" x14ac:dyDescent="0.35">
      <c r="B55" s="177"/>
      <c r="C55" s="171"/>
      <c r="D55" s="171"/>
      <c r="E55" s="171"/>
      <c r="F55" s="198"/>
      <c r="G55" s="198"/>
      <c r="H55" s="171"/>
      <c r="I55" s="198"/>
      <c r="J55" s="198"/>
      <c r="K55" s="171"/>
      <c r="L55" s="171"/>
      <c r="GL55" s="176"/>
      <c r="GM55" s="176"/>
      <c r="GN55" s="176"/>
      <c r="GO55" s="176"/>
      <c r="GP55" s="176"/>
      <c r="GQ55" s="176"/>
      <c r="GR55" s="176"/>
      <c r="GS55" s="176"/>
      <c r="GT55" s="176"/>
      <c r="GU55" s="176"/>
      <c r="GV55" s="176"/>
      <c r="GW55" s="176"/>
      <c r="GX55" s="176"/>
      <c r="GY55" s="176"/>
      <c r="GZ55" s="176"/>
      <c r="HA55" s="176"/>
      <c r="HB55" s="176"/>
      <c r="HC55" s="176"/>
      <c r="HD55" s="176"/>
      <c r="HE55" s="176"/>
      <c r="HF55" s="176"/>
      <c r="HG55" s="176"/>
    </row>
    <row r="56" spans="2:215" s="174" customFormat="1" ht="12.75" customHeight="1" thickBot="1" x14ac:dyDescent="0.35">
      <c r="B56" s="170" t="s">
        <v>304</v>
      </c>
      <c r="C56" s="178"/>
      <c r="F56" s="199"/>
      <c r="G56" s="199"/>
      <c r="I56" s="199"/>
      <c r="J56" s="200">
        <f>I54-J54</f>
        <v>-9782.76</v>
      </c>
      <c r="L56" s="179"/>
      <c r="GZ56" s="176"/>
      <c r="HA56" s="176"/>
      <c r="HB56" s="176"/>
    </row>
    <row r="57" spans="2:215" s="174" customFormat="1" ht="13" customHeight="1" thickBot="1" x14ac:dyDescent="0.35">
      <c r="B57" s="177"/>
      <c r="C57" s="178"/>
      <c r="D57" s="178"/>
      <c r="E57" s="171"/>
      <c r="F57" s="87"/>
      <c r="G57" s="87"/>
      <c r="H57" s="178"/>
      <c r="I57" s="87"/>
      <c r="J57" s="87"/>
      <c r="K57" s="178"/>
      <c r="L57" s="178"/>
      <c r="GL57" s="176"/>
      <c r="GM57" s="176"/>
      <c r="GN57" s="176"/>
      <c r="GO57" s="176"/>
      <c r="GP57" s="176"/>
      <c r="GQ57" s="176"/>
      <c r="GR57" s="176"/>
      <c r="GS57" s="176"/>
      <c r="GT57" s="176"/>
      <c r="GU57" s="176"/>
      <c r="GV57" s="176"/>
      <c r="GW57" s="176"/>
      <c r="GX57" s="176"/>
      <c r="GY57" s="176"/>
      <c r="GZ57" s="176"/>
      <c r="HA57" s="176"/>
      <c r="HB57" s="176"/>
      <c r="HC57" s="176"/>
      <c r="HD57" s="176"/>
      <c r="HE57" s="176"/>
      <c r="HF57" s="176"/>
      <c r="HG57" s="176"/>
    </row>
    <row r="58" spans="2:215" s="174" customFormat="1" ht="13" customHeight="1" thickBot="1" x14ac:dyDescent="0.35">
      <c r="B58" s="170" t="s">
        <v>305</v>
      </c>
      <c r="C58" s="178"/>
      <c r="D58" s="178"/>
      <c r="E58" s="171"/>
      <c r="F58" s="198"/>
      <c r="G58" s="87"/>
      <c r="H58" s="178"/>
      <c r="I58" s="201"/>
      <c r="J58" s="87"/>
      <c r="K58" s="178"/>
      <c r="L58" s="178"/>
      <c r="GL58" s="176"/>
      <c r="GM58" s="176"/>
      <c r="GN58" s="176"/>
      <c r="GO58" s="176"/>
      <c r="GP58" s="176"/>
      <c r="GQ58" s="176"/>
      <c r="GR58" s="176"/>
      <c r="GS58" s="176"/>
      <c r="GT58" s="176"/>
      <c r="GU58" s="176"/>
      <c r="GV58" s="176"/>
      <c r="GW58" s="176"/>
      <c r="GX58" s="176"/>
      <c r="GY58" s="176"/>
      <c r="GZ58" s="176"/>
      <c r="HA58" s="176"/>
      <c r="HB58" s="176"/>
      <c r="HC58" s="176"/>
      <c r="HD58" s="176"/>
      <c r="HE58" s="176"/>
      <c r="HF58" s="176"/>
      <c r="HG58" s="176"/>
    </row>
    <row r="59" spans="2:215" s="180" customFormat="1" ht="13" customHeight="1" x14ac:dyDescent="0.3">
      <c r="C59" s="181"/>
      <c r="F59" s="184"/>
      <c r="G59" s="184"/>
      <c r="I59" s="184"/>
      <c r="J59" s="184"/>
      <c r="L59" s="182"/>
      <c r="GL59" s="183"/>
      <c r="GM59" s="183"/>
      <c r="GN59" s="183"/>
      <c r="GO59" s="183"/>
      <c r="GP59" s="183"/>
      <c r="GQ59" s="183"/>
      <c r="GR59" s="183"/>
      <c r="GS59" s="183"/>
      <c r="GT59" s="183"/>
      <c r="GU59" s="183"/>
      <c r="GV59" s="183"/>
      <c r="GW59" s="183"/>
      <c r="GX59" s="183"/>
      <c r="GY59" s="183"/>
      <c r="GZ59" s="183"/>
      <c r="HA59" s="183"/>
      <c r="HB59" s="183"/>
      <c r="HC59" s="183"/>
      <c r="HD59" s="183"/>
      <c r="HE59" s="183"/>
      <c r="HF59" s="183"/>
      <c r="HG59" s="183"/>
    </row>
    <row r="60" spans="2:215" ht="13" customHeight="1" x14ac:dyDescent="0.3">
      <c r="I60" s="202"/>
    </row>
  </sheetData>
  <sheetProtection selectLockedCells="1" selectUnlockedCells="1"/>
  <mergeCells count="4">
    <mergeCell ref="D4:E4"/>
    <mergeCell ref="F4:H4"/>
    <mergeCell ref="I4:L4"/>
    <mergeCell ref="D2:L2"/>
  </mergeCells>
  <pageMargins left="0.7" right="0.7" top="0.75" bottom="0.75" header="0.51180555555555551" footer="0.51180555555555551"/>
  <pageSetup paperSize="9" scale="90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Catégorie et Tiers</vt:lpstr>
      <vt:lpstr>DONNEES</vt:lpstr>
      <vt:lpstr>BUDGET PREVISIONNEL</vt:lpstr>
      <vt:lpstr>A</vt:lpstr>
      <vt:lpstr>Catégorie</vt:lpstr>
      <vt:lpstr>'Catégorie et Tiers'!Categories</vt:lpstr>
      <vt:lpstr>Date</vt:lpstr>
      <vt:lpstr>DtAn</vt:lpstr>
      <vt:lpstr>DtJr</vt:lpstr>
      <vt:lpstr>DtMois</vt:lpstr>
      <vt:lpstr>Entrée</vt:lpstr>
      <vt:lpstr>J</vt:lpstr>
      <vt:lpstr>M</vt:lpstr>
      <vt:lpstr>Mode</vt:lpstr>
      <vt:lpstr>Solde</vt:lpstr>
      <vt:lpstr>Sortie</vt:lpstr>
      <vt:lpstr>'Catégorie et Tiers'!Tiers</vt:lpstr>
      <vt:lpstr>Tiers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André BOSCHI</cp:lastModifiedBy>
  <dcterms:created xsi:type="dcterms:W3CDTF">2022-12-05T08:31:04Z</dcterms:created>
  <dcterms:modified xsi:type="dcterms:W3CDTF">2022-12-16T12:45:17Z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2022-12-14T17:37:14Z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ecaca6f5-4408-4046-9957-a1eb434021b3</vt:lpwstr>
  </property>
  <property fmtid="{D5CDD505-2E9C-101B-9397-08002B2CF9AE}" pid="8" name="MSIP_Label_64a238cc-6af3-4341-9d32-201b7e04331f_ContentBits">
    <vt:lpwstr>0</vt:lpwstr>
  </property>
</Properties>
</file>