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3230" yWindow="1635" windowWidth="9240" windowHeight="9450" tabRatio="870" activeTab="1"/>
  </bookViews>
  <sheets>
    <sheet name="Paramètres" sheetId="59" r:id="rId1"/>
    <sheet name="Etat déclaratif" sheetId="19" r:id="rId2"/>
    <sheet name="Planning" sheetId="63" r:id="rId3"/>
    <sheet name="Personnels" sheetId="66" r:id="rId4"/>
  </sheets>
  <definedNames>
    <definedName name="Affect">Personnels!$G$2:$G$37</definedName>
    <definedName name="CAT">#REF!</definedName>
    <definedName name="CodGestion">Personnels!$E$2:$E$37</definedName>
    <definedName name="Codgrad">Personnels!$F$2:$F$37</definedName>
    <definedName name="Codmin">Personnels!$D$2:$D$37</definedName>
    <definedName name="Fériés">Paramètres!$F$2:$F$14</definedName>
    <definedName name="JSFERIE">Planning!$B$2:$B$31</definedName>
    <definedName name="Liste_affectation_deroulante">Paramètres!#REF!</definedName>
    <definedName name="liste_deroulante_structure">Personnels!$A$2</definedName>
    <definedName name="Liste_jours">Paramètres!$D$2:$D$30</definedName>
    <definedName name="liste_mois">Paramètres!$I$2:$I$136</definedName>
    <definedName name="mois_cours">'Etat déclaratif'!$E$10</definedName>
    <definedName name="Nom">Personnels!$B$2:$B$37</definedName>
    <definedName name="nrinsee">Personnels!$A$2:$A$37</definedName>
    <definedName name="Prenom">Personnels!$C$2:$C$37</definedName>
  </definedNames>
  <calcPr calcId="145621"/>
</workbook>
</file>

<file path=xl/calcChain.xml><?xml version="1.0" encoding="utf-8"?>
<calcChain xmlns="http://schemas.openxmlformats.org/spreadsheetml/2006/main">
  <c r="H17" i="19" l="1"/>
  <c r="H18" i="19"/>
  <c r="H21" i="19"/>
  <c r="H22" i="19"/>
  <c r="H26" i="19"/>
  <c r="H29" i="19"/>
  <c r="H30" i="19"/>
  <c r="F21" i="19"/>
  <c r="C17" i="19"/>
  <c r="D17" i="19"/>
  <c r="F17" i="19" s="1"/>
  <c r="E17" i="19"/>
  <c r="C18" i="19"/>
  <c r="D18" i="19"/>
  <c r="F18" i="19" s="1"/>
  <c r="E18" i="19"/>
  <c r="C19" i="19"/>
  <c r="D19" i="19"/>
  <c r="F19" i="19" s="1"/>
  <c r="E19" i="19"/>
  <c r="C20" i="19"/>
  <c r="D20" i="19"/>
  <c r="F20" i="19" s="1"/>
  <c r="E20" i="19"/>
  <c r="C21" i="19"/>
  <c r="D21" i="19"/>
  <c r="E21" i="19"/>
  <c r="C22" i="19"/>
  <c r="D22" i="19"/>
  <c r="F22" i="19" s="1"/>
  <c r="E22" i="19"/>
  <c r="C23" i="19"/>
  <c r="D23" i="19"/>
  <c r="F23" i="19" s="1"/>
  <c r="E23" i="19"/>
  <c r="C24" i="19"/>
  <c r="D24" i="19"/>
  <c r="F24" i="19" s="1"/>
  <c r="E24" i="19"/>
  <c r="C25" i="19"/>
  <c r="D25" i="19"/>
  <c r="F25" i="19" s="1"/>
  <c r="E25" i="19"/>
  <c r="C26" i="19"/>
  <c r="D26" i="19"/>
  <c r="F26" i="19" s="1"/>
  <c r="E26" i="19"/>
  <c r="C27" i="19"/>
  <c r="D27" i="19"/>
  <c r="F27" i="19" s="1"/>
  <c r="E27" i="19"/>
  <c r="C28" i="19"/>
  <c r="D28" i="19"/>
  <c r="F28" i="19" s="1"/>
  <c r="E28" i="19"/>
  <c r="C29" i="19"/>
  <c r="D29" i="19"/>
  <c r="F29" i="19" s="1"/>
  <c r="E29" i="19"/>
  <c r="C30" i="19"/>
  <c r="D30" i="19"/>
  <c r="F30" i="19" s="1"/>
  <c r="E30" i="19"/>
  <c r="C31" i="19"/>
  <c r="D31" i="19"/>
  <c r="F31" i="19" s="1"/>
  <c r="E31" i="19"/>
  <c r="C32" i="19"/>
  <c r="D32" i="19"/>
  <c r="F32" i="19" s="1"/>
  <c r="E32" i="19"/>
  <c r="C33" i="19"/>
  <c r="D33" i="19"/>
  <c r="F33" i="19" s="1"/>
  <c r="E33" i="19"/>
  <c r="E16" i="19"/>
  <c r="D16" i="19"/>
  <c r="H16" i="19" s="1"/>
  <c r="C16" i="19"/>
  <c r="H33" i="19" l="1"/>
  <c r="H25" i="19"/>
  <c r="H32" i="19"/>
  <c r="H24" i="19"/>
  <c r="H31" i="19"/>
  <c r="H23" i="19"/>
  <c r="H28" i="19"/>
  <c r="H20" i="19"/>
  <c r="H27" i="19"/>
  <c r="H19" i="19"/>
  <c r="J33" i="63"/>
  <c r="K33" i="63"/>
  <c r="L33" i="63"/>
  <c r="M33" i="63"/>
  <c r="O33" i="63"/>
  <c r="P33" i="63"/>
  <c r="Q33" i="63"/>
  <c r="R33" i="63"/>
  <c r="S33" i="63"/>
  <c r="T33" i="63"/>
  <c r="U33" i="63"/>
  <c r="V33" i="63"/>
  <c r="W33" i="63"/>
  <c r="X33" i="63"/>
  <c r="Y33" i="63"/>
  <c r="Z33" i="63"/>
  <c r="AA33" i="63"/>
  <c r="AB33" i="63"/>
  <c r="AC33" i="63"/>
  <c r="AD33" i="63"/>
  <c r="AE33" i="63"/>
  <c r="AF33" i="63"/>
  <c r="AG33" i="63"/>
  <c r="AH33" i="63"/>
  <c r="AI33" i="63"/>
  <c r="AJ33" i="63"/>
  <c r="AK33" i="63"/>
  <c r="J34" i="63"/>
  <c r="K34" i="63"/>
  <c r="L34" i="63"/>
  <c r="M34" i="63"/>
  <c r="O34" i="63"/>
  <c r="P34" i="63"/>
  <c r="Q34" i="63"/>
  <c r="R34" i="63"/>
  <c r="S34" i="63"/>
  <c r="T34" i="63"/>
  <c r="U34" i="63"/>
  <c r="V34" i="63"/>
  <c r="W34" i="63"/>
  <c r="X34" i="63"/>
  <c r="Y34" i="63"/>
  <c r="Z34" i="63"/>
  <c r="AA34" i="63"/>
  <c r="AB34" i="63"/>
  <c r="AC34" i="63"/>
  <c r="AD34" i="63"/>
  <c r="AE34" i="63"/>
  <c r="AF34" i="63"/>
  <c r="AG34" i="63"/>
  <c r="AH34" i="63"/>
  <c r="AI34" i="63"/>
  <c r="AJ34" i="63"/>
  <c r="AK34" i="63"/>
  <c r="D34" i="63"/>
  <c r="D33" i="63"/>
  <c r="E11" i="19" l="1"/>
  <c r="S1" i="63" l="1"/>
  <c r="W1" i="63"/>
  <c r="AB1" i="63"/>
  <c r="E1" i="63"/>
  <c r="I1" i="63"/>
  <c r="M1" i="63"/>
  <c r="AH1" i="63"/>
  <c r="U1" i="63"/>
  <c r="AK1" i="63"/>
  <c r="R1" i="63"/>
  <c r="V1" i="63"/>
  <c r="AA1" i="63"/>
  <c r="AE1" i="63"/>
  <c r="D1" i="63"/>
  <c r="H1" i="63"/>
  <c r="L1" i="63"/>
  <c r="Q1" i="63"/>
  <c r="AG1" i="63"/>
  <c r="AD1" i="63"/>
  <c r="G1" i="63"/>
  <c r="T1" i="63"/>
  <c r="X1" i="63"/>
  <c r="AC1" i="63"/>
  <c r="AJ1" i="63"/>
  <c r="F1" i="63"/>
  <c r="J1" i="63"/>
  <c r="O1" i="63"/>
  <c r="Y1" i="63"/>
  <c r="AI1" i="63"/>
  <c r="N1" i="63"/>
  <c r="Z1" i="63"/>
  <c r="AF1" i="63"/>
  <c r="C1" i="63"/>
  <c r="P1" i="63"/>
  <c r="K1" i="63"/>
  <c r="B1" i="59" l="1"/>
  <c r="B2" i="59" s="1"/>
  <c r="A31" i="63" l="1"/>
  <c r="A30" i="63"/>
  <c r="A32" i="63"/>
  <c r="E32" i="59"/>
  <c r="A3" i="63"/>
  <c r="A5" i="63"/>
  <c r="A7" i="63"/>
  <c r="A9" i="63"/>
  <c r="A11" i="63"/>
  <c r="A13" i="63"/>
  <c r="A15" i="63"/>
  <c r="A17" i="63"/>
  <c r="A19" i="63"/>
  <c r="A21" i="63"/>
  <c r="A23" i="63"/>
  <c r="A25" i="63"/>
  <c r="A27" i="63"/>
  <c r="A29" i="63"/>
  <c r="A4" i="63"/>
  <c r="A6" i="63"/>
  <c r="A8" i="63"/>
  <c r="A10" i="63"/>
  <c r="A12" i="63"/>
  <c r="A14" i="63"/>
  <c r="A16" i="63"/>
  <c r="A18" i="63"/>
  <c r="A20" i="63"/>
  <c r="A22" i="63"/>
  <c r="A24" i="63"/>
  <c r="A26" i="63"/>
  <c r="A28" i="63"/>
  <c r="A2" i="63"/>
  <c r="A3" i="59"/>
  <c r="D3" i="59"/>
  <c r="D2" i="59"/>
  <c r="D5" i="59"/>
  <c r="D7" i="59"/>
  <c r="D9" i="59"/>
  <c r="D11" i="59"/>
  <c r="D13" i="59"/>
  <c r="D15" i="59"/>
  <c r="D17" i="59"/>
  <c r="D19" i="59"/>
  <c r="D21" i="59"/>
  <c r="D23" i="59"/>
  <c r="D25" i="59"/>
  <c r="D27" i="59"/>
  <c r="D29" i="59"/>
  <c r="D4" i="59"/>
  <c r="D6" i="59"/>
  <c r="D8" i="59"/>
  <c r="D10" i="59"/>
  <c r="D12" i="59"/>
  <c r="D14" i="59"/>
  <c r="D16" i="59"/>
  <c r="D18" i="59"/>
  <c r="D20" i="59"/>
  <c r="D22" i="59"/>
  <c r="D24" i="59"/>
  <c r="D26" i="59"/>
  <c r="D28" i="59"/>
  <c r="D30" i="59"/>
  <c r="G2" i="59" l="1"/>
  <c r="F13" i="59" s="1"/>
  <c r="F5" i="59" l="1"/>
  <c r="F11" i="59"/>
  <c r="F10" i="59"/>
  <c r="F3" i="59"/>
  <c r="F7" i="59" s="1"/>
  <c r="F6" i="59"/>
  <c r="F12" i="59"/>
  <c r="F2" i="59"/>
  <c r="F14" i="59"/>
  <c r="B6" i="63" l="1"/>
  <c r="F8" i="59"/>
  <c r="F9" i="59" s="1"/>
  <c r="F4" i="59"/>
  <c r="B23" i="63" l="1"/>
  <c r="B22" i="63"/>
  <c r="B5" i="63"/>
  <c r="B26" i="63"/>
  <c r="B9" i="63"/>
  <c r="B7" i="63"/>
  <c r="B31" i="63"/>
  <c r="B19" i="63"/>
  <c r="H33" i="63"/>
  <c r="G26" i="19" s="1"/>
  <c r="H34" i="63"/>
  <c r="I26" i="19" s="1"/>
  <c r="B21" i="63"/>
  <c r="B15" i="63"/>
  <c r="B30" i="63"/>
  <c r="B13" i="63"/>
  <c r="B11" i="63"/>
  <c r="B10" i="63"/>
  <c r="B27" i="63"/>
  <c r="B20" i="63"/>
  <c r="B25" i="63"/>
  <c r="B18" i="63"/>
  <c r="B16" i="63"/>
  <c r="B29" i="63"/>
  <c r="B4" i="63"/>
  <c r="B24" i="63"/>
  <c r="B28" i="63"/>
  <c r="B2" i="63"/>
  <c r="B14" i="63"/>
  <c r="B17" i="63"/>
  <c r="B3" i="63"/>
  <c r="B8" i="63"/>
  <c r="B12" i="63"/>
  <c r="J26" i="19" l="1"/>
  <c r="G34" i="63"/>
  <c r="G33" i="63"/>
  <c r="N33" i="63"/>
  <c r="N34" i="63"/>
  <c r="C33" i="63"/>
  <c r="C34" i="63"/>
  <c r="E33" i="63"/>
  <c r="E34" i="63"/>
  <c r="F34" i="63"/>
  <c r="F33" i="63"/>
  <c r="I33" i="63"/>
  <c r="G28" i="19" s="1"/>
  <c r="I34" i="63"/>
  <c r="I28" i="19" s="1"/>
  <c r="J28" i="19" l="1"/>
  <c r="I29" i="19"/>
  <c r="I30" i="19"/>
  <c r="I25" i="19"/>
  <c r="I23" i="19"/>
  <c r="I24" i="19"/>
  <c r="G23" i="19"/>
  <c r="G24" i="19"/>
  <c r="G25" i="19"/>
  <c r="I17" i="19"/>
  <c r="I18" i="19"/>
  <c r="I16" i="19"/>
  <c r="I19" i="19"/>
  <c r="I20" i="19"/>
  <c r="I21" i="19"/>
  <c r="I22" i="19"/>
  <c r="I31" i="19"/>
  <c r="I32" i="19"/>
  <c r="I33" i="19"/>
  <c r="I27" i="19"/>
  <c r="G33" i="19"/>
  <c r="G27" i="19"/>
  <c r="G17" i="19"/>
  <c r="G18" i="19"/>
  <c r="F16" i="19"/>
  <c r="G16" i="19" s="1"/>
  <c r="G19" i="19"/>
  <c r="G20" i="19"/>
  <c r="G21" i="19"/>
  <c r="G22" i="19"/>
  <c r="G31" i="19"/>
  <c r="G32" i="19"/>
  <c r="G29" i="19"/>
  <c r="G30" i="19"/>
  <c r="J33" i="19" l="1"/>
  <c r="J22" i="19"/>
  <c r="J27" i="19"/>
  <c r="J25" i="19"/>
  <c r="J30" i="19"/>
  <c r="J18" i="19"/>
  <c r="J32" i="19"/>
  <c r="J17" i="19"/>
  <c r="J29" i="19"/>
  <c r="J31" i="19"/>
  <c r="J21" i="19"/>
  <c r="J20" i="19"/>
  <c r="J24" i="19"/>
  <c r="J19" i="19"/>
  <c r="J23" i="19"/>
  <c r="J16" i="19"/>
</calcChain>
</file>

<file path=xl/comments1.xml><?xml version="1.0" encoding="utf-8"?>
<comments xmlns="http://schemas.openxmlformats.org/spreadsheetml/2006/main">
  <authors>
    <author>Utilisateur Windows</author>
  </authors>
  <commentList>
    <comment ref="E10" author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<sst xmlns="http://schemas.openxmlformats.org/spreadsheetml/2006/main" count="280" uniqueCount="258">
  <si>
    <t>Taux</t>
  </si>
  <si>
    <t>Nombre</t>
  </si>
  <si>
    <t>Montant</t>
  </si>
  <si>
    <t>Grade</t>
  </si>
  <si>
    <t>Assomption</t>
  </si>
  <si>
    <t>Lundi de Pentecôte</t>
  </si>
  <si>
    <t>Ascension</t>
  </si>
  <si>
    <t>Victoire 1945</t>
  </si>
  <si>
    <t>Fête du travail</t>
  </si>
  <si>
    <t>Lundi de Pâques</t>
  </si>
  <si>
    <t>A PAYER</t>
  </si>
  <si>
    <t>Toussaint</t>
  </si>
  <si>
    <t>Astreintes Semaine</t>
  </si>
  <si>
    <t>Astreintes WE - Jours fériés</t>
  </si>
  <si>
    <t>Nombre de jours</t>
  </si>
  <si>
    <t>Année</t>
  </si>
  <si>
    <t>Fériés</t>
  </si>
  <si>
    <t>Pâques</t>
  </si>
  <si>
    <t>Pentecôte</t>
  </si>
  <si>
    <t>Fête Nationale</t>
  </si>
  <si>
    <t>Armistice 1914</t>
  </si>
  <si>
    <t xml:space="preserve"> Noël</t>
  </si>
  <si>
    <t>Effectuée(s) en</t>
  </si>
  <si>
    <t>Mois considéré</t>
  </si>
  <si>
    <t>Liste_mois</t>
  </si>
  <si>
    <t>Liste_jours</t>
  </si>
  <si>
    <t xml:space="preserve">Payée(s) en </t>
  </si>
  <si>
    <t>Nom</t>
  </si>
  <si>
    <t>Prénom</t>
  </si>
  <si>
    <t>N° INSEE</t>
  </si>
  <si>
    <t>nom 1</t>
  </si>
  <si>
    <t>prenom 1</t>
  </si>
  <si>
    <t>min 1</t>
  </si>
  <si>
    <t>gestion 1</t>
  </si>
  <si>
    <t xml:space="preserve">grade 1 </t>
  </si>
  <si>
    <t>affectation 1</t>
  </si>
  <si>
    <t>nom 2</t>
  </si>
  <si>
    <t>nom 3</t>
  </si>
  <si>
    <t>nom 4</t>
  </si>
  <si>
    <t>nom 5</t>
  </si>
  <si>
    <t>nom 6</t>
  </si>
  <si>
    <t>nom 7</t>
  </si>
  <si>
    <t>nom 8</t>
  </si>
  <si>
    <t>nom 9</t>
  </si>
  <si>
    <t>nom 10</t>
  </si>
  <si>
    <t>nom 11</t>
  </si>
  <si>
    <t>nom 12</t>
  </si>
  <si>
    <t>nom 13</t>
  </si>
  <si>
    <t>nom 14</t>
  </si>
  <si>
    <t>nom 15</t>
  </si>
  <si>
    <t>nom 16</t>
  </si>
  <si>
    <t>nom 17</t>
  </si>
  <si>
    <t>nom 18</t>
  </si>
  <si>
    <t>nom 19</t>
  </si>
  <si>
    <t>nom 20</t>
  </si>
  <si>
    <t>nom 21</t>
  </si>
  <si>
    <t>nom 22</t>
  </si>
  <si>
    <t>nom 23</t>
  </si>
  <si>
    <t>nom 24</t>
  </si>
  <si>
    <t>nom 25</t>
  </si>
  <si>
    <t>nom 26</t>
  </si>
  <si>
    <t>nom 27</t>
  </si>
  <si>
    <t>nom 28</t>
  </si>
  <si>
    <t>nom 29</t>
  </si>
  <si>
    <t>nom 30</t>
  </si>
  <si>
    <t>nom 31</t>
  </si>
  <si>
    <t>nom 32</t>
  </si>
  <si>
    <t>nom 33</t>
  </si>
  <si>
    <t>nom 34</t>
  </si>
  <si>
    <t>nom 35</t>
  </si>
  <si>
    <t>nom 36</t>
  </si>
  <si>
    <t>prenom 2</t>
  </si>
  <si>
    <t>prenom 3</t>
  </si>
  <si>
    <t>prenom 4</t>
  </si>
  <si>
    <t>prenom 5</t>
  </si>
  <si>
    <t>prenom 6</t>
  </si>
  <si>
    <t>prenom 7</t>
  </si>
  <si>
    <t>prenom 8</t>
  </si>
  <si>
    <t>prenom 9</t>
  </si>
  <si>
    <t>prenom 10</t>
  </si>
  <si>
    <t>prenom 11</t>
  </si>
  <si>
    <t>prenom 12</t>
  </si>
  <si>
    <t>prenom 13</t>
  </si>
  <si>
    <t>prenom 14</t>
  </si>
  <si>
    <t>prenom 15</t>
  </si>
  <si>
    <t>prenom 16</t>
  </si>
  <si>
    <t>prenom 17</t>
  </si>
  <si>
    <t>prenom 18</t>
  </si>
  <si>
    <t>prenom 19</t>
  </si>
  <si>
    <t>prenom 20</t>
  </si>
  <si>
    <t>prenom 21</t>
  </si>
  <si>
    <t>prenom 22</t>
  </si>
  <si>
    <t>prenom 23</t>
  </si>
  <si>
    <t>prenom 24</t>
  </si>
  <si>
    <t>prenom 25</t>
  </si>
  <si>
    <t>prenom 26</t>
  </si>
  <si>
    <t>prenom 27</t>
  </si>
  <si>
    <t>prenom 28</t>
  </si>
  <si>
    <t>prenom 29</t>
  </si>
  <si>
    <t>prenom 30</t>
  </si>
  <si>
    <t>prenom 31</t>
  </si>
  <si>
    <t>prenom 32</t>
  </si>
  <si>
    <t>prenom 33</t>
  </si>
  <si>
    <t>prenom 34</t>
  </si>
  <si>
    <t>prenom 35</t>
  </si>
  <si>
    <t>prenom 36</t>
  </si>
  <si>
    <t>min 2</t>
  </si>
  <si>
    <t>min 3</t>
  </si>
  <si>
    <t>min 4</t>
  </si>
  <si>
    <t>min 5</t>
  </si>
  <si>
    <t>min 6</t>
  </si>
  <si>
    <t>min 7</t>
  </si>
  <si>
    <t>min 8</t>
  </si>
  <si>
    <t>min 9</t>
  </si>
  <si>
    <t>min 10</t>
  </si>
  <si>
    <t>min 11</t>
  </si>
  <si>
    <t>min 12</t>
  </si>
  <si>
    <t>min 13</t>
  </si>
  <si>
    <t>min 14</t>
  </si>
  <si>
    <t>min 15</t>
  </si>
  <si>
    <t>min 16</t>
  </si>
  <si>
    <t>min 17</t>
  </si>
  <si>
    <t>min 18</t>
  </si>
  <si>
    <t>min 19</t>
  </si>
  <si>
    <t>min 20</t>
  </si>
  <si>
    <t>min 21</t>
  </si>
  <si>
    <t>min 22</t>
  </si>
  <si>
    <t>min 23</t>
  </si>
  <si>
    <t>min 24</t>
  </si>
  <si>
    <t>min 25</t>
  </si>
  <si>
    <t>min 26</t>
  </si>
  <si>
    <t>min 27</t>
  </si>
  <si>
    <t>min 28</t>
  </si>
  <si>
    <t>min 29</t>
  </si>
  <si>
    <t>min 30</t>
  </si>
  <si>
    <t>min 31</t>
  </si>
  <si>
    <t>min 32</t>
  </si>
  <si>
    <t>min 33</t>
  </si>
  <si>
    <t>min 34</t>
  </si>
  <si>
    <t>min 35</t>
  </si>
  <si>
    <t>min 36</t>
  </si>
  <si>
    <t>gestion 2</t>
  </si>
  <si>
    <t>gestion 3</t>
  </si>
  <si>
    <t>gestion 4</t>
  </si>
  <si>
    <t>gestion 5</t>
  </si>
  <si>
    <t>gestion 6</t>
  </si>
  <si>
    <t>gestion 7</t>
  </si>
  <si>
    <t>gestion 8</t>
  </si>
  <si>
    <t>gestion 9</t>
  </si>
  <si>
    <t>gestion 10</t>
  </si>
  <si>
    <t>gestion 11</t>
  </si>
  <si>
    <t>gestion 12</t>
  </si>
  <si>
    <t>gestion 13</t>
  </si>
  <si>
    <t>gestion 14</t>
  </si>
  <si>
    <t>gestion 15</t>
  </si>
  <si>
    <t>gestion 16</t>
  </si>
  <si>
    <t>gestion 17</t>
  </si>
  <si>
    <t>gestion 18</t>
  </si>
  <si>
    <t>gestion 19</t>
  </si>
  <si>
    <t>gestion 20</t>
  </si>
  <si>
    <t>gestion 21</t>
  </si>
  <si>
    <t>gestion 22</t>
  </si>
  <si>
    <t>gestion 23</t>
  </si>
  <si>
    <t>gestion 24</t>
  </si>
  <si>
    <t>gestion 25</t>
  </si>
  <si>
    <t>gestion 26</t>
  </si>
  <si>
    <t>gestion 27</t>
  </si>
  <si>
    <t>gestion 28</t>
  </si>
  <si>
    <t>gestion 29</t>
  </si>
  <si>
    <t>gestion 30</t>
  </si>
  <si>
    <t>gestion 31</t>
  </si>
  <si>
    <t>gestion 32</t>
  </si>
  <si>
    <t>gestion 33</t>
  </si>
  <si>
    <t>gestion 34</t>
  </si>
  <si>
    <t>gestion 35</t>
  </si>
  <si>
    <t>gestion 36</t>
  </si>
  <si>
    <t>grade 2</t>
  </si>
  <si>
    <t>grade 3</t>
  </si>
  <si>
    <t>grade 4</t>
  </si>
  <si>
    <t>grade 5</t>
  </si>
  <si>
    <t>grade 6</t>
  </si>
  <si>
    <t>grade 7</t>
  </si>
  <si>
    <t>grade 8</t>
  </si>
  <si>
    <t>grade 9</t>
  </si>
  <si>
    <t>grade 10</t>
  </si>
  <si>
    <t>grade 11</t>
  </si>
  <si>
    <t>grade 12</t>
  </si>
  <si>
    <t>grade 13</t>
  </si>
  <si>
    <t>grade 14</t>
  </si>
  <si>
    <t>grade 15</t>
  </si>
  <si>
    <t>grade 16</t>
  </si>
  <si>
    <t>grade 17</t>
  </si>
  <si>
    <t>grade 18</t>
  </si>
  <si>
    <t>grade 19</t>
  </si>
  <si>
    <t>grade 20</t>
  </si>
  <si>
    <t>grade 21</t>
  </si>
  <si>
    <t>grade 22</t>
  </si>
  <si>
    <t>grade 23</t>
  </si>
  <si>
    <t>grade 24</t>
  </si>
  <si>
    <t>grade 25</t>
  </si>
  <si>
    <t>grade 26</t>
  </si>
  <si>
    <t>grade 27</t>
  </si>
  <si>
    <t>grade 28</t>
  </si>
  <si>
    <t>grade 29</t>
  </si>
  <si>
    <t>grade 30</t>
  </si>
  <si>
    <t>grade 31</t>
  </si>
  <si>
    <t>grade 32</t>
  </si>
  <si>
    <t>grade 33</t>
  </si>
  <si>
    <t>grade 34</t>
  </si>
  <si>
    <t>grade 35</t>
  </si>
  <si>
    <t>grade 36</t>
  </si>
  <si>
    <t>affectation 2</t>
  </si>
  <si>
    <t>affectation 3</t>
  </si>
  <si>
    <t>affectation 4</t>
  </si>
  <si>
    <t>affectation 5</t>
  </si>
  <si>
    <t>affectation 6</t>
  </si>
  <si>
    <t>affectation 7</t>
  </si>
  <si>
    <t>affectation 8</t>
  </si>
  <si>
    <t>affectation 9</t>
  </si>
  <si>
    <t>affectation 10</t>
  </si>
  <si>
    <t>affectation 11</t>
  </si>
  <si>
    <t>affectation 12</t>
  </si>
  <si>
    <t>affectation 13</t>
  </si>
  <si>
    <t>affectation 14</t>
  </si>
  <si>
    <t>affectation 15</t>
  </si>
  <si>
    <t>affectation 16</t>
  </si>
  <si>
    <t>affectation 17</t>
  </si>
  <si>
    <t>affectation 18</t>
  </si>
  <si>
    <t>affectation 19</t>
  </si>
  <si>
    <t>affectation 20</t>
  </si>
  <si>
    <t>affectation 21</t>
  </si>
  <si>
    <t>affectation 22</t>
  </si>
  <si>
    <t>affectation 23</t>
  </si>
  <si>
    <t>affectation 24</t>
  </si>
  <si>
    <t>affectation 25</t>
  </si>
  <si>
    <t>affectation 26</t>
  </si>
  <si>
    <t>affectation 27</t>
  </si>
  <si>
    <t>affectation 28</t>
  </si>
  <si>
    <t>affectation 29</t>
  </si>
  <si>
    <t>affectation 30</t>
  </si>
  <si>
    <t>affectation 31</t>
  </si>
  <si>
    <t>affectation 32</t>
  </si>
  <si>
    <t>affectation 33</t>
  </si>
  <si>
    <t>affectation 34</t>
  </si>
  <si>
    <t>affectation 35</t>
  </si>
  <si>
    <t>affectation 36</t>
  </si>
  <si>
    <t>Date</t>
  </si>
  <si>
    <t>JSFERIE</t>
  </si>
  <si>
    <t>x</t>
  </si>
  <si>
    <t>TotJRS</t>
  </si>
  <si>
    <t>TotFeri</t>
  </si>
  <si>
    <t>)</t>
  </si>
  <si>
    <t>nrinsee</t>
  </si>
  <si>
    <t>Prenom</t>
  </si>
  <si>
    <t>CodGestion</t>
  </si>
  <si>
    <t>Codgrad</t>
  </si>
  <si>
    <t>Affect</t>
  </si>
  <si>
    <t>Codmin</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</si>
</sst>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0\ &quot;€&quot;"/>
    <numFmt numFmtId="165" formatCode="[$-40C]\ mmmm\ yyyy;@"/>
    <numFmt numFmtId="166" formatCode="[$-F800]dddd\,\ mmmm\ dd\,\ yyyy"/>
    <numFmt numFmtId="167" formatCode="mmmm\ yyyy;@"/>
    <numFmt numFmtId="168" formatCode="ddd\ dd\ mmm\ yyyy"/>
    <numFmt numFmtId="169" formatCode="dd\ mmm"/>
    <numFmt numFmtId="170" formatCode="mmmm\ yyyy"/>
    <numFmt numFmtId="171" formatCode="dddd\ dd\ mmmm\ yyyy"/>
    <numFmt numFmtId="172" formatCode="[&gt;=3000000000000]#&quot; &quot;##&quot; &quot;##&quot; &quot;##&quot; &quot;###&quot; &quot;###&quot; | &quot;##;#&quot; &quot;##&quot; &quot;##&quot; &quot;##&quot; &quot;###&quot; &quot;###"/>
  </numFmts>
  <fonts count="19" x14ac:knownFonts="1">
    <font>
      <sz val="10"/>
      <name val="Arial"/>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1"/>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12"/>
      <name val="Calibri"/>
      <family val="2"/>
    </font>
    <font>
      <b/>
      <sz val="9"/>
      <color indexed="81"/>
      <name val="Tahoma"/>
      <family val="2"/>
    </font>
    <font>
      <b/>
      <sz val="10"/>
      <color rgb="FFFF0000"/>
      <name val="Verdana"/>
      <family val="2"/>
    </font>
    <font>
      <sz val="10"/>
      <name val="Arial Unicode MS"/>
      <family val="2"/>
    </font>
    <font>
      <b/>
      <sz val="11"/>
      <name val="Garamond"/>
      <family val="1"/>
    </font>
  </fonts>
  <fills count="6">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4" tint="0.39997558519241921"/>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thin">
        <color indexed="64"/>
      </bottom>
      <diagonal/>
    </border>
  </borders>
  <cellStyleXfs count="4">
    <xf numFmtId="0" fontId="0" fillId="0" borderId="0"/>
    <xf numFmtId="0" fontId="2" fillId="0" borderId="0"/>
    <xf numFmtId="0" fontId="1" fillId="0" borderId="0"/>
    <xf numFmtId="0" fontId="3" fillId="0" borderId="0"/>
  </cellStyleXfs>
  <cellXfs count="94">
    <xf numFmtId="0" fontId="0" fillId="0" borderId="0" xfId="0"/>
    <xf numFmtId="0" fontId="4" fillId="0" borderId="0" xfId="0" applyFont="1" applyAlignment="1">
      <alignment vertical="center"/>
    </xf>
    <xf numFmtId="164" fontId="4" fillId="0" borderId="0" xfId="0" applyNumberFormat="1" applyFont="1" applyAlignment="1">
      <alignment vertical="center"/>
    </xf>
    <xf numFmtId="3" fontId="5" fillId="0" borderId="0" xfId="0" applyNumberFormat="1" applyFont="1" applyAlignment="1">
      <alignment vertical="center" wrapText="1"/>
    </xf>
    <xf numFmtId="0" fontId="7" fillId="0" borderId="0" xfId="0" applyFont="1" applyAlignment="1">
      <alignment vertical="center" wrapText="1"/>
    </xf>
    <xf numFmtId="164" fontId="5" fillId="0" borderId="0" xfId="0" applyNumberFormat="1" applyFont="1" applyAlignment="1">
      <alignment vertical="center" wrapText="1"/>
    </xf>
    <xf numFmtId="0" fontId="6" fillId="0" borderId="0" xfId="0" applyFont="1" applyAlignment="1">
      <alignment vertical="center"/>
    </xf>
    <xf numFmtId="0" fontId="7" fillId="0" borderId="0" xfId="0" applyFont="1" applyAlignment="1">
      <alignment vertical="center"/>
    </xf>
    <xf numFmtId="165" fontId="4" fillId="0" borderId="0" xfId="0" applyNumberFormat="1" applyFont="1" applyAlignment="1">
      <alignment vertical="center"/>
    </xf>
    <xf numFmtId="0" fontId="2" fillId="0" borderId="0" xfId="1" applyAlignment="1">
      <alignment horizontal="center"/>
    </xf>
    <xf numFmtId="0" fontId="2" fillId="0" borderId="0" xfId="1" applyNumberFormat="1" applyAlignment="1">
      <alignment horizontal="center"/>
    </xf>
    <xf numFmtId="16" fontId="2" fillId="0" borderId="0" xfId="1" applyNumberFormat="1" applyAlignment="1">
      <alignment horizontal="center"/>
    </xf>
    <xf numFmtId="168" fontId="2" fillId="2" borderId="0" xfId="1" applyNumberFormat="1" applyFill="1" applyBorder="1" applyAlignment="1">
      <alignment horizontal="center"/>
    </xf>
    <xf numFmtId="0" fontId="2" fillId="2" borderId="0" xfId="1" applyFill="1" applyBorder="1" applyAlignment="1">
      <alignment horizontal="center"/>
    </xf>
    <xf numFmtId="170" fontId="2" fillId="0" borderId="0" xfId="1" applyNumberFormat="1" applyAlignment="1">
      <alignment horizontal="center"/>
    </xf>
    <xf numFmtId="166" fontId="2" fillId="0" borderId="0" xfId="1" applyNumberFormat="1" applyAlignment="1">
      <alignment horizontal="center"/>
    </xf>
    <xf numFmtId="170" fontId="2" fillId="0" borderId="1" xfId="1" applyNumberFormat="1" applyBorder="1" applyAlignment="1">
      <alignment horizontal="center"/>
    </xf>
    <xf numFmtId="170" fontId="2" fillId="0" borderId="1" xfId="0" applyNumberFormat="1" applyFont="1" applyBorder="1" applyAlignment="1">
      <alignment horizontal="center"/>
    </xf>
    <xf numFmtId="0" fontId="8" fillId="3" borderId="1" xfId="1" applyFont="1" applyFill="1" applyBorder="1" applyAlignment="1">
      <alignment horizontal="center"/>
    </xf>
    <xf numFmtId="167" fontId="2" fillId="4" borderId="1" xfId="1" applyNumberFormat="1" applyFill="1" applyBorder="1" applyAlignment="1">
      <alignment horizontal="center"/>
    </xf>
    <xf numFmtId="0" fontId="2" fillId="4" borderId="1" xfId="1" applyNumberFormat="1" applyFill="1" applyBorder="1" applyAlignment="1">
      <alignment horizontal="center"/>
    </xf>
    <xf numFmtId="0" fontId="9" fillId="3" borderId="1" xfId="1" applyFont="1" applyFill="1" applyBorder="1" applyAlignment="1">
      <alignment horizontal="center"/>
    </xf>
    <xf numFmtId="0" fontId="8" fillId="3" borderId="0" xfId="1" applyFont="1" applyFill="1" applyAlignment="1">
      <alignment horizontal="center"/>
    </xf>
    <xf numFmtId="167" fontId="2" fillId="4" borderId="0" xfId="1" applyNumberFormat="1" applyFill="1" applyBorder="1" applyAlignment="1">
      <alignment horizontal="center"/>
    </xf>
    <xf numFmtId="0" fontId="12" fillId="0" borderId="0" xfId="0" applyFont="1" applyAlignment="1">
      <alignment vertical="center"/>
    </xf>
    <xf numFmtId="164" fontId="12" fillId="0" borderId="0" xfId="0" applyNumberFormat="1" applyFont="1" applyAlignment="1">
      <alignment vertical="center"/>
    </xf>
    <xf numFmtId="165" fontId="12" fillId="0" borderId="0" xfId="0" applyNumberFormat="1" applyFont="1" applyAlignment="1">
      <alignment vertical="center"/>
    </xf>
    <xf numFmtId="0" fontId="12" fillId="0" borderId="0" xfId="0" applyFont="1" applyAlignment="1">
      <alignment vertical="center" wrapText="1"/>
    </xf>
    <xf numFmtId="0" fontId="11" fillId="0" borderId="0" xfId="0" applyFont="1" applyAlignment="1">
      <alignment horizontal="right" vertical="center" wrapText="1"/>
    </xf>
    <xf numFmtId="0" fontId="14" fillId="0" borderId="0" xfId="0" applyFont="1"/>
    <xf numFmtId="0" fontId="14" fillId="0" borderId="0" xfId="0" applyFont="1" applyAlignment="1">
      <alignment horizontal="left" readingOrder="1"/>
    </xf>
    <xf numFmtId="0" fontId="12" fillId="0" borderId="0" xfId="0" applyFont="1" applyBorder="1" applyAlignment="1">
      <alignment vertical="center"/>
    </xf>
    <xf numFmtId="0" fontId="13" fillId="0" borderId="1" xfId="0" applyFont="1" applyBorder="1" applyAlignment="1">
      <alignment horizontal="center" vertical="center"/>
    </xf>
    <xf numFmtId="0" fontId="13" fillId="0" borderId="1" xfId="0" applyFont="1" applyBorder="1" applyAlignment="1" applyProtection="1">
      <alignment horizontal="center" vertical="center" wrapText="1"/>
    </xf>
    <xf numFmtId="164" fontId="13" fillId="0" borderId="1" xfId="0" applyNumberFormat="1" applyFont="1" applyBorder="1" applyAlignment="1" applyProtection="1">
      <alignment horizontal="center" vertical="center" wrapText="1"/>
    </xf>
    <xf numFmtId="0" fontId="13" fillId="0" borderId="2" xfId="0" applyFont="1" applyBorder="1" applyAlignment="1">
      <alignment horizontal="center" vertical="center"/>
    </xf>
    <xf numFmtId="0" fontId="8" fillId="3" borderId="1" xfId="1" applyNumberFormat="1" applyFont="1" applyFill="1" applyBorder="1" applyAlignment="1">
      <alignment horizontal="center"/>
    </xf>
    <xf numFmtId="166" fontId="2" fillId="4" borderId="1" xfId="1" applyNumberFormat="1" applyFill="1" applyBorder="1" applyAlignment="1">
      <alignment horizontal="center"/>
    </xf>
    <xf numFmtId="0" fontId="2" fillId="4" borderId="0" xfId="1" applyFill="1" applyAlignment="1">
      <alignment horizontal="center"/>
    </xf>
    <xf numFmtId="0" fontId="10" fillId="4" borderId="1" xfId="1" applyNumberFormat="1" applyFont="1" applyFill="1" applyBorder="1" applyAlignment="1">
      <alignment horizontal="center"/>
    </xf>
    <xf numFmtId="0" fontId="2" fillId="4" borderId="1" xfId="1" applyFill="1" applyBorder="1" applyAlignment="1">
      <alignment horizontal="center"/>
    </xf>
    <xf numFmtId="169" fontId="2" fillId="4" borderId="1" xfId="1" applyNumberFormat="1" applyFill="1" applyBorder="1" applyAlignment="1">
      <alignment horizontal="center"/>
    </xf>
    <xf numFmtId="0" fontId="0" fillId="0" borderId="0" xfId="0" applyAlignment="1">
      <alignment horizontal="left"/>
    </xf>
    <xf numFmtId="0" fontId="2" fillId="0" borderId="0" xfId="0" applyFont="1"/>
    <xf numFmtId="166" fontId="2" fillId="4" borderId="0" xfId="1" applyNumberFormat="1" applyFill="1" applyBorder="1" applyAlignment="1">
      <alignment horizontal="center"/>
    </xf>
    <xf numFmtId="0" fontId="0" fillId="0" borderId="0" xfId="0" applyBorder="1"/>
    <xf numFmtId="166" fontId="0" fillId="0" borderId="0" xfId="0" applyNumberFormat="1" applyBorder="1" applyAlignment="1">
      <alignment horizontal="left" textRotation="70"/>
    </xf>
    <xf numFmtId="166" fontId="0" fillId="0" borderId="0" xfId="0" applyNumberFormat="1" applyBorder="1" applyAlignment="1">
      <alignment textRotation="70"/>
    </xf>
    <xf numFmtId="171" fontId="2" fillId="4" borderId="1" xfId="1" applyNumberFormat="1" applyFill="1" applyBorder="1" applyAlignment="1">
      <alignment horizontal="center"/>
    </xf>
    <xf numFmtId="164" fontId="13" fillId="0" borderId="2" xfId="0" applyNumberFormat="1" applyFont="1" applyBorder="1" applyAlignment="1" applyProtection="1">
      <alignment horizontal="center" vertical="center" wrapText="1"/>
    </xf>
    <xf numFmtId="0" fontId="2" fillId="0" borderId="0" xfId="0" applyNumberFormat="1" applyFont="1" applyBorder="1" applyAlignment="1">
      <alignment textRotation="70"/>
    </xf>
    <xf numFmtId="165" fontId="11" fillId="0" borderId="0" xfId="0" applyNumberFormat="1" applyFont="1" applyAlignment="1">
      <alignment horizontal="center" vertical="center" wrapText="1"/>
    </xf>
    <xf numFmtId="0" fontId="0" fillId="0" borderId="0" xfId="0" applyBorder="1" applyAlignment="1">
      <alignment horizontal="center"/>
    </xf>
    <xf numFmtId="0" fontId="0" fillId="0" borderId="0" xfId="0" applyNumberFormat="1" applyBorder="1" applyAlignment="1">
      <alignment horizontal="center"/>
    </xf>
    <xf numFmtId="0" fontId="17" fillId="0" borderId="0" xfId="0" applyFont="1" applyBorder="1" applyAlignment="1">
      <alignment horizontal="left" vertical="center" indent="1"/>
    </xf>
    <xf numFmtId="0" fontId="1" fillId="0" borderId="0" xfId="2" applyBorder="1"/>
    <xf numFmtId="0" fontId="2" fillId="0" borderId="0" xfId="0" applyFont="1" applyBorder="1" applyAlignment="1">
      <alignment horizontal="center"/>
    </xf>
    <xf numFmtId="0" fontId="0" fillId="0" borderId="0" xfId="0" applyAlignment="1">
      <alignment horizontal="center"/>
    </xf>
    <xf numFmtId="0" fontId="2" fillId="0" borderId="0" xfId="0" applyFont="1" applyAlignment="1">
      <alignment horizontal="center"/>
    </xf>
    <xf numFmtId="0" fontId="4" fillId="0" borderId="0" xfId="0" applyFont="1" applyAlignment="1">
      <alignment horizontal="center" vertical="center"/>
    </xf>
    <xf numFmtId="0" fontId="12" fillId="0" borderId="0" xfId="0" applyFont="1" applyAlignment="1">
      <alignment horizontal="center" vertical="center" wrapText="1"/>
    </xf>
    <xf numFmtId="0" fontId="12" fillId="0" borderId="0" xfId="0" applyFont="1" applyAlignment="1">
      <alignment horizontal="center" vertical="center"/>
    </xf>
    <xf numFmtId="0" fontId="12" fillId="0" borderId="0" xfId="0" applyFont="1" applyBorder="1" applyAlignment="1">
      <alignment horizontal="center" vertical="center"/>
    </xf>
    <xf numFmtId="165" fontId="12" fillId="0" borderId="0" xfId="0" applyNumberFormat="1" applyFont="1" applyAlignment="1">
      <alignment horizontal="center" vertical="center"/>
    </xf>
    <xf numFmtId="165" fontId="4" fillId="0" borderId="0" xfId="0" applyNumberFormat="1" applyFont="1" applyAlignment="1">
      <alignment horizontal="center" vertical="center"/>
    </xf>
    <xf numFmtId="14" fontId="4" fillId="0" borderId="0" xfId="0" applyNumberFormat="1" applyFont="1" applyAlignment="1">
      <alignment vertical="center"/>
    </xf>
    <xf numFmtId="166" fontId="2" fillId="0" borderId="0" xfId="0" applyNumberFormat="1" applyFont="1" applyBorder="1" applyAlignment="1">
      <alignment horizontal="left" textRotation="70"/>
    </xf>
    <xf numFmtId="170" fontId="11" fillId="0" borderId="0" xfId="0" applyNumberFormat="1" applyFont="1" applyAlignment="1">
      <alignment horizontal="center" vertical="center" wrapText="1"/>
    </xf>
    <xf numFmtId="165" fontId="11" fillId="0" borderId="0" xfId="0" applyNumberFormat="1" applyFont="1" applyAlignment="1">
      <alignment horizontal="center" vertical="center" wrapText="1"/>
    </xf>
    <xf numFmtId="164" fontId="13" fillId="5" borderId="1" xfId="0" applyNumberFormat="1" applyFont="1" applyFill="1" applyBorder="1" applyAlignment="1" applyProtection="1">
      <alignment horizontal="center" vertical="center" wrapText="1"/>
    </xf>
    <xf numFmtId="0" fontId="13" fillId="0" borderId="2" xfId="0" applyFont="1" applyBorder="1" applyAlignment="1" applyProtection="1">
      <alignment horizontal="center" vertical="center" wrapText="1"/>
    </xf>
    <xf numFmtId="0" fontId="2" fillId="0" borderId="0" xfId="0" applyFont="1" applyAlignment="1">
      <alignment horizontal="left"/>
    </xf>
    <xf numFmtId="0" fontId="13" fillId="0" borderId="3" xfId="0" applyFont="1" applyBorder="1" applyAlignment="1" applyProtection="1">
      <alignment horizontal="center" vertical="center" wrapText="1"/>
    </xf>
    <xf numFmtId="0" fontId="13" fillId="0" borderId="4" xfId="0" applyFont="1" applyBorder="1" applyAlignment="1" applyProtection="1">
      <alignment horizontal="center" vertical="center" wrapText="1"/>
    </xf>
    <xf numFmtId="0" fontId="13" fillId="0" borderId="3" xfId="0" applyFont="1" applyBorder="1" applyAlignment="1" applyProtection="1">
      <alignment vertical="center" wrapText="1"/>
    </xf>
    <xf numFmtId="164" fontId="18" fillId="0" borderId="0" xfId="0" applyNumberFormat="1" applyFont="1" applyAlignment="1">
      <alignment horizontal="center" vertical="center"/>
    </xf>
    <xf numFmtId="164" fontId="4" fillId="0" borderId="0" xfId="0" applyNumberFormat="1" applyFont="1" applyAlignment="1">
      <alignment horizontal="center" vertical="center"/>
    </xf>
    <xf numFmtId="0" fontId="2" fillId="0" borderId="0" xfId="0" applyNumberFormat="1" applyFont="1" applyBorder="1" applyAlignment="1">
      <alignment horizontal="center"/>
    </xf>
    <xf numFmtId="172" fontId="12" fillId="0" borderId="0" xfId="0" applyNumberFormat="1" applyFont="1" applyAlignment="1">
      <alignment horizontal="right" vertical="center" wrapText="1" indent="1"/>
    </xf>
    <xf numFmtId="172" fontId="12" fillId="0" borderId="5" xfId="0" applyNumberFormat="1" applyFont="1" applyBorder="1" applyAlignment="1">
      <alignment horizontal="center" vertical="center" wrapText="1"/>
    </xf>
    <xf numFmtId="0" fontId="12" fillId="0" borderId="5" xfId="0" applyFont="1" applyBorder="1" applyAlignment="1">
      <alignment vertical="center"/>
    </xf>
    <xf numFmtId="164" fontId="12" fillId="0" borderId="5" xfId="0" applyNumberFormat="1" applyFont="1" applyBorder="1" applyAlignment="1">
      <alignment vertical="center"/>
    </xf>
    <xf numFmtId="166" fontId="12" fillId="4" borderId="5" xfId="1" applyNumberFormat="1" applyFont="1" applyFill="1" applyBorder="1" applyAlignment="1">
      <alignment horizontal="center" vertical="center"/>
    </xf>
    <xf numFmtId="172" fontId="12" fillId="0" borderId="6" xfId="0" applyNumberFormat="1" applyFont="1" applyBorder="1" applyAlignment="1">
      <alignment horizontal="center" vertical="center" wrapText="1"/>
    </xf>
    <xf numFmtId="0" fontId="12" fillId="0" borderId="6" xfId="0" applyFont="1" applyBorder="1" applyAlignment="1">
      <alignment vertical="center"/>
    </xf>
    <xf numFmtId="164" fontId="12" fillId="0" borderId="6" xfId="0" applyNumberFormat="1" applyFont="1" applyBorder="1" applyAlignment="1">
      <alignment vertical="center"/>
    </xf>
    <xf numFmtId="166" fontId="12" fillId="4" borderId="6" xfId="1" applyNumberFormat="1" applyFont="1" applyFill="1" applyBorder="1" applyAlignment="1">
      <alignment horizontal="center" vertical="center"/>
    </xf>
    <xf numFmtId="14" fontId="6" fillId="0" borderId="6" xfId="0" applyNumberFormat="1" applyFont="1" applyBorder="1" applyAlignment="1">
      <alignment vertical="center"/>
    </xf>
    <xf numFmtId="14" fontId="4" fillId="0" borderId="6" xfId="0" applyNumberFormat="1" applyFont="1" applyBorder="1" applyAlignment="1">
      <alignment vertical="center"/>
    </xf>
    <xf numFmtId="0" fontId="12" fillId="0" borderId="6" xfId="0" applyFont="1" applyBorder="1" applyAlignment="1">
      <alignment horizontal="center" vertical="center"/>
    </xf>
    <xf numFmtId="165" fontId="12" fillId="0" borderId="7" xfId="0" applyNumberFormat="1" applyFont="1" applyBorder="1" applyAlignment="1">
      <alignment horizontal="center" vertical="center"/>
    </xf>
    <xf numFmtId="165" fontId="12" fillId="0" borderId="7" xfId="0" applyNumberFormat="1" applyFont="1" applyBorder="1" applyAlignment="1">
      <alignment vertical="center"/>
    </xf>
    <xf numFmtId="0" fontId="12" fillId="0" borderId="7" xfId="0" applyFont="1" applyBorder="1" applyAlignment="1">
      <alignment vertical="center"/>
    </xf>
    <xf numFmtId="164" fontId="12" fillId="0" borderId="7" xfId="0" applyNumberFormat="1" applyFont="1" applyBorder="1" applyAlignment="1">
      <alignment vertical="center"/>
    </xf>
  </cellXfs>
  <cellStyles count="4">
    <cellStyle name="Normal" xfId="0" builtinId="0"/>
    <cellStyle name="Normal 2" xfId="1"/>
    <cellStyle name="Normal 3" xfId="2"/>
    <cellStyle name="Normal 4" xfId="3"/>
  </cellStyles>
  <dxfs count="606">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alignment horizontal="center" vertical="bottom" textRotation="0" wrapText="0"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alignment horizontal="general" vertical="center" textRotation="0" wrapText="1" indent="0" justifyLastLine="0" shrinkToFit="0" readingOrder="0"/>
    </dxf>
    <dxf>
      <font>
        <b val="0"/>
        <i val="0"/>
        <strike val="0"/>
        <condense val="0"/>
        <extend val="0"/>
        <outline val="0"/>
        <shadow val="0"/>
        <u val="none"/>
        <vertAlign val="baseline"/>
        <sz val="10"/>
        <color auto="1"/>
        <name val="Verdana"/>
        <scheme val="none"/>
      </font>
      <numFmt numFmtId="172" formatCode="[&gt;=3000000000000]#&quot; &quot;##&quot; &quot;##&quot; &quot;##&quot; &quot;###&quot; &quot;###&quot; | &quot;##;#&quot; &quot;##&quot; &quot;##&quot; &quot;##&quot; &quot;###&quot; &quot;###"/>
      <alignment horizontal="right" vertical="center" textRotation="0" wrapText="1" indent="1"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190500</xdr:colOff>
          <xdr:row>0</xdr:row>
          <xdr:rowOff>238125</xdr:rowOff>
        </xdr:from>
        <xdr:to>
          <xdr:col>0</xdr:col>
          <xdr:colOff>2009775</xdr:colOff>
          <xdr:row>0</xdr:row>
          <xdr:rowOff>942975</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1" i="0" u="none" strike="noStrike" baseline="0">
                  <a:solidFill>
                    <a:srgbClr val="FF0000"/>
                  </a:solidFill>
                  <a:latin typeface="Verdana"/>
                  <a:ea typeface="Verdana"/>
                  <a:cs typeface="Verdana"/>
                </a:rPr>
                <a:t>Classement alphabétique</a:t>
              </a:r>
            </a:p>
            <a:p>
              <a:pPr algn="ctr" rtl="0">
                <a:defRPr sz="1000"/>
              </a:pPr>
              <a:r>
                <a:rPr lang="fr-FR" sz="1000" b="1" i="0" u="none" strike="noStrike" baseline="0">
                  <a:solidFill>
                    <a:srgbClr val="FF0000"/>
                  </a:solidFill>
                  <a:latin typeface="Verdana"/>
                  <a:ea typeface="Verdana"/>
                  <a:cs typeface="Verdana"/>
                </a:rPr>
                <a:t>des agents</a:t>
              </a:r>
            </a:p>
          </xdr:txBody>
        </xdr:sp>
        <xdr:clientData fPrintsWithSheet="0"/>
      </xdr:twoCellAnchor>
    </mc:Choice>
    <mc:Fallback/>
  </mc:AlternateContent>
</xdr:wsDr>
</file>

<file path=xl/tables/table1.xml><?xml version="1.0" encoding="utf-8"?>
<table xmlns="http://schemas.openxmlformats.org/spreadsheetml/2006/main" id="1" name="Tableau1" displayName="Tableau1" ref="A1:G37" totalsRowShown="0" headerRowDxfId="597" dataDxfId="598">
  <autoFilter ref="A1:G37"/>
  <tableColumns count="7">
    <tableColumn id="1" name="nrinsee" dataDxfId="605"/>
    <tableColumn id="2" name="Nom" dataDxfId="604"/>
    <tableColumn id="3" name="Prenom" dataDxfId="603"/>
    <tableColumn id="4" name="Codmin" dataDxfId="602"/>
    <tableColumn id="5" name="CodGestion" dataDxfId="601"/>
    <tableColumn id="6" name="Codgrad" dataDxfId="600"/>
    <tableColumn id="7" name="Affect" dataDxfId="599"/>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L184"/>
  <sheetViews>
    <sheetView zoomScaleNormal="100" workbookViewId="0">
      <selection activeCell="L1" sqref="L1"/>
    </sheetView>
  </sheetViews>
  <sheetFormatPr baseColWidth="10" defaultColWidth="11.42578125" defaultRowHeight="12.75" x14ac:dyDescent="0.2"/>
  <cols>
    <col min="1" max="2" width="23.7109375" style="9" customWidth="1"/>
    <col min="3" max="3" width="1.5703125" style="9" customWidth="1"/>
    <col min="4" max="4" width="26.85546875" style="9" customWidth="1"/>
    <col min="5" max="5" width="2" style="9" customWidth="1"/>
    <col min="6" max="6" width="27.5703125" style="9" customWidth="1"/>
    <col min="7" max="7" width="17.28515625" style="9" customWidth="1"/>
    <col min="8" max="8" width="2.28515625" style="9" customWidth="1"/>
    <col min="9" max="9" width="20.42578125" style="9" customWidth="1"/>
    <col min="10" max="254" width="11.42578125" style="9"/>
    <col min="255" max="259" width="23.7109375" style="9" customWidth="1"/>
    <col min="260" max="261" width="12.140625" style="9" customWidth="1"/>
    <col min="262" max="262" width="11.42578125" style="9"/>
    <col min="263" max="263" width="15.42578125" style="9" bestFit="1" customWidth="1"/>
    <col min="264" max="264" width="17.140625" style="9" bestFit="1" customWidth="1"/>
    <col min="265" max="510" width="11.42578125" style="9"/>
    <col min="511" max="515" width="23.7109375" style="9" customWidth="1"/>
    <col min="516" max="517" width="12.140625" style="9" customWidth="1"/>
    <col min="518" max="518" width="11.42578125" style="9"/>
    <col min="519" max="519" width="15.42578125" style="9" bestFit="1" customWidth="1"/>
    <col min="520" max="520" width="17.140625" style="9" bestFit="1" customWidth="1"/>
    <col min="521" max="766" width="11.42578125" style="9"/>
    <col min="767" max="771" width="23.7109375" style="9" customWidth="1"/>
    <col min="772" max="773" width="12.140625" style="9" customWidth="1"/>
    <col min="774" max="774" width="11.42578125" style="9"/>
    <col min="775" max="775" width="15.42578125" style="9" bestFit="1" customWidth="1"/>
    <col min="776" max="776" width="17.140625" style="9" bestFit="1" customWidth="1"/>
    <col min="777" max="1022" width="11.42578125" style="9"/>
    <col min="1023" max="1027" width="23.7109375" style="9" customWidth="1"/>
    <col min="1028" max="1029" width="12.140625" style="9" customWidth="1"/>
    <col min="1030" max="1030" width="11.42578125" style="9"/>
    <col min="1031" max="1031" width="15.42578125" style="9" bestFit="1" customWidth="1"/>
    <col min="1032" max="1032" width="17.140625" style="9" bestFit="1" customWidth="1"/>
    <col min="1033" max="1278" width="11.42578125" style="9"/>
    <col min="1279" max="1283" width="23.7109375" style="9" customWidth="1"/>
    <col min="1284" max="1285" width="12.140625" style="9" customWidth="1"/>
    <col min="1286" max="1286" width="11.42578125" style="9"/>
    <col min="1287" max="1287" width="15.42578125" style="9" bestFit="1" customWidth="1"/>
    <col min="1288" max="1288" width="17.140625" style="9" bestFit="1" customWidth="1"/>
    <col min="1289" max="1534" width="11.42578125" style="9"/>
    <col min="1535" max="1539" width="23.7109375" style="9" customWidth="1"/>
    <col min="1540" max="1541" width="12.140625" style="9" customWidth="1"/>
    <col min="1542" max="1542" width="11.42578125" style="9"/>
    <col min="1543" max="1543" width="15.42578125" style="9" bestFit="1" customWidth="1"/>
    <col min="1544" max="1544" width="17.140625" style="9" bestFit="1" customWidth="1"/>
    <col min="1545" max="1790" width="11.42578125" style="9"/>
    <col min="1791" max="1795" width="23.7109375" style="9" customWidth="1"/>
    <col min="1796" max="1797" width="12.140625" style="9" customWidth="1"/>
    <col min="1798" max="1798" width="11.42578125" style="9"/>
    <col min="1799" max="1799" width="15.42578125" style="9" bestFit="1" customWidth="1"/>
    <col min="1800" max="1800" width="17.140625" style="9" bestFit="1" customWidth="1"/>
    <col min="1801" max="2046" width="11.42578125" style="9"/>
    <col min="2047" max="2051" width="23.7109375" style="9" customWidth="1"/>
    <col min="2052" max="2053" width="12.140625" style="9" customWidth="1"/>
    <col min="2054" max="2054" width="11.42578125" style="9"/>
    <col min="2055" max="2055" width="15.42578125" style="9" bestFit="1" customWidth="1"/>
    <col min="2056" max="2056" width="17.140625" style="9" bestFit="1" customWidth="1"/>
    <col min="2057" max="2302" width="11.42578125" style="9"/>
    <col min="2303" max="2307" width="23.7109375" style="9" customWidth="1"/>
    <col min="2308" max="2309" width="12.140625" style="9" customWidth="1"/>
    <col min="2310" max="2310" width="11.42578125" style="9"/>
    <col min="2311" max="2311" width="15.42578125" style="9" bestFit="1" customWidth="1"/>
    <col min="2312" max="2312" width="17.140625" style="9" bestFit="1" customWidth="1"/>
    <col min="2313" max="2558" width="11.42578125" style="9"/>
    <col min="2559" max="2563" width="23.7109375" style="9" customWidth="1"/>
    <col min="2564" max="2565" width="12.140625" style="9" customWidth="1"/>
    <col min="2566" max="2566" width="11.42578125" style="9"/>
    <col min="2567" max="2567" width="15.42578125" style="9" bestFit="1" customWidth="1"/>
    <col min="2568" max="2568" width="17.140625" style="9" bestFit="1" customWidth="1"/>
    <col min="2569" max="2814" width="11.42578125" style="9"/>
    <col min="2815" max="2819" width="23.7109375" style="9" customWidth="1"/>
    <col min="2820" max="2821" width="12.140625" style="9" customWidth="1"/>
    <col min="2822" max="2822" width="11.42578125" style="9"/>
    <col min="2823" max="2823" width="15.42578125" style="9" bestFit="1" customWidth="1"/>
    <col min="2824" max="2824" width="17.140625" style="9" bestFit="1" customWidth="1"/>
    <col min="2825" max="3070" width="11.42578125" style="9"/>
    <col min="3071" max="3075" width="23.7109375" style="9" customWidth="1"/>
    <col min="3076" max="3077" width="12.140625" style="9" customWidth="1"/>
    <col min="3078" max="3078" width="11.42578125" style="9"/>
    <col min="3079" max="3079" width="15.42578125" style="9" bestFit="1" customWidth="1"/>
    <col min="3080" max="3080" width="17.140625" style="9" bestFit="1" customWidth="1"/>
    <col min="3081" max="3326" width="11.42578125" style="9"/>
    <col min="3327" max="3331" width="23.7109375" style="9" customWidth="1"/>
    <col min="3332" max="3333" width="12.140625" style="9" customWidth="1"/>
    <col min="3334" max="3334" width="11.42578125" style="9"/>
    <col min="3335" max="3335" width="15.42578125" style="9" bestFit="1" customWidth="1"/>
    <col min="3336" max="3336" width="17.140625" style="9" bestFit="1" customWidth="1"/>
    <col min="3337" max="3582" width="11.42578125" style="9"/>
    <col min="3583" max="3587" width="23.7109375" style="9" customWidth="1"/>
    <col min="3588" max="3589" width="12.140625" style="9" customWidth="1"/>
    <col min="3590" max="3590" width="11.42578125" style="9"/>
    <col min="3591" max="3591" width="15.42578125" style="9" bestFit="1" customWidth="1"/>
    <col min="3592" max="3592" width="17.140625" style="9" bestFit="1" customWidth="1"/>
    <col min="3593" max="3838" width="11.42578125" style="9"/>
    <col min="3839" max="3843" width="23.7109375" style="9" customWidth="1"/>
    <col min="3844" max="3845" width="12.140625" style="9" customWidth="1"/>
    <col min="3846" max="3846" width="11.42578125" style="9"/>
    <col min="3847" max="3847" width="15.42578125" style="9" bestFit="1" customWidth="1"/>
    <col min="3848" max="3848" width="17.140625" style="9" bestFit="1" customWidth="1"/>
    <col min="3849" max="4094" width="11.42578125" style="9"/>
    <col min="4095" max="4099" width="23.7109375" style="9" customWidth="1"/>
    <col min="4100" max="4101" width="12.140625" style="9" customWidth="1"/>
    <col min="4102" max="4102" width="11.42578125" style="9"/>
    <col min="4103" max="4103" width="15.42578125" style="9" bestFit="1" customWidth="1"/>
    <col min="4104" max="4104" width="17.140625" style="9" bestFit="1" customWidth="1"/>
    <col min="4105" max="4350" width="11.42578125" style="9"/>
    <col min="4351" max="4355" width="23.7109375" style="9" customWidth="1"/>
    <col min="4356" max="4357" width="12.140625" style="9" customWidth="1"/>
    <col min="4358" max="4358" width="11.42578125" style="9"/>
    <col min="4359" max="4359" width="15.42578125" style="9" bestFit="1" customWidth="1"/>
    <col min="4360" max="4360" width="17.140625" style="9" bestFit="1" customWidth="1"/>
    <col min="4361" max="4606" width="11.42578125" style="9"/>
    <col min="4607" max="4611" width="23.7109375" style="9" customWidth="1"/>
    <col min="4612" max="4613" width="12.140625" style="9" customWidth="1"/>
    <col min="4614" max="4614" width="11.42578125" style="9"/>
    <col min="4615" max="4615" width="15.42578125" style="9" bestFit="1" customWidth="1"/>
    <col min="4616" max="4616" width="17.140625" style="9" bestFit="1" customWidth="1"/>
    <col min="4617" max="4862" width="11.42578125" style="9"/>
    <col min="4863" max="4867" width="23.7109375" style="9" customWidth="1"/>
    <col min="4868" max="4869" width="12.140625" style="9" customWidth="1"/>
    <col min="4870" max="4870" width="11.42578125" style="9"/>
    <col min="4871" max="4871" width="15.42578125" style="9" bestFit="1" customWidth="1"/>
    <col min="4872" max="4872" width="17.140625" style="9" bestFit="1" customWidth="1"/>
    <col min="4873" max="5118" width="11.42578125" style="9"/>
    <col min="5119" max="5123" width="23.7109375" style="9" customWidth="1"/>
    <col min="5124" max="5125" width="12.140625" style="9" customWidth="1"/>
    <col min="5126" max="5126" width="11.42578125" style="9"/>
    <col min="5127" max="5127" width="15.42578125" style="9" bestFit="1" customWidth="1"/>
    <col min="5128" max="5128" width="17.140625" style="9" bestFit="1" customWidth="1"/>
    <col min="5129" max="5374" width="11.42578125" style="9"/>
    <col min="5375" max="5379" width="23.7109375" style="9" customWidth="1"/>
    <col min="5380" max="5381" width="12.140625" style="9" customWidth="1"/>
    <col min="5382" max="5382" width="11.42578125" style="9"/>
    <col min="5383" max="5383" width="15.42578125" style="9" bestFit="1" customWidth="1"/>
    <col min="5384" max="5384" width="17.140625" style="9" bestFit="1" customWidth="1"/>
    <col min="5385" max="5630" width="11.42578125" style="9"/>
    <col min="5631" max="5635" width="23.7109375" style="9" customWidth="1"/>
    <col min="5636" max="5637" width="12.140625" style="9" customWidth="1"/>
    <col min="5638" max="5638" width="11.42578125" style="9"/>
    <col min="5639" max="5639" width="15.42578125" style="9" bestFit="1" customWidth="1"/>
    <col min="5640" max="5640" width="17.140625" style="9" bestFit="1" customWidth="1"/>
    <col min="5641" max="5886" width="11.42578125" style="9"/>
    <col min="5887" max="5891" width="23.7109375" style="9" customWidth="1"/>
    <col min="5892" max="5893" width="12.140625" style="9" customWidth="1"/>
    <col min="5894" max="5894" width="11.42578125" style="9"/>
    <col min="5895" max="5895" width="15.42578125" style="9" bestFit="1" customWidth="1"/>
    <col min="5896" max="5896" width="17.140625" style="9" bestFit="1" customWidth="1"/>
    <col min="5897" max="6142" width="11.42578125" style="9"/>
    <col min="6143" max="6147" width="23.7109375" style="9" customWidth="1"/>
    <col min="6148" max="6149" width="12.140625" style="9" customWidth="1"/>
    <col min="6150" max="6150" width="11.42578125" style="9"/>
    <col min="6151" max="6151" width="15.42578125" style="9" bestFit="1" customWidth="1"/>
    <col min="6152" max="6152" width="17.140625" style="9" bestFit="1" customWidth="1"/>
    <col min="6153" max="6398" width="11.42578125" style="9"/>
    <col min="6399" max="6403" width="23.7109375" style="9" customWidth="1"/>
    <col min="6404" max="6405" width="12.140625" style="9" customWidth="1"/>
    <col min="6406" max="6406" width="11.42578125" style="9"/>
    <col min="6407" max="6407" width="15.42578125" style="9" bestFit="1" customWidth="1"/>
    <col min="6408" max="6408" width="17.140625" style="9" bestFit="1" customWidth="1"/>
    <col min="6409" max="6654" width="11.42578125" style="9"/>
    <col min="6655" max="6659" width="23.7109375" style="9" customWidth="1"/>
    <col min="6660" max="6661" width="12.140625" style="9" customWidth="1"/>
    <col min="6662" max="6662" width="11.42578125" style="9"/>
    <col min="6663" max="6663" width="15.42578125" style="9" bestFit="1" customWidth="1"/>
    <col min="6664" max="6664" width="17.140625" style="9" bestFit="1" customWidth="1"/>
    <col min="6665" max="6910" width="11.42578125" style="9"/>
    <col min="6911" max="6915" width="23.7109375" style="9" customWidth="1"/>
    <col min="6916" max="6917" width="12.140625" style="9" customWidth="1"/>
    <col min="6918" max="6918" width="11.42578125" style="9"/>
    <col min="6919" max="6919" width="15.42578125" style="9" bestFit="1" customWidth="1"/>
    <col min="6920" max="6920" width="17.140625" style="9" bestFit="1" customWidth="1"/>
    <col min="6921" max="7166" width="11.42578125" style="9"/>
    <col min="7167" max="7171" width="23.7109375" style="9" customWidth="1"/>
    <col min="7172" max="7173" width="12.140625" style="9" customWidth="1"/>
    <col min="7174" max="7174" width="11.42578125" style="9"/>
    <col min="7175" max="7175" width="15.42578125" style="9" bestFit="1" customWidth="1"/>
    <col min="7176" max="7176" width="17.140625" style="9" bestFit="1" customWidth="1"/>
    <col min="7177" max="7422" width="11.42578125" style="9"/>
    <col min="7423" max="7427" width="23.7109375" style="9" customWidth="1"/>
    <col min="7428" max="7429" width="12.140625" style="9" customWidth="1"/>
    <col min="7430" max="7430" width="11.42578125" style="9"/>
    <col min="7431" max="7431" width="15.42578125" style="9" bestFit="1" customWidth="1"/>
    <col min="7432" max="7432" width="17.140625" style="9" bestFit="1" customWidth="1"/>
    <col min="7433" max="7678" width="11.42578125" style="9"/>
    <col min="7679" max="7683" width="23.7109375" style="9" customWidth="1"/>
    <col min="7684" max="7685" width="12.140625" style="9" customWidth="1"/>
    <col min="7686" max="7686" width="11.42578125" style="9"/>
    <col min="7687" max="7687" width="15.42578125" style="9" bestFit="1" customWidth="1"/>
    <col min="7688" max="7688" width="17.140625" style="9" bestFit="1" customWidth="1"/>
    <col min="7689" max="7934" width="11.42578125" style="9"/>
    <col min="7935" max="7939" width="23.7109375" style="9" customWidth="1"/>
    <col min="7940" max="7941" width="12.140625" style="9" customWidth="1"/>
    <col min="7942" max="7942" width="11.42578125" style="9"/>
    <col min="7943" max="7943" width="15.42578125" style="9" bestFit="1" customWidth="1"/>
    <col min="7944" max="7944" width="17.140625" style="9" bestFit="1" customWidth="1"/>
    <col min="7945" max="8190" width="11.42578125" style="9"/>
    <col min="8191" max="8195" width="23.7109375" style="9" customWidth="1"/>
    <col min="8196" max="8197" width="12.140625" style="9" customWidth="1"/>
    <col min="8198" max="8198" width="11.42578125" style="9"/>
    <col min="8199" max="8199" width="15.42578125" style="9" bestFit="1" customWidth="1"/>
    <col min="8200" max="8200" width="17.140625" style="9" bestFit="1" customWidth="1"/>
    <col min="8201" max="8446" width="11.42578125" style="9"/>
    <col min="8447" max="8451" width="23.7109375" style="9" customWidth="1"/>
    <col min="8452" max="8453" width="12.140625" style="9" customWidth="1"/>
    <col min="8454" max="8454" width="11.42578125" style="9"/>
    <col min="8455" max="8455" width="15.42578125" style="9" bestFit="1" customWidth="1"/>
    <col min="8456" max="8456" width="17.140625" style="9" bestFit="1" customWidth="1"/>
    <col min="8457" max="8702" width="11.42578125" style="9"/>
    <col min="8703" max="8707" width="23.7109375" style="9" customWidth="1"/>
    <col min="8708" max="8709" width="12.140625" style="9" customWidth="1"/>
    <col min="8710" max="8710" width="11.42578125" style="9"/>
    <col min="8711" max="8711" width="15.42578125" style="9" bestFit="1" customWidth="1"/>
    <col min="8712" max="8712" width="17.140625" style="9" bestFit="1" customWidth="1"/>
    <col min="8713" max="8958" width="11.42578125" style="9"/>
    <col min="8959" max="8963" width="23.7109375" style="9" customWidth="1"/>
    <col min="8964" max="8965" width="12.140625" style="9" customWidth="1"/>
    <col min="8966" max="8966" width="11.42578125" style="9"/>
    <col min="8967" max="8967" width="15.42578125" style="9" bestFit="1" customWidth="1"/>
    <col min="8968" max="8968" width="17.140625" style="9" bestFit="1" customWidth="1"/>
    <col min="8969" max="9214" width="11.42578125" style="9"/>
    <col min="9215" max="9219" width="23.7109375" style="9" customWidth="1"/>
    <col min="9220" max="9221" width="12.140625" style="9" customWidth="1"/>
    <col min="9222" max="9222" width="11.42578125" style="9"/>
    <col min="9223" max="9223" width="15.42578125" style="9" bestFit="1" customWidth="1"/>
    <col min="9224" max="9224" width="17.140625" style="9" bestFit="1" customWidth="1"/>
    <col min="9225" max="9470" width="11.42578125" style="9"/>
    <col min="9471" max="9475" width="23.7109375" style="9" customWidth="1"/>
    <col min="9476" max="9477" width="12.140625" style="9" customWidth="1"/>
    <col min="9478" max="9478" width="11.42578125" style="9"/>
    <col min="9479" max="9479" width="15.42578125" style="9" bestFit="1" customWidth="1"/>
    <col min="9480" max="9480" width="17.140625" style="9" bestFit="1" customWidth="1"/>
    <col min="9481" max="9726" width="11.42578125" style="9"/>
    <col min="9727" max="9731" width="23.7109375" style="9" customWidth="1"/>
    <col min="9732" max="9733" width="12.140625" style="9" customWidth="1"/>
    <col min="9734" max="9734" width="11.42578125" style="9"/>
    <col min="9735" max="9735" width="15.42578125" style="9" bestFit="1" customWidth="1"/>
    <col min="9736" max="9736" width="17.140625" style="9" bestFit="1" customWidth="1"/>
    <col min="9737" max="9982" width="11.42578125" style="9"/>
    <col min="9983" max="9987" width="23.7109375" style="9" customWidth="1"/>
    <col min="9988" max="9989" width="12.140625" style="9" customWidth="1"/>
    <col min="9990" max="9990" width="11.42578125" style="9"/>
    <col min="9991" max="9991" width="15.42578125" style="9" bestFit="1" customWidth="1"/>
    <col min="9992" max="9992" width="17.140625" style="9" bestFit="1" customWidth="1"/>
    <col min="9993" max="10238" width="11.42578125" style="9"/>
    <col min="10239" max="10243" width="23.7109375" style="9" customWidth="1"/>
    <col min="10244" max="10245" width="12.140625" style="9" customWidth="1"/>
    <col min="10246" max="10246" width="11.42578125" style="9"/>
    <col min="10247" max="10247" width="15.42578125" style="9" bestFit="1" customWidth="1"/>
    <col min="10248" max="10248" width="17.140625" style="9" bestFit="1" customWidth="1"/>
    <col min="10249" max="10494" width="11.42578125" style="9"/>
    <col min="10495" max="10499" width="23.7109375" style="9" customWidth="1"/>
    <col min="10500" max="10501" width="12.140625" style="9" customWidth="1"/>
    <col min="10502" max="10502" width="11.42578125" style="9"/>
    <col min="10503" max="10503" width="15.42578125" style="9" bestFit="1" customWidth="1"/>
    <col min="10504" max="10504" width="17.140625" style="9" bestFit="1" customWidth="1"/>
    <col min="10505" max="10750" width="11.42578125" style="9"/>
    <col min="10751" max="10755" width="23.7109375" style="9" customWidth="1"/>
    <col min="10756" max="10757" width="12.140625" style="9" customWidth="1"/>
    <col min="10758" max="10758" width="11.42578125" style="9"/>
    <col min="10759" max="10759" width="15.42578125" style="9" bestFit="1" customWidth="1"/>
    <col min="10760" max="10760" width="17.140625" style="9" bestFit="1" customWidth="1"/>
    <col min="10761" max="11006" width="11.42578125" style="9"/>
    <col min="11007" max="11011" width="23.7109375" style="9" customWidth="1"/>
    <col min="11012" max="11013" width="12.140625" style="9" customWidth="1"/>
    <col min="11014" max="11014" width="11.42578125" style="9"/>
    <col min="11015" max="11015" width="15.42578125" style="9" bestFit="1" customWidth="1"/>
    <col min="11016" max="11016" width="17.140625" style="9" bestFit="1" customWidth="1"/>
    <col min="11017" max="11262" width="11.42578125" style="9"/>
    <col min="11263" max="11267" width="23.7109375" style="9" customWidth="1"/>
    <col min="11268" max="11269" width="12.140625" style="9" customWidth="1"/>
    <col min="11270" max="11270" width="11.42578125" style="9"/>
    <col min="11271" max="11271" width="15.42578125" style="9" bestFit="1" customWidth="1"/>
    <col min="11272" max="11272" width="17.140625" style="9" bestFit="1" customWidth="1"/>
    <col min="11273" max="11518" width="11.42578125" style="9"/>
    <col min="11519" max="11523" width="23.7109375" style="9" customWidth="1"/>
    <col min="11524" max="11525" width="12.140625" style="9" customWidth="1"/>
    <col min="11526" max="11526" width="11.42578125" style="9"/>
    <col min="11527" max="11527" width="15.42578125" style="9" bestFit="1" customWidth="1"/>
    <col min="11528" max="11528" width="17.140625" style="9" bestFit="1" customWidth="1"/>
    <col min="11529" max="11774" width="11.42578125" style="9"/>
    <col min="11775" max="11779" width="23.7109375" style="9" customWidth="1"/>
    <col min="11780" max="11781" width="12.140625" style="9" customWidth="1"/>
    <col min="11782" max="11782" width="11.42578125" style="9"/>
    <col min="11783" max="11783" width="15.42578125" style="9" bestFit="1" customWidth="1"/>
    <col min="11784" max="11784" width="17.140625" style="9" bestFit="1" customWidth="1"/>
    <col min="11785" max="12030" width="11.42578125" style="9"/>
    <col min="12031" max="12035" width="23.7109375" style="9" customWidth="1"/>
    <col min="12036" max="12037" width="12.140625" style="9" customWidth="1"/>
    <col min="12038" max="12038" width="11.42578125" style="9"/>
    <col min="12039" max="12039" width="15.42578125" style="9" bestFit="1" customWidth="1"/>
    <col min="12040" max="12040" width="17.140625" style="9" bestFit="1" customWidth="1"/>
    <col min="12041" max="12286" width="11.42578125" style="9"/>
    <col min="12287" max="12291" width="23.7109375" style="9" customWidth="1"/>
    <col min="12292" max="12293" width="12.140625" style="9" customWidth="1"/>
    <col min="12294" max="12294" width="11.42578125" style="9"/>
    <col min="12295" max="12295" width="15.42578125" style="9" bestFit="1" customWidth="1"/>
    <col min="12296" max="12296" width="17.140625" style="9" bestFit="1" customWidth="1"/>
    <col min="12297" max="12542" width="11.42578125" style="9"/>
    <col min="12543" max="12547" width="23.7109375" style="9" customWidth="1"/>
    <col min="12548" max="12549" width="12.140625" style="9" customWidth="1"/>
    <col min="12550" max="12550" width="11.42578125" style="9"/>
    <col min="12551" max="12551" width="15.42578125" style="9" bestFit="1" customWidth="1"/>
    <col min="12552" max="12552" width="17.140625" style="9" bestFit="1" customWidth="1"/>
    <col min="12553" max="12798" width="11.42578125" style="9"/>
    <col min="12799" max="12803" width="23.7109375" style="9" customWidth="1"/>
    <col min="12804" max="12805" width="12.140625" style="9" customWidth="1"/>
    <col min="12806" max="12806" width="11.42578125" style="9"/>
    <col min="12807" max="12807" width="15.42578125" style="9" bestFit="1" customWidth="1"/>
    <col min="12808" max="12808" width="17.140625" style="9" bestFit="1" customWidth="1"/>
    <col min="12809" max="13054" width="11.42578125" style="9"/>
    <col min="13055" max="13059" width="23.7109375" style="9" customWidth="1"/>
    <col min="13060" max="13061" width="12.140625" style="9" customWidth="1"/>
    <col min="13062" max="13062" width="11.42578125" style="9"/>
    <col min="13063" max="13063" width="15.42578125" style="9" bestFit="1" customWidth="1"/>
    <col min="13064" max="13064" width="17.140625" style="9" bestFit="1" customWidth="1"/>
    <col min="13065" max="13310" width="11.42578125" style="9"/>
    <col min="13311" max="13315" width="23.7109375" style="9" customWidth="1"/>
    <col min="13316" max="13317" width="12.140625" style="9" customWidth="1"/>
    <col min="13318" max="13318" width="11.42578125" style="9"/>
    <col min="13319" max="13319" width="15.42578125" style="9" bestFit="1" customWidth="1"/>
    <col min="13320" max="13320" width="17.140625" style="9" bestFit="1" customWidth="1"/>
    <col min="13321" max="13566" width="11.42578125" style="9"/>
    <col min="13567" max="13571" width="23.7109375" style="9" customWidth="1"/>
    <col min="13572" max="13573" width="12.140625" style="9" customWidth="1"/>
    <col min="13574" max="13574" width="11.42578125" style="9"/>
    <col min="13575" max="13575" width="15.42578125" style="9" bestFit="1" customWidth="1"/>
    <col min="13576" max="13576" width="17.140625" style="9" bestFit="1" customWidth="1"/>
    <col min="13577" max="13822" width="11.42578125" style="9"/>
    <col min="13823" max="13827" width="23.7109375" style="9" customWidth="1"/>
    <col min="13828" max="13829" width="12.140625" style="9" customWidth="1"/>
    <col min="13830" max="13830" width="11.42578125" style="9"/>
    <col min="13831" max="13831" width="15.42578125" style="9" bestFit="1" customWidth="1"/>
    <col min="13832" max="13832" width="17.140625" style="9" bestFit="1" customWidth="1"/>
    <col min="13833" max="14078" width="11.42578125" style="9"/>
    <col min="14079" max="14083" width="23.7109375" style="9" customWidth="1"/>
    <col min="14084" max="14085" width="12.140625" style="9" customWidth="1"/>
    <col min="14086" max="14086" width="11.42578125" style="9"/>
    <col min="14087" max="14087" width="15.42578125" style="9" bestFit="1" customWidth="1"/>
    <col min="14088" max="14088" width="17.140625" style="9" bestFit="1" customWidth="1"/>
    <col min="14089" max="14334" width="11.42578125" style="9"/>
    <col min="14335" max="14339" width="23.7109375" style="9" customWidth="1"/>
    <col min="14340" max="14341" width="12.140625" style="9" customWidth="1"/>
    <col min="14342" max="14342" width="11.42578125" style="9"/>
    <col min="14343" max="14343" width="15.42578125" style="9" bestFit="1" customWidth="1"/>
    <col min="14344" max="14344" width="17.140625" style="9" bestFit="1" customWidth="1"/>
    <col min="14345" max="14590" width="11.42578125" style="9"/>
    <col min="14591" max="14595" width="23.7109375" style="9" customWidth="1"/>
    <col min="14596" max="14597" width="12.140625" style="9" customWidth="1"/>
    <col min="14598" max="14598" width="11.42578125" style="9"/>
    <col min="14599" max="14599" width="15.42578125" style="9" bestFit="1" customWidth="1"/>
    <col min="14600" max="14600" width="17.140625" style="9" bestFit="1" customWidth="1"/>
    <col min="14601" max="14846" width="11.42578125" style="9"/>
    <col min="14847" max="14851" width="23.7109375" style="9" customWidth="1"/>
    <col min="14852" max="14853" width="12.140625" style="9" customWidth="1"/>
    <col min="14854" max="14854" width="11.42578125" style="9"/>
    <col min="14855" max="14855" width="15.42578125" style="9" bestFit="1" customWidth="1"/>
    <col min="14856" max="14856" width="17.140625" style="9" bestFit="1" customWidth="1"/>
    <col min="14857" max="15102" width="11.42578125" style="9"/>
    <col min="15103" max="15107" width="23.7109375" style="9" customWidth="1"/>
    <col min="15108" max="15109" width="12.140625" style="9" customWidth="1"/>
    <col min="15110" max="15110" width="11.42578125" style="9"/>
    <col min="15111" max="15111" width="15.42578125" style="9" bestFit="1" customWidth="1"/>
    <col min="15112" max="15112" width="17.140625" style="9" bestFit="1" customWidth="1"/>
    <col min="15113" max="15358" width="11.42578125" style="9"/>
    <col min="15359" max="15363" width="23.7109375" style="9" customWidth="1"/>
    <col min="15364" max="15365" width="12.140625" style="9" customWidth="1"/>
    <col min="15366" max="15366" width="11.42578125" style="9"/>
    <col min="15367" max="15367" width="15.42578125" style="9" bestFit="1" customWidth="1"/>
    <col min="15368" max="15368" width="17.140625" style="9" bestFit="1" customWidth="1"/>
    <col min="15369" max="15614" width="11.42578125" style="9"/>
    <col min="15615" max="15619" width="23.7109375" style="9" customWidth="1"/>
    <col min="15620" max="15621" width="12.140625" style="9" customWidth="1"/>
    <col min="15622" max="15622" width="11.42578125" style="9"/>
    <col min="15623" max="15623" width="15.42578125" style="9" bestFit="1" customWidth="1"/>
    <col min="15624" max="15624" width="17.140625" style="9" bestFit="1" customWidth="1"/>
    <col min="15625" max="15870" width="11.42578125" style="9"/>
    <col min="15871" max="15875" width="23.7109375" style="9" customWidth="1"/>
    <col min="15876" max="15877" width="12.140625" style="9" customWidth="1"/>
    <col min="15878" max="15878" width="11.42578125" style="9"/>
    <col min="15879" max="15879" width="15.42578125" style="9" bestFit="1" customWidth="1"/>
    <col min="15880" max="15880" width="17.140625" style="9" bestFit="1" customWidth="1"/>
    <col min="15881" max="16126" width="11.42578125" style="9"/>
    <col min="16127" max="16131" width="23.7109375" style="9" customWidth="1"/>
    <col min="16132" max="16133" width="12.140625" style="9" customWidth="1"/>
    <col min="16134" max="16134" width="11.42578125" style="9"/>
    <col min="16135" max="16135" width="15.42578125" style="9" bestFit="1" customWidth="1"/>
    <col min="16136" max="16136" width="17.140625" style="9" bestFit="1" customWidth="1"/>
    <col min="16137" max="16384" width="11.42578125" style="9"/>
  </cols>
  <sheetData>
    <row r="1" spans="1:12" x14ac:dyDescent="0.2">
      <c r="A1" s="18" t="s">
        <v>23</v>
      </c>
      <c r="B1" s="19">
        <f>'Etat déclaratif'!E10</f>
        <v>41944</v>
      </c>
      <c r="C1" s="23"/>
      <c r="D1" s="22" t="s">
        <v>25</v>
      </c>
      <c r="F1" s="21" t="s">
        <v>16</v>
      </c>
      <c r="G1" s="21" t="s">
        <v>15</v>
      </c>
      <c r="I1" s="18" t="s">
        <v>24</v>
      </c>
      <c r="L1" s="9" t="s">
        <v>0</v>
      </c>
    </row>
    <row r="2" spans="1:12" ht="15" x14ac:dyDescent="0.2">
      <c r="A2" s="18" t="s">
        <v>14</v>
      </c>
      <c r="B2" s="20">
        <f>DAY(EOMONTH(B1,0))</f>
        <v>30</v>
      </c>
      <c r="C2" s="20"/>
      <c r="D2" s="37">
        <f>IF(ROWS($B$1:B1)-1&lt;$B$2,$B$1+ROWS($B$1:B1)-1,"")</f>
        <v>41944</v>
      </c>
      <c r="E2" s="38"/>
      <c r="F2" s="48">
        <f>DATE(G2,1,1)</f>
        <v>41640</v>
      </c>
      <c r="G2" s="39" t="str">
        <f>UPPER(TEXT(D11,"AAAA"))</f>
        <v>2014</v>
      </c>
      <c r="I2" s="16">
        <v>41913</v>
      </c>
    </row>
    <row r="3" spans="1:12" x14ac:dyDescent="0.2">
      <c r="A3" s="36" t="str">
        <f>UPPER(TEXT(B1,"mmmm AAAA"))</f>
        <v>NOVEMBRE 2014</v>
      </c>
      <c r="D3" s="37">
        <f>IF(ROWS($B$1:B2)-1&lt;$B$2,$B$1+ROWS($B$1:B2)-1,"")</f>
        <v>41945</v>
      </c>
      <c r="E3" s="38"/>
      <c r="F3" s="48">
        <f>ROUND(DATE(G2,4,MOD(234-11*MOD(G2,19),30))/7,)*7-6</f>
        <v>41749</v>
      </c>
      <c r="G3" s="40" t="s">
        <v>17</v>
      </c>
      <c r="I3" s="17">
        <v>41944</v>
      </c>
    </row>
    <row r="4" spans="1:12" x14ac:dyDescent="0.2">
      <c r="D4" s="37">
        <f>IF(ROWS($B$1:B3)-1&lt;$B$2,$B$1+ROWS($B$1:B3)-1,"")</f>
        <v>41946</v>
      </c>
      <c r="E4" s="38"/>
      <c r="F4" s="48">
        <f>SUM(F3+1)</f>
        <v>41750</v>
      </c>
      <c r="G4" s="40" t="s">
        <v>9</v>
      </c>
      <c r="I4" s="16">
        <v>41974</v>
      </c>
    </row>
    <row r="5" spans="1:12" x14ac:dyDescent="0.2">
      <c r="B5" s="10"/>
      <c r="C5" s="10"/>
      <c r="D5" s="37">
        <f>IF(ROWS($B$1:B5)-1&lt;$B$2,$B$1+ROWS($B$1:B5)-1,"")</f>
        <v>41948</v>
      </c>
      <c r="E5" s="38"/>
      <c r="F5" s="48">
        <f>DATE(G2,5,1)</f>
        <v>41760</v>
      </c>
      <c r="G5" s="40" t="s">
        <v>8</v>
      </c>
      <c r="I5" s="17">
        <v>42005</v>
      </c>
    </row>
    <row r="6" spans="1:12" x14ac:dyDescent="0.2">
      <c r="B6" s="10"/>
      <c r="C6" s="10"/>
      <c r="D6" s="37">
        <f>IF(ROWS($B$1:B6)-1&lt;$B$2,$B$1+ROWS($B$1:B6)-1,"")</f>
        <v>41949</v>
      </c>
      <c r="E6" s="38"/>
      <c r="F6" s="48">
        <f>DATE(G2,5,8)</f>
        <v>41767</v>
      </c>
      <c r="G6" s="41" t="s">
        <v>7</v>
      </c>
      <c r="I6" s="16">
        <v>42036</v>
      </c>
    </row>
    <row r="7" spans="1:12" x14ac:dyDescent="0.2">
      <c r="B7" s="10"/>
      <c r="C7" s="10"/>
      <c r="D7" s="37">
        <f>IF(ROWS($B$1:B7)-1&lt;$B$2,$B$1+ROWS($B$1:B7)-1,"")</f>
        <v>41950</v>
      </c>
      <c r="E7" s="38"/>
      <c r="F7" s="48">
        <f>F3+39</f>
        <v>41788</v>
      </c>
      <c r="G7" s="40" t="s">
        <v>6</v>
      </c>
      <c r="I7" s="17">
        <v>42064</v>
      </c>
    </row>
    <row r="8" spans="1:12" x14ac:dyDescent="0.2">
      <c r="B8" s="10"/>
      <c r="C8" s="10"/>
      <c r="D8" s="37">
        <f>IF(ROWS($B$1:B8)-1&lt;$B$2,$B$1+ROWS($B$1:B8)-1,"")</f>
        <v>41951</v>
      </c>
      <c r="E8" s="38"/>
      <c r="F8" s="48">
        <f>F3+49</f>
        <v>41798</v>
      </c>
      <c r="G8" s="40" t="s">
        <v>18</v>
      </c>
      <c r="I8" s="16">
        <v>42095</v>
      </c>
    </row>
    <row r="9" spans="1:12" x14ac:dyDescent="0.2">
      <c r="B9" s="10"/>
      <c r="C9" s="10"/>
      <c r="D9" s="37">
        <f>IF(ROWS($B$1:B9)-1&lt;$B$2,$B$1+ROWS($B$1:B9)-1,"")</f>
        <v>41952</v>
      </c>
      <c r="E9" s="38"/>
      <c r="F9" s="48">
        <f>F8+1</f>
        <v>41799</v>
      </c>
      <c r="G9" s="40" t="s">
        <v>5</v>
      </c>
      <c r="I9" s="17">
        <v>42125</v>
      </c>
    </row>
    <row r="10" spans="1:12" x14ac:dyDescent="0.2">
      <c r="C10" s="10"/>
      <c r="D10" s="37">
        <f>IF(ROWS($B$1:B10)-1&lt;$B$2,$B$1+ROWS($B$1:B10)-1,"")</f>
        <v>41953</v>
      </c>
      <c r="E10" s="38"/>
      <c r="F10" s="48">
        <f>DATE(G2,7,14)</f>
        <v>41834</v>
      </c>
      <c r="G10" s="41" t="s">
        <v>19</v>
      </c>
      <c r="I10" s="16">
        <v>42156</v>
      </c>
    </row>
    <row r="11" spans="1:12" x14ac:dyDescent="0.2">
      <c r="B11" s="10"/>
      <c r="C11" s="10"/>
      <c r="D11" s="37">
        <f>IF(ROWS($B$1:B11)-1&lt;$B$2,$B$1+ROWS($B$1:B11)-1,"")</f>
        <v>41954</v>
      </c>
      <c r="E11" s="38"/>
      <c r="F11" s="48">
        <f>DATE(G2,8,15)</f>
        <v>41866</v>
      </c>
      <c r="G11" s="41" t="s">
        <v>4</v>
      </c>
      <c r="I11" s="17">
        <v>42186</v>
      </c>
    </row>
    <row r="12" spans="1:12" x14ac:dyDescent="0.2">
      <c r="B12" s="10"/>
      <c r="C12" s="10"/>
      <c r="D12" s="37">
        <f>IF(ROWS($B$1:B12)-1&lt;$B$2,$B$1+ROWS($B$1:B12)-1,"")</f>
        <v>41955</v>
      </c>
      <c r="E12" s="38"/>
      <c r="F12" s="48">
        <f>DATE(G2,11,1)</f>
        <v>41944</v>
      </c>
      <c r="G12" s="40" t="s">
        <v>11</v>
      </c>
      <c r="I12" s="16">
        <v>42217</v>
      </c>
    </row>
    <row r="13" spans="1:12" x14ac:dyDescent="0.2">
      <c r="B13" s="10"/>
      <c r="C13" s="10"/>
      <c r="D13" s="37">
        <f>IF(ROWS($B$1:B13)-1&lt;$B$2,$B$1+ROWS($B$1:B13)-1,"")</f>
        <v>41956</v>
      </c>
      <c r="E13" s="38"/>
      <c r="F13" s="48">
        <f>DATE(G2,11,11)</f>
        <v>41954</v>
      </c>
      <c r="G13" s="41" t="s">
        <v>20</v>
      </c>
      <c r="I13" s="17">
        <v>42248</v>
      </c>
    </row>
    <row r="14" spans="1:12" x14ac:dyDescent="0.2">
      <c r="B14" s="10"/>
      <c r="C14" s="10"/>
      <c r="D14" s="37">
        <f>IF(ROWS($B$1:B14)-1&lt;$B$2,$B$1+ROWS($B$1:B14)-1,"")</f>
        <v>41957</v>
      </c>
      <c r="E14" s="38"/>
      <c r="F14" s="48">
        <f>DATE(G2,12,25)</f>
        <v>41998</v>
      </c>
      <c r="G14" s="40" t="s">
        <v>21</v>
      </c>
      <c r="I14" s="16">
        <v>42278</v>
      </c>
    </row>
    <row r="15" spans="1:12" x14ac:dyDescent="0.2">
      <c r="B15" s="10"/>
      <c r="C15" s="10"/>
      <c r="D15" s="37">
        <f>IF(ROWS($B$1:B15)-1&lt;$B$2,$B$1+ROWS($B$1:B15)-1,"")</f>
        <v>41958</v>
      </c>
      <c r="E15" s="38"/>
      <c r="F15" s="38"/>
      <c r="G15" s="38"/>
      <c r="I15" s="17">
        <v>42309</v>
      </c>
    </row>
    <row r="16" spans="1:12" x14ac:dyDescent="0.2">
      <c r="B16" s="10"/>
      <c r="C16" s="10"/>
      <c r="D16" s="37">
        <f>IF(ROWS($B$1:B16)-1&lt;$B$2,$B$1+ROWS($B$1:B16)-1,"")</f>
        <v>41959</v>
      </c>
      <c r="E16" s="38"/>
      <c r="F16" s="38"/>
      <c r="G16" s="38"/>
      <c r="I16" s="16">
        <v>42339</v>
      </c>
    </row>
    <row r="17" spans="2:9" x14ac:dyDescent="0.2">
      <c r="B17" s="10"/>
      <c r="C17" s="10"/>
      <c r="D17" s="37">
        <f>IF(ROWS($B$1:B17)-1&lt;$B$2,$B$1+ROWS($B$1:B17)-1,"")</f>
        <v>41960</v>
      </c>
      <c r="E17" s="38"/>
      <c r="F17" s="38"/>
      <c r="G17" s="38"/>
      <c r="I17" s="17">
        <v>42370</v>
      </c>
    </row>
    <row r="18" spans="2:9" x14ac:dyDescent="0.2">
      <c r="B18" s="10"/>
      <c r="C18" s="10"/>
      <c r="D18" s="37">
        <f>IF(ROWS($B$1:B18)-1&lt;$B$2,$B$1+ROWS($B$1:B18)-1,"")</f>
        <v>41961</v>
      </c>
      <c r="E18" s="38"/>
      <c r="F18" s="38"/>
      <c r="G18" s="38"/>
      <c r="I18" s="16">
        <v>42401</v>
      </c>
    </row>
    <row r="19" spans="2:9" x14ac:dyDescent="0.2">
      <c r="B19" s="10"/>
      <c r="C19" s="10"/>
      <c r="D19" s="37">
        <f>IF(ROWS($B$1:B19)-1&lt;$B$2,$B$1+ROWS($B$1:B19)-1,"")</f>
        <v>41962</v>
      </c>
      <c r="E19" s="38"/>
      <c r="F19" s="38"/>
      <c r="G19" s="38"/>
      <c r="I19" s="17">
        <v>42430</v>
      </c>
    </row>
    <row r="20" spans="2:9" x14ac:dyDescent="0.2">
      <c r="B20" s="10"/>
      <c r="C20" s="10"/>
      <c r="D20" s="37">
        <f>IF(ROWS($B$1:B20)-1&lt;$B$2,$B$1+ROWS($B$1:B20)-1,"")</f>
        <v>41963</v>
      </c>
      <c r="E20" s="38"/>
      <c r="F20" s="38"/>
      <c r="G20" s="38"/>
      <c r="I20" s="16">
        <v>42461</v>
      </c>
    </row>
    <row r="21" spans="2:9" x14ac:dyDescent="0.2">
      <c r="B21" s="10"/>
      <c r="C21" s="10"/>
      <c r="D21" s="37">
        <f>IF(ROWS($B$1:B21)-1&lt;$B$2,$B$1+ROWS($B$1:B21)-1,"")</f>
        <v>41964</v>
      </c>
      <c r="E21" s="38"/>
      <c r="F21" s="38"/>
      <c r="G21" s="38"/>
      <c r="I21" s="17">
        <v>42491</v>
      </c>
    </row>
    <row r="22" spans="2:9" x14ac:dyDescent="0.2">
      <c r="B22" s="10"/>
      <c r="C22" s="10"/>
      <c r="D22" s="37">
        <f>IF(ROWS($B$1:B22)-1&lt;$B$2,$B$1+ROWS($B$1:B22)-1,"")</f>
        <v>41965</v>
      </c>
      <c r="E22" s="38"/>
      <c r="F22" s="38"/>
      <c r="G22" s="38"/>
      <c r="I22" s="16">
        <v>42522</v>
      </c>
    </row>
    <row r="23" spans="2:9" x14ac:dyDescent="0.2">
      <c r="B23" s="10"/>
      <c r="C23" s="10"/>
      <c r="D23" s="37">
        <f>IF(ROWS($B$1:B23)-1&lt;$B$2,$B$1+ROWS($B$1:B23)-1,"")</f>
        <v>41966</v>
      </c>
      <c r="E23" s="38"/>
      <c r="F23" s="38"/>
      <c r="G23" s="38"/>
      <c r="I23" s="17">
        <v>42552</v>
      </c>
    </row>
    <row r="24" spans="2:9" x14ac:dyDescent="0.2">
      <c r="B24" s="10"/>
      <c r="C24" s="10"/>
      <c r="D24" s="37">
        <f>IF(ROWS($B$1:B24)-1&lt;$B$2,$B$1+ROWS($B$1:B24)-1,"")</f>
        <v>41967</v>
      </c>
      <c r="E24" s="38"/>
      <c r="F24" s="38"/>
      <c r="G24" s="38"/>
      <c r="I24" s="16">
        <v>42583</v>
      </c>
    </row>
    <row r="25" spans="2:9" x14ac:dyDescent="0.2">
      <c r="B25" s="10"/>
      <c r="C25" s="10"/>
      <c r="D25" s="37">
        <f>IF(ROWS($B$1:B25)-1&lt;$B$2,$B$1+ROWS($B$1:B25)-1,"")</f>
        <v>41968</v>
      </c>
      <c r="E25" s="38"/>
      <c r="F25" s="38"/>
      <c r="G25" s="38"/>
      <c r="I25" s="17">
        <v>42614</v>
      </c>
    </row>
    <row r="26" spans="2:9" x14ac:dyDescent="0.2">
      <c r="B26" s="10"/>
      <c r="C26" s="10"/>
      <c r="D26" s="37">
        <f>IF(ROWS($B$1:B26)-1&lt;$B$2,$B$1+ROWS($B$1:B26)-1,"")</f>
        <v>41969</v>
      </c>
      <c r="E26" s="38"/>
      <c r="F26" s="38"/>
      <c r="G26" s="38"/>
      <c r="I26" s="16">
        <v>42644</v>
      </c>
    </row>
    <row r="27" spans="2:9" x14ac:dyDescent="0.2">
      <c r="B27" s="10"/>
      <c r="C27" s="10"/>
      <c r="D27" s="37">
        <f>IF(ROWS($B$1:B27)-1&lt;$B$2,$B$1+ROWS($B$1:B27)-1,"")</f>
        <v>41970</v>
      </c>
      <c r="E27" s="38"/>
      <c r="F27" s="38"/>
      <c r="G27" s="38"/>
      <c r="I27" s="17">
        <v>42675</v>
      </c>
    </row>
    <row r="28" spans="2:9" x14ac:dyDescent="0.2">
      <c r="B28" s="10"/>
      <c r="C28" s="10"/>
      <c r="D28" s="37">
        <f>IF(ROWS($B$1:B28)-1&lt;$B$2,$B$1+ROWS($B$1:B28)-1,"")</f>
        <v>41971</v>
      </c>
      <c r="E28" s="38"/>
      <c r="F28" s="38"/>
      <c r="G28" s="38"/>
      <c r="I28" s="16">
        <v>42705</v>
      </c>
    </row>
    <row r="29" spans="2:9" x14ac:dyDescent="0.2">
      <c r="B29" s="10"/>
      <c r="C29" s="10"/>
      <c r="D29" s="37">
        <f>IF(ROWS($B$1:B29)-1&lt;$B$2,$B$1+ROWS($B$1:B29)-1,"")</f>
        <v>41972</v>
      </c>
      <c r="E29" s="38"/>
      <c r="F29" s="38"/>
      <c r="G29" s="38"/>
      <c r="I29" s="17">
        <v>42736</v>
      </c>
    </row>
    <row r="30" spans="2:9" x14ac:dyDescent="0.2">
      <c r="B30" s="10"/>
      <c r="C30" s="10"/>
      <c r="D30" s="37">
        <f>IF(ROWS($B$1:B30)-1&lt;$B$2,$B$1+ROWS($B$1:B30)-1,"")</f>
        <v>41973</v>
      </c>
      <c r="E30" s="38"/>
      <c r="F30" s="38"/>
      <c r="G30" s="38"/>
      <c r="I30" s="16">
        <v>42767</v>
      </c>
    </row>
    <row r="31" spans="2:9" x14ac:dyDescent="0.2">
      <c r="B31" s="10"/>
      <c r="C31" s="10"/>
      <c r="E31" s="15"/>
      <c r="I31" s="17">
        <v>42795</v>
      </c>
    </row>
    <row r="32" spans="2:9" x14ac:dyDescent="0.2">
      <c r="E32" s="15" t="str">
        <f>IF(ROWS($B$1:B32)-1&lt;$B$2,$B$1+ROWS($B$1:B32)-1,"")</f>
        <v/>
      </c>
      <c r="I32" s="16">
        <v>42826</v>
      </c>
    </row>
    <row r="33" spans="2:9" x14ac:dyDescent="0.2">
      <c r="I33" s="17">
        <v>42856</v>
      </c>
    </row>
    <row r="34" spans="2:9" x14ac:dyDescent="0.2">
      <c r="E34" s="11"/>
      <c r="I34" s="16">
        <v>42887</v>
      </c>
    </row>
    <row r="35" spans="2:9" x14ac:dyDescent="0.2">
      <c r="I35" s="17">
        <v>42917</v>
      </c>
    </row>
    <row r="36" spans="2:9" x14ac:dyDescent="0.2">
      <c r="I36" s="16">
        <v>42948</v>
      </c>
    </row>
    <row r="37" spans="2:9" x14ac:dyDescent="0.2">
      <c r="I37" s="17">
        <v>42979</v>
      </c>
    </row>
    <row r="38" spans="2:9" x14ac:dyDescent="0.2">
      <c r="I38" s="16">
        <v>43009</v>
      </c>
    </row>
    <row r="39" spans="2:9" x14ac:dyDescent="0.2">
      <c r="I39" s="17">
        <v>43040</v>
      </c>
    </row>
    <row r="40" spans="2:9" x14ac:dyDescent="0.2">
      <c r="I40" s="16">
        <v>43070</v>
      </c>
    </row>
    <row r="41" spans="2:9" x14ac:dyDescent="0.2">
      <c r="I41" s="17">
        <v>43101</v>
      </c>
    </row>
    <row r="42" spans="2:9" x14ac:dyDescent="0.2">
      <c r="I42" s="16">
        <v>43132</v>
      </c>
    </row>
    <row r="43" spans="2:9" x14ac:dyDescent="0.2">
      <c r="I43" s="17">
        <v>43160</v>
      </c>
    </row>
    <row r="44" spans="2:9" x14ac:dyDescent="0.2">
      <c r="I44" s="16">
        <v>43191</v>
      </c>
    </row>
    <row r="45" spans="2:9" x14ac:dyDescent="0.2">
      <c r="I45" s="17">
        <v>43221</v>
      </c>
    </row>
    <row r="46" spans="2:9" x14ac:dyDescent="0.2">
      <c r="I46" s="16">
        <v>43252</v>
      </c>
    </row>
    <row r="47" spans="2:9" x14ac:dyDescent="0.2">
      <c r="I47" s="17">
        <v>43282</v>
      </c>
    </row>
    <row r="48" spans="2:9" x14ac:dyDescent="0.2">
      <c r="B48" s="12"/>
      <c r="C48" s="12"/>
      <c r="D48" s="13"/>
      <c r="I48" s="16">
        <v>43313</v>
      </c>
    </row>
    <row r="49" spans="9:9" x14ac:dyDescent="0.2">
      <c r="I49" s="17">
        <v>43344</v>
      </c>
    </row>
    <row r="50" spans="9:9" x14ac:dyDescent="0.2">
      <c r="I50" s="16">
        <v>43374</v>
      </c>
    </row>
    <row r="51" spans="9:9" x14ac:dyDescent="0.2">
      <c r="I51" s="16">
        <v>43405</v>
      </c>
    </row>
    <row r="52" spans="9:9" x14ac:dyDescent="0.2">
      <c r="I52" s="17">
        <v>43435</v>
      </c>
    </row>
    <row r="53" spans="9:9" x14ac:dyDescent="0.2">
      <c r="I53" s="16">
        <v>43466</v>
      </c>
    </row>
    <row r="54" spans="9:9" x14ac:dyDescent="0.2">
      <c r="I54" s="17">
        <v>43497</v>
      </c>
    </row>
    <row r="55" spans="9:9" x14ac:dyDescent="0.2">
      <c r="I55" s="16">
        <v>43525</v>
      </c>
    </row>
    <row r="56" spans="9:9" x14ac:dyDescent="0.2">
      <c r="I56" s="17">
        <v>43556</v>
      </c>
    </row>
    <row r="57" spans="9:9" x14ac:dyDescent="0.2">
      <c r="I57" s="16">
        <v>43586</v>
      </c>
    </row>
    <row r="58" spans="9:9" x14ac:dyDescent="0.2">
      <c r="I58" s="17">
        <v>43617</v>
      </c>
    </row>
    <row r="59" spans="9:9" x14ac:dyDescent="0.2">
      <c r="I59" s="16">
        <v>43647</v>
      </c>
    </row>
    <row r="60" spans="9:9" x14ac:dyDescent="0.2">
      <c r="I60" s="17">
        <v>43678</v>
      </c>
    </row>
    <row r="61" spans="9:9" x14ac:dyDescent="0.2">
      <c r="I61" s="16">
        <v>43709</v>
      </c>
    </row>
    <row r="62" spans="9:9" x14ac:dyDescent="0.2">
      <c r="I62" s="16">
        <v>43739</v>
      </c>
    </row>
    <row r="63" spans="9:9" x14ac:dyDescent="0.2">
      <c r="I63" s="17">
        <v>43770</v>
      </c>
    </row>
    <row r="64" spans="9:9" x14ac:dyDescent="0.2">
      <c r="I64" s="16">
        <v>43800</v>
      </c>
    </row>
    <row r="65" spans="9:9" x14ac:dyDescent="0.2">
      <c r="I65" s="17">
        <v>43831</v>
      </c>
    </row>
    <row r="66" spans="9:9" x14ac:dyDescent="0.2">
      <c r="I66" s="16">
        <v>43862</v>
      </c>
    </row>
    <row r="67" spans="9:9" x14ac:dyDescent="0.2">
      <c r="I67" s="16">
        <v>43891</v>
      </c>
    </row>
    <row r="68" spans="9:9" x14ac:dyDescent="0.2">
      <c r="I68" s="17">
        <v>43922</v>
      </c>
    </row>
    <row r="69" spans="9:9" x14ac:dyDescent="0.2">
      <c r="I69" s="16">
        <v>43952</v>
      </c>
    </row>
    <row r="70" spans="9:9" x14ac:dyDescent="0.2">
      <c r="I70" s="17">
        <v>43983</v>
      </c>
    </row>
    <row r="71" spans="9:9" x14ac:dyDescent="0.2">
      <c r="I71" s="16">
        <v>44013</v>
      </c>
    </row>
    <row r="72" spans="9:9" x14ac:dyDescent="0.2">
      <c r="I72" s="17">
        <v>44044</v>
      </c>
    </row>
    <row r="73" spans="9:9" x14ac:dyDescent="0.2">
      <c r="I73" s="16">
        <v>44075</v>
      </c>
    </row>
    <row r="74" spans="9:9" x14ac:dyDescent="0.2">
      <c r="I74" s="17">
        <v>44105</v>
      </c>
    </row>
    <row r="75" spans="9:9" x14ac:dyDescent="0.2">
      <c r="I75" s="16">
        <v>44136</v>
      </c>
    </row>
    <row r="76" spans="9:9" x14ac:dyDescent="0.2">
      <c r="I76" s="17">
        <v>44166</v>
      </c>
    </row>
    <row r="77" spans="9:9" x14ac:dyDescent="0.2">
      <c r="I77" s="16">
        <v>44197</v>
      </c>
    </row>
    <row r="78" spans="9:9" x14ac:dyDescent="0.2">
      <c r="I78" s="17">
        <v>44228</v>
      </c>
    </row>
    <row r="79" spans="9:9" x14ac:dyDescent="0.2">
      <c r="I79" s="16">
        <v>44256</v>
      </c>
    </row>
    <row r="80" spans="9:9" x14ac:dyDescent="0.2">
      <c r="I80" s="17">
        <v>44287</v>
      </c>
    </row>
    <row r="81" spans="9:9" x14ac:dyDescent="0.2">
      <c r="I81" s="16">
        <v>44317</v>
      </c>
    </row>
    <row r="82" spans="9:9" x14ac:dyDescent="0.2">
      <c r="I82" s="17">
        <v>44348</v>
      </c>
    </row>
    <row r="83" spans="9:9" x14ac:dyDescent="0.2">
      <c r="I83" s="16">
        <v>44378</v>
      </c>
    </row>
    <row r="84" spans="9:9" x14ac:dyDescent="0.2">
      <c r="I84" s="17">
        <v>44409</v>
      </c>
    </row>
    <row r="85" spans="9:9" x14ac:dyDescent="0.2">
      <c r="I85" s="16">
        <v>44440</v>
      </c>
    </row>
    <row r="86" spans="9:9" x14ac:dyDescent="0.2">
      <c r="I86" s="17">
        <v>44470</v>
      </c>
    </row>
    <row r="87" spans="9:9" x14ac:dyDescent="0.2">
      <c r="I87" s="16">
        <v>44501</v>
      </c>
    </row>
    <row r="88" spans="9:9" x14ac:dyDescent="0.2">
      <c r="I88" s="17">
        <v>44531</v>
      </c>
    </row>
    <row r="89" spans="9:9" x14ac:dyDescent="0.2">
      <c r="I89" s="16">
        <v>44562</v>
      </c>
    </row>
    <row r="90" spans="9:9" x14ac:dyDescent="0.2">
      <c r="I90" s="17">
        <v>44593</v>
      </c>
    </row>
    <row r="91" spans="9:9" x14ac:dyDescent="0.2">
      <c r="I91" s="16">
        <v>44621</v>
      </c>
    </row>
    <row r="92" spans="9:9" x14ac:dyDescent="0.2">
      <c r="I92" s="17">
        <v>44652</v>
      </c>
    </row>
    <row r="93" spans="9:9" x14ac:dyDescent="0.2">
      <c r="I93" s="16">
        <v>44682</v>
      </c>
    </row>
    <row r="94" spans="9:9" x14ac:dyDescent="0.2">
      <c r="I94" s="17">
        <v>44713</v>
      </c>
    </row>
    <row r="95" spans="9:9" x14ac:dyDescent="0.2">
      <c r="I95" s="16">
        <v>44743</v>
      </c>
    </row>
    <row r="96" spans="9:9" x14ac:dyDescent="0.2">
      <c r="I96" s="17">
        <v>44774</v>
      </c>
    </row>
    <row r="97" spans="9:9" x14ac:dyDescent="0.2">
      <c r="I97" s="16">
        <v>44805</v>
      </c>
    </row>
    <row r="98" spans="9:9" x14ac:dyDescent="0.2">
      <c r="I98" s="17">
        <v>44835</v>
      </c>
    </row>
    <row r="99" spans="9:9" x14ac:dyDescent="0.2">
      <c r="I99" s="16">
        <v>44866</v>
      </c>
    </row>
    <row r="100" spans="9:9" x14ac:dyDescent="0.2">
      <c r="I100" s="17">
        <v>44896</v>
      </c>
    </row>
    <row r="101" spans="9:9" x14ac:dyDescent="0.2">
      <c r="I101" s="16">
        <v>44927</v>
      </c>
    </row>
    <row r="102" spans="9:9" x14ac:dyDescent="0.2">
      <c r="I102" s="17">
        <v>44958</v>
      </c>
    </row>
    <row r="103" spans="9:9" x14ac:dyDescent="0.2">
      <c r="I103" s="16">
        <v>44986</v>
      </c>
    </row>
    <row r="104" spans="9:9" x14ac:dyDescent="0.2">
      <c r="I104" s="17">
        <v>45017</v>
      </c>
    </row>
    <row r="105" spans="9:9" x14ac:dyDescent="0.2">
      <c r="I105" s="16">
        <v>45047</v>
      </c>
    </row>
    <row r="106" spans="9:9" x14ac:dyDescent="0.2">
      <c r="I106" s="17">
        <v>45078</v>
      </c>
    </row>
    <row r="107" spans="9:9" x14ac:dyDescent="0.2">
      <c r="I107" s="16">
        <v>45108</v>
      </c>
    </row>
    <row r="108" spans="9:9" x14ac:dyDescent="0.2">
      <c r="I108" s="17">
        <v>45139</v>
      </c>
    </row>
    <row r="109" spans="9:9" x14ac:dyDescent="0.2">
      <c r="I109" s="16">
        <v>45170</v>
      </c>
    </row>
    <row r="110" spans="9:9" x14ac:dyDescent="0.2">
      <c r="I110" s="17">
        <v>45200</v>
      </c>
    </row>
    <row r="111" spans="9:9" x14ac:dyDescent="0.2">
      <c r="I111" s="16">
        <v>45231</v>
      </c>
    </row>
    <row r="112" spans="9:9" x14ac:dyDescent="0.2">
      <c r="I112" s="17">
        <v>45261</v>
      </c>
    </row>
    <row r="113" spans="9:9" x14ac:dyDescent="0.2">
      <c r="I113" s="16">
        <v>45292</v>
      </c>
    </row>
    <row r="114" spans="9:9" x14ac:dyDescent="0.2">
      <c r="I114" s="17">
        <v>45323</v>
      </c>
    </row>
    <row r="115" spans="9:9" x14ac:dyDescent="0.2">
      <c r="I115" s="16">
        <v>45352</v>
      </c>
    </row>
    <row r="116" spans="9:9" x14ac:dyDescent="0.2">
      <c r="I116" s="17">
        <v>45383</v>
      </c>
    </row>
    <row r="117" spans="9:9" x14ac:dyDescent="0.2">
      <c r="I117" s="16">
        <v>45413</v>
      </c>
    </row>
    <row r="118" spans="9:9" x14ac:dyDescent="0.2">
      <c r="I118" s="17">
        <v>45444</v>
      </c>
    </row>
    <row r="119" spans="9:9" x14ac:dyDescent="0.2">
      <c r="I119" s="16">
        <v>45474</v>
      </c>
    </row>
    <row r="120" spans="9:9" x14ac:dyDescent="0.2">
      <c r="I120" s="17">
        <v>45505</v>
      </c>
    </row>
    <row r="121" spans="9:9" x14ac:dyDescent="0.2">
      <c r="I121" s="16">
        <v>45536</v>
      </c>
    </row>
    <row r="122" spans="9:9" x14ac:dyDescent="0.2">
      <c r="I122" s="17">
        <v>45566</v>
      </c>
    </row>
    <row r="123" spans="9:9" x14ac:dyDescent="0.2">
      <c r="I123" s="16">
        <v>45597</v>
      </c>
    </row>
    <row r="124" spans="9:9" x14ac:dyDescent="0.2">
      <c r="I124" s="17">
        <v>45627</v>
      </c>
    </row>
    <row r="125" spans="9:9" x14ac:dyDescent="0.2">
      <c r="I125" s="16">
        <v>45658</v>
      </c>
    </row>
    <row r="126" spans="9:9" x14ac:dyDescent="0.2">
      <c r="I126" s="17">
        <v>45689</v>
      </c>
    </row>
    <row r="127" spans="9:9" x14ac:dyDescent="0.2">
      <c r="I127" s="16">
        <v>45717</v>
      </c>
    </row>
    <row r="128" spans="9:9" x14ac:dyDescent="0.2">
      <c r="I128" s="17">
        <v>45748</v>
      </c>
    </row>
    <row r="129" spans="9:9" x14ac:dyDescent="0.2">
      <c r="I129" s="16">
        <v>45778</v>
      </c>
    </row>
    <row r="130" spans="9:9" x14ac:dyDescent="0.2">
      <c r="I130" s="17">
        <v>45809</v>
      </c>
    </row>
    <row r="131" spans="9:9" x14ac:dyDescent="0.2">
      <c r="I131" s="16">
        <v>45839</v>
      </c>
    </row>
    <row r="132" spans="9:9" x14ac:dyDescent="0.2">
      <c r="I132" s="17">
        <v>45870</v>
      </c>
    </row>
    <row r="133" spans="9:9" x14ac:dyDescent="0.2">
      <c r="I133" s="16">
        <v>45901</v>
      </c>
    </row>
    <row r="134" spans="9:9" x14ac:dyDescent="0.2">
      <c r="I134" s="17">
        <v>45931</v>
      </c>
    </row>
    <row r="135" spans="9:9" x14ac:dyDescent="0.2">
      <c r="I135" s="16">
        <v>45962</v>
      </c>
    </row>
    <row r="136" spans="9:9" x14ac:dyDescent="0.2">
      <c r="I136" s="17">
        <v>45992</v>
      </c>
    </row>
    <row r="184" spans="1:1" x14ac:dyDescent="0.2">
      <c r="A184" s="14"/>
    </row>
  </sheetData>
  <dataValidations count="3">
    <dataValidation type="list" allowBlank="1" showInputMessage="1" showErrorMessage="1" sqref="IZ65311 SV65311 ACR65311 AMN65311 AWJ65311 BGF65311 BQB65311 BZX65311 CJT65311 CTP65311 DDL65311 DNH65311 DXD65311 EGZ65311 EQV65311 FAR65311 FKN65311 FUJ65311 GEF65311 GOB65311 GXX65311 HHT65311 HRP65311 IBL65311 ILH65311 IVD65311 JEZ65311 JOV65311 JYR65311 KIN65311 KSJ65311 LCF65311 LMB65311 LVX65311 MFT65311 MPP65311 MZL65311 NJH65311 NTD65311 OCZ65311 OMV65311 OWR65311 PGN65311 PQJ65311 QAF65311 QKB65311 QTX65311 RDT65311 RNP65311 RXL65311 SHH65311 SRD65311 TAZ65311 TKV65311 TUR65311 UEN65311 UOJ65311 UYF65311 VIB65311 VRX65311 WBT65311 WLP65311 WVL65311 IZ130847 SV130847 ACR130847 AMN130847 AWJ130847 BGF130847 BQB130847 BZX130847 CJT130847 CTP130847 DDL130847 DNH130847 DXD130847 EGZ130847 EQV130847 FAR130847 FKN130847 FUJ130847 GEF130847 GOB130847 GXX130847 HHT130847 HRP130847 IBL130847 ILH130847 IVD130847 JEZ130847 JOV130847 JYR130847 KIN130847 KSJ130847 LCF130847 LMB130847 LVX130847 MFT130847 MPP130847 MZL130847 NJH130847 NTD130847 OCZ130847 OMV130847 OWR130847 PGN130847 PQJ130847 QAF130847 QKB130847 QTX130847 RDT130847 RNP130847 RXL130847 SHH130847 SRD130847 TAZ130847 TKV130847 TUR130847 UEN130847 UOJ130847 UYF130847 VIB130847 VRX130847 WBT130847 WLP130847 WVL130847 IZ196383 SV196383 ACR196383 AMN196383 AWJ196383 BGF196383 BQB196383 BZX196383 CJT196383 CTP196383 DDL196383 DNH196383 DXD196383 EGZ196383 EQV196383 FAR196383 FKN196383 FUJ196383 GEF196383 GOB196383 GXX196383 HHT196383 HRP196383 IBL196383 ILH196383 IVD196383 JEZ196383 JOV196383 JYR196383 KIN196383 KSJ196383 LCF196383 LMB196383 LVX196383 MFT196383 MPP196383 MZL196383 NJH196383 NTD196383 OCZ196383 OMV196383 OWR196383 PGN196383 PQJ196383 QAF196383 QKB196383 QTX196383 RDT196383 RNP196383 RXL196383 SHH196383 SRD196383 TAZ196383 TKV196383 TUR196383 UEN196383 UOJ196383 UYF196383 VIB196383 VRX196383 WBT196383 WLP196383 WVL196383 IZ261919 SV261919 ACR261919 AMN261919 AWJ261919 BGF261919 BQB261919 BZX261919 CJT261919 CTP261919 DDL261919 DNH261919 DXD261919 EGZ261919 EQV261919 FAR261919 FKN261919 FUJ261919 GEF261919 GOB261919 GXX261919 HHT261919 HRP261919 IBL261919 ILH261919 IVD261919 JEZ261919 JOV261919 JYR261919 KIN261919 KSJ261919 LCF261919 LMB261919 LVX261919 MFT261919 MPP261919 MZL261919 NJH261919 NTD261919 OCZ261919 OMV261919 OWR261919 PGN261919 PQJ261919 QAF261919 QKB261919 QTX261919 RDT261919 RNP261919 RXL261919 SHH261919 SRD261919 TAZ261919 TKV261919 TUR261919 UEN261919 UOJ261919 UYF261919 VIB261919 VRX261919 WBT261919 WLP261919 WVL261919 IZ327455 SV327455 ACR327455 AMN327455 AWJ327455 BGF327455 BQB327455 BZX327455 CJT327455 CTP327455 DDL327455 DNH327455 DXD327455 EGZ327455 EQV327455 FAR327455 FKN327455 FUJ327455 GEF327455 GOB327455 GXX327455 HHT327455 HRP327455 IBL327455 ILH327455 IVD327455 JEZ327455 JOV327455 JYR327455 KIN327455 KSJ327455 LCF327455 LMB327455 LVX327455 MFT327455 MPP327455 MZL327455 NJH327455 NTD327455 OCZ327455 OMV327455 OWR327455 PGN327455 PQJ327455 QAF327455 QKB327455 QTX327455 RDT327455 RNP327455 RXL327455 SHH327455 SRD327455 TAZ327455 TKV327455 TUR327455 UEN327455 UOJ327455 UYF327455 VIB327455 VRX327455 WBT327455 WLP327455 WVL327455 IZ392991 SV392991 ACR392991 AMN392991 AWJ392991 BGF392991 BQB392991 BZX392991 CJT392991 CTP392991 DDL392991 DNH392991 DXD392991 EGZ392991 EQV392991 FAR392991 FKN392991 FUJ392991 GEF392991 GOB392991 GXX392991 HHT392991 HRP392991 IBL392991 ILH392991 IVD392991 JEZ392991 JOV392991 JYR392991 KIN392991 KSJ392991 LCF392991 LMB392991 LVX392991 MFT392991 MPP392991 MZL392991 NJH392991 NTD392991 OCZ392991 OMV392991 OWR392991 PGN392991 PQJ392991 QAF392991 QKB392991 QTX392991 RDT392991 RNP392991 RXL392991 SHH392991 SRD392991 TAZ392991 TKV392991 TUR392991 UEN392991 UOJ392991 UYF392991 VIB392991 VRX392991 WBT392991 WLP392991 WVL392991 IZ458527 SV458527 ACR458527 AMN458527 AWJ458527 BGF458527 BQB458527 BZX458527 CJT458527 CTP458527 DDL458527 DNH458527 DXD458527 EGZ458527 EQV458527 FAR458527 FKN458527 FUJ458527 GEF458527 GOB458527 GXX458527 HHT458527 HRP458527 IBL458527 ILH458527 IVD458527 JEZ458527 JOV458527 JYR458527 KIN458527 KSJ458527 LCF458527 LMB458527 LVX458527 MFT458527 MPP458527 MZL458527 NJH458527 NTD458527 OCZ458527 OMV458527 OWR458527 PGN458527 PQJ458527 QAF458527 QKB458527 QTX458527 RDT458527 RNP458527 RXL458527 SHH458527 SRD458527 TAZ458527 TKV458527 TUR458527 UEN458527 UOJ458527 UYF458527 VIB458527 VRX458527 WBT458527 WLP458527 WVL458527 IZ524063 SV524063 ACR524063 AMN524063 AWJ524063 BGF524063 BQB524063 BZX524063 CJT524063 CTP524063 DDL524063 DNH524063 DXD524063 EGZ524063 EQV524063 FAR524063 FKN524063 FUJ524063 GEF524063 GOB524063 GXX524063 HHT524063 HRP524063 IBL524063 ILH524063 IVD524063 JEZ524063 JOV524063 JYR524063 KIN524063 KSJ524063 LCF524063 LMB524063 LVX524063 MFT524063 MPP524063 MZL524063 NJH524063 NTD524063 OCZ524063 OMV524063 OWR524063 PGN524063 PQJ524063 QAF524063 QKB524063 QTX524063 RDT524063 RNP524063 RXL524063 SHH524063 SRD524063 TAZ524063 TKV524063 TUR524063 UEN524063 UOJ524063 UYF524063 VIB524063 VRX524063 WBT524063 WLP524063 WVL524063 IZ589599 SV589599 ACR589599 AMN589599 AWJ589599 BGF589599 BQB589599 BZX589599 CJT589599 CTP589599 DDL589599 DNH589599 DXD589599 EGZ589599 EQV589599 FAR589599 FKN589599 FUJ589599 GEF589599 GOB589599 GXX589599 HHT589599 HRP589599 IBL589599 ILH589599 IVD589599 JEZ589599 JOV589599 JYR589599 KIN589599 KSJ589599 LCF589599 LMB589599 LVX589599 MFT589599 MPP589599 MZL589599 NJH589599 NTD589599 OCZ589599 OMV589599 OWR589599 PGN589599 PQJ589599 QAF589599 QKB589599 QTX589599 RDT589599 RNP589599 RXL589599 SHH589599 SRD589599 TAZ589599 TKV589599 TUR589599 UEN589599 UOJ589599 UYF589599 VIB589599 VRX589599 WBT589599 WLP589599 WVL589599 IZ655135 SV655135 ACR655135 AMN655135 AWJ655135 BGF655135 BQB655135 BZX655135 CJT655135 CTP655135 DDL655135 DNH655135 DXD655135 EGZ655135 EQV655135 FAR655135 FKN655135 FUJ655135 GEF655135 GOB655135 GXX655135 HHT655135 HRP655135 IBL655135 ILH655135 IVD655135 JEZ655135 JOV655135 JYR655135 KIN655135 KSJ655135 LCF655135 LMB655135 LVX655135 MFT655135 MPP655135 MZL655135 NJH655135 NTD655135 OCZ655135 OMV655135 OWR655135 PGN655135 PQJ655135 QAF655135 QKB655135 QTX655135 RDT655135 RNP655135 RXL655135 SHH655135 SRD655135 TAZ655135 TKV655135 TUR655135 UEN655135 UOJ655135 UYF655135 VIB655135 VRX655135 WBT655135 WLP655135 WVL655135 IZ720671 SV720671 ACR720671 AMN720671 AWJ720671 BGF720671 BQB720671 BZX720671 CJT720671 CTP720671 DDL720671 DNH720671 DXD720671 EGZ720671 EQV720671 FAR720671 FKN720671 FUJ720671 GEF720671 GOB720671 GXX720671 HHT720671 HRP720671 IBL720671 ILH720671 IVD720671 JEZ720671 JOV720671 JYR720671 KIN720671 KSJ720671 LCF720671 LMB720671 LVX720671 MFT720671 MPP720671 MZL720671 NJH720671 NTD720671 OCZ720671 OMV720671 OWR720671 PGN720671 PQJ720671 QAF720671 QKB720671 QTX720671 RDT720671 RNP720671 RXL720671 SHH720671 SRD720671 TAZ720671 TKV720671 TUR720671 UEN720671 UOJ720671 UYF720671 VIB720671 VRX720671 WBT720671 WLP720671 WVL720671 IZ786207 SV786207 ACR786207 AMN786207 AWJ786207 BGF786207 BQB786207 BZX786207 CJT786207 CTP786207 DDL786207 DNH786207 DXD786207 EGZ786207 EQV786207 FAR786207 FKN786207 FUJ786207 GEF786207 GOB786207 GXX786207 HHT786207 HRP786207 IBL786207 ILH786207 IVD786207 JEZ786207 JOV786207 JYR786207 KIN786207 KSJ786207 LCF786207 LMB786207 LVX786207 MFT786207 MPP786207 MZL786207 NJH786207 NTD786207 OCZ786207 OMV786207 OWR786207 PGN786207 PQJ786207 QAF786207 QKB786207 QTX786207 RDT786207 RNP786207 RXL786207 SHH786207 SRD786207 TAZ786207 TKV786207 TUR786207 UEN786207 UOJ786207 UYF786207 VIB786207 VRX786207 WBT786207 WLP786207 WVL786207 IZ851743 SV851743 ACR851743 AMN851743 AWJ851743 BGF851743 BQB851743 BZX851743 CJT851743 CTP851743 DDL851743 DNH851743 DXD851743 EGZ851743 EQV851743 FAR851743 FKN851743 FUJ851743 GEF851743 GOB851743 GXX851743 HHT851743 HRP851743 IBL851743 ILH851743 IVD851743 JEZ851743 JOV851743 JYR851743 KIN851743 KSJ851743 LCF851743 LMB851743 LVX851743 MFT851743 MPP851743 MZL851743 NJH851743 NTD851743 OCZ851743 OMV851743 OWR851743 PGN851743 PQJ851743 QAF851743 QKB851743 QTX851743 RDT851743 RNP851743 RXL851743 SHH851743 SRD851743 TAZ851743 TKV851743 TUR851743 UEN851743 UOJ851743 UYF851743 VIB851743 VRX851743 WBT851743 WLP851743 WVL851743 IZ917279 SV917279 ACR917279 AMN917279 AWJ917279 BGF917279 BQB917279 BZX917279 CJT917279 CTP917279 DDL917279 DNH917279 DXD917279 EGZ917279 EQV917279 FAR917279 FKN917279 FUJ917279 GEF917279 GOB917279 GXX917279 HHT917279 HRP917279 IBL917279 ILH917279 IVD917279 JEZ917279 JOV917279 JYR917279 KIN917279 KSJ917279 LCF917279 LMB917279 LVX917279 MFT917279 MPP917279 MZL917279 NJH917279 NTD917279 OCZ917279 OMV917279 OWR917279 PGN917279 PQJ917279 QAF917279 QKB917279 QTX917279 RDT917279 RNP917279 RXL917279 SHH917279 SRD917279 TAZ917279 TKV917279 TUR917279 UEN917279 UOJ917279 UYF917279 VIB917279 VRX917279 WBT917279 WLP917279 WVL917279 IZ982815 SV982815 ACR982815 AMN982815 AWJ982815 BGF982815 BQB982815 BZX982815 CJT982815 CTP982815 DDL982815 DNH982815 DXD982815 EGZ982815 EQV982815 FAR982815 FKN982815 FUJ982815 GEF982815 GOB982815 GXX982815 HHT982815 HRP982815 IBL982815 ILH982815 IVD982815 JEZ982815 JOV982815 JYR982815 KIN982815 KSJ982815 LCF982815 LMB982815 LVX982815 MFT982815 MPP982815 MZL982815 NJH982815 NTD982815 OCZ982815 OMV982815 OWR982815 PGN982815 PQJ982815 QAF982815 QKB982815 QTX982815 RDT982815 RNP982815 RXL982815 SHH982815 SRD982815 TAZ982815 TKV982815 TUR982815 UEN982815 UOJ982815 UYF982815 VIB982815 VRX982815 WBT982815 WLP982815 WVL982815 WVL2 WLP2 WBT2 VRX2 VIB2 UYF2 UOJ2 UEN2 TUR2 TKV2 TAZ2 SRD2 SHH2 RXL2 RNP2 RDT2 QTX2 QKB2 QAF2 PQJ2 PGN2 OWR2 OMV2 OCZ2 NTD2 NJH2 MZL2 MPP2 MFT2 LVX2 LMB2 LCF2 KSJ2 KIN2 JYR2 JOV2 JEZ2 IVD2 ILH2 IBL2 HRP2 HHT2 GXX2 GOB2 GEF2 FUJ2 FKN2 FAR2 EQV2 EGZ2 DXD2 DNH2 DDL2 CTP2 CJT2 BZX2 BQB2 BGF2 AWJ2 AMN2 ACR2 SV2 IZ2">
      <formula1>$E$2:$E$32</formula1>
    </dataValidation>
    <dataValidation type="custom" allowBlank="1" showInputMessage="1" showErrorMessage="1" sqref="IW65343:IX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H35:WVH48 WLL35:WLL48 WBP35:WBP48 VRT35:VRT48 VHX35:VHX48 UYB35:UYB48 UOF35:UOF48 UEJ35:UEJ48 TUN35:TUN48 TKR35:TKR48 TAV35:TAV48 SQZ35:SQZ48 SHD35:SHD48 RXH35:RXH48 RNL35:RNL48 RDP35:RDP48 QTT35:QTT48 QJX35:QJX48 QAB35:QAB48 PQF35:PQF48 PGJ35:PGJ48 OWN35:OWN48 OMR35:OMR48 OCV35:OCV48 NSZ35:NSZ48 NJD35:NJD48 MZH35:MZH48 MPL35:MPL48 MFP35:MFP48 LVT35:LVT48 LLX35:LLX48 LCB35:LCB48 KSF35:KSF48 KIJ35:KIJ48 JYN35:JYN48 JOR35:JOR48 JEV35:JEV48 IUZ35:IUZ48 ILD35:ILD48 IBH35:IBH48 HRL35:HRL48 HHP35:HHP48 GXT35:GXT48 GNX35:GNX48 GEB35:GEB48 FUF35:FUF48 FKJ35:FKJ48 FAN35:FAN48 EQR35:EQR48 EGV35:EGV48 DWZ35:DWZ48 DND35:DND48 DDH35:DDH48 CTL35:CTL48 CJP35:CJP48 BZT35:BZT48 BPX35:BPX48 BGB35:BGB48 AWF35:AWF48 AMJ35:AMJ48 ACN35:ACN48 SR35:SR48 IV35:IV48 WVH982850:WVH982862 WLL982850:WLL982862 WBP982850:WBP982862 VRT982850:VRT982862 VHX982850:VHX982862 UYB982850:UYB982862 UOF982850:UOF982862 UEJ982850:UEJ982862 TUN982850:TUN982862 TKR982850:TKR982862 TAV982850:TAV982862 SQZ982850:SQZ982862 SHD982850:SHD982862 RXH982850:RXH982862 RNL982850:RNL982862 RDP982850:RDP982862 QTT982850:QTT982862 QJX982850:QJX982862 QAB982850:QAB982862 PQF982850:PQF982862 PGJ982850:PGJ982862 OWN982850:OWN982862 OMR982850:OMR982862 OCV982850:OCV982862 NSZ982850:NSZ982862 NJD982850:NJD982862 MZH982850:MZH982862 MPL982850:MPL982862 MFP982850:MFP982862 LVT982850:LVT982862 LLX982850:LLX982862 LCB982850:LCB982862 KSF982850:KSF982862 KIJ982850:KIJ982862 JYN982850:JYN982862 JOR982850:JOR982862 JEV982850:JEV982862 IUZ982850:IUZ982862 ILD982850:ILD982862 IBH982850:IBH982862 HRL982850:HRL982862 HHP982850:HHP982862 GXT982850:GXT982862 GNX982850:GNX982862 GEB982850:GEB982862 FUF982850:FUF982862 FKJ982850:FKJ982862 FAN982850:FAN982862 EQR982850:EQR982862 EGV982850:EGV982862 DWZ982850:DWZ982862 DND982850:DND982862 DDH982850:DDH982862 CTL982850:CTL982862 CJP982850:CJP982862 BZT982850:BZT982862 BPX982850:BPX982862 BGB982850:BGB982862 AWF982850:AWF982862 AMJ982850:AMJ982862 ACN982850:ACN982862 SR982850:SR982862 IV982850:IV982862 WVH917314:WVH917326 WLL917314:WLL917326 WBP917314:WBP917326 VRT917314:VRT917326 VHX917314:VHX917326 UYB917314:UYB917326 UOF917314:UOF917326 UEJ917314:UEJ917326 TUN917314:TUN917326 TKR917314:TKR917326 TAV917314:TAV917326 SQZ917314:SQZ917326 SHD917314:SHD917326 RXH917314:RXH917326 RNL917314:RNL917326 RDP917314:RDP917326 QTT917314:QTT917326 QJX917314:QJX917326 QAB917314:QAB917326 PQF917314:PQF917326 PGJ917314:PGJ917326 OWN917314:OWN917326 OMR917314:OMR917326 OCV917314:OCV917326 NSZ917314:NSZ917326 NJD917314:NJD917326 MZH917314:MZH917326 MPL917314:MPL917326 MFP917314:MFP917326 LVT917314:LVT917326 LLX917314:LLX917326 LCB917314:LCB917326 KSF917314:KSF917326 KIJ917314:KIJ917326 JYN917314:JYN917326 JOR917314:JOR917326 JEV917314:JEV917326 IUZ917314:IUZ917326 ILD917314:ILD917326 IBH917314:IBH917326 HRL917314:HRL917326 HHP917314:HHP917326 GXT917314:GXT917326 GNX917314:GNX917326 GEB917314:GEB917326 FUF917314:FUF917326 FKJ917314:FKJ917326 FAN917314:FAN917326 EQR917314:EQR917326 EGV917314:EGV917326 DWZ917314:DWZ917326 DND917314:DND917326 DDH917314:DDH917326 CTL917314:CTL917326 CJP917314:CJP917326 BZT917314:BZT917326 BPX917314:BPX917326 BGB917314:BGB917326 AWF917314:AWF917326 AMJ917314:AMJ917326 ACN917314:ACN917326 SR917314:SR917326 IV917314:IV917326 WVH851778:WVH851790 WLL851778:WLL851790 WBP851778:WBP851790 VRT851778:VRT851790 VHX851778:VHX851790 UYB851778:UYB851790 UOF851778:UOF851790 UEJ851778:UEJ851790 TUN851778:TUN851790 TKR851778:TKR851790 TAV851778:TAV851790 SQZ851778:SQZ851790 SHD851778:SHD851790 RXH851778:RXH851790 RNL851778:RNL851790 RDP851778:RDP851790 QTT851778:QTT851790 QJX851778:QJX851790 QAB851778:QAB851790 PQF851778:PQF851790 PGJ851778:PGJ851790 OWN851778:OWN851790 OMR851778:OMR851790 OCV851778:OCV851790 NSZ851778:NSZ851790 NJD851778:NJD851790 MZH851778:MZH851790 MPL851778:MPL851790 MFP851778:MFP851790 LVT851778:LVT851790 LLX851778:LLX851790 LCB851778:LCB851790 KSF851778:KSF851790 KIJ851778:KIJ851790 JYN851778:JYN851790 JOR851778:JOR851790 JEV851778:JEV851790 IUZ851778:IUZ851790 ILD851778:ILD851790 IBH851778:IBH851790 HRL851778:HRL851790 HHP851778:HHP851790 GXT851778:GXT851790 GNX851778:GNX851790 GEB851778:GEB851790 FUF851778:FUF851790 FKJ851778:FKJ851790 FAN851778:FAN851790 EQR851778:EQR851790 EGV851778:EGV851790 DWZ851778:DWZ851790 DND851778:DND851790 DDH851778:DDH851790 CTL851778:CTL851790 CJP851778:CJP851790 BZT851778:BZT851790 BPX851778:BPX851790 BGB851778:BGB851790 AWF851778:AWF851790 AMJ851778:AMJ851790 ACN851778:ACN851790 SR851778:SR851790 IV851778:IV851790 WVH786242:WVH786254 WLL786242:WLL786254 WBP786242:WBP786254 VRT786242:VRT786254 VHX786242:VHX786254 UYB786242:UYB786254 UOF786242:UOF786254 UEJ786242:UEJ786254 TUN786242:TUN786254 TKR786242:TKR786254 TAV786242:TAV786254 SQZ786242:SQZ786254 SHD786242:SHD786254 RXH786242:RXH786254 RNL786242:RNL786254 RDP786242:RDP786254 QTT786242:QTT786254 QJX786242:QJX786254 QAB786242:QAB786254 PQF786242:PQF786254 PGJ786242:PGJ786254 OWN786242:OWN786254 OMR786242:OMR786254 OCV786242:OCV786254 NSZ786242:NSZ786254 NJD786242:NJD786254 MZH786242:MZH786254 MPL786242:MPL786254 MFP786242:MFP786254 LVT786242:LVT786254 LLX786242:LLX786254 LCB786242:LCB786254 KSF786242:KSF786254 KIJ786242:KIJ786254 JYN786242:JYN786254 JOR786242:JOR786254 JEV786242:JEV786254 IUZ786242:IUZ786254 ILD786242:ILD786254 IBH786242:IBH786254 HRL786242:HRL786254 HHP786242:HHP786254 GXT786242:GXT786254 GNX786242:GNX786254 GEB786242:GEB786254 FUF786242:FUF786254 FKJ786242:FKJ786254 FAN786242:FAN786254 EQR786242:EQR786254 EGV786242:EGV786254 DWZ786242:DWZ786254 DND786242:DND786254 DDH786242:DDH786254 CTL786242:CTL786254 CJP786242:CJP786254 BZT786242:BZT786254 BPX786242:BPX786254 BGB786242:BGB786254 AWF786242:AWF786254 AMJ786242:AMJ786254 ACN786242:ACN786254 SR786242:SR786254 IV786242:IV786254 WVH720706:WVH720718 WLL720706:WLL720718 WBP720706:WBP720718 VRT720706:VRT720718 VHX720706:VHX720718 UYB720706:UYB720718 UOF720706:UOF720718 UEJ720706:UEJ720718 TUN720706:TUN720718 TKR720706:TKR720718 TAV720706:TAV720718 SQZ720706:SQZ720718 SHD720706:SHD720718 RXH720706:RXH720718 RNL720706:RNL720718 RDP720706:RDP720718 QTT720706:QTT720718 QJX720706:QJX720718 QAB720706:QAB720718 PQF720706:PQF720718 PGJ720706:PGJ720718 OWN720706:OWN720718 OMR720706:OMR720718 OCV720706:OCV720718 NSZ720706:NSZ720718 NJD720706:NJD720718 MZH720706:MZH720718 MPL720706:MPL720718 MFP720706:MFP720718 LVT720706:LVT720718 LLX720706:LLX720718 LCB720706:LCB720718 KSF720706:KSF720718 KIJ720706:KIJ720718 JYN720706:JYN720718 JOR720706:JOR720718 JEV720706:JEV720718 IUZ720706:IUZ720718 ILD720706:ILD720718 IBH720706:IBH720718 HRL720706:HRL720718 HHP720706:HHP720718 GXT720706:GXT720718 GNX720706:GNX720718 GEB720706:GEB720718 FUF720706:FUF720718 FKJ720706:FKJ720718 FAN720706:FAN720718 EQR720706:EQR720718 EGV720706:EGV720718 DWZ720706:DWZ720718 DND720706:DND720718 DDH720706:DDH720718 CTL720706:CTL720718 CJP720706:CJP720718 BZT720706:BZT720718 BPX720706:BPX720718 BGB720706:BGB720718 AWF720706:AWF720718 AMJ720706:AMJ720718 ACN720706:ACN720718 SR720706:SR720718 IV720706:IV720718 WVH655170:WVH655182 WLL655170:WLL655182 WBP655170:WBP655182 VRT655170:VRT655182 VHX655170:VHX655182 UYB655170:UYB655182 UOF655170:UOF655182 UEJ655170:UEJ655182 TUN655170:TUN655182 TKR655170:TKR655182 TAV655170:TAV655182 SQZ655170:SQZ655182 SHD655170:SHD655182 RXH655170:RXH655182 RNL655170:RNL655182 RDP655170:RDP655182 QTT655170:QTT655182 QJX655170:QJX655182 QAB655170:QAB655182 PQF655170:PQF655182 PGJ655170:PGJ655182 OWN655170:OWN655182 OMR655170:OMR655182 OCV655170:OCV655182 NSZ655170:NSZ655182 NJD655170:NJD655182 MZH655170:MZH655182 MPL655170:MPL655182 MFP655170:MFP655182 LVT655170:LVT655182 LLX655170:LLX655182 LCB655170:LCB655182 KSF655170:KSF655182 KIJ655170:KIJ655182 JYN655170:JYN655182 JOR655170:JOR655182 JEV655170:JEV655182 IUZ655170:IUZ655182 ILD655170:ILD655182 IBH655170:IBH655182 HRL655170:HRL655182 HHP655170:HHP655182 GXT655170:GXT655182 GNX655170:GNX655182 GEB655170:GEB655182 FUF655170:FUF655182 FKJ655170:FKJ655182 FAN655170:FAN655182 EQR655170:EQR655182 EGV655170:EGV655182 DWZ655170:DWZ655182 DND655170:DND655182 DDH655170:DDH655182 CTL655170:CTL655182 CJP655170:CJP655182 BZT655170:BZT655182 BPX655170:BPX655182 BGB655170:BGB655182 AWF655170:AWF655182 AMJ655170:AMJ655182 ACN655170:ACN655182 SR655170:SR655182 IV655170:IV655182 WVH589634:WVH589646 WLL589634:WLL589646 WBP589634:WBP589646 VRT589634:VRT589646 VHX589634:VHX589646 UYB589634:UYB589646 UOF589634:UOF589646 UEJ589634:UEJ589646 TUN589634:TUN589646 TKR589634:TKR589646 TAV589634:TAV589646 SQZ589634:SQZ589646 SHD589634:SHD589646 RXH589634:RXH589646 RNL589634:RNL589646 RDP589634:RDP589646 QTT589634:QTT589646 QJX589634:QJX589646 QAB589634:QAB589646 PQF589634:PQF589646 PGJ589634:PGJ589646 OWN589634:OWN589646 OMR589634:OMR589646 OCV589634:OCV589646 NSZ589634:NSZ589646 NJD589634:NJD589646 MZH589634:MZH589646 MPL589634:MPL589646 MFP589634:MFP589646 LVT589634:LVT589646 LLX589634:LLX589646 LCB589634:LCB589646 KSF589634:KSF589646 KIJ589634:KIJ589646 JYN589634:JYN589646 JOR589634:JOR589646 JEV589634:JEV589646 IUZ589634:IUZ589646 ILD589634:ILD589646 IBH589634:IBH589646 HRL589634:HRL589646 HHP589634:HHP589646 GXT589634:GXT589646 GNX589634:GNX589646 GEB589634:GEB589646 FUF589634:FUF589646 FKJ589634:FKJ589646 FAN589634:FAN589646 EQR589634:EQR589646 EGV589634:EGV589646 DWZ589634:DWZ589646 DND589634:DND589646 DDH589634:DDH589646 CTL589634:CTL589646 CJP589634:CJP589646 BZT589634:BZT589646 BPX589634:BPX589646 BGB589634:BGB589646 AWF589634:AWF589646 AMJ589634:AMJ589646 ACN589634:ACN589646 SR589634:SR589646 IV589634:IV589646 WVH524098:WVH524110 WLL524098:WLL524110 WBP524098:WBP524110 VRT524098:VRT524110 VHX524098:VHX524110 UYB524098:UYB524110 UOF524098:UOF524110 UEJ524098:UEJ524110 TUN524098:TUN524110 TKR524098:TKR524110 TAV524098:TAV524110 SQZ524098:SQZ524110 SHD524098:SHD524110 RXH524098:RXH524110 RNL524098:RNL524110 RDP524098:RDP524110 QTT524098:QTT524110 QJX524098:QJX524110 QAB524098:QAB524110 PQF524098:PQF524110 PGJ524098:PGJ524110 OWN524098:OWN524110 OMR524098:OMR524110 OCV524098:OCV524110 NSZ524098:NSZ524110 NJD524098:NJD524110 MZH524098:MZH524110 MPL524098:MPL524110 MFP524098:MFP524110 LVT524098:LVT524110 LLX524098:LLX524110 LCB524098:LCB524110 KSF524098:KSF524110 KIJ524098:KIJ524110 JYN524098:JYN524110 JOR524098:JOR524110 JEV524098:JEV524110 IUZ524098:IUZ524110 ILD524098:ILD524110 IBH524098:IBH524110 HRL524098:HRL524110 HHP524098:HHP524110 GXT524098:GXT524110 GNX524098:GNX524110 GEB524098:GEB524110 FUF524098:FUF524110 FKJ524098:FKJ524110 FAN524098:FAN524110 EQR524098:EQR524110 EGV524098:EGV524110 DWZ524098:DWZ524110 DND524098:DND524110 DDH524098:DDH524110 CTL524098:CTL524110 CJP524098:CJP524110 BZT524098:BZT524110 BPX524098:BPX524110 BGB524098:BGB524110 AWF524098:AWF524110 AMJ524098:AMJ524110 ACN524098:ACN524110 SR524098:SR524110 IV524098:IV524110 WVH458562:WVH458574 WLL458562:WLL458574 WBP458562:WBP458574 VRT458562:VRT458574 VHX458562:VHX458574 UYB458562:UYB458574 UOF458562:UOF458574 UEJ458562:UEJ458574 TUN458562:TUN458574 TKR458562:TKR458574 TAV458562:TAV458574 SQZ458562:SQZ458574 SHD458562:SHD458574 RXH458562:RXH458574 RNL458562:RNL458574 RDP458562:RDP458574 QTT458562:QTT458574 QJX458562:QJX458574 QAB458562:QAB458574 PQF458562:PQF458574 PGJ458562:PGJ458574 OWN458562:OWN458574 OMR458562:OMR458574 OCV458562:OCV458574 NSZ458562:NSZ458574 NJD458562:NJD458574 MZH458562:MZH458574 MPL458562:MPL458574 MFP458562:MFP458574 LVT458562:LVT458574 LLX458562:LLX458574 LCB458562:LCB458574 KSF458562:KSF458574 KIJ458562:KIJ458574 JYN458562:JYN458574 JOR458562:JOR458574 JEV458562:JEV458574 IUZ458562:IUZ458574 ILD458562:ILD458574 IBH458562:IBH458574 HRL458562:HRL458574 HHP458562:HHP458574 GXT458562:GXT458574 GNX458562:GNX458574 GEB458562:GEB458574 FUF458562:FUF458574 FKJ458562:FKJ458574 FAN458562:FAN458574 EQR458562:EQR458574 EGV458562:EGV458574 DWZ458562:DWZ458574 DND458562:DND458574 DDH458562:DDH458574 CTL458562:CTL458574 CJP458562:CJP458574 BZT458562:BZT458574 BPX458562:BPX458574 BGB458562:BGB458574 AWF458562:AWF458574 AMJ458562:AMJ458574 ACN458562:ACN458574 SR458562:SR458574 IV458562:IV458574 WVH393026:WVH393038 WLL393026:WLL393038 WBP393026:WBP393038 VRT393026:VRT393038 VHX393026:VHX393038 UYB393026:UYB393038 UOF393026:UOF393038 UEJ393026:UEJ393038 TUN393026:TUN393038 TKR393026:TKR393038 TAV393026:TAV393038 SQZ393026:SQZ393038 SHD393026:SHD393038 RXH393026:RXH393038 RNL393026:RNL393038 RDP393026:RDP393038 QTT393026:QTT393038 QJX393026:QJX393038 QAB393026:QAB393038 PQF393026:PQF393038 PGJ393026:PGJ393038 OWN393026:OWN393038 OMR393026:OMR393038 OCV393026:OCV393038 NSZ393026:NSZ393038 NJD393026:NJD393038 MZH393026:MZH393038 MPL393026:MPL393038 MFP393026:MFP393038 LVT393026:LVT393038 LLX393026:LLX393038 LCB393026:LCB393038 KSF393026:KSF393038 KIJ393026:KIJ393038 JYN393026:JYN393038 JOR393026:JOR393038 JEV393026:JEV393038 IUZ393026:IUZ393038 ILD393026:ILD393038 IBH393026:IBH393038 HRL393026:HRL393038 HHP393026:HHP393038 GXT393026:GXT393038 GNX393026:GNX393038 GEB393026:GEB393038 FUF393026:FUF393038 FKJ393026:FKJ393038 FAN393026:FAN393038 EQR393026:EQR393038 EGV393026:EGV393038 DWZ393026:DWZ393038 DND393026:DND393038 DDH393026:DDH393038 CTL393026:CTL393038 CJP393026:CJP393038 BZT393026:BZT393038 BPX393026:BPX393038 BGB393026:BGB393038 AWF393026:AWF393038 AMJ393026:AMJ393038 ACN393026:ACN393038 SR393026:SR393038 IV393026:IV393038 WVH327490:WVH327502 WLL327490:WLL327502 WBP327490:WBP327502 VRT327490:VRT327502 VHX327490:VHX327502 UYB327490:UYB327502 UOF327490:UOF327502 UEJ327490:UEJ327502 TUN327490:TUN327502 TKR327490:TKR327502 TAV327490:TAV327502 SQZ327490:SQZ327502 SHD327490:SHD327502 RXH327490:RXH327502 RNL327490:RNL327502 RDP327490:RDP327502 QTT327490:QTT327502 QJX327490:QJX327502 QAB327490:QAB327502 PQF327490:PQF327502 PGJ327490:PGJ327502 OWN327490:OWN327502 OMR327490:OMR327502 OCV327490:OCV327502 NSZ327490:NSZ327502 NJD327490:NJD327502 MZH327490:MZH327502 MPL327490:MPL327502 MFP327490:MFP327502 LVT327490:LVT327502 LLX327490:LLX327502 LCB327490:LCB327502 KSF327490:KSF327502 KIJ327490:KIJ327502 JYN327490:JYN327502 JOR327490:JOR327502 JEV327490:JEV327502 IUZ327490:IUZ327502 ILD327490:ILD327502 IBH327490:IBH327502 HRL327490:HRL327502 HHP327490:HHP327502 GXT327490:GXT327502 GNX327490:GNX327502 GEB327490:GEB327502 FUF327490:FUF327502 FKJ327490:FKJ327502 FAN327490:FAN327502 EQR327490:EQR327502 EGV327490:EGV327502 DWZ327490:DWZ327502 DND327490:DND327502 DDH327490:DDH327502 CTL327490:CTL327502 CJP327490:CJP327502 BZT327490:BZT327502 BPX327490:BPX327502 BGB327490:BGB327502 AWF327490:AWF327502 AMJ327490:AMJ327502 ACN327490:ACN327502 SR327490:SR327502 IV327490:IV327502 WVH261954:WVH261966 WLL261954:WLL261966 WBP261954:WBP261966 VRT261954:VRT261966 VHX261954:VHX261966 UYB261954:UYB261966 UOF261954:UOF261966 UEJ261954:UEJ261966 TUN261954:TUN261966 TKR261954:TKR261966 TAV261954:TAV261966 SQZ261954:SQZ261966 SHD261954:SHD261966 RXH261954:RXH261966 RNL261954:RNL261966 RDP261954:RDP261966 QTT261954:QTT261966 QJX261954:QJX261966 QAB261954:QAB261966 PQF261954:PQF261966 PGJ261954:PGJ261966 OWN261954:OWN261966 OMR261954:OMR261966 OCV261954:OCV261966 NSZ261954:NSZ261966 NJD261954:NJD261966 MZH261954:MZH261966 MPL261954:MPL261966 MFP261954:MFP261966 LVT261954:LVT261966 LLX261954:LLX261966 LCB261954:LCB261966 KSF261954:KSF261966 KIJ261954:KIJ261966 JYN261954:JYN261966 JOR261954:JOR261966 JEV261954:JEV261966 IUZ261954:IUZ261966 ILD261954:ILD261966 IBH261954:IBH261966 HRL261954:HRL261966 HHP261954:HHP261966 GXT261954:GXT261966 GNX261954:GNX261966 GEB261954:GEB261966 FUF261954:FUF261966 FKJ261954:FKJ261966 FAN261954:FAN261966 EQR261954:EQR261966 EGV261954:EGV261966 DWZ261954:DWZ261966 DND261954:DND261966 DDH261954:DDH261966 CTL261954:CTL261966 CJP261954:CJP261966 BZT261954:BZT261966 BPX261954:BPX261966 BGB261954:BGB261966 AWF261954:AWF261966 AMJ261954:AMJ261966 ACN261954:ACN261966 SR261954:SR261966 IV261954:IV261966 WVH196418:WVH196430 WLL196418:WLL196430 WBP196418:WBP196430 VRT196418:VRT196430 VHX196418:VHX196430 UYB196418:UYB196430 UOF196418:UOF196430 UEJ196418:UEJ196430 TUN196418:TUN196430 TKR196418:TKR196430 TAV196418:TAV196430 SQZ196418:SQZ196430 SHD196418:SHD196430 RXH196418:RXH196430 RNL196418:RNL196430 RDP196418:RDP196430 QTT196418:QTT196430 QJX196418:QJX196430 QAB196418:QAB196430 PQF196418:PQF196430 PGJ196418:PGJ196430 OWN196418:OWN196430 OMR196418:OMR196430 OCV196418:OCV196430 NSZ196418:NSZ196430 NJD196418:NJD196430 MZH196418:MZH196430 MPL196418:MPL196430 MFP196418:MFP196430 LVT196418:LVT196430 LLX196418:LLX196430 LCB196418:LCB196430 KSF196418:KSF196430 KIJ196418:KIJ196430 JYN196418:JYN196430 JOR196418:JOR196430 JEV196418:JEV196430 IUZ196418:IUZ196430 ILD196418:ILD196430 IBH196418:IBH196430 HRL196418:HRL196430 HHP196418:HHP196430 GXT196418:GXT196430 GNX196418:GNX196430 GEB196418:GEB196430 FUF196418:FUF196430 FKJ196418:FKJ196430 FAN196418:FAN196430 EQR196418:EQR196430 EGV196418:EGV196430 DWZ196418:DWZ196430 DND196418:DND196430 DDH196418:DDH196430 CTL196418:CTL196430 CJP196418:CJP196430 BZT196418:BZT196430 BPX196418:BPX196430 BGB196418:BGB196430 AWF196418:AWF196430 AMJ196418:AMJ196430 ACN196418:ACN196430 SR196418:SR196430 IV196418:IV196430 WVH130882:WVH130894 WLL130882:WLL130894 WBP130882:WBP130894 VRT130882:VRT130894 VHX130882:VHX130894 UYB130882:UYB130894 UOF130882:UOF130894 UEJ130882:UEJ130894 TUN130882:TUN130894 TKR130882:TKR130894 TAV130882:TAV130894 SQZ130882:SQZ130894 SHD130882:SHD130894 RXH130882:RXH130894 RNL130882:RNL130894 RDP130882:RDP130894 QTT130882:QTT130894 QJX130882:QJX130894 QAB130882:QAB130894 PQF130882:PQF130894 PGJ130882:PGJ130894 OWN130882:OWN130894 OMR130882:OMR130894 OCV130882:OCV130894 NSZ130882:NSZ130894 NJD130882:NJD130894 MZH130882:MZH130894 MPL130882:MPL130894 MFP130882:MFP130894 LVT130882:LVT130894 LLX130882:LLX130894 LCB130882:LCB130894 KSF130882:KSF130894 KIJ130882:KIJ130894 JYN130882:JYN130894 JOR130882:JOR130894 JEV130882:JEV130894 IUZ130882:IUZ130894 ILD130882:ILD130894 IBH130882:IBH130894 HRL130882:HRL130894 HHP130882:HHP130894 GXT130882:GXT130894 GNX130882:GNX130894 GEB130882:GEB130894 FUF130882:FUF130894 FKJ130882:FKJ130894 FAN130882:FAN130894 EQR130882:EQR130894 EGV130882:EGV130894 DWZ130882:DWZ130894 DND130882:DND130894 DDH130882:DDH130894 CTL130882:CTL130894 CJP130882:CJP130894 BZT130882:BZT130894 BPX130882:BPX130894 BGB130882:BGB130894 AWF130882:AWF130894 AMJ130882:AMJ130894 ACN130882:ACN130894 SR130882:SR130894 IV130882:IV130894 WVH65346:WVH65358 WLL65346:WLL65358 WBP65346:WBP65358 VRT65346:VRT65358 VHX65346:VHX65358 UYB65346:UYB65358 UOF65346:UOF65358 UEJ65346:UEJ65358 TUN65346:TUN65358 TKR65346:TKR65358 TAV65346:TAV65358 SQZ65346:SQZ65358 SHD65346:SHD65358 RXH65346:RXH65358 RNL65346:RNL65358 RDP65346:RDP65358 QTT65346:QTT65358 QJX65346:QJX65358 QAB65346:QAB65358 PQF65346:PQF65358 PGJ65346:PGJ65358 OWN65346:OWN65358 OMR65346:OMR65358 OCV65346:OCV65358 NSZ65346:NSZ65358 NJD65346:NJD65358 MZH65346:MZH65358 MPL65346:MPL65358 MFP65346:MFP65358 LVT65346:LVT65358 LLX65346:LLX65358 LCB65346:LCB65358 KSF65346:KSF65358 KIJ65346:KIJ65358 JYN65346:JYN65358 JOR65346:JOR65358 JEV65346:JEV65358 IUZ65346:IUZ65358 ILD65346:ILD65358 IBH65346:IBH65358 HRL65346:HRL65358 HHP65346:HHP65358 GXT65346:GXT65358 GNX65346:GNX65358 GEB65346:GEB65358 FUF65346:FUF65358 FKJ65346:FKJ65358 FAN65346:FAN65358 EQR65346:EQR65358 EGV65346:EGV65358 DWZ65346:DWZ65358 DND65346:DND65358 DDH65346:DDH65358 CTL65346:CTL65358 CJP65346:CJP65358 BZT65346:BZT65358 BPX65346:BPX65358 BGB65346:BGB65358 AWF65346:AWF65358 AMJ65346:AMJ65358 ACN65346:ACN65358 SR65346:SR65358 IV65346:IV65358 WVI982847:WVJ982847 WLM982847:WLN982847 WBQ982847:WBR982847 VRU982847:VRV982847 VHY982847:VHZ982847 UYC982847:UYD982847 UOG982847:UOH982847 UEK982847:UEL982847 TUO982847:TUP982847 TKS982847:TKT982847 TAW982847:TAX982847 SRA982847:SRB982847 SHE982847:SHF982847 RXI982847:RXJ982847 RNM982847:RNN982847 RDQ982847:RDR982847 QTU982847:QTV982847 QJY982847:QJZ982847 QAC982847:QAD982847 PQG982847:PQH982847 PGK982847:PGL982847 OWO982847:OWP982847 OMS982847:OMT982847 OCW982847:OCX982847 NTA982847:NTB982847 NJE982847:NJF982847 MZI982847:MZJ982847 MPM982847:MPN982847 MFQ982847:MFR982847 LVU982847:LVV982847 LLY982847:LLZ982847 LCC982847:LCD982847 KSG982847:KSH982847 KIK982847:KIL982847 JYO982847:JYP982847 JOS982847:JOT982847 JEW982847:JEX982847 IVA982847:IVB982847 ILE982847:ILF982847 IBI982847:IBJ982847 HRM982847:HRN982847 HHQ982847:HHR982847 GXU982847:GXV982847 GNY982847:GNZ982847 GEC982847:GED982847 FUG982847:FUH982847 FKK982847:FKL982847 FAO982847:FAP982847 EQS982847:EQT982847 EGW982847:EGX982847 DXA982847:DXB982847 DNE982847:DNF982847 DDI982847:DDJ982847 CTM982847:CTN982847 CJQ982847:CJR982847 BZU982847:BZV982847 BPY982847:BPZ982847 BGC982847:BGD982847 AWG982847:AWH982847 AMK982847:AML982847 ACO982847:ACP982847 SS982847:ST982847 IW982847:IX982847 WVI917311:WVJ917311 WLM917311:WLN917311 WBQ917311:WBR917311 VRU917311:VRV917311 VHY917311:VHZ917311 UYC917311:UYD917311 UOG917311:UOH917311 UEK917311:UEL917311 TUO917311:TUP917311 TKS917311:TKT917311 TAW917311:TAX917311 SRA917311:SRB917311 SHE917311:SHF917311 RXI917311:RXJ917311 RNM917311:RNN917311 RDQ917311:RDR917311 QTU917311:QTV917311 QJY917311:QJZ917311 QAC917311:QAD917311 PQG917311:PQH917311 PGK917311:PGL917311 OWO917311:OWP917311 OMS917311:OMT917311 OCW917311:OCX917311 NTA917311:NTB917311 NJE917311:NJF917311 MZI917311:MZJ917311 MPM917311:MPN917311 MFQ917311:MFR917311 LVU917311:LVV917311 LLY917311:LLZ917311 LCC917311:LCD917311 KSG917311:KSH917311 KIK917311:KIL917311 JYO917311:JYP917311 JOS917311:JOT917311 JEW917311:JEX917311 IVA917311:IVB917311 ILE917311:ILF917311 IBI917311:IBJ917311 HRM917311:HRN917311 HHQ917311:HHR917311 GXU917311:GXV917311 GNY917311:GNZ917311 GEC917311:GED917311 FUG917311:FUH917311 FKK917311:FKL917311 FAO917311:FAP917311 EQS917311:EQT917311 EGW917311:EGX917311 DXA917311:DXB917311 DNE917311:DNF917311 DDI917311:DDJ917311 CTM917311:CTN917311 CJQ917311:CJR917311 BZU917311:BZV917311 BPY917311:BPZ917311 BGC917311:BGD917311 AWG917311:AWH917311 AMK917311:AML917311 ACO917311:ACP917311 SS917311:ST917311 IW917311:IX917311 WVI851775:WVJ851775 WLM851775:WLN851775 WBQ851775:WBR851775 VRU851775:VRV851775 VHY851775:VHZ851775 UYC851775:UYD851775 UOG851775:UOH851775 UEK851775:UEL851775 TUO851775:TUP851775 TKS851775:TKT851775 TAW851775:TAX851775 SRA851775:SRB851775 SHE851775:SHF851775 RXI851775:RXJ851775 RNM851775:RNN851775 RDQ851775:RDR851775 QTU851775:QTV851775 QJY851775:QJZ851775 QAC851775:QAD851775 PQG851775:PQH851775 PGK851775:PGL851775 OWO851775:OWP851775 OMS851775:OMT851775 OCW851775:OCX851775 NTA851775:NTB851775 NJE851775:NJF851775 MZI851775:MZJ851775 MPM851775:MPN851775 MFQ851775:MFR851775 LVU851775:LVV851775 LLY851775:LLZ851775 LCC851775:LCD851775 KSG851775:KSH851775 KIK851775:KIL851775 JYO851775:JYP851775 JOS851775:JOT851775 JEW851775:JEX851775 IVA851775:IVB851775 ILE851775:ILF851775 IBI851775:IBJ851775 HRM851775:HRN851775 HHQ851775:HHR851775 GXU851775:GXV851775 GNY851775:GNZ851775 GEC851775:GED851775 FUG851775:FUH851775 FKK851775:FKL851775 FAO851775:FAP851775 EQS851775:EQT851775 EGW851775:EGX851775 DXA851775:DXB851775 DNE851775:DNF851775 DDI851775:DDJ851775 CTM851775:CTN851775 CJQ851775:CJR851775 BZU851775:BZV851775 BPY851775:BPZ851775 BGC851775:BGD851775 AWG851775:AWH851775 AMK851775:AML851775 ACO851775:ACP851775 SS851775:ST851775 IW851775:IX851775 WVI786239:WVJ786239 WLM786239:WLN786239 WBQ786239:WBR786239 VRU786239:VRV786239 VHY786239:VHZ786239 UYC786239:UYD786239 UOG786239:UOH786239 UEK786239:UEL786239 TUO786239:TUP786239 TKS786239:TKT786239 TAW786239:TAX786239 SRA786239:SRB786239 SHE786239:SHF786239 RXI786239:RXJ786239 RNM786239:RNN786239 RDQ786239:RDR786239 QTU786239:QTV786239 QJY786239:QJZ786239 QAC786239:QAD786239 PQG786239:PQH786239 PGK786239:PGL786239 OWO786239:OWP786239 OMS786239:OMT786239 OCW786239:OCX786239 NTA786239:NTB786239 NJE786239:NJF786239 MZI786239:MZJ786239 MPM786239:MPN786239 MFQ786239:MFR786239 LVU786239:LVV786239 LLY786239:LLZ786239 LCC786239:LCD786239 KSG786239:KSH786239 KIK786239:KIL786239 JYO786239:JYP786239 JOS786239:JOT786239 JEW786239:JEX786239 IVA786239:IVB786239 ILE786239:ILF786239 IBI786239:IBJ786239 HRM786239:HRN786239 HHQ786239:HHR786239 GXU786239:GXV786239 GNY786239:GNZ786239 GEC786239:GED786239 FUG786239:FUH786239 FKK786239:FKL786239 FAO786239:FAP786239 EQS786239:EQT786239 EGW786239:EGX786239 DXA786239:DXB786239 DNE786239:DNF786239 DDI786239:DDJ786239 CTM786239:CTN786239 CJQ786239:CJR786239 BZU786239:BZV786239 BPY786239:BPZ786239 BGC786239:BGD786239 AWG786239:AWH786239 AMK786239:AML786239 ACO786239:ACP786239 SS786239:ST786239 IW786239:IX786239 WVI720703:WVJ720703 WLM720703:WLN720703 WBQ720703:WBR720703 VRU720703:VRV720703 VHY720703:VHZ720703 UYC720703:UYD720703 UOG720703:UOH720703 UEK720703:UEL720703 TUO720703:TUP720703 TKS720703:TKT720703 TAW720703:TAX720703 SRA720703:SRB720703 SHE720703:SHF720703 RXI720703:RXJ720703 RNM720703:RNN720703 RDQ720703:RDR720703 QTU720703:QTV720703 QJY720703:QJZ720703 QAC720703:QAD720703 PQG720703:PQH720703 PGK720703:PGL720703 OWO720703:OWP720703 OMS720703:OMT720703 OCW720703:OCX720703 NTA720703:NTB720703 NJE720703:NJF720703 MZI720703:MZJ720703 MPM720703:MPN720703 MFQ720703:MFR720703 LVU720703:LVV720703 LLY720703:LLZ720703 LCC720703:LCD720703 KSG720703:KSH720703 KIK720703:KIL720703 JYO720703:JYP720703 JOS720703:JOT720703 JEW720703:JEX720703 IVA720703:IVB720703 ILE720703:ILF720703 IBI720703:IBJ720703 HRM720703:HRN720703 HHQ720703:HHR720703 GXU720703:GXV720703 GNY720703:GNZ720703 GEC720703:GED720703 FUG720703:FUH720703 FKK720703:FKL720703 FAO720703:FAP720703 EQS720703:EQT720703 EGW720703:EGX720703 DXA720703:DXB720703 DNE720703:DNF720703 DDI720703:DDJ720703 CTM720703:CTN720703 CJQ720703:CJR720703 BZU720703:BZV720703 BPY720703:BPZ720703 BGC720703:BGD720703 AWG720703:AWH720703 AMK720703:AML720703 ACO720703:ACP720703 SS720703:ST720703 IW720703:IX720703 WVI655167:WVJ655167 WLM655167:WLN655167 WBQ655167:WBR655167 VRU655167:VRV655167 VHY655167:VHZ655167 UYC655167:UYD655167 UOG655167:UOH655167 UEK655167:UEL655167 TUO655167:TUP655167 TKS655167:TKT655167 TAW655167:TAX655167 SRA655167:SRB655167 SHE655167:SHF655167 RXI655167:RXJ655167 RNM655167:RNN655167 RDQ655167:RDR655167 QTU655167:QTV655167 QJY655167:QJZ655167 QAC655167:QAD655167 PQG655167:PQH655167 PGK655167:PGL655167 OWO655167:OWP655167 OMS655167:OMT655167 OCW655167:OCX655167 NTA655167:NTB655167 NJE655167:NJF655167 MZI655167:MZJ655167 MPM655167:MPN655167 MFQ655167:MFR655167 LVU655167:LVV655167 LLY655167:LLZ655167 LCC655167:LCD655167 KSG655167:KSH655167 KIK655167:KIL655167 JYO655167:JYP655167 JOS655167:JOT655167 JEW655167:JEX655167 IVA655167:IVB655167 ILE655167:ILF655167 IBI655167:IBJ655167 HRM655167:HRN655167 HHQ655167:HHR655167 GXU655167:GXV655167 GNY655167:GNZ655167 GEC655167:GED655167 FUG655167:FUH655167 FKK655167:FKL655167 FAO655167:FAP655167 EQS655167:EQT655167 EGW655167:EGX655167 DXA655167:DXB655167 DNE655167:DNF655167 DDI655167:DDJ655167 CTM655167:CTN655167 CJQ655167:CJR655167 BZU655167:BZV655167 BPY655167:BPZ655167 BGC655167:BGD655167 AWG655167:AWH655167 AMK655167:AML655167 ACO655167:ACP655167 SS655167:ST655167 IW655167:IX655167 WVI589631:WVJ589631 WLM589631:WLN589631 WBQ589631:WBR589631 VRU589631:VRV589631 VHY589631:VHZ589631 UYC589631:UYD589631 UOG589631:UOH589631 UEK589631:UEL589631 TUO589631:TUP589631 TKS589631:TKT589631 TAW589631:TAX589631 SRA589631:SRB589631 SHE589631:SHF589631 RXI589631:RXJ589631 RNM589631:RNN589631 RDQ589631:RDR589631 QTU589631:QTV589631 QJY589631:QJZ589631 QAC589631:QAD589631 PQG589631:PQH589631 PGK589631:PGL589631 OWO589631:OWP589631 OMS589631:OMT589631 OCW589631:OCX589631 NTA589631:NTB589631 NJE589631:NJF589631 MZI589631:MZJ589631 MPM589631:MPN589631 MFQ589631:MFR589631 LVU589631:LVV589631 LLY589631:LLZ589631 LCC589631:LCD589631 KSG589631:KSH589631 KIK589631:KIL589631 JYO589631:JYP589631 JOS589631:JOT589631 JEW589631:JEX589631 IVA589631:IVB589631 ILE589631:ILF589631 IBI589631:IBJ589631 HRM589631:HRN589631 HHQ589631:HHR589631 GXU589631:GXV589631 GNY589631:GNZ589631 GEC589631:GED589631 FUG589631:FUH589631 FKK589631:FKL589631 FAO589631:FAP589631 EQS589631:EQT589631 EGW589631:EGX589631 DXA589631:DXB589631 DNE589631:DNF589631 DDI589631:DDJ589631 CTM589631:CTN589631 CJQ589631:CJR589631 BZU589631:BZV589631 BPY589631:BPZ589631 BGC589631:BGD589631 AWG589631:AWH589631 AMK589631:AML589631 ACO589631:ACP589631 SS589631:ST589631 IW589631:IX589631 WVI524095:WVJ524095 WLM524095:WLN524095 WBQ524095:WBR524095 VRU524095:VRV524095 VHY524095:VHZ524095 UYC524095:UYD524095 UOG524095:UOH524095 UEK524095:UEL524095 TUO524095:TUP524095 TKS524095:TKT524095 TAW524095:TAX524095 SRA524095:SRB524095 SHE524095:SHF524095 RXI524095:RXJ524095 RNM524095:RNN524095 RDQ524095:RDR524095 QTU524095:QTV524095 QJY524095:QJZ524095 QAC524095:QAD524095 PQG524095:PQH524095 PGK524095:PGL524095 OWO524095:OWP524095 OMS524095:OMT524095 OCW524095:OCX524095 NTA524095:NTB524095 NJE524095:NJF524095 MZI524095:MZJ524095 MPM524095:MPN524095 MFQ524095:MFR524095 LVU524095:LVV524095 LLY524095:LLZ524095 LCC524095:LCD524095 KSG524095:KSH524095 KIK524095:KIL524095 JYO524095:JYP524095 JOS524095:JOT524095 JEW524095:JEX524095 IVA524095:IVB524095 ILE524095:ILF524095 IBI524095:IBJ524095 HRM524095:HRN524095 HHQ524095:HHR524095 GXU524095:GXV524095 GNY524095:GNZ524095 GEC524095:GED524095 FUG524095:FUH524095 FKK524095:FKL524095 FAO524095:FAP524095 EQS524095:EQT524095 EGW524095:EGX524095 DXA524095:DXB524095 DNE524095:DNF524095 DDI524095:DDJ524095 CTM524095:CTN524095 CJQ524095:CJR524095 BZU524095:BZV524095 BPY524095:BPZ524095 BGC524095:BGD524095 AWG524095:AWH524095 AMK524095:AML524095 ACO524095:ACP524095 SS524095:ST524095 IW524095:IX524095 WVI458559:WVJ458559 WLM458559:WLN458559 WBQ458559:WBR458559 VRU458559:VRV458559 VHY458559:VHZ458559 UYC458559:UYD458559 UOG458559:UOH458559 UEK458559:UEL458559 TUO458559:TUP458559 TKS458559:TKT458559 TAW458559:TAX458559 SRA458559:SRB458559 SHE458559:SHF458559 RXI458559:RXJ458559 RNM458559:RNN458559 RDQ458559:RDR458559 QTU458559:QTV458559 QJY458559:QJZ458559 QAC458559:QAD458559 PQG458559:PQH458559 PGK458559:PGL458559 OWO458559:OWP458559 OMS458559:OMT458559 OCW458559:OCX458559 NTA458559:NTB458559 NJE458559:NJF458559 MZI458559:MZJ458559 MPM458559:MPN458559 MFQ458559:MFR458559 LVU458559:LVV458559 LLY458559:LLZ458559 LCC458559:LCD458559 KSG458559:KSH458559 KIK458559:KIL458559 JYO458559:JYP458559 JOS458559:JOT458559 JEW458559:JEX458559 IVA458559:IVB458559 ILE458559:ILF458559 IBI458559:IBJ458559 HRM458559:HRN458559 HHQ458559:HHR458559 GXU458559:GXV458559 GNY458559:GNZ458559 GEC458559:GED458559 FUG458559:FUH458559 FKK458559:FKL458559 FAO458559:FAP458559 EQS458559:EQT458559 EGW458559:EGX458559 DXA458559:DXB458559 DNE458559:DNF458559 DDI458559:DDJ458559 CTM458559:CTN458559 CJQ458559:CJR458559 BZU458559:BZV458559 BPY458559:BPZ458559 BGC458559:BGD458559 AWG458559:AWH458559 AMK458559:AML458559 ACO458559:ACP458559 SS458559:ST458559 IW458559:IX458559 WVI393023:WVJ393023 WLM393023:WLN393023 WBQ393023:WBR393023 VRU393023:VRV393023 VHY393023:VHZ393023 UYC393023:UYD393023 UOG393023:UOH393023 UEK393023:UEL393023 TUO393023:TUP393023 TKS393023:TKT393023 TAW393023:TAX393023 SRA393023:SRB393023 SHE393023:SHF393023 RXI393023:RXJ393023 RNM393023:RNN393023 RDQ393023:RDR393023 QTU393023:QTV393023 QJY393023:QJZ393023 QAC393023:QAD393023 PQG393023:PQH393023 PGK393023:PGL393023 OWO393023:OWP393023 OMS393023:OMT393023 OCW393023:OCX393023 NTA393023:NTB393023 NJE393023:NJF393023 MZI393023:MZJ393023 MPM393023:MPN393023 MFQ393023:MFR393023 LVU393023:LVV393023 LLY393023:LLZ393023 LCC393023:LCD393023 KSG393023:KSH393023 KIK393023:KIL393023 JYO393023:JYP393023 JOS393023:JOT393023 JEW393023:JEX393023 IVA393023:IVB393023 ILE393023:ILF393023 IBI393023:IBJ393023 HRM393023:HRN393023 HHQ393023:HHR393023 GXU393023:GXV393023 GNY393023:GNZ393023 GEC393023:GED393023 FUG393023:FUH393023 FKK393023:FKL393023 FAO393023:FAP393023 EQS393023:EQT393023 EGW393023:EGX393023 DXA393023:DXB393023 DNE393023:DNF393023 DDI393023:DDJ393023 CTM393023:CTN393023 CJQ393023:CJR393023 BZU393023:BZV393023 BPY393023:BPZ393023 BGC393023:BGD393023 AWG393023:AWH393023 AMK393023:AML393023 ACO393023:ACP393023 SS393023:ST393023 IW393023:IX393023 WVI327487:WVJ327487 WLM327487:WLN327487 WBQ327487:WBR327487 VRU327487:VRV327487 VHY327487:VHZ327487 UYC327487:UYD327487 UOG327487:UOH327487 UEK327487:UEL327487 TUO327487:TUP327487 TKS327487:TKT327487 TAW327487:TAX327487 SRA327487:SRB327487 SHE327487:SHF327487 RXI327487:RXJ327487 RNM327487:RNN327487 RDQ327487:RDR327487 QTU327487:QTV327487 QJY327487:QJZ327487 QAC327487:QAD327487 PQG327487:PQH327487 PGK327487:PGL327487 OWO327487:OWP327487 OMS327487:OMT327487 OCW327487:OCX327487 NTA327487:NTB327487 NJE327487:NJF327487 MZI327487:MZJ327487 MPM327487:MPN327487 MFQ327487:MFR327487 LVU327487:LVV327487 LLY327487:LLZ327487 LCC327487:LCD327487 KSG327487:KSH327487 KIK327487:KIL327487 JYO327487:JYP327487 JOS327487:JOT327487 JEW327487:JEX327487 IVA327487:IVB327487 ILE327487:ILF327487 IBI327487:IBJ327487 HRM327487:HRN327487 HHQ327487:HHR327487 GXU327487:GXV327487 GNY327487:GNZ327487 GEC327487:GED327487 FUG327487:FUH327487 FKK327487:FKL327487 FAO327487:FAP327487 EQS327487:EQT327487 EGW327487:EGX327487 DXA327487:DXB327487 DNE327487:DNF327487 DDI327487:DDJ327487 CTM327487:CTN327487 CJQ327487:CJR327487 BZU327487:BZV327487 BPY327487:BPZ327487 BGC327487:BGD327487 AWG327487:AWH327487 AMK327487:AML327487 ACO327487:ACP327487 SS327487:ST327487 IW327487:IX327487 WVI261951:WVJ261951 WLM261951:WLN261951 WBQ261951:WBR261951 VRU261951:VRV261951 VHY261951:VHZ261951 UYC261951:UYD261951 UOG261951:UOH261951 UEK261951:UEL261951 TUO261951:TUP261951 TKS261951:TKT261951 TAW261951:TAX261951 SRA261951:SRB261951 SHE261951:SHF261951 RXI261951:RXJ261951 RNM261951:RNN261951 RDQ261951:RDR261951 QTU261951:QTV261951 QJY261951:QJZ261951 QAC261951:QAD261951 PQG261951:PQH261951 PGK261951:PGL261951 OWO261951:OWP261951 OMS261951:OMT261951 OCW261951:OCX261951 NTA261951:NTB261951 NJE261951:NJF261951 MZI261951:MZJ261951 MPM261951:MPN261951 MFQ261951:MFR261951 LVU261951:LVV261951 LLY261951:LLZ261951 LCC261951:LCD261951 KSG261951:KSH261951 KIK261951:KIL261951 JYO261951:JYP261951 JOS261951:JOT261951 JEW261951:JEX261951 IVA261951:IVB261951 ILE261951:ILF261951 IBI261951:IBJ261951 HRM261951:HRN261951 HHQ261951:HHR261951 GXU261951:GXV261951 GNY261951:GNZ261951 GEC261951:GED261951 FUG261951:FUH261951 FKK261951:FKL261951 FAO261951:FAP261951 EQS261951:EQT261951 EGW261951:EGX261951 DXA261951:DXB261951 DNE261951:DNF261951 DDI261951:DDJ261951 CTM261951:CTN261951 CJQ261951:CJR261951 BZU261951:BZV261951 BPY261951:BPZ261951 BGC261951:BGD261951 AWG261951:AWH261951 AMK261951:AML261951 ACO261951:ACP261951 SS261951:ST261951 IW261951:IX261951 WVI196415:WVJ196415 WLM196415:WLN196415 WBQ196415:WBR196415 VRU196415:VRV196415 VHY196415:VHZ196415 UYC196415:UYD196415 UOG196415:UOH196415 UEK196415:UEL196415 TUO196415:TUP196415 TKS196415:TKT196415 TAW196415:TAX196415 SRA196415:SRB196415 SHE196415:SHF196415 RXI196415:RXJ196415 RNM196415:RNN196415 RDQ196415:RDR196415 QTU196415:QTV196415 QJY196415:QJZ196415 QAC196415:QAD196415 PQG196415:PQH196415 PGK196415:PGL196415 OWO196415:OWP196415 OMS196415:OMT196415 OCW196415:OCX196415 NTA196415:NTB196415 NJE196415:NJF196415 MZI196415:MZJ196415 MPM196415:MPN196415 MFQ196415:MFR196415 LVU196415:LVV196415 LLY196415:LLZ196415 LCC196415:LCD196415 KSG196415:KSH196415 KIK196415:KIL196415 JYO196415:JYP196415 JOS196415:JOT196415 JEW196415:JEX196415 IVA196415:IVB196415 ILE196415:ILF196415 IBI196415:IBJ196415 HRM196415:HRN196415 HHQ196415:HHR196415 GXU196415:GXV196415 GNY196415:GNZ196415 GEC196415:GED196415 FUG196415:FUH196415 FKK196415:FKL196415 FAO196415:FAP196415 EQS196415:EQT196415 EGW196415:EGX196415 DXA196415:DXB196415 DNE196415:DNF196415 DDI196415:DDJ196415 CTM196415:CTN196415 CJQ196415:CJR196415 BZU196415:BZV196415 BPY196415:BPZ196415 BGC196415:BGD196415 AWG196415:AWH196415 AMK196415:AML196415 ACO196415:ACP196415 SS196415:ST196415 IW196415:IX196415 WVI130879:WVJ130879 WLM130879:WLN130879 WBQ130879:WBR130879 VRU130879:VRV130879 VHY130879:VHZ130879 UYC130879:UYD130879 UOG130879:UOH130879 UEK130879:UEL130879 TUO130879:TUP130879 TKS130879:TKT130879 TAW130879:TAX130879 SRA130879:SRB130879 SHE130879:SHF130879 RXI130879:RXJ130879 RNM130879:RNN130879 RDQ130879:RDR130879 QTU130879:QTV130879 QJY130879:QJZ130879 QAC130879:QAD130879 PQG130879:PQH130879 PGK130879:PGL130879 OWO130879:OWP130879 OMS130879:OMT130879 OCW130879:OCX130879 NTA130879:NTB130879 NJE130879:NJF130879 MZI130879:MZJ130879 MPM130879:MPN130879 MFQ130879:MFR130879 LVU130879:LVV130879 LLY130879:LLZ130879 LCC130879:LCD130879 KSG130879:KSH130879 KIK130879:KIL130879 JYO130879:JYP130879 JOS130879:JOT130879 JEW130879:JEX130879 IVA130879:IVB130879 ILE130879:ILF130879 IBI130879:IBJ130879 HRM130879:HRN130879 HHQ130879:HHR130879 GXU130879:GXV130879 GNY130879:GNZ130879 GEC130879:GED130879 FUG130879:FUH130879 FKK130879:FKL130879 FAO130879:FAP130879 EQS130879:EQT130879 EGW130879:EGX130879 DXA130879:DXB130879 DNE130879:DNF130879 DDI130879:DDJ130879 CTM130879:CTN130879 CJQ130879:CJR130879 BZU130879:BZV130879 BPY130879:BPZ130879 BGC130879:BGD130879 AWG130879:AWH130879 AMK130879:AML130879 ACO130879:ACP130879 SS130879:ST130879 IW130879:IX130879 WVI65343:WVJ65343 WLM65343:WLN65343 WBQ65343:WBR65343 VRU65343:VRV65343 VHY65343:VHZ65343 UYC65343:UYD65343 UOG65343:UOH65343 UEK65343:UEL65343 TUO65343:TUP65343 TKS65343:TKT65343 TAW65343:TAX65343 SRA65343:SRB65343 SHE65343:SHF65343 RXI65343:RXJ65343 RNM65343:RNN65343 RDQ65343:RDR65343 QTU65343:QTV65343 QJY65343:QJZ65343 QAC65343:QAD65343 PQG65343:PQH65343 PGK65343:PGL65343 OWO65343:OWP65343 OMS65343:OMT65343 OCW65343:OCX65343 NTA65343:NTB65343 NJE65343:NJF65343 MZI65343:MZJ65343 MPM65343:MPN65343 MFQ65343:MFR65343 LVU65343:LVV65343 LLY65343:LLZ65343 LCC65343:LCD65343 KSG65343:KSH65343 KIK65343:KIL65343 JYO65343:JYP65343 JOS65343:JOT65343 JEW65343:JEX65343 IVA65343:IVB65343 ILE65343:ILF65343 IBI65343:IBJ65343 HRM65343:HRN65343 HHQ65343:HHR65343 GXU65343:GXV65343 GNY65343:GNZ65343 GEC65343:GED65343 FUG65343:FUH65343 FKK65343:FKL65343 FAO65343:FAP65343 EQS65343:EQT65343 EGW65343:EGX65343 DXA65343:DXB65343 DNE65343:DNF65343 DDI65343:DDJ65343 CTM65343:CTN65343 CJQ65343:CJR65343 BZU65343:BZV65343 BPY65343:BPZ65343 BGC65343:BGD65343 AWG65343:AWH65343 AMK65343:AML65343 ACO65343:ACP65343 SS65343:ST65343">
      <formula1>"&gt;1"</formula1>
    </dataValidation>
    <dataValidation type="list" allowBlank="1" showInputMessage="1" showErrorMessage="1" sqref="IW65346 SS65346 ACO65346 AMK65346 AWG65346 BGC65346 BPY65346 BZU65346 CJQ65346 CTM65346 DDI65346 DNE65346 DXA65346 EGW65346 EQS65346 FAO65346 FKK65346 FUG65346 GEC65346 GNY65346 GXU65346 HHQ65346 HRM65346 IBI65346 ILE65346 IVA65346 JEW65346 JOS65346 JYO65346 KIK65346 KSG65346 LCC65346 LLY65346 LVU65346 MFQ65346 MPM65346 MZI65346 NJE65346 NTA65346 OCW65346 OMS65346 OWO65346 PGK65346 PQG65346 QAC65346 QJY65346 QTU65346 RDQ65346 RNM65346 RXI65346 SHE65346 SRA65346 TAW65346 TKS65346 TUO65346 UEK65346 UOG65346 UYC65346 VHY65346 VRU65346 WBQ65346 WLM65346 WVI65346 D130882 IW130882 SS130882 ACO130882 AMK130882 AWG130882 BGC130882 BPY130882 BZU130882 CJQ130882 CTM130882 DDI130882 DNE130882 DXA130882 EGW130882 EQS130882 FAO130882 FKK130882 FUG130882 GEC130882 GNY130882 GXU130882 HHQ130882 HRM130882 IBI130882 ILE130882 IVA130882 JEW130882 JOS130882 JYO130882 KIK130882 KSG130882 LCC130882 LLY130882 LVU130882 MFQ130882 MPM130882 MZI130882 NJE130882 NTA130882 OCW130882 OMS130882 OWO130882 PGK130882 PQG130882 QAC130882 QJY130882 QTU130882 RDQ130882 RNM130882 RXI130882 SHE130882 SRA130882 TAW130882 TKS130882 TUO130882 UEK130882 UOG130882 UYC130882 VHY130882 VRU130882 WBQ130882 WLM130882 WVI130882 D196418 IW196418 SS196418 ACO196418 AMK196418 AWG196418 BGC196418 BPY196418 BZU196418 CJQ196418 CTM196418 DDI196418 DNE196418 DXA196418 EGW196418 EQS196418 FAO196418 FKK196418 FUG196418 GEC196418 GNY196418 GXU196418 HHQ196418 HRM196418 IBI196418 ILE196418 IVA196418 JEW196418 JOS196418 JYO196418 KIK196418 KSG196418 LCC196418 LLY196418 LVU196418 MFQ196418 MPM196418 MZI196418 NJE196418 NTA196418 OCW196418 OMS196418 OWO196418 PGK196418 PQG196418 QAC196418 QJY196418 QTU196418 RDQ196418 RNM196418 RXI196418 SHE196418 SRA196418 TAW196418 TKS196418 TUO196418 UEK196418 UOG196418 UYC196418 VHY196418 VRU196418 WBQ196418 WLM196418 WVI196418 D261954 IW261954 SS261954 ACO261954 AMK261954 AWG261954 BGC261954 BPY261954 BZU261954 CJQ261954 CTM261954 DDI261954 DNE261954 DXA261954 EGW261954 EQS261954 FAO261954 FKK261954 FUG261954 GEC261954 GNY261954 GXU261954 HHQ261954 HRM261954 IBI261954 ILE261954 IVA261954 JEW261954 JOS261954 JYO261954 KIK261954 KSG261954 LCC261954 LLY261954 LVU261954 MFQ261954 MPM261954 MZI261954 NJE261954 NTA261954 OCW261954 OMS261954 OWO261954 PGK261954 PQG261954 QAC261954 QJY261954 QTU261954 RDQ261954 RNM261954 RXI261954 SHE261954 SRA261954 TAW261954 TKS261954 TUO261954 UEK261954 UOG261954 UYC261954 VHY261954 VRU261954 WBQ261954 WLM261954 WVI261954 D327490 IW327490 SS327490 ACO327490 AMK327490 AWG327490 BGC327490 BPY327490 BZU327490 CJQ327490 CTM327490 DDI327490 DNE327490 DXA327490 EGW327490 EQS327490 FAO327490 FKK327490 FUG327490 GEC327490 GNY327490 GXU327490 HHQ327490 HRM327490 IBI327490 ILE327490 IVA327490 JEW327490 JOS327490 JYO327490 KIK327490 KSG327490 LCC327490 LLY327490 LVU327490 MFQ327490 MPM327490 MZI327490 NJE327490 NTA327490 OCW327490 OMS327490 OWO327490 PGK327490 PQG327490 QAC327490 QJY327490 QTU327490 RDQ327490 RNM327490 RXI327490 SHE327490 SRA327490 TAW327490 TKS327490 TUO327490 UEK327490 UOG327490 UYC327490 VHY327490 VRU327490 WBQ327490 WLM327490 WVI327490 D393026 IW393026 SS393026 ACO393026 AMK393026 AWG393026 BGC393026 BPY393026 BZU393026 CJQ393026 CTM393026 DDI393026 DNE393026 DXA393026 EGW393026 EQS393026 FAO393026 FKK393026 FUG393026 GEC393026 GNY393026 GXU393026 HHQ393026 HRM393026 IBI393026 ILE393026 IVA393026 JEW393026 JOS393026 JYO393026 KIK393026 KSG393026 LCC393026 LLY393026 LVU393026 MFQ393026 MPM393026 MZI393026 NJE393026 NTA393026 OCW393026 OMS393026 OWO393026 PGK393026 PQG393026 QAC393026 QJY393026 QTU393026 RDQ393026 RNM393026 RXI393026 SHE393026 SRA393026 TAW393026 TKS393026 TUO393026 UEK393026 UOG393026 UYC393026 VHY393026 VRU393026 WBQ393026 WLM393026 WVI393026 D458562 IW458562 SS458562 ACO458562 AMK458562 AWG458562 BGC458562 BPY458562 BZU458562 CJQ458562 CTM458562 DDI458562 DNE458562 DXA458562 EGW458562 EQS458562 FAO458562 FKK458562 FUG458562 GEC458562 GNY458562 GXU458562 HHQ458562 HRM458562 IBI458562 ILE458562 IVA458562 JEW458562 JOS458562 JYO458562 KIK458562 KSG458562 LCC458562 LLY458562 LVU458562 MFQ458562 MPM458562 MZI458562 NJE458562 NTA458562 OCW458562 OMS458562 OWO458562 PGK458562 PQG458562 QAC458562 QJY458562 QTU458562 RDQ458562 RNM458562 RXI458562 SHE458562 SRA458562 TAW458562 TKS458562 TUO458562 UEK458562 UOG458562 UYC458562 VHY458562 VRU458562 WBQ458562 WLM458562 WVI458562 D524098 IW524098 SS524098 ACO524098 AMK524098 AWG524098 BGC524098 BPY524098 BZU524098 CJQ524098 CTM524098 DDI524098 DNE524098 DXA524098 EGW524098 EQS524098 FAO524098 FKK524098 FUG524098 GEC524098 GNY524098 GXU524098 HHQ524098 HRM524098 IBI524098 ILE524098 IVA524098 JEW524098 JOS524098 JYO524098 KIK524098 KSG524098 LCC524098 LLY524098 LVU524098 MFQ524098 MPM524098 MZI524098 NJE524098 NTA524098 OCW524098 OMS524098 OWO524098 PGK524098 PQG524098 QAC524098 QJY524098 QTU524098 RDQ524098 RNM524098 RXI524098 SHE524098 SRA524098 TAW524098 TKS524098 TUO524098 UEK524098 UOG524098 UYC524098 VHY524098 VRU524098 WBQ524098 WLM524098 WVI524098 D589634 IW589634 SS589634 ACO589634 AMK589634 AWG589634 BGC589634 BPY589634 BZU589634 CJQ589634 CTM589634 DDI589634 DNE589634 DXA589634 EGW589634 EQS589634 FAO589634 FKK589634 FUG589634 GEC589634 GNY589634 GXU589634 HHQ589634 HRM589634 IBI589634 ILE589634 IVA589634 JEW589634 JOS589634 JYO589634 KIK589634 KSG589634 LCC589634 LLY589634 LVU589634 MFQ589634 MPM589634 MZI589634 NJE589634 NTA589634 OCW589634 OMS589634 OWO589634 PGK589634 PQG589634 QAC589634 QJY589634 QTU589634 RDQ589634 RNM589634 RXI589634 SHE589634 SRA589634 TAW589634 TKS589634 TUO589634 UEK589634 UOG589634 UYC589634 VHY589634 VRU589634 WBQ589634 WLM589634 WVI589634 D655170 IW655170 SS655170 ACO655170 AMK655170 AWG655170 BGC655170 BPY655170 BZU655170 CJQ655170 CTM655170 DDI655170 DNE655170 DXA655170 EGW655170 EQS655170 FAO655170 FKK655170 FUG655170 GEC655170 GNY655170 GXU655170 HHQ655170 HRM655170 IBI655170 ILE655170 IVA655170 JEW655170 JOS655170 JYO655170 KIK655170 KSG655170 LCC655170 LLY655170 LVU655170 MFQ655170 MPM655170 MZI655170 NJE655170 NTA655170 OCW655170 OMS655170 OWO655170 PGK655170 PQG655170 QAC655170 QJY655170 QTU655170 RDQ655170 RNM655170 RXI655170 SHE655170 SRA655170 TAW655170 TKS655170 TUO655170 UEK655170 UOG655170 UYC655170 VHY655170 VRU655170 WBQ655170 WLM655170 WVI655170 D720706 IW720706 SS720706 ACO720706 AMK720706 AWG720706 BGC720706 BPY720706 BZU720706 CJQ720706 CTM720706 DDI720706 DNE720706 DXA720706 EGW720706 EQS720706 FAO720706 FKK720706 FUG720706 GEC720706 GNY720706 GXU720706 HHQ720706 HRM720706 IBI720706 ILE720706 IVA720706 JEW720706 JOS720706 JYO720706 KIK720706 KSG720706 LCC720706 LLY720706 LVU720706 MFQ720706 MPM720706 MZI720706 NJE720706 NTA720706 OCW720706 OMS720706 OWO720706 PGK720706 PQG720706 QAC720706 QJY720706 QTU720706 RDQ720706 RNM720706 RXI720706 SHE720706 SRA720706 TAW720706 TKS720706 TUO720706 UEK720706 UOG720706 UYC720706 VHY720706 VRU720706 WBQ720706 WLM720706 WVI720706 D786242 IW786242 SS786242 ACO786242 AMK786242 AWG786242 BGC786242 BPY786242 BZU786242 CJQ786242 CTM786242 DDI786242 DNE786242 DXA786242 EGW786242 EQS786242 FAO786242 FKK786242 FUG786242 GEC786242 GNY786242 GXU786242 HHQ786242 HRM786242 IBI786242 ILE786242 IVA786242 JEW786242 JOS786242 JYO786242 KIK786242 KSG786242 LCC786242 LLY786242 LVU786242 MFQ786242 MPM786242 MZI786242 NJE786242 NTA786242 OCW786242 OMS786242 OWO786242 PGK786242 PQG786242 QAC786242 QJY786242 QTU786242 RDQ786242 RNM786242 RXI786242 SHE786242 SRA786242 TAW786242 TKS786242 TUO786242 UEK786242 UOG786242 UYC786242 VHY786242 VRU786242 WBQ786242 WLM786242 WVI786242 D851778 IW851778 SS851778 ACO851778 AMK851778 AWG851778 BGC851778 BPY851778 BZU851778 CJQ851778 CTM851778 DDI851778 DNE851778 DXA851778 EGW851778 EQS851778 FAO851778 FKK851778 FUG851778 GEC851778 GNY851778 GXU851778 HHQ851778 HRM851778 IBI851778 ILE851778 IVA851778 JEW851778 JOS851778 JYO851778 KIK851778 KSG851778 LCC851778 LLY851778 LVU851778 MFQ851778 MPM851778 MZI851778 NJE851778 NTA851778 OCW851778 OMS851778 OWO851778 PGK851778 PQG851778 QAC851778 QJY851778 QTU851778 RDQ851778 RNM851778 RXI851778 SHE851778 SRA851778 TAW851778 TKS851778 TUO851778 UEK851778 UOG851778 UYC851778 VHY851778 VRU851778 WBQ851778 WLM851778 WVI851778 D917314 IW917314 SS917314 ACO917314 AMK917314 AWG917314 BGC917314 BPY917314 BZU917314 CJQ917314 CTM917314 DDI917314 DNE917314 DXA917314 EGW917314 EQS917314 FAO917314 FKK917314 FUG917314 GEC917314 GNY917314 GXU917314 HHQ917314 HRM917314 IBI917314 ILE917314 IVA917314 JEW917314 JOS917314 JYO917314 KIK917314 KSG917314 LCC917314 LLY917314 LVU917314 MFQ917314 MPM917314 MZI917314 NJE917314 NTA917314 OCW917314 OMS917314 OWO917314 PGK917314 PQG917314 QAC917314 QJY917314 QTU917314 RDQ917314 RNM917314 RXI917314 SHE917314 SRA917314 TAW917314 TKS917314 TUO917314 UEK917314 UOG917314 UYC917314 VHY917314 VRU917314 WBQ917314 WLM917314 WVI917314 D982850 IW982850 SS982850 ACO982850 AMK982850 AWG982850 BGC982850 BPY982850 BZU982850 CJQ982850 CTM982850 DDI982850 DNE982850 DXA982850 EGW982850 EQS982850 FAO982850 FKK982850 FUG982850 GEC982850 GNY982850 GXU982850 HHQ982850 HRM982850 IBI982850 ILE982850 IVA982850 JEW982850 JOS982850 JYO982850 KIK982850 KSG982850 LCC982850 LLY982850 LVU982850 MFQ982850 MPM982850 MZI982850 NJE982850 NTA982850 OCW982850 OMS982850 OWO982850 PGK982850 PQG982850 QAC982850 QJY982850 QTU982850 RDQ982850 RNM982850 RXI982850 SHE982850 SRA982850 TAW982850 TKS982850 TUO982850 UEK982850 UOG982850 UYC982850 VHY982850 VRU982850 WBQ982850 WLM982850 WVI982850 A65343:C65343 IU65343:IV65343 SQ65343:SR65343 ACM65343:ACN65343 AMI65343:AMJ65343 AWE65343:AWF65343 BGA65343:BGB65343 BPW65343:BPX65343 BZS65343:BZT65343 CJO65343:CJP65343 CTK65343:CTL65343 DDG65343:DDH65343 DNC65343:DND65343 DWY65343:DWZ65343 EGU65343:EGV65343 EQQ65343:EQR65343 FAM65343:FAN65343 FKI65343:FKJ65343 FUE65343:FUF65343 GEA65343:GEB65343 GNW65343:GNX65343 GXS65343:GXT65343 HHO65343:HHP65343 HRK65343:HRL65343 IBG65343:IBH65343 ILC65343:ILD65343 IUY65343:IUZ65343 JEU65343:JEV65343 JOQ65343:JOR65343 JYM65343:JYN65343 KII65343:KIJ65343 KSE65343:KSF65343 LCA65343:LCB65343 LLW65343:LLX65343 LVS65343:LVT65343 MFO65343:MFP65343 MPK65343:MPL65343 MZG65343:MZH65343 NJC65343:NJD65343 NSY65343:NSZ65343 OCU65343:OCV65343 OMQ65343:OMR65343 OWM65343:OWN65343 PGI65343:PGJ65343 PQE65343:PQF65343 QAA65343:QAB65343 QJW65343:QJX65343 QTS65343:QTT65343 RDO65343:RDP65343 RNK65343:RNL65343 RXG65343:RXH65343 SHC65343:SHD65343 SQY65343:SQZ65343 TAU65343:TAV65343 TKQ65343:TKR65343 TUM65343:TUN65343 UEI65343:UEJ65343 UOE65343:UOF65343 UYA65343:UYB65343 VHW65343:VHX65343 VRS65343:VRT65343 WBO65343:WBP65343 WLK65343:WLL65343 WVG65343:WVH65343 A130879:C130879 IU130879:IV130879 SQ130879:SR130879 ACM130879:ACN130879 AMI130879:AMJ130879 AWE130879:AWF130879 BGA130879:BGB130879 BPW130879:BPX130879 BZS130879:BZT130879 CJO130879:CJP130879 CTK130879:CTL130879 DDG130879:DDH130879 DNC130879:DND130879 DWY130879:DWZ130879 EGU130879:EGV130879 EQQ130879:EQR130879 FAM130879:FAN130879 FKI130879:FKJ130879 FUE130879:FUF130879 GEA130879:GEB130879 GNW130879:GNX130879 GXS130879:GXT130879 HHO130879:HHP130879 HRK130879:HRL130879 IBG130879:IBH130879 ILC130879:ILD130879 IUY130879:IUZ130879 JEU130879:JEV130879 JOQ130879:JOR130879 JYM130879:JYN130879 KII130879:KIJ130879 KSE130879:KSF130879 LCA130879:LCB130879 LLW130879:LLX130879 LVS130879:LVT130879 MFO130879:MFP130879 MPK130879:MPL130879 MZG130879:MZH130879 NJC130879:NJD130879 NSY130879:NSZ130879 OCU130879:OCV130879 OMQ130879:OMR130879 OWM130879:OWN130879 PGI130879:PGJ130879 PQE130879:PQF130879 QAA130879:QAB130879 QJW130879:QJX130879 QTS130879:QTT130879 RDO130879:RDP130879 RNK130879:RNL130879 RXG130879:RXH130879 SHC130879:SHD130879 SQY130879:SQZ130879 TAU130879:TAV130879 TKQ130879:TKR130879 TUM130879:TUN130879 UEI130879:UEJ130879 UOE130879:UOF130879 UYA130879:UYB130879 VHW130879:VHX130879 VRS130879:VRT130879 WBO130879:WBP130879 WLK130879:WLL130879 WVG130879:WVH130879 A196415:C196415 IU196415:IV196415 SQ196415:SR196415 ACM196415:ACN196415 AMI196415:AMJ196415 AWE196415:AWF196415 BGA196415:BGB196415 BPW196415:BPX196415 BZS196415:BZT196415 CJO196415:CJP196415 CTK196415:CTL196415 DDG196415:DDH196415 DNC196415:DND196415 DWY196415:DWZ196415 EGU196415:EGV196415 EQQ196415:EQR196415 FAM196415:FAN196415 FKI196415:FKJ196415 FUE196415:FUF196415 GEA196415:GEB196415 GNW196415:GNX196415 GXS196415:GXT196415 HHO196415:HHP196415 HRK196415:HRL196415 IBG196415:IBH196415 ILC196415:ILD196415 IUY196415:IUZ196415 JEU196415:JEV196415 JOQ196415:JOR196415 JYM196415:JYN196415 KII196415:KIJ196415 KSE196415:KSF196415 LCA196415:LCB196415 LLW196415:LLX196415 LVS196415:LVT196415 MFO196415:MFP196415 MPK196415:MPL196415 MZG196415:MZH196415 NJC196415:NJD196415 NSY196415:NSZ196415 OCU196415:OCV196415 OMQ196415:OMR196415 OWM196415:OWN196415 PGI196415:PGJ196415 PQE196415:PQF196415 QAA196415:QAB196415 QJW196415:QJX196415 QTS196415:QTT196415 RDO196415:RDP196415 RNK196415:RNL196415 RXG196415:RXH196415 SHC196415:SHD196415 SQY196415:SQZ196415 TAU196415:TAV196415 TKQ196415:TKR196415 TUM196415:TUN196415 UEI196415:UEJ196415 UOE196415:UOF196415 UYA196415:UYB196415 VHW196415:VHX196415 VRS196415:VRT196415 WBO196415:WBP196415 WLK196415:WLL196415 WVG196415:WVH196415 A261951:C261951 IU261951:IV261951 SQ261951:SR261951 ACM261951:ACN261951 AMI261951:AMJ261951 AWE261951:AWF261951 BGA261951:BGB261951 BPW261951:BPX261951 BZS261951:BZT261951 CJO261951:CJP261951 CTK261951:CTL261951 DDG261951:DDH261951 DNC261951:DND261951 DWY261951:DWZ261951 EGU261951:EGV261951 EQQ261951:EQR261951 FAM261951:FAN261951 FKI261951:FKJ261951 FUE261951:FUF261951 GEA261951:GEB261951 GNW261951:GNX261951 GXS261951:GXT261951 HHO261951:HHP261951 HRK261951:HRL261951 IBG261951:IBH261951 ILC261951:ILD261951 IUY261951:IUZ261951 JEU261951:JEV261951 JOQ261951:JOR261951 JYM261951:JYN261951 KII261951:KIJ261951 KSE261951:KSF261951 LCA261951:LCB261951 LLW261951:LLX261951 LVS261951:LVT261951 MFO261951:MFP261951 MPK261951:MPL261951 MZG261951:MZH261951 NJC261951:NJD261951 NSY261951:NSZ261951 OCU261951:OCV261951 OMQ261951:OMR261951 OWM261951:OWN261951 PGI261951:PGJ261951 PQE261951:PQF261951 QAA261951:QAB261951 QJW261951:QJX261951 QTS261951:QTT261951 RDO261951:RDP261951 RNK261951:RNL261951 RXG261951:RXH261951 SHC261951:SHD261951 SQY261951:SQZ261951 TAU261951:TAV261951 TKQ261951:TKR261951 TUM261951:TUN261951 UEI261951:UEJ261951 UOE261951:UOF261951 UYA261951:UYB261951 VHW261951:VHX261951 VRS261951:VRT261951 WBO261951:WBP261951 WLK261951:WLL261951 WVG261951:WVH261951 A327487:C327487 IU327487:IV327487 SQ327487:SR327487 ACM327487:ACN327487 AMI327487:AMJ327487 AWE327487:AWF327487 BGA327487:BGB327487 BPW327487:BPX327487 BZS327487:BZT327487 CJO327487:CJP327487 CTK327487:CTL327487 DDG327487:DDH327487 DNC327487:DND327487 DWY327487:DWZ327487 EGU327487:EGV327487 EQQ327487:EQR327487 FAM327487:FAN327487 FKI327487:FKJ327487 FUE327487:FUF327487 GEA327487:GEB327487 GNW327487:GNX327487 GXS327487:GXT327487 HHO327487:HHP327487 HRK327487:HRL327487 IBG327487:IBH327487 ILC327487:ILD327487 IUY327487:IUZ327487 JEU327487:JEV327487 JOQ327487:JOR327487 JYM327487:JYN327487 KII327487:KIJ327487 KSE327487:KSF327487 LCA327487:LCB327487 LLW327487:LLX327487 LVS327487:LVT327487 MFO327487:MFP327487 MPK327487:MPL327487 MZG327487:MZH327487 NJC327487:NJD327487 NSY327487:NSZ327487 OCU327487:OCV327487 OMQ327487:OMR327487 OWM327487:OWN327487 PGI327487:PGJ327487 PQE327487:PQF327487 QAA327487:QAB327487 QJW327487:QJX327487 QTS327487:QTT327487 RDO327487:RDP327487 RNK327487:RNL327487 RXG327487:RXH327487 SHC327487:SHD327487 SQY327487:SQZ327487 TAU327487:TAV327487 TKQ327487:TKR327487 TUM327487:TUN327487 UEI327487:UEJ327487 UOE327487:UOF327487 UYA327487:UYB327487 VHW327487:VHX327487 VRS327487:VRT327487 WBO327487:WBP327487 WLK327487:WLL327487 WVG327487:WVH327487 A393023:C393023 IU393023:IV393023 SQ393023:SR393023 ACM393023:ACN393023 AMI393023:AMJ393023 AWE393023:AWF393023 BGA393023:BGB393023 BPW393023:BPX393023 BZS393023:BZT393023 CJO393023:CJP393023 CTK393023:CTL393023 DDG393023:DDH393023 DNC393023:DND393023 DWY393023:DWZ393023 EGU393023:EGV393023 EQQ393023:EQR393023 FAM393023:FAN393023 FKI393023:FKJ393023 FUE393023:FUF393023 GEA393023:GEB393023 GNW393023:GNX393023 GXS393023:GXT393023 HHO393023:HHP393023 HRK393023:HRL393023 IBG393023:IBH393023 ILC393023:ILD393023 IUY393023:IUZ393023 JEU393023:JEV393023 JOQ393023:JOR393023 JYM393023:JYN393023 KII393023:KIJ393023 KSE393023:KSF393023 LCA393023:LCB393023 LLW393023:LLX393023 LVS393023:LVT393023 MFO393023:MFP393023 MPK393023:MPL393023 MZG393023:MZH393023 NJC393023:NJD393023 NSY393023:NSZ393023 OCU393023:OCV393023 OMQ393023:OMR393023 OWM393023:OWN393023 PGI393023:PGJ393023 PQE393023:PQF393023 QAA393023:QAB393023 QJW393023:QJX393023 QTS393023:QTT393023 RDO393023:RDP393023 RNK393023:RNL393023 RXG393023:RXH393023 SHC393023:SHD393023 SQY393023:SQZ393023 TAU393023:TAV393023 TKQ393023:TKR393023 TUM393023:TUN393023 UEI393023:UEJ393023 UOE393023:UOF393023 UYA393023:UYB393023 VHW393023:VHX393023 VRS393023:VRT393023 WBO393023:WBP393023 WLK393023:WLL393023 WVG393023:WVH393023 A458559:C458559 IU458559:IV458559 SQ458559:SR458559 ACM458559:ACN458559 AMI458559:AMJ458559 AWE458559:AWF458559 BGA458559:BGB458559 BPW458559:BPX458559 BZS458559:BZT458559 CJO458559:CJP458559 CTK458559:CTL458559 DDG458559:DDH458559 DNC458559:DND458559 DWY458559:DWZ458559 EGU458559:EGV458559 EQQ458559:EQR458559 FAM458559:FAN458559 FKI458559:FKJ458559 FUE458559:FUF458559 GEA458559:GEB458559 GNW458559:GNX458559 GXS458559:GXT458559 HHO458559:HHP458559 HRK458559:HRL458559 IBG458559:IBH458559 ILC458559:ILD458559 IUY458559:IUZ458559 JEU458559:JEV458559 JOQ458559:JOR458559 JYM458559:JYN458559 KII458559:KIJ458559 KSE458559:KSF458559 LCA458559:LCB458559 LLW458559:LLX458559 LVS458559:LVT458559 MFO458559:MFP458559 MPK458559:MPL458559 MZG458559:MZH458559 NJC458559:NJD458559 NSY458559:NSZ458559 OCU458559:OCV458559 OMQ458559:OMR458559 OWM458559:OWN458559 PGI458559:PGJ458559 PQE458559:PQF458559 QAA458559:QAB458559 QJW458559:QJX458559 QTS458559:QTT458559 RDO458559:RDP458559 RNK458559:RNL458559 RXG458559:RXH458559 SHC458559:SHD458559 SQY458559:SQZ458559 TAU458559:TAV458559 TKQ458559:TKR458559 TUM458559:TUN458559 UEI458559:UEJ458559 UOE458559:UOF458559 UYA458559:UYB458559 VHW458559:VHX458559 VRS458559:VRT458559 WBO458559:WBP458559 WLK458559:WLL458559 WVG458559:WVH458559 A524095:C524095 IU524095:IV524095 SQ524095:SR524095 ACM524095:ACN524095 AMI524095:AMJ524095 AWE524095:AWF524095 BGA524095:BGB524095 BPW524095:BPX524095 BZS524095:BZT524095 CJO524095:CJP524095 CTK524095:CTL524095 DDG524095:DDH524095 DNC524095:DND524095 DWY524095:DWZ524095 EGU524095:EGV524095 EQQ524095:EQR524095 FAM524095:FAN524095 FKI524095:FKJ524095 FUE524095:FUF524095 GEA524095:GEB524095 GNW524095:GNX524095 GXS524095:GXT524095 HHO524095:HHP524095 HRK524095:HRL524095 IBG524095:IBH524095 ILC524095:ILD524095 IUY524095:IUZ524095 JEU524095:JEV524095 JOQ524095:JOR524095 JYM524095:JYN524095 KII524095:KIJ524095 KSE524095:KSF524095 LCA524095:LCB524095 LLW524095:LLX524095 LVS524095:LVT524095 MFO524095:MFP524095 MPK524095:MPL524095 MZG524095:MZH524095 NJC524095:NJD524095 NSY524095:NSZ524095 OCU524095:OCV524095 OMQ524095:OMR524095 OWM524095:OWN524095 PGI524095:PGJ524095 PQE524095:PQF524095 QAA524095:QAB524095 QJW524095:QJX524095 QTS524095:QTT524095 RDO524095:RDP524095 RNK524095:RNL524095 RXG524095:RXH524095 SHC524095:SHD524095 SQY524095:SQZ524095 TAU524095:TAV524095 TKQ524095:TKR524095 TUM524095:TUN524095 UEI524095:UEJ524095 UOE524095:UOF524095 UYA524095:UYB524095 VHW524095:VHX524095 VRS524095:VRT524095 WBO524095:WBP524095 WLK524095:WLL524095 WVG524095:WVH524095 A589631:C589631 IU589631:IV589631 SQ589631:SR589631 ACM589631:ACN589631 AMI589631:AMJ589631 AWE589631:AWF589631 BGA589631:BGB589631 BPW589631:BPX589631 BZS589631:BZT589631 CJO589631:CJP589631 CTK589631:CTL589631 DDG589631:DDH589631 DNC589631:DND589631 DWY589631:DWZ589631 EGU589631:EGV589631 EQQ589631:EQR589631 FAM589631:FAN589631 FKI589631:FKJ589631 FUE589631:FUF589631 GEA589631:GEB589631 GNW589631:GNX589631 GXS589631:GXT589631 HHO589631:HHP589631 HRK589631:HRL589631 IBG589631:IBH589631 ILC589631:ILD589631 IUY589631:IUZ589631 JEU589631:JEV589631 JOQ589631:JOR589631 JYM589631:JYN589631 KII589631:KIJ589631 KSE589631:KSF589631 LCA589631:LCB589631 LLW589631:LLX589631 LVS589631:LVT589631 MFO589631:MFP589631 MPK589631:MPL589631 MZG589631:MZH589631 NJC589631:NJD589631 NSY589631:NSZ589631 OCU589631:OCV589631 OMQ589631:OMR589631 OWM589631:OWN589631 PGI589631:PGJ589631 PQE589631:PQF589631 QAA589631:QAB589631 QJW589631:QJX589631 QTS589631:QTT589631 RDO589631:RDP589631 RNK589631:RNL589631 RXG589631:RXH589631 SHC589631:SHD589631 SQY589631:SQZ589631 TAU589631:TAV589631 TKQ589631:TKR589631 TUM589631:TUN589631 UEI589631:UEJ589631 UOE589631:UOF589631 UYA589631:UYB589631 VHW589631:VHX589631 VRS589631:VRT589631 WBO589631:WBP589631 WLK589631:WLL589631 WVG589631:WVH589631 A655167:C655167 IU655167:IV655167 SQ655167:SR655167 ACM655167:ACN655167 AMI655167:AMJ655167 AWE655167:AWF655167 BGA655167:BGB655167 BPW655167:BPX655167 BZS655167:BZT655167 CJO655167:CJP655167 CTK655167:CTL655167 DDG655167:DDH655167 DNC655167:DND655167 DWY655167:DWZ655167 EGU655167:EGV655167 EQQ655167:EQR655167 FAM655167:FAN655167 FKI655167:FKJ655167 FUE655167:FUF655167 GEA655167:GEB655167 GNW655167:GNX655167 GXS655167:GXT655167 HHO655167:HHP655167 HRK655167:HRL655167 IBG655167:IBH655167 ILC655167:ILD655167 IUY655167:IUZ655167 JEU655167:JEV655167 JOQ655167:JOR655167 JYM655167:JYN655167 KII655167:KIJ655167 KSE655167:KSF655167 LCA655167:LCB655167 LLW655167:LLX655167 LVS655167:LVT655167 MFO655167:MFP655167 MPK655167:MPL655167 MZG655167:MZH655167 NJC655167:NJD655167 NSY655167:NSZ655167 OCU655167:OCV655167 OMQ655167:OMR655167 OWM655167:OWN655167 PGI655167:PGJ655167 PQE655167:PQF655167 QAA655167:QAB655167 QJW655167:QJX655167 QTS655167:QTT655167 RDO655167:RDP655167 RNK655167:RNL655167 RXG655167:RXH655167 SHC655167:SHD655167 SQY655167:SQZ655167 TAU655167:TAV655167 TKQ655167:TKR655167 TUM655167:TUN655167 UEI655167:UEJ655167 UOE655167:UOF655167 UYA655167:UYB655167 VHW655167:VHX655167 VRS655167:VRT655167 WBO655167:WBP655167 WLK655167:WLL655167 WVG655167:WVH655167 A720703:C720703 IU720703:IV720703 SQ720703:SR720703 ACM720703:ACN720703 AMI720703:AMJ720703 AWE720703:AWF720703 BGA720703:BGB720703 BPW720703:BPX720703 BZS720703:BZT720703 CJO720703:CJP720703 CTK720703:CTL720703 DDG720703:DDH720703 DNC720703:DND720703 DWY720703:DWZ720703 EGU720703:EGV720703 EQQ720703:EQR720703 FAM720703:FAN720703 FKI720703:FKJ720703 FUE720703:FUF720703 GEA720703:GEB720703 GNW720703:GNX720703 GXS720703:GXT720703 HHO720703:HHP720703 HRK720703:HRL720703 IBG720703:IBH720703 ILC720703:ILD720703 IUY720703:IUZ720703 JEU720703:JEV720703 JOQ720703:JOR720703 JYM720703:JYN720703 KII720703:KIJ720703 KSE720703:KSF720703 LCA720703:LCB720703 LLW720703:LLX720703 LVS720703:LVT720703 MFO720703:MFP720703 MPK720703:MPL720703 MZG720703:MZH720703 NJC720703:NJD720703 NSY720703:NSZ720703 OCU720703:OCV720703 OMQ720703:OMR720703 OWM720703:OWN720703 PGI720703:PGJ720703 PQE720703:PQF720703 QAA720703:QAB720703 QJW720703:QJX720703 QTS720703:QTT720703 RDO720703:RDP720703 RNK720703:RNL720703 RXG720703:RXH720703 SHC720703:SHD720703 SQY720703:SQZ720703 TAU720703:TAV720703 TKQ720703:TKR720703 TUM720703:TUN720703 UEI720703:UEJ720703 UOE720703:UOF720703 UYA720703:UYB720703 VHW720703:VHX720703 VRS720703:VRT720703 WBO720703:WBP720703 WLK720703:WLL720703 WVG720703:WVH720703 A786239:C786239 IU786239:IV786239 SQ786239:SR786239 ACM786239:ACN786239 AMI786239:AMJ786239 AWE786239:AWF786239 BGA786239:BGB786239 BPW786239:BPX786239 BZS786239:BZT786239 CJO786239:CJP786239 CTK786239:CTL786239 DDG786239:DDH786239 DNC786239:DND786239 DWY786239:DWZ786239 EGU786239:EGV786239 EQQ786239:EQR786239 FAM786239:FAN786239 FKI786239:FKJ786239 FUE786239:FUF786239 GEA786239:GEB786239 GNW786239:GNX786239 GXS786239:GXT786239 HHO786239:HHP786239 HRK786239:HRL786239 IBG786239:IBH786239 ILC786239:ILD786239 IUY786239:IUZ786239 JEU786239:JEV786239 JOQ786239:JOR786239 JYM786239:JYN786239 KII786239:KIJ786239 KSE786239:KSF786239 LCA786239:LCB786239 LLW786239:LLX786239 LVS786239:LVT786239 MFO786239:MFP786239 MPK786239:MPL786239 MZG786239:MZH786239 NJC786239:NJD786239 NSY786239:NSZ786239 OCU786239:OCV786239 OMQ786239:OMR786239 OWM786239:OWN786239 PGI786239:PGJ786239 PQE786239:PQF786239 QAA786239:QAB786239 QJW786239:QJX786239 QTS786239:QTT786239 RDO786239:RDP786239 RNK786239:RNL786239 RXG786239:RXH786239 SHC786239:SHD786239 SQY786239:SQZ786239 TAU786239:TAV786239 TKQ786239:TKR786239 TUM786239:TUN786239 UEI786239:UEJ786239 UOE786239:UOF786239 UYA786239:UYB786239 VHW786239:VHX786239 VRS786239:VRT786239 WBO786239:WBP786239 WLK786239:WLL786239 WVG786239:WVH786239 A851775:C851775 IU851775:IV851775 SQ851775:SR851775 ACM851775:ACN851775 AMI851775:AMJ851775 AWE851775:AWF851775 BGA851775:BGB851775 BPW851775:BPX851775 BZS851775:BZT851775 CJO851775:CJP851775 CTK851775:CTL851775 DDG851775:DDH851775 DNC851775:DND851775 DWY851775:DWZ851775 EGU851775:EGV851775 EQQ851775:EQR851775 FAM851775:FAN851775 FKI851775:FKJ851775 FUE851775:FUF851775 GEA851775:GEB851775 GNW851775:GNX851775 GXS851775:GXT851775 HHO851775:HHP851775 HRK851775:HRL851775 IBG851775:IBH851775 ILC851775:ILD851775 IUY851775:IUZ851775 JEU851775:JEV851775 JOQ851775:JOR851775 JYM851775:JYN851775 KII851775:KIJ851775 KSE851775:KSF851775 LCA851775:LCB851775 LLW851775:LLX851775 LVS851775:LVT851775 MFO851775:MFP851775 MPK851775:MPL851775 MZG851775:MZH851775 NJC851775:NJD851775 NSY851775:NSZ851775 OCU851775:OCV851775 OMQ851775:OMR851775 OWM851775:OWN851775 PGI851775:PGJ851775 PQE851775:PQF851775 QAA851775:QAB851775 QJW851775:QJX851775 QTS851775:QTT851775 RDO851775:RDP851775 RNK851775:RNL851775 RXG851775:RXH851775 SHC851775:SHD851775 SQY851775:SQZ851775 TAU851775:TAV851775 TKQ851775:TKR851775 TUM851775:TUN851775 UEI851775:UEJ851775 UOE851775:UOF851775 UYA851775:UYB851775 VHW851775:VHX851775 VRS851775:VRT851775 WBO851775:WBP851775 WLK851775:WLL851775 WVG851775:WVH851775 A917311:C917311 IU917311:IV917311 SQ917311:SR917311 ACM917311:ACN917311 AMI917311:AMJ917311 AWE917311:AWF917311 BGA917311:BGB917311 BPW917311:BPX917311 BZS917311:BZT917311 CJO917311:CJP917311 CTK917311:CTL917311 DDG917311:DDH917311 DNC917311:DND917311 DWY917311:DWZ917311 EGU917311:EGV917311 EQQ917311:EQR917311 FAM917311:FAN917311 FKI917311:FKJ917311 FUE917311:FUF917311 GEA917311:GEB917311 GNW917311:GNX917311 GXS917311:GXT917311 HHO917311:HHP917311 HRK917311:HRL917311 IBG917311:IBH917311 ILC917311:ILD917311 IUY917311:IUZ917311 JEU917311:JEV917311 JOQ917311:JOR917311 JYM917311:JYN917311 KII917311:KIJ917311 KSE917311:KSF917311 LCA917311:LCB917311 LLW917311:LLX917311 LVS917311:LVT917311 MFO917311:MFP917311 MPK917311:MPL917311 MZG917311:MZH917311 NJC917311:NJD917311 NSY917311:NSZ917311 OCU917311:OCV917311 OMQ917311:OMR917311 OWM917311:OWN917311 PGI917311:PGJ917311 PQE917311:PQF917311 QAA917311:QAB917311 QJW917311:QJX917311 QTS917311:QTT917311 RDO917311:RDP917311 RNK917311:RNL917311 RXG917311:RXH917311 SHC917311:SHD917311 SQY917311:SQZ917311 TAU917311:TAV917311 TKQ917311:TKR917311 TUM917311:TUN917311 UEI917311:UEJ917311 UOE917311:UOF917311 UYA917311:UYB917311 VHW917311:VHX917311 VRS917311:VRT917311 WBO917311:WBP917311 WLK917311:WLL917311 WVG917311:WVH917311 A982847:C982847 IU982847:IV982847 SQ982847:SR982847 ACM982847:ACN982847 AMI982847:AMJ982847 AWE982847:AWF982847 BGA982847:BGB982847 BPW982847:BPX982847 BZS982847:BZT982847 CJO982847:CJP982847 CTK982847:CTL982847 DDG982847:DDH982847 DNC982847:DND982847 DWY982847:DWZ982847 EGU982847:EGV982847 EQQ982847:EQR982847 FAM982847:FAN982847 FKI982847:FKJ982847 FUE982847:FUF982847 GEA982847:GEB982847 GNW982847:GNX982847 GXS982847:GXT982847 HHO982847:HHP982847 HRK982847:HRL982847 IBG982847:IBH982847 ILC982847:ILD982847 IUY982847:IUZ982847 JEU982847:JEV982847 JOQ982847:JOR982847 JYM982847:JYN982847 KII982847:KIJ982847 KSE982847:KSF982847 LCA982847:LCB982847 LLW982847:LLX982847 LVS982847:LVT982847 MFO982847:MFP982847 MPK982847:MPL982847 MZG982847:MZH982847 NJC982847:NJD982847 NSY982847:NSZ982847 OCU982847:OCV982847 OMQ982847:OMR982847 OWM982847:OWN982847 PGI982847:PGJ982847 PQE982847:PQF982847 QAA982847:QAB982847 QJW982847:QJX982847 QTS982847:QTT982847 RDO982847:RDP982847 RNK982847:RNL982847 RXG982847:RXH982847 SHC982847:SHD982847 SQY982847:SQZ982847 TAU982847:TAV982847 TKQ982847:TKR982847 TUM982847:TUN982847 UEI982847:UEJ982847 UOE982847:UOF982847 UYA982847:UYB982847 VHW982847:VHX982847 VRS982847:VRT982847 WBO982847:WBP982847 WLK982847:WLL982847 WVG982847:WVH982847 WVI35 WLM35 WBQ35 VRU35 VHY35 UYC35 UOG35 UEK35 TUO35 TKS35 TAW35 SRA35 SHE35 RXI35 RNM35 RDQ35 QTU35 QJY35 QAC35 PQG35 PGK35 OWO35 OMS35 OCW35 NTA35 NJE35 MZI35 MPM35 MFQ35 LVU35 LLY35 LCC35 KSG35 KIK35 JYO35 JOS35 JEW35 IVA35 ILE35 IBI35 HRM35 HHQ35 GXU35 GNY35 GEC35 FUG35 FKK35 FAO35 EQS35 EGW35 DXA35 DNE35 DDI35 CTM35 CJQ35 BZU35 BPY35 BGC35 AWG35 AMK35 ACO35 SS35 IW35 D65346">
      <formula1>#REF!</formula1>
    </dataValidation>
  </dataValidations>
  <printOptions horizontalCentered="1" verticalCentered="1"/>
  <pageMargins left="0.26" right="0" top="0" bottom="0" header="0" footer="0"/>
  <pageSetup paperSize="9" orientation="landscape"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pageSetUpPr fitToPage="1"/>
  </sheetPr>
  <dimension ref="B1:N47"/>
  <sheetViews>
    <sheetView showGridLines="0" tabSelected="1" topLeftCell="B2" zoomScale="80" zoomScaleNormal="80" workbookViewId="0">
      <selection activeCell="M21" sqref="M21"/>
    </sheetView>
  </sheetViews>
  <sheetFormatPr baseColWidth="10" defaultColWidth="11.42578125" defaultRowHeight="20.100000000000001" customHeight="1" x14ac:dyDescent="0.2"/>
  <cols>
    <col min="1" max="1" width="10.7109375" style="1" customWidth="1"/>
    <col min="2" max="2" width="34.85546875" style="59" customWidth="1"/>
    <col min="3" max="3" width="30" style="1" customWidth="1"/>
    <col min="4" max="4" width="35.7109375" style="1" customWidth="1"/>
    <col min="5" max="5" width="23" style="1" customWidth="1"/>
    <col min="6" max="6" width="12.5703125" style="1" customWidth="1"/>
    <col min="7" max="7" width="11.7109375" style="2" customWidth="1"/>
    <col min="8" max="8" width="10.28515625" style="2" customWidth="1"/>
    <col min="9" max="9" width="12" style="1" customWidth="1"/>
    <col min="10" max="10" width="8.7109375" style="2" customWidth="1"/>
    <col min="11" max="11" width="30.85546875" style="2" bestFit="1" customWidth="1"/>
    <col min="12" max="12" width="11.7109375" style="2" customWidth="1"/>
    <col min="13" max="13" width="30.7109375" style="1" customWidth="1"/>
    <col min="14" max="16" width="11.42578125" style="1"/>
    <col min="17" max="17" width="14.5703125" style="1" customWidth="1"/>
    <col min="18" max="16384" width="11.42578125" style="1"/>
  </cols>
  <sheetData>
    <row r="1" spans="2:14" ht="20.100000000000001" customHeight="1" x14ac:dyDescent="0.2">
      <c r="G1" s="1"/>
      <c r="H1" s="1"/>
      <c r="J1" s="1"/>
      <c r="K1" s="1"/>
      <c r="L1" s="1"/>
    </row>
    <row r="2" spans="2:14" ht="20.100000000000001" customHeight="1" x14ac:dyDescent="0.25">
      <c r="D2" s="1" t="s">
        <v>251</v>
      </c>
      <c r="G2" s="1"/>
      <c r="H2" s="1"/>
      <c r="J2" s="1"/>
      <c r="K2" s="1"/>
      <c r="L2" s="29"/>
      <c r="M2" s="65"/>
      <c r="N2" s="7"/>
    </row>
    <row r="3" spans="2:14" ht="20.100000000000001" customHeight="1" x14ac:dyDescent="0.25">
      <c r="G3" s="1"/>
      <c r="H3" s="1"/>
      <c r="J3" s="1"/>
      <c r="K3" s="1"/>
      <c r="L3" s="29"/>
      <c r="N3" s="7"/>
    </row>
    <row r="4" spans="2:14" ht="22.5" customHeight="1" x14ac:dyDescent="0.25">
      <c r="G4" s="1"/>
      <c r="H4" s="1"/>
      <c r="J4" s="1"/>
      <c r="K4" s="1"/>
      <c r="L4" s="29"/>
      <c r="N4" s="5"/>
    </row>
    <row r="5" spans="2:14" ht="20.100000000000001" customHeight="1" x14ac:dyDescent="0.25">
      <c r="G5" s="1"/>
      <c r="H5" s="1"/>
      <c r="J5" s="1"/>
      <c r="K5" s="1"/>
      <c r="L5" s="29"/>
      <c r="N5" s="5"/>
    </row>
    <row r="6" spans="2:14" ht="19.5" hidden="1" customHeight="1" x14ac:dyDescent="0.2">
      <c r="G6" s="1"/>
      <c r="H6" s="1"/>
      <c r="J6" s="1"/>
      <c r="K6" s="1"/>
      <c r="L6" s="5"/>
      <c r="N6" s="5"/>
    </row>
    <row r="7" spans="2:14" ht="20.100000000000001" customHeight="1" x14ac:dyDescent="0.25">
      <c r="G7" s="1"/>
      <c r="H7" s="1"/>
      <c r="J7" s="1"/>
      <c r="K7" s="1"/>
      <c r="L7" s="30"/>
      <c r="N7" s="5"/>
    </row>
    <row r="8" spans="2:14" s="4" customFormat="1" ht="9.9499999999999993" customHeight="1" x14ac:dyDescent="0.2">
      <c r="B8" s="59"/>
      <c r="C8" s="1"/>
      <c r="D8" s="1"/>
      <c r="E8" s="1"/>
      <c r="F8" s="1"/>
      <c r="G8" s="1"/>
      <c r="H8" s="1"/>
      <c r="I8" s="1"/>
      <c r="J8" s="1"/>
      <c r="K8" s="1"/>
      <c r="L8" s="1"/>
      <c r="M8" s="3"/>
    </row>
    <row r="9" spans="2:14" s="4" customFormat="1" ht="9.9499999999999993" customHeight="1" x14ac:dyDescent="0.2">
      <c r="B9" s="59"/>
      <c r="C9" s="1"/>
      <c r="D9" s="1"/>
      <c r="E9" s="1"/>
      <c r="F9" s="1"/>
      <c r="G9" s="1"/>
      <c r="H9" s="1"/>
      <c r="I9" s="1"/>
      <c r="J9" s="1"/>
      <c r="K9" s="1"/>
      <c r="L9" s="1"/>
      <c r="M9" s="3"/>
    </row>
    <row r="10" spans="2:14" s="4" customFormat="1" ht="20.100000000000001" customHeight="1" x14ac:dyDescent="0.2">
      <c r="B10" s="60"/>
      <c r="C10" s="27"/>
      <c r="D10" s="28" t="s">
        <v>22</v>
      </c>
      <c r="E10" s="67">
        <v>41944</v>
      </c>
      <c r="F10" s="67"/>
      <c r="G10" s="67"/>
      <c r="H10" s="67"/>
      <c r="I10" s="67"/>
      <c r="J10" s="67"/>
      <c r="K10" s="1"/>
      <c r="L10" s="1"/>
    </row>
    <row r="11" spans="2:14" s="4" customFormat="1" ht="20.100000000000001" customHeight="1" x14ac:dyDescent="0.2">
      <c r="B11" s="60"/>
      <c r="C11" s="27"/>
      <c r="D11" s="28" t="s">
        <v>26</v>
      </c>
      <c r="E11" s="68">
        <f>EOMONTH(E10,2)</f>
        <v>42035</v>
      </c>
      <c r="F11" s="68"/>
      <c r="G11" s="68"/>
      <c r="H11" s="68"/>
      <c r="I11" s="68"/>
      <c r="J11" s="68"/>
      <c r="K11" s="1"/>
      <c r="L11" s="1"/>
    </row>
    <row r="12" spans="2:14" s="4" customFormat="1" ht="20.100000000000001" customHeight="1" x14ac:dyDescent="0.2">
      <c r="B12" s="60"/>
      <c r="C12" s="27"/>
      <c r="D12" s="28"/>
      <c r="E12" s="51"/>
      <c r="F12" s="51"/>
      <c r="G12" s="51"/>
      <c r="H12" s="51"/>
      <c r="I12" s="51"/>
      <c r="J12" s="51"/>
      <c r="K12" s="1"/>
      <c r="L12" s="1"/>
    </row>
    <row r="13" spans="2:14" ht="27" customHeight="1" x14ac:dyDescent="0.2">
      <c r="B13" s="61"/>
      <c r="C13" s="24"/>
      <c r="D13" s="24"/>
      <c r="E13" s="24"/>
      <c r="F13" s="70" t="s">
        <v>12</v>
      </c>
      <c r="G13" s="73"/>
      <c r="H13" s="70" t="s">
        <v>13</v>
      </c>
      <c r="I13" s="72"/>
      <c r="J13" s="74"/>
      <c r="K13" s="25"/>
      <c r="L13" s="1"/>
    </row>
    <row r="14" spans="2:14" ht="30" customHeight="1" x14ac:dyDescent="0.2">
      <c r="B14" s="62"/>
      <c r="C14" s="31"/>
      <c r="D14" s="31"/>
      <c r="E14" s="31"/>
      <c r="F14" s="34" t="s">
        <v>0</v>
      </c>
      <c r="G14" s="75">
        <v>10</v>
      </c>
      <c r="H14" s="34" t="s">
        <v>0</v>
      </c>
      <c r="I14" s="76">
        <v>40</v>
      </c>
      <c r="J14" s="69" t="s">
        <v>10</v>
      </c>
      <c r="K14" s="1"/>
      <c r="L14" s="1"/>
    </row>
    <row r="15" spans="2:14" ht="27" customHeight="1" x14ac:dyDescent="0.2">
      <c r="B15" s="32" t="s">
        <v>29</v>
      </c>
      <c r="C15" s="35" t="s">
        <v>3</v>
      </c>
      <c r="D15" s="32" t="s">
        <v>27</v>
      </c>
      <c r="E15" s="35" t="s">
        <v>28</v>
      </c>
      <c r="F15" s="33" t="s">
        <v>1</v>
      </c>
      <c r="G15" s="34" t="s">
        <v>2</v>
      </c>
      <c r="H15" s="33" t="s">
        <v>1</v>
      </c>
      <c r="I15" s="49" t="s">
        <v>2</v>
      </c>
      <c r="J15" s="69"/>
      <c r="K15" s="34" t="s">
        <v>246</v>
      </c>
      <c r="L15" s="1"/>
    </row>
    <row r="16" spans="2:14" s="6" customFormat="1" ht="20.100000000000001" customHeight="1" x14ac:dyDescent="0.2">
      <c r="B16" s="79">
        <v>111111111111101</v>
      </c>
      <c r="C16" s="80" t="str">
        <f ca="1">IF($B16=0,0,IFERROR(OFFSET(Personnels!$A$1,MATCH('Etat déclaratif'!$B16,nrinsee,0),5),"Nrabs"))</f>
        <v xml:space="preserve">grade 1 </v>
      </c>
      <c r="D16" s="80" t="str">
        <f ca="1">IF($B16=0,0,IFERROR(OFFSET(Personnels!$A$1,MATCH('Etat déclaratif'!$B16,nrinsee,0),1),"Nrabs"))</f>
        <v>nom 1</v>
      </c>
      <c r="E16" s="80" t="str">
        <f ca="1">IF($B16=0,0,IFERROR(OFFSET(Personnels!$A$1,MATCH('Etat déclaratif'!$B16,nrinsee,0),2),"Nrabs"))</f>
        <v>prenom 1</v>
      </c>
      <c r="F16" s="80">
        <f ca="1">OFFSET(Planning!$B$33,0,MATCH('Etat déclaratif'!$D16,Planning!$C$1:$AK$1,0))</f>
        <v>4</v>
      </c>
      <c r="G16" s="81">
        <f ca="1">IF(F16=0,0,$G$14*F16)</f>
        <v>40</v>
      </c>
      <c r="H16" s="80">
        <f ca="1">IFERROR(OFFSET(Planning!$B$34,0,MATCH('Etat déclaratif'!$D16,Planning!$C$1:$AK$1,0)),0)</f>
        <v>3</v>
      </c>
      <c r="I16" s="81">
        <f ca="1">IF(H16=0,0,$I$14*H16)</f>
        <v>120</v>
      </c>
      <c r="J16" s="81">
        <f ca="1">I16+G16</f>
        <v>160</v>
      </c>
      <c r="K16" s="82">
        <v>41944</v>
      </c>
    </row>
    <row r="17" spans="2:12" s="6" customFormat="1" ht="20.100000000000001" customHeight="1" x14ac:dyDescent="0.2">
      <c r="B17" s="83">
        <v>111111111111103</v>
      </c>
      <c r="C17" s="84" t="str">
        <f ca="1">IF($B17=0,0,IFERROR(OFFSET(Personnels!$A$1,MATCH('Etat déclaratif'!$B17,nrinsee,0),5),"Nrabs"))</f>
        <v>grade 3</v>
      </c>
      <c r="D17" s="84" t="str">
        <f ca="1">IF($B17=0,0,IFERROR(OFFSET(Personnels!$A$1,MATCH('Etat déclaratif'!$B17,nrinsee,0),1),"Nrabs"))</f>
        <v>nom 3</v>
      </c>
      <c r="E17" s="84" t="str">
        <f ca="1">IF($B17=0,0,IFERROR(OFFSET(Personnels!$A$1,MATCH('Etat déclaratif'!$B17,nrinsee,0),2),"Nrabs"))</f>
        <v>prenom 3</v>
      </c>
      <c r="F17" s="84">
        <f ca="1">IFERROR(OFFSET(Planning!$B$33,0,MATCH('Etat déclaratif'!$D17,Planning!$C$1:$AK$1,0)),"")</f>
        <v>0</v>
      </c>
      <c r="G17" s="85">
        <f t="shared" ref="G17:G33" ca="1" si="0">IF(F17=0,0,$G$14*F17)</f>
        <v>0</v>
      </c>
      <c r="H17" s="84">
        <f ca="1">IFERROR(OFFSET(Planning!$B$34,0,MATCH('Etat déclaratif'!$D17,Planning!$C$1:$AK$1,0)),0)</f>
        <v>0</v>
      </c>
      <c r="I17" s="85">
        <f t="shared" ref="I17:I33" ca="1" si="1">IF(H17=0,0,$I$14*H17)</f>
        <v>0</v>
      </c>
      <c r="J17" s="85">
        <f t="shared" ref="J17:J33" ca="1" si="2">I17+G17</f>
        <v>0</v>
      </c>
      <c r="K17" s="86">
        <v>41945</v>
      </c>
    </row>
    <row r="18" spans="2:12" s="6" customFormat="1" ht="20.100000000000001" customHeight="1" x14ac:dyDescent="0.2">
      <c r="B18" s="83">
        <v>111111111111102</v>
      </c>
      <c r="C18" s="84" t="str">
        <f ca="1">IF($B18=0,0,IFERROR(OFFSET(Personnels!$A$1,MATCH('Etat déclaratif'!$B18,nrinsee,0),5),"Nrabs"))</f>
        <v>grade 2</v>
      </c>
      <c r="D18" s="84" t="str">
        <f ca="1">IF($B18=0,0,IFERROR(OFFSET(Personnels!$A$1,MATCH('Etat déclaratif'!$B18,nrinsee,0),1),"Nrabs"))</f>
        <v>nom 2</v>
      </c>
      <c r="E18" s="84" t="str">
        <f ca="1">IF($B18=0,0,IFERROR(OFFSET(Personnels!$A$1,MATCH('Etat déclaratif'!$B18,nrinsee,0),2),"Nrabs"))</f>
        <v>prenom 2</v>
      </c>
      <c r="F18" s="84">
        <f ca="1">IFERROR(OFFSET(Planning!$B$33,0,MATCH('Etat déclaratif'!$D18,Planning!$C$1:$AK$1,0)),"")</f>
        <v>1</v>
      </c>
      <c r="G18" s="85">
        <f t="shared" ca="1" si="0"/>
        <v>10</v>
      </c>
      <c r="H18" s="84">
        <f ca="1">IFERROR(OFFSET(Planning!$B$34,0,MATCH('Etat déclaratif'!$D18,Planning!$C$1:$AK$1,0)),0)</f>
        <v>1</v>
      </c>
      <c r="I18" s="85">
        <f t="shared" ca="1" si="1"/>
        <v>40</v>
      </c>
      <c r="J18" s="85">
        <f t="shared" ca="1" si="2"/>
        <v>50</v>
      </c>
      <c r="K18" s="86">
        <v>41948</v>
      </c>
    </row>
    <row r="19" spans="2:12" s="6" customFormat="1" ht="20.100000000000001" customHeight="1" x14ac:dyDescent="0.2">
      <c r="B19" s="83"/>
      <c r="C19" s="84">
        <f ca="1">IF($B19=0,0,IFERROR(OFFSET(Personnels!$A$1,MATCH('Etat déclaratif'!$B19,nrinsee,0),5),"Nrabs"))</f>
        <v>0</v>
      </c>
      <c r="D19" s="84">
        <f ca="1">IF($B19=0,0,IFERROR(OFFSET(Personnels!$A$1,MATCH('Etat déclaratif'!$B19,nrinsee,0),1),"Nrabs"))</f>
        <v>0</v>
      </c>
      <c r="E19" s="84">
        <f ca="1">IF($B19=0,0,IFERROR(OFFSET(Personnels!$A$1,MATCH('Etat déclaratif'!$B19,nrinsee,0),2),"Nrabs"))</f>
        <v>0</v>
      </c>
      <c r="F19" s="84">
        <f ca="1">IFERROR(OFFSET(Planning!$B$33,0,MATCH('Etat déclaratif'!$D19,Planning!$C$1:$AK$1,0)),0)</f>
        <v>0</v>
      </c>
      <c r="G19" s="85">
        <f t="shared" ca="1" si="0"/>
        <v>0</v>
      </c>
      <c r="H19" s="84">
        <f ca="1">IFERROR(OFFSET(Planning!$B$34,0,MATCH('Etat déclaratif'!$D19,Planning!$C$1:$AK$1,0)),0)</f>
        <v>0</v>
      </c>
      <c r="I19" s="85">
        <f t="shared" ca="1" si="1"/>
        <v>0</v>
      </c>
      <c r="J19" s="85">
        <f t="shared" ca="1" si="2"/>
        <v>0</v>
      </c>
      <c r="K19" s="86">
        <v>41949</v>
      </c>
    </row>
    <row r="20" spans="2:12" s="6" customFormat="1" ht="20.100000000000001" customHeight="1" x14ac:dyDescent="0.2">
      <c r="B20" s="83"/>
      <c r="C20" s="84">
        <f ca="1">IF($B20=0,0,IFERROR(OFFSET(Personnels!$A$1,MATCH('Etat déclaratif'!$B20,nrinsee,0),5),"Nrabs"))</f>
        <v>0</v>
      </c>
      <c r="D20" s="84">
        <f ca="1">IF($B20=0,0,IFERROR(OFFSET(Personnels!$A$1,MATCH('Etat déclaratif'!$B20,nrinsee,0),1),"Nrabs"))</f>
        <v>0</v>
      </c>
      <c r="E20" s="84">
        <f ca="1">IF($B20=0,0,IFERROR(OFFSET(Personnels!$A$1,MATCH('Etat déclaratif'!$B20,nrinsee,0),2),"Nrabs"))</f>
        <v>0</v>
      </c>
      <c r="F20" s="84">
        <f ca="1">IFERROR(OFFSET(Planning!$B$33,0,MATCH('Etat déclaratif'!$D20,Planning!$C$1:$AK$1,0)),0)</f>
        <v>0</v>
      </c>
      <c r="G20" s="85">
        <f t="shared" ca="1" si="0"/>
        <v>0</v>
      </c>
      <c r="H20" s="84">
        <f ca="1">IFERROR(OFFSET(Planning!$B$34,0,MATCH('Etat déclaratif'!$D20,Planning!$C$1:$AK$1,0)),0)</f>
        <v>0</v>
      </c>
      <c r="I20" s="85">
        <f t="shared" ca="1" si="1"/>
        <v>0</v>
      </c>
      <c r="J20" s="85">
        <f t="shared" ca="1" si="2"/>
        <v>0</v>
      </c>
      <c r="K20" s="86">
        <v>41954</v>
      </c>
    </row>
    <row r="21" spans="2:12" s="6" customFormat="1" ht="20.100000000000001" customHeight="1" x14ac:dyDescent="0.2">
      <c r="B21" s="83"/>
      <c r="C21" s="84">
        <f ca="1">IF($B21=0,0,IFERROR(OFFSET(Personnels!$A$1,MATCH('Etat déclaratif'!$B21,nrinsee,0),5),"Nrabs"))</f>
        <v>0</v>
      </c>
      <c r="D21" s="84">
        <f ca="1">IF($B21=0,0,IFERROR(OFFSET(Personnels!$A$1,MATCH('Etat déclaratif'!$B21,nrinsee,0),1),"Nrabs"))</f>
        <v>0</v>
      </c>
      <c r="E21" s="84">
        <f ca="1">IF($B21=0,0,IFERROR(OFFSET(Personnels!$A$1,MATCH('Etat déclaratif'!$B21,nrinsee,0),2),"Nrabs"))</f>
        <v>0</v>
      </c>
      <c r="F21" s="84">
        <f ca="1">IFERROR(OFFSET(Planning!$B$33,0,MATCH('Etat déclaratif'!$D21,Planning!$C$1:$AK$1,0)),0)</f>
        <v>0</v>
      </c>
      <c r="G21" s="85">
        <f t="shared" ca="1" si="0"/>
        <v>0</v>
      </c>
      <c r="H21" s="84">
        <f ca="1">IFERROR(OFFSET(Planning!$B$34,0,MATCH('Etat déclaratif'!$D21,Planning!$C$1:$AK$1,0)),0)</f>
        <v>0</v>
      </c>
      <c r="I21" s="85">
        <f t="shared" ca="1" si="1"/>
        <v>0</v>
      </c>
      <c r="J21" s="85">
        <f t="shared" ca="1" si="2"/>
        <v>0</v>
      </c>
      <c r="K21" s="86">
        <v>41956</v>
      </c>
    </row>
    <row r="22" spans="2:12" s="6" customFormat="1" ht="20.100000000000001" customHeight="1" x14ac:dyDescent="0.2">
      <c r="B22" s="83"/>
      <c r="C22" s="84">
        <f ca="1">IF($B22=0,0,IFERROR(OFFSET(Personnels!$A$1,MATCH('Etat déclaratif'!$B22,nrinsee,0),5),"Nrabs"))</f>
        <v>0</v>
      </c>
      <c r="D22" s="84">
        <f ca="1">IF($B22=0,0,IFERROR(OFFSET(Personnels!$A$1,MATCH('Etat déclaratif'!$B22,nrinsee,0),1),"Nrabs"))</f>
        <v>0</v>
      </c>
      <c r="E22" s="84">
        <f ca="1">IF($B22=0,0,IFERROR(OFFSET(Personnels!$A$1,MATCH('Etat déclaratif'!$B22,nrinsee,0),2),"Nrabs"))</f>
        <v>0</v>
      </c>
      <c r="F22" s="84">
        <f ca="1">IFERROR(OFFSET(Planning!$B$33,0,MATCH('Etat déclaratif'!$D22,Planning!$C$1:$AK$1,0)),0)</f>
        <v>0</v>
      </c>
      <c r="G22" s="85">
        <f t="shared" ca="1" si="0"/>
        <v>0</v>
      </c>
      <c r="H22" s="84">
        <f ca="1">IFERROR(OFFSET(Planning!$B$34,0,MATCH('Etat déclaratif'!$D22,Planning!$C$1:$AK$1,0)),0)</f>
        <v>0</v>
      </c>
      <c r="I22" s="85">
        <f t="shared" ca="1" si="1"/>
        <v>0</v>
      </c>
      <c r="J22" s="85">
        <f t="shared" ca="1" si="2"/>
        <v>0</v>
      </c>
      <c r="K22" s="86">
        <v>41955</v>
      </c>
    </row>
    <row r="23" spans="2:12" s="6" customFormat="1" ht="20.100000000000001" customHeight="1" x14ac:dyDescent="0.2">
      <c r="B23" s="83"/>
      <c r="C23" s="84">
        <f ca="1">IF($B23=0,0,IFERROR(OFFSET(Personnels!$A$1,MATCH('Etat déclaratif'!$B23,nrinsee,0),5),"Nrabs"))</f>
        <v>0</v>
      </c>
      <c r="D23" s="84">
        <f ca="1">IF($B23=0,0,IFERROR(OFFSET(Personnels!$A$1,MATCH('Etat déclaratif'!$B23,nrinsee,0),1),"Nrabs"))</f>
        <v>0</v>
      </c>
      <c r="E23" s="84">
        <f ca="1">IF($B23=0,0,IFERROR(OFFSET(Personnels!$A$1,MATCH('Etat déclaratif'!$B23,nrinsee,0),2),"Nrabs"))</f>
        <v>0</v>
      </c>
      <c r="F23" s="84">
        <f ca="1">IFERROR(OFFSET(Planning!$B$33,0,MATCH('Etat déclaratif'!$D23,Planning!$C$1:$AK$1,0)),0)</f>
        <v>0</v>
      </c>
      <c r="G23" s="85">
        <f t="shared" ca="1" si="0"/>
        <v>0</v>
      </c>
      <c r="H23" s="84">
        <f ca="1">IFERROR(OFFSET(Planning!$B$34,0,MATCH('Etat déclaratif'!$D23,Planning!$C$1:$AK$1,0)),0)</f>
        <v>0</v>
      </c>
      <c r="I23" s="85">
        <f t="shared" ca="1" si="1"/>
        <v>0</v>
      </c>
      <c r="J23" s="85">
        <f t="shared" ca="1" si="2"/>
        <v>0</v>
      </c>
      <c r="K23" s="86">
        <v>41954</v>
      </c>
    </row>
    <row r="24" spans="2:12" s="6" customFormat="1" ht="20.100000000000001" customHeight="1" x14ac:dyDescent="0.2">
      <c r="B24" s="83"/>
      <c r="C24" s="84">
        <f ca="1">IF($B24=0,0,IFERROR(OFFSET(Personnels!$A$1,MATCH('Etat déclaratif'!$B24,nrinsee,0),5),"Nrabs"))</f>
        <v>0</v>
      </c>
      <c r="D24" s="84">
        <f ca="1">IF($B24=0,0,IFERROR(OFFSET(Personnels!$A$1,MATCH('Etat déclaratif'!$B24,nrinsee,0),1),"Nrabs"))</f>
        <v>0</v>
      </c>
      <c r="E24" s="84">
        <f ca="1">IF($B24=0,0,IFERROR(OFFSET(Personnels!$A$1,MATCH('Etat déclaratif'!$B24,nrinsee,0),2),"Nrabs"))</f>
        <v>0</v>
      </c>
      <c r="F24" s="84">
        <f ca="1">IFERROR(OFFSET(Planning!$B$33,0,MATCH('Etat déclaratif'!$D24,Planning!$C$1:$AK$1,0)),0)</f>
        <v>0</v>
      </c>
      <c r="G24" s="85">
        <f t="shared" ca="1" si="0"/>
        <v>0</v>
      </c>
      <c r="H24" s="84">
        <f ca="1">IFERROR(OFFSET(Planning!$B$34,0,MATCH('Etat déclaratif'!$D24,Planning!$C$1:$AK$1,0)),0)</f>
        <v>0</v>
      </c>
      <c r="I24" s="85">
        <f t="shared" ca="1" si="1"/>
        <v>0</v>
      </c>
      <c r="J24" s="85">
        <f t="shared" ca="1" si="2"/>
        <v>0</v>
      </c>
      <c r="K24" s="86">
        <v>41952</v>
      </c>
    </row>
    <row r="25" spans="2:12" s="6" customFormat="1" ht="20.100000000000001" customHeight="1" x14ac:dyDescent="0.2">
      <c r="B25" s="83"/>
      <c r="C25" s="84">
        <f ca="1">IF($B25=0,0,IFERROR(OFFSET(Personnels!$A$1,MATCH('Etat déclaratif'!$B25,nrinsee,0),5),"Nrabs"))</f>
        <v>0</v>
      </c>
      <c r="D25" s="84">
        <f ca="1">IF($B25=0,0,IFERROR(OFFSET(Personnels!$A$1,MATCH('Etat déclaratif'!$B25,nrinsee,0),1),"Nrabs"))</f>
        <v>0</v>
      </c>
      <c r="E25" s="84">
        <f ca="1">IF($B25=0,0,IFERROR(OFFSET(Personnels!$A$1,MATCH('Etat déclaratif'!$B25,nrinsee,0),2),"Nrabs"))</f>
        <v>0</v>
      </c>
      <c r="F25" s="84">
        <f ca="1">IFERROR(OFFSET(Planning!$B$33,0,MATCH('Etat déclaratif'!$D25,Planning!$C$1:$AK$1,0)),0)</f>
        <v>0</v>
      </c>
      <c r="G25" s="85">
        <f t="shared" ca="1" si="0"/>
        <v>0</v>
      </c>
      <c r="H25" s="84">
        <f ca="1">IFERROR(OFFSET(Planning!$B$34,0,MATCH('Etat déclaratif'!$D25,Planning!$C$1:$AK$1,0)),0)</f>
        <v>0</v>
      </c>
      <c r="I25" s="85">
        <f t="shared" ca="1" si="1"/>
        <v>0</v>
      </c>
      <c r="J25" s="85">
        <f t="shared" ca="1" si="2"/>
        <v>0</v>
      </c>
      <c r="K25" s="86">
        <v>41957</v>
      </c>
    </row>
    <row r="26" spans="2:12" s="6" customFormat="1" ht="20.100000000000001" customHeight="1" x14ac:dyDescent="0.2">
      <c r="B26" s="83"/>
      <c r="C26" s="84">
        <f ca="1">IF($B26=0,0,IFERROR(OFFSET(Personnels!$A$1,MATCH('Etat déclaratif'!$B26,nrinsee,0),5),"Nrabs"))</f>
        <v>0</v>
      </c>
      <c r="D26" s="84">
        <f ca="1">IF($B26=0,0,IFERROR(OFFSET(Personnels!$A$1,MATCH('Etat déclaratif'!$B26,nrinsee,0),1),"Nrabs"))</f>
        <v>0</v>
      </c>
      <c r="E26" s="84">
        <f ca="1">IF($B26=0,0,IFERROR(OFFSET(Personnels!$A$1,MATCH('Etat déclaratif'!$B26,nrinsee,0),2),"Nrabs"))</f>
        <v>0</v>
      </c>
      <c r="F26" s="84">
        <f ca="1">IFERROR(OFFSET(Planning!$B$33,0,MATCH('Etat déclaratif'!$D26,Planning!$C$1:$AK$1,0)),0)</f>
        <v>0</v>
      </c>
      <c r="G26" s="85">
        <f t="shared" ca="1" si="0"/>
        <v>0</v>
      </c>
      <c r="H26" s="84">
        <f ca="1">IFERROR(OFFSET(Planning!$B$34,0,MATCH('Etat déclaratif'!$D26,Planning!$C$1:$AK$1,0)),0)</f>
        <v>0</v>
      </c>
      <c r="I26" s="85">
        <f t="shared" ca="1" si="1"/>
        <v>0</v>
      </c>
      <c r="J26" s="85">
        <f t="shared" ca="1" si="2"/>
        <v>0</v>
      </c>
      <c r="K26" s="86">
        <v>41948</v>
      </c>
    </row>
    <row r="27" spans="2:12" s="6" customFormat="1" ht="20.100000000000001" customHeight="1" x14ac:dyDescent="0.2">
      <c r="B27" s="83"/>
      <c r="C27" s="84">
        <f ca="1">IF($B27=0,0,IFERROR(OFFSET(Personnels!$A$1,MATCH('Etat déclaratif'!$B27,nrinsee,0),5),"Nrabs"))</f>
        <v>0</v>
      </c>
      <c r="D27" s="84">
        <f ca="1">IF($B27=0,0,IFERROR(OFFSET(Personnels!$A$1,MATCH('Etat déclaratif'!$B27,nrinsee,0),1),"Nrabs"))</f>
        <v>0</v>
      </c>
      <c r="E27" s="84">
        <f ca="1">IF($B27=0,0,IFERROR(OFFSET(Personnels!$A$1,MATCH('Etat déclaratif'!$B27,nrinsee,0),2),"Nrabs"))</f>
        <v>0</v>
      </c>
      <c r="F27" s="84">
        <f ca="1">IFERROR(OFFSET(Planning!$B$33,0,MATCH('Etat déclaratif'!$D27,Planning!$C$1:$AK$1,0)),0)</f>
        <v>0</v>
      </c>
      <c r="G27" s="85">
        <f t="shared" ca="1" si="0"/>
        <v>0</v>
      </c>
      <c r="H27" s="84">
        <f ca="1">IFERROR(OFFSET(Planning!$B$34,0,MATCH('Etat déclaratif'!$D27,Planning!$C$1:$AK$1,0)),0)</f>
        <v>0</v>
      </c>
      <c r="I27" s="85">
        <f t="shared" ca="1" si="1"/>
        <v>0</v>
      </c>
      <c r="J27" s="85">
        <f t="shared" ca="1" si="2"/>
        <v>0</v>
      </c>
      <c r="K27" s="87">
        <v>41959</v>
      </c>
    </row>
    <row r="28" spans="2:12" s="6" customFormat="1" ht="20.100000000000001" customHeight="1" x14ac:dyDescent="0.2">
      <c r="B28" s="83"/>
      <c r="C28" s="84">
        <f ca="1">IF($B28=0,0,IFERROR(OFFSET(Personnels!$A$1,MATCH('Etat déclaratif'!$B28,nrinsee,0),5),"Nrabs"))</f>
        <v>0</v>
      </c>
      <c r="D28" s="84">
        <f ca="1">IF($B28=0,0,IFERROR(OFFSET(Personnels!$A$1,MATCH('Etat déclaratif'!$B28,nrinsee,0),1),"Nrabs"))</f>
        <v>0</v>
      </c>
      <c r="E28" s="84">
        <f ca="1">IF($B28=0,0,IFERROR(OFFSET(Personnels!$A$1,MATCH('Etat déclaratif'!$B28,nrinsee,0),2),"Nrabs"))</f>
        <v>0</v>
      </c>
      <c r="F28" s="84">
        <f ca="1">IFERROR(OFFSET(Planning!$B$33,0,MATCH('Etat déclaratif'!$D28,Planning!$C$1:$AK$1,0)),0)</f>
        <v>0</v>
      </c>
      <c r="G28" s="85">
        <f t="shared" ca="1" si="0"/>
        <v>0</v>
      </c>
      <c r="H28" s="84">
        <f ca="1">IFERROR(OFFSET(Planning!$B$34,0,MATCH('Etat déclaratif'!$D28,Planning!$C$1:$AK$1,0)),0)</f>
        <v>0</v>
      </c>
      <c r="I28" s="85">
        <f t="shared" ca="1" si="1"/>
        <v>0</v>
      </c>
      <c r="J28" s="85">
        <f t="shared" ca="1" si="2"/>
        <v>0</v>
      </c>
      <c r="K28" s="87">
        <v>41954</v>
      </c>
    </row>
    <row r="29" spans="2:12" s="6" customFormat="1" ht="20.100000000000001" customHeight="1" x14ac:dyDescent="0.2">
      <c r="B29" s="83"/>
      <c r="C29" s="84">
        <f ca="1">IF($B29=0,0,IFERROR(OFFSET(Personnels!$A$1,MATCH('Etat déclaratif'!$B29,nrinsee,0),5),"Nrabs"))</f>
        <v>0</v>
      </c>
      <c r="D29" s="84">
        <f ca="1">IF($B29=0,0,IFERROR(OFFSET(Personnels!$A$1,MATCH('Etat déclaratif'!$B29,nrinsee,0),1),"Nrabs"))</f>
        <v>0</v>
      </c>
      <c r="E29" s="84">
        <f ca="1">IF($B29=0,0,IFERROR(OFFSET(Personnels!$A$1,MATCH('Etat déclaratif'!$B29,nrinsee,0),2),"Nrabs"))</f>
        <v>0</v>
      </c>
      <c r="F29" s="84">
        <f ca="1">IFERROR(OFFSET(Planning!$B$33,0,MATCH('Etat déclaratif'!$D29,Planning!$C$1:$AK$1,0)),0)</f>
        <v>0</v>
      </c>
      <c r="G29" s="85">
        <f t="shared" ca="1" si="0"/>
        <v>0</v>
      </c>
      <c r="H29" s="84">
        <f ca="1">IFERROR(OFFSET(Planning!$B$34,0,MATCH('Etat déclaratif'!$D29,Planning!$C$1:$AK$1,0)),0)</f>
        <v>0</v>
      </c>
      <c r="I29" s="85">
        <f t="shared" ca="1" si="1"/>
        <v>0</v>
      </c>
      <c r="J29" s="85">
        <f t="shared" ca="1" si="2"/>
        <v>0</v>
      </c>
      <c r="K29" s="87">
        <v>41960</v>
      </c>
    </row>
    <row r="30" spans="2:12" s="6" customFormat="1" ht="20.100000000000001" customHeight="1" x14ac:dyDescent="0.2">
      <c r="B30" s="83"/>
      <c r="C30" s="84">
        <f ca="1">IF($B30=0,0,IFERROR(OFFSET(Personnels!$A$1,MATCH('Etat déclaratif'!$B30,nrinsee,0),5),"Nrabs"))</f>
        <v>0</v>
      </c>
      <c r="D30" s="84">
        <f ca="1">IF($B30=0,0,IFERROR(OFFSET(Personnels!$A$1,MATCH('Etat déclaratif'!$B30,nrinsee,0),1),"Nrabs"))</f>
        <v>0</v>
      </c>
      <c r="E30" s="84">
        <f ca="1">IF($B30=0,0,IFERROR(OFFSET(Personnels!$A$1,MATCH('Etat déclaratif'!$B30,nrinsee,0),2),"Nrabs"))</f>
        <v>0</v>
      </c>
      <c r="F30" s="84">
        <f ca="1">IFERROR(OFFSET(Planning!$B$33,0,MATCH('Etat déclaratif'!$D30,Planning!$C$1:$AK$1,0)),0)</f>
        <v>0</v>
      </c>
      <c r="G30" s="85">
        <f t="shared" ca="1" si="0"/>
        <v>0</v>
      </c>
      <c r="H30" s="84">
        <f ca="1">IFERROR(OFFSET(Planning!$B$34,0,MATCH('Etat déclaratif'!$D30,Planning!$C$1:$AK$1,0)),0)</f>
        <v>0</v>
      </c>
      <c r="I30" s="85">
        <f t="shared" ca="1" si="1"/>
        <v>0</v>
      </c>
      <c r="J30" s="85">
        <f t="shared" ca="1" si="2"/>
        <v>0</v>
      </c>
      <c r="K30" s="87">
        <v>41955</v>
      </c>
    </row>
    <row r="31" spans="2:12" s="6" customFormat="1" ht="20.100000000000001" customHeight="1" x14ac:dyDescent="0.2">
      <c r="B31" s="83"/>
      <c r="C31" s="84">
        <f ca="1">IF($B31=0,0,IFERROR(OFFSET(Personnels!$A$1,MATCH('Etat déclaratif'!$B31,nrinsee,0),5),"Nrabs"))</f>
        <v>0</v>
      </c>
      <c r="D31" s="84">
        <f ca="1">IF($B31=0,0,IFERROR(OFFSET(Personnels!$A$1,MATCH('Etat déclaratif'!$B31,nrinsee,0),1),"Nrabs"))</f>
        <v>0</v>
      </c>
      <c r="E31" s="84">
        <f ca="1">IF($B31=0,0,IFERROR(OFFSET(Personnels!$A$1,MATCH('Etat déclaratif'!$B31,nrinsee,0),2),"Nrabs"))</f>
        <v>0</v>
      </c>
      <c r="F31" s="84">
        <f ca="1">IFERROR(OFFSET(Planning!$B$33,0,MATCH('Etat déclaratif'!$D31,Planning!$C$1:$AK$1,0)),0)</f>
        <v>0</v>
      </c>
      <c r="G31" s="85">
        <f t="shared" ca="1" si="0"/>
        <v>0</v>
      </c>
      <c r="H31" s="84">
        <f ca="1">IFERROR(OFFSET(Planning!$B$34,0,MATCH('Etat déclaratif'!$D31,Planning!$C$1:$AK$1,0)),0)</f>
        <v>0</v>
      </c>
      <c r="I31" s="85">
        <f t="shared" ca="1" si="1"/>
        <v>0</v>
      </c>
      <c r="J31" s="85">
        <f t="shared" ca="1" si="2"/>
        <v>0</v>
      </c>
      <c r="K31" s="87">
        <v>41962</v>
      </c>
    </row>
    <row r="32" spans="2:12" ht="20.100000000000001" customHeight="1" x14ac:dyDescent="0.2">
      <c r="B32" s="83"/>
      <c r="C32" s="84">
        <f ca="1">IF($B32=0,0,IFERROR(OFFSET(Personnels!$A$1,MATCH('Etat déclaratif'!$B32,nrinsee,0),5),"Nrabs"))</f>
        <v>0</v>
      </c>
      <c r="D32" s="84">
        <f ca="1">IF($B32=0,0,IFERROR(OFFSET(Personnels!$A$1,MATCH('Etat déclaratif'!$B32,nrinsee,0),1),"Nrabs"))</f>
        <v>0</v>
      </c>
      <c r="E32" s="84">
        <f ca="1">IF($B32=0,0,IFERROR(OFFSET(Personnels!$A$1,MATCH('Etat déclaratif'!$B32,nrinsee,0),2),"Nrabs"))</f>
        <v>0</v>
      </c>
      <c r="F32" s="84">
        <f ca="1">IFERROR(OFFSET(Planning!$B$33,0,MATCH('Etat déclaratif'!$D32,Planning!$C$1:$AK$1,0)),0)</f>
        <v>0</v>
      </c>
      <c r="G32" s="85">
        <f t="shared" ca="1" si="0"/>
        <v>0</v>
      </c>
      <c r="H32" s="84">
        <f ca="1">IFERROR(OFFSET(Planning!$B$34,0,MATCH('Etat déclaratif'!$D32,Planning!$C$1:$AK$1,0)),0)</f>
        <v>0</v>
      </c>
      <c r="I32" s="85">
        <f t="shared" ca="1" si="1"/>
        <v>0</v>
      </c>
      <c r="J32" s="85">
        <f t="shared" ca="1" si="2"/>
        <v>0</v>
      </c>
      <c r="K32" s="88">
        <v>41965</v>
      </c>
      <c r="L32" s="1"/>
    </row>
    <row r="33" spans="2:12" ht="20.100000000000001" customHeight="1" x14ac:dyDescent="0.2">
      <c r="B33" s="83"/>
      <c r="C33" s="84">
        <f ca="1">IF($B33=0,0,IFERROR(OFFSET(Personnels!$A$1,MATCH('Etat déclaratif'!$B33,nrinsee,0),5),"Nrabs"))</f>
        <v>0</v>
      </c>
      <c r="D33" s="84">
        <f ca="1">IF($B33=0,0,IFERROR(OFFSET(Personnels!$A$1,MATCH('Etat déclaratif'!$B33,nrinsee,0),1),"Nrabs"))</f>
        <v>0</v>
      </c>
      <c r="E33" s="84">
        <f ca="1">IF($B33=0,0,IFERROR(OFFSET(Personnels!$A$1,MATCH('Etat déclaratif'!$B33,nrinsee,0),2),"Nrabs"))</f>
        <v>0</v>
      </c>
      <c r="F33" s="84">
        <f ca="1">IFERROR(OFFSET(Planning!$B$33,0,MATCH('Etat déclaratif'!$D33,Planning!$C$1:$AK$1,0)),0)</f>
        <v>0</v>
      </c>
      <c r="G33" s="85">
        <f t="shared" ca="1" si="0"/>
        <v>0</v>
      </c>
      <c r="H33" s="84">
        <f ca="1">IFERROR(OFFSET(Planning!$B$34,0,MATCH('Etat déclaratif'!$D33,Planning!$C$1:$AK$1,0)),0)</f>
        <v>0</v>
      </c>
      <c r="I33" s="85">
        <f t="shared" ca="1" si="1"/>
        <v>0</v>
      </c>
      <c r="J33" s="85">
        <f t="shared" ca="1" si="2"/>
        <v>0</v>
      </c>
      <c r="K33" s="88">
        <v>41950</v>
      </c>
      <c r="L33" s="1"/>
    </row>
    <row r="34" spans="2:12" ht="20.100000000000001" customHeight="1" x14ac:dyDescent="0.2">
      <c r="B34" s="89"/>
      <c r="C34" s="84"/>
      <c r="D34" s="84"/>
      <c r="E34" s="84"/>
      <c r="F34" s="84"/>
      <c r="G34" s="85"/>
      <c r="H34" s="85"/>
      <c r="I34" s="84"/>
      <c r="J34" s="85"/>
      <c r="K34" s="85"/>
      <c r="L34" s="25"/>
    </row>
    <row r="35" spans="2:12" ht="20.100000000000001" customHeight="1" x14ac:dyDescent="0.2">
      <c r="B35" s="89"/>
      <c r="C35" s="84"/>
      <c r="D35" s="84"/>
      <c r="E35" s="84"/>
      <c r="F35" s="84"/>
      <c r="G35" s="85"/>
      <c r="H35" s="85"/>
      <c r="I35" s="84"/>
      <c r="J35" s="85"/>
      <c r="K35" s="85"/>
      <c r="L35" s="25"/>
    </row>
    <row r="36" spans="2:12" ht="20.100000000000001" customHeight="1" x14ac:dyDescent="0.2">
      <c r="B36" s="90"/>
      <c r="C36" s="91"/>
      <c r="D36" s="91"/>
      <c r="E36" s="92"/>
      <c r="F36" s="92"/>
      <c r="G36" s="93"/>
      <c r="H36" s="93"/>
      <c r="I36" s="92"/>
      <c r="J36" s="93"/>
      <c r="K36" s="93"/>
      <c r="L36" s="25"/>
    </row>
    <row r="37" spans="2:12" ht="20.100000000000001" customHeight="1" x14ac:dyDescent="0.2">
      <c r="B37" s="63"/>
      <c r="C37" s="26"/>
      <c r="D37" s="26"/>
      <c r="E37" s="24"/>
      <c r="F37" s="24"/>
      <c r="G37" s="25"/>
      <c r="H37" s="25"/>
      <c r="I37" s="24"/>
      <c r="J37" s="25"/>
      <c r="K37" s="25"/>
      <c r="L37" s="25"/>
    </row>
    <row r="38" spans="2:12" ht="20.100000000000001" customHeight="1" x14ac:dyDescent="0.2">
      <c r="B38" s="63"/>
      <c r="C38" s="26"/>
      <c r="D38" s="26"/>
      <c r="E38" s="24"/>
      <c r="F38" s="24"/>
      <c r="G38" s="25"/>
      <c r="H38" s="25"/>
      <c r="I38" s="24"/>
      <c r="J38" s="25"/>
      <c r="K38" s="25"/>
      <c r="L38" s="25"/>
    </row>
    <row r="39" spans="2:12" ht="20.100000000000001" customHeight="1" x14ac:dyDescent="0.2">
      <c r="B39" s="63"/>
      <c r="C39" s="26"/>
      <c r="D39" s="26"/>
      <c r="E39" s="24"/>
      <c r="F39" s="24"/>
      <c r="G39" s="25"/>
      <c r="H39" s="25"/>
      <c r="I39" s="24"/>
      <c r="J39" s="25"/>
      <c r="K39" s="25"/>
      <c r="L39" s="25"/>
    </row>
    <row r="40" spans="2:12" ht="20.100000000000001" customHeight="1" x14ac:dyDescent="0.2">
      <c r="B40" s="63"/>
      <c r="C40" s="26"/>
      <c r="D40" s="26"/>
      <c r="E40" s="24"/>
      <c r="F40" s="24"/>
      <c r="G40" s="25"/>
      <c r="H40" s="25"/>
      <c r="I40" s="24"/>
      <c r="J40" s="25"/>
      <c r="K40" s="25"/>
      <c r="L40" s="25"/>
    </row>
    <row r="41" spans="2:12" ht="20.100000000000001" customHeight="1" x14ac:dyDescent="0.2">
      <c r="B41" s="64"/>
      <c r="C41" s="8"/>
      <c r="D41" s="8"/>
    </row>
    <row r="42" spans="2:12" ht="20.100000000000001" customHeight="1" x14ac:dyDescent="0.2">
      <c r="B42" s="64"/>
      <c r="C42" s="8"/>
      <c r="D42" s="8"/>
    </row>
    <row r="43" spans="2:12" ht="20.100000000000001" customHeight="1" x14ac:dyDescent="0.2">
      <c r="B43" s="64"/>
      <c r="C43" s="8"/>
      <c r="D43" s="8"/>
    </row>
    <row r="44" spans="2:12" ht="20.100000000000001" customHeight="1" x14ac:dyDescent="0.2">
      <c r="B44" s="64"/>
      <c r="C44" s="8"/>
      <c r="D44" s="8"/>
    </row>
    <row r="45" spans="2:12" ht="20.100000000000001" customHeight="1" x14ac:dyDescent="0.2">
      <c r="B45" s="64"/>
      <c r="C45" s="8"/>
      <c r="D45" s="8"/>
    </row>
    <row r="46" spans="2:12" ht="20.100000000000001" customHeight="1" x14ac:dyDescent="0.2">
      <c r="B46" s="64"/>
      <c r="C46" s="8"/>
      <c r="D46" s="8"/>
    </row>
    <row r="47" spans="2:12" ht="20.100000000000001" customHeight="1" x14ac:dyDescent="0.2">
      <c r="B47" s="64"/>
      <c r="C47" s="8"/>
      <c r="D47" s="8"/>
    </row>
  </sheetData>
  <mergeCells count="5">
    <mergeCell ref="E10:J10"/>
    <mergeCell ref="E11:J11"/>
    <mergeCell ref="J14:J15"/>
    <mergeCell ref="F13:G13"/>
    <mergeCell ref="H13:I13"/>
  </mergeCells>
  <phoneticPr fontId="3" type="noConversion"/>
  <conditionalFormatting sqref="K16:K26">
    <cfRule type="expression" dxfId="596" priority="6">
      <formula>$A16&lt;&gt;""</formula>
    </cfRule>
  </conditionalFormatting>
  <conditionalFormatting sqref="K16:K26">
    <cfRule type="expression" dxfId="595" priority="4">
      <formula>OR(K16=feries)</formula>
    </cfRule>
    <cfRule type="expression" dxfId="594" priority="5">
      <formula>OR(WEEKDAY(K17)=1,WEEKDAY(K17)=2)</formula>
    </cfRule>
  </conditionalFormatting>
  <conditionalFormatting sqref="K16:K26">
    <cfRule type="expression" dxfId="593" priority="3">
      <formula>$A16&lt;&gt;""</formula>
    </cfRule>
  </conditionalFormatting>
  <conditionalFormatting sqref="K16:K26">
    <cfRule type="expression" dxfId="592" priority="1">
      <formula>OR(K16=feries)</formula>
    </cfRule>
    <cfRule type="expression" dxfId="591" priority="2">
      <formula>OR(WEEKDAY(K17)=1,WEEKDAY(K17)=2)</formula>
    </cfRule>
  </conditionalFormatting>
  <dataValidations count="2">
    <dataValidation type="list" allowBlank="1" showInputMessage="1" showErrorMessage="1" sqref="E10">
      <formula1>liste_mois</formula1>
    </dataValidation>
    <dataValidation type="list" allowBlank="1" showInputMessage="1" showErrorMessage="1" sqref="B16:B51">
      <formula1>nrinsee</formula1>
    </dataValidation>
  </dataValidations>
  <printOptions horizontalCentered="1" verticalCentered="1"/>
  <pageMargins left="0.25" right="0.25" top="0.75" bottom="0.75" header="0.3" footer="0.3"/>
  <pageSetup paperSize="9" scale="65" orientation="landscape" r:id="rId1"/>
  <headerFooter alignWithMargins="0"/>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Q37"/>
  <sheetViews>
    <sheetView showGridLines="0" zoomScaleNormal="100" workbookViewId="0">
      <selection activeCell="N6" sqref="N6"/>
    </sheetView>
  </sheetViews>
  <sheetFormatPr baseColWidth="10" defaultColWidth="11.42578125" defaultRowHeight="12.75" x14ac:dyDescent="0.2"/>
  <cols>
    <col min="1" max="1" width="30.7109375" style="42" customWidth="1"/>
    <col min="2" max="2" width="9.28515625" style="42" customWidth="1"/>
    <col min="3" max="85" width="5.7109375" customWidth="1"/>
  </cols>
  <sheetData>
    <row r="1" spans="1:69" s="47" customFormat="1" ht="102.75" customHeight="1" x14ac:dyDescent="0.2">
      <c r="A1" s="46"/>
      <c r="B1" s="66" t="s">
        <v>247</v>
      </c>
      <c r="C1" s="50" t="str">
        <f>Personnels!B2</f>
        <v>nom 1</v>
      </c>
      <c r="D1" s="50" t="str">
        <f>Personnels!B11</f>
        <v>nom 10</v>
      </c>
      <c r="E1" s="50" t="str">
        <f>Personnels!B12</f>
        <v>nom 11</v>
      </c>
      <c r="F1" s="50" t="str">
        <f>Personnels!B13</f>
        <v>nom 12</v>
      </c>
      <c r="G1" s="50" t="str">
        <f>Personnels!B14</f>
        <v>nom 13</v>
      </c>
      <c r="H1" s="50" t="str">
        <f>Personnels!B15</f>
        <v>nom 14</v>
      </c>
      <c r="I1" s="50" t="str">
        <f>Personnels!B16</f>
        <v>nom 15</v>
      </c>
      <c r="J1" s="50" t="str">
        <f>Personnels!B17</f>
        <v>nom 16</v>
      </c>
      <c r="K1" s="50" t="str">
        <f>Personnels!B18</f>
        <v>nom 17</v>
      </c>
      <c r="L1" s="50" t="str">
        <f>Personnels!B19</f>
        <v>nom 18</v>
      </c>
      <c r="M1" s="50" t="str">
        <f>Personnels!B20</f>
        <v>nom 19</v>
      </c>
      <c r="N1" s="50" t="str">
        <f>Personnels!B3</f>
        <v>nom 2</v>
      </c>
      <c r="O1" s="50" t="str">
        <f>Personnels!B21</f>
        <v>nom 20</v>
      </c>
      <c r="P1" s="50" t="str">
        <f>Personnels!B22</f>
        <v>nom 21</v>
      </c>
      <c r="Q1" s="50" t="str">
        <f>Personnels!B23</f>
        <v>nom 22</v>
      </c>
      <c r="R1" s="50" t="str">
        <f>Personnels!B24</f>
        <v>nom 23</v>
      </c>
      <c r="S1" s="50" t="str">
        <f>Personnels!B25</f>
        <v>nom 24</v>
      </c>
      <c r="T1" s="50" t="str">
        <f>Personnels!B26</f>
        <v>nom 25</v>
      </c>
      <c r="U1" s="50" t="str">
        <f>Personnels!B27</f>
        <v>nom 26</v>
      </c>
      <c r="V1" s="50" t="str">
        <f>Personnels!B28</f>
        <v>nom 27</v>
      </c>
      <c r="W1" s="50" t="str">
        <f>Personnels!B29</f>
        <v>nom 28</v>
      </c>
      <c r="X1" s="50" t="str">
        <f>Personnels!B30</f>
        <v>nom 29</v>
      </c>
      <c r="Y1" s="50" t="str">
        <f>Personnels!B4</f>
        <v>nom 3</v>
      </c>
      <c r="Z1" s="50" t="str">
        <f>Personnels!B31</f>
        <v>nom 30</v>
      </c>
      <c r="AA1" s="50" t="str">
        <f>Personnels!B32</f>
        <v>nom 31</v>
      </c>
      <c r="AB1" s="50" t="str">
        <f>Personnels!B33</f>
        <v>nom 32</v>
      </c>
      <c r="AC1" s="50" t="str">
        <f>Personnels!B34</f>
        <v>nom 33</v>
      </c>
      <c r="AD1" s="50" t="str">
        <f>Personnels!B35</f>
        <v>nom 34</v>
      </c>
      <c r="AE1" s="50" t="str">
        <f>Personnels!B36</f>
        <v>nom 35</v>
      </c>
      <c r="AF1" s="50" t="str">
        <f>Personnels!B5</f>
        <v>nom 4</v>
      </c>
      <c r="AG1" s="50" t="str">
        <f>Personnels!B6</f>
        <v>nom 5</v>
      </c>
      <c r="AH1" s="50" t="str">
        <f>Personnels!B7</f>
        <v>nom 6</v>
      </c>
      <c r="AI1" s="50" t="str">
        <f>Personnels!B8</f>
        <v>nom 7</v>
      </c>
      <c r="AJ1" s="50" t="str">
        <f>Personnels!B9</f>
        <v>nom 8</v>
      </c>
      <c r="AK1" s="50" t="str">
        <f>Personnels!B10</f>
        <v>nom 9</v>
      </c>
      <c r="AL1" s="50"/>
      <c r="AM1" s="50"/>
      <c r="AN1" s="50"/>
      <c r="AO1" s="50"/>
      <c r="AP1" s="50"/>
      <c r="AQ1" s="50"/>
      <c r="AR1" s="50"/>
      <c r="AS1" s="50"/>
      <c r="AT1" s="50"/>
      <c r="AU1" s="50"/>
      <c r="AV1" s="50"/>
      <c r="AW1" s="50"/>
      <c r="AX1" s="50"/>
      <c r="AY1" s="50"/>
      <c r="AZ1" s="50"/>
      <c r="BA1" s="50"/>
      <c r="BB1" s="50"/>
      <c r="BC1" s="50"/>
      <c r="BD1" s="50"/>
      <c r="BE1" s="50"/>
      <c r="BF1" s="50"/>
      <c r="BG1" s="50"/>
      <c r="BH1" s="50"/>
      <c r="BI1" s="50"/>
      <c r="BJ1" s="50"/>
      <c r="BK1" s="50"/>
      <c r="BL1" s="50"/>
      <c r="BM1" s="50"/>
      <c r="BN1" s="50"/>
      <c r="BO1" s="50"/>
      <c r="BP1" s="50"/>
      <c r="BQ1" s="50"/>
    </row>
    <row r="2" spans="1:69" x14ac:dyDescent="0.2">
      <c r="A2" s="44">
        <f>IF(ROWS(Paramètres!$B$1:'Paramètres'!B1)-1&lt;Paramètres!$B$2,Paramètres!$B$1+ROWS(Paramètres!$B$1:'Paramètres'!B1)-1,"")</f>
        <v>41944</v>
      </c>
      <c r="B2" s="44" t="str">
        <f t="shared" ref="B2:B31" si="0">IF(AND(WEEKDAY(A2,2)&lt;6,ISERROR(MATCH(A2,Fériés,0))),"JRS","Feri")</f>
        <v>Feri</v>
      </c>
      <c r="C2" s="56" t="s">
        <v>248</v>
      </c>
      <c r="D2" s="52"/>
      <c r="E2" s="56"/>
      <c r="F2" s="52"/>
      <c r="G2" s="52"/>
      <c r="H2" s="56"/>
      <c r="I2" s="52"/>
      <c r="J2" s="52"/>
      <c r="K2" s="57"/>
      <c r="L2" s="57"/>
      <c r="M2" s="57"/>
      <c r="N2" s="58"/>
      <c r="O2" s="58"/>
      <c r="P2" s="57"/>
      <c r="Q2" s="57"/>
      <c r="R2" s="57"/>
      <c r="S2" s="57"/>
      <c r="T2" s="57"/>
      <c r="U2" s="57"/>
      <c r="V2" s="57"/>
      <c r="W2" s="57"/>
      <c r="X2" s="57"/>
      <c r="Y2" s="57"/>
      <c r="Z2" s="57"/>
      <c r="AA2" s="57"/>
      <c r="AB2" s="57"/>
      <c r="AC2" s="57"/>
      <c r="AD2" s="57"/>
      <c r="AE2" s="57"/>
      <c r="AF2" s="57"/>
      <c r="AG2" s="57"/>
      <c r="AH2" s="57"/>
      <c r="AI2" s="57"/>
      <c r="AJ2" s="57"/>
      <c r="AK2" s="57"/>
      <c r="AN2" s="43"/>
    </row>
    <row r="3" spans="1:69" x14ac:dyDescent="0.2">
      <c r="A3" s="44">
        <f>IF(ROWS(Paramètres!$B$1:'Paramètres'!B2)-1&lt;Paramètres!$B$2,Paramètres!$B$1+ROWS(Paramètres!$B$1:'Paramètres'!B2)-1,"")</f>
        <v>41945</v>
      </c>
      <c r="B3" s="44" t="str">
        <f t="shared" si="0"/>
        <v>Feri</v>
      </c>
      <c r="C3" s="56" t="s">
        <v>248</v>
      </c>
      <c r="D3" s="52"/>
      <c r="E3" s="56"/>
      <c r="F3" s="52"/>
      <c r="G3" s="52"/>
      <c r="H3" s="52"/>
      <c r="I3" s="52"/>
      <c r="J3" s="52"/>
      <c r="K3" s="57"/>
      <c r="L3" s="57"/>
      <c r="M3" s="57"/>
      <c r="N3" s="58"/>
      <c r="O3" s="58"/>
      <c r="P3" s="57"/>
      <c r="Q3" s="57"/>
      <c r="R3" s="57"/>
      <c r="S3" s="57"/>
      <c r="T3" s="57"/>
      <c r="U3" s="57"/>
      <c r="V3" s="57"/>
      <c r="W3" s="57"/>
      <c r="X3" s="57"/>
      <c r="Y3" s="57"/>
      <c r="Z3" s="57"/>
      <c r="AA3" s="57"/>
      <c r="AB3" s="57"/>
      <c r="AC3" s="57"/>
      <c r="AD3" s="57"/>
      <c r="AE3" s="57"/>
      <c r="AF3" s="57"/>
      <c r="AG3" s="57"/>
      <c r="AH3" s="57"/>
      <c r="AI3" s="57"/>
      <c r="AJ3" s="57"/>
      <c r="AK3" s="57"/>
    </row>
    <row r="4" spans="1:69" x14ac:dyDescent="0.2">
      <c r="A4" s="44">
        <f>IF(ROWS(Paramètres!$B$1:'Paramètres'!B3)-1&lt;Paramètres!$B$2,Paramètres!$B$1+ROWS(Paramètres!$B$1:'Paramètres'!B3)-1,"")</f>
        <v>41946</v>
      </c>
      <c r="B4" s="44" t="str">
        <f t="shared" si="0"/>
        <v>JRS</v>
      </c>
      <c r="C4" s="56"/>
      <c r="D4" s="52"/>
      <c r="E4" s="56"/>
      <c r="F4" s="52"/>
      <c r="G4" s="52"/>
      <c r="H4" s="52"/>
      <c r="I4" s="52"/>
      <c r="J4" s="52"/>
      <c r="K4" s="57"/>
      <c r="L4" s="57"/>
      <c r="M4" s="57"/>
      <c r="N4" s="58"/>
      <c r="O4" s="58"/>
      <c r="P4" s="57"/>
      <c r="Q4" s="57"/>
      <c r="R4" s="57"/>
      <c r="S4" s="57"/>
      <c r="T4" s="57"/>
      <c r="U4" s="57"/>
      <c r="V4" s="57"/>
      <c r="W4" s="57"/>
      <c r="X4" s="57"/>
      <c r="Y4" s="57"/>
      <c r="Z4" s="57"/>
      <c r="AA4" s="57"/>
      <c r="AB4" s="57"/>
      <c r="AC4" s="57"/>
      <c r="AD4" s="57"/>
      <c r="AE4" s="57"/>
      <c r="AF4" s="57"/>
      <c r="AG4" s="57"/>
      <c r="AH4" s="57"/>
      <c r="AI4" s="57"/>
      <c r="AJ4" s="57"/>
      <c r="AK4" s="57"/>
    </row>
    <row r="5" spans="1:69" x14ac:dyDescent="0.2">
      <c r="A5" s="44">
        <f>IF(ROWS(Paramètres!$B$1:'Paramètres'!B4)-1&lt;Paramètres!$B$2,Paramètres!$B$1+ROWS(Paramètres!$B$1:'Paramètres'!B4)-1,"")</f>
        <v>41947</v>
      </c>
      <c r="B5" s="44" t="str">
        <f t="shared" si="0"/>
        <v>JRS</v>
      </c>
      <c r="C5" s="56"/>
      <c r="D5" s="52"/>
      <c r="E5" s="56"/>
      <c r="F5" s="56"/>
      <c r="G5" s="52"/>
      <c r="H5" s="52"/>
      <c r="I5" s="52"/>
      <c r="J5" s="56"/>
      <c r="K5" s="57"/>
      <c r="L5" s="57"/>
      <c r="M5" s="57"/>
      <c r="N5" s="58"/>
      <c r="O5" s="58"/>
      <c r="P5" s="57"/>
      <c r="Q5" s="57"/>
      <c r="R5" s="57"/>
      <c r="S5" s="57"/>
      <c r="T5" s="57"/>
      <c r="U5" s="57"/>
      <c r="V5" s="57"/>
      <c r="W5" s="57"/>
      <c r="X5" s="57"/>
      <c r="Y5" s="57"/>
      <c r="Z5" s="57"/>
      <c r="AA5" s="57"/>
      <c r="AB5" s="57"/>
      <c r="AC5" s="57"/>
      <c r="AD5" s="57"/>
      <c r="AE5" s="57"/>
      <c r="AF5" s="57"/>
      <c r="AG5" s="57"/>
      <c r="AH5" s="57"/>
      <c r="AI5" s="57"/>
      <c r="AJ5" s="57"/>
      <c r="AK5" s="57"/>
    </row>
    <row r="6" spans="1:69" x14ac:dyDescent="0.2">
      <c r="A6" s="44">
        <f>IF(ROWS(Paramètres!$B$1:'Paramètres'!B5)-1&lt;Paramètres!$B$2,Paramètres!$B$1+ROWS(Paramètres!$B$1:'Paramètres'!B5)-1,"")</f>
        <v>41948</v>
      </c>
      <c r="B6" s="44" t="str">
        <f t="shared" si="0"/>
        <v>JRS</v>
      </c>
      <c r="C6" s="56" t="s">
        <v>248</v>
      </c>
      <c r="D6" s="52"/>
      <c r="E6" s="56"/>
      <c r="F6" s="52"/>
      <c r="G6" s="56"/>
      <c r="H6" s="56" t="s">
        <v>248</v>
      </c>
      <c r="I6" s="52"/>
      <c r="J6" s="52"/>
      <c r="K6" s="57"/>
      <c r="L6" s="57"/>
      <c r="M6" s="57"/>
      <c r="N6" s="58"/>
      <c r="O6" s="58"/>
      <c r="P6" s="57"/>
      <c r="Q6" s="57"/>
      <c r="R6" s="57"/>
      <c r="S6" s="57"/>
      <c r="T6" s="57"/>
      <c r="U6" s="57"/>
      <c r="V6" s="57"/>
      <c r="W6" s="57"/>
      <c r="X6" s="57"/>
      <c r="Y6" s="57"/>
      <c r="Z6" s="57"/>
      <c r="AA6" s="57"/>
      <c r="AB6" s="57"/>
      <c r="AC6" s="57"/>
      <c r="AD6" s="57"/>
      <c r="AE6" s="57"/>
      <c r="AF6" s="57"/>
      <c r="AG6" s="57"/>
      <c r="AH6" s="57"/>
      <c r="AI6" s="57"/>
      <c r="AJ6" s="57"/>
      <c r="AK6" s="57"/>
    </row>
    <row r="7" spans="1:69" x14ac:dyDescent="0.2">
      <c r="A7" s="44">
        <f>IF(ROWS(Paramètres!$B$1:'Paramètres'!B6)-1&lt;Paramètres!$B$2,Paramètres!$B$1+ROWS(Paramètres!$B$1:'Paramètres'!B6)-1,"")</f>
        <v>41949</v>
      </c>
      <c r="B7" s="44" t="str">
        <f t="shared" si="0"/>
        <v>JRS</v>
      </c>
      <c r="C7" s="56" t="s">
        <v>248</v>
      </c>
      <c r="D7" s="52"/>
      <c r="E7" s="56"/>
      <c r="F7" s="56"/>
      <c r="G7" s="52"/>
      <c r="H7" s="56"/>
      <c r="I7" s="52"/>
      <c r="J7" s="52"/>
      <c r="K7" s="57"/>
      <c r="L7" s="57"/>
      <c r="M7" s="57"/>
      <c r="N7" s="58"/>
      <c r="O7" s="58"/>
      <c r="P7" s="57"/>
      <c r="Q7" s="57"/>
      <c r="R7" s="57"/>
      <c r="S7" s="57"/>
      <c r="T7" s="57"/>
      <c r="U7" s="57"/>
      <c r="V7" s="57"/>
      <c r="W7" s="57"/>
      <c r="X7" s="57"/>
      <c r="Y7" s="57"/>
      <c r="Z7" s="57"/>
      <c r="AA7" s="57"/>
      <c r="AB7" s="57"/>
      <c r="AC7" s="57"/>
      <c r="AD7" s="57"/>
      <c r="AE7" s="57"/>
      <c r="AF7" s="57"/>
      <c r="AG7" s="57"/>
      <c r="AH7" s="57"/>
      <c r="AI7" s="57"/>
      <c r="AJ7" s="57"/>
      <c r="AK7" s="57"/>
    </row>
    <row r="8" spans="1:69" x14ac:dyDescent="0.2">
      <c r="A8" s="44">
        <f>IF(ROWS(Paramètres!$B$1:'Paramètres'!B7)-1&lt;Paramètres!$B$2,Paramètres!$B$1+ROWS(Paramètres!$B$1:'Paramètres'!B7)-1,"")</f>
        <v>41950</v>
      </c>
      <c r="B8" s="44" t="str">
        <f t="shared" si="0"/>
        <v>JRS</v>
      </c>
      <c r="C8" s="56"/>
      <c r="D8" s="52"/>
      <c r="E8" s="56"/>
      <c r="F8" s="52"/>
      <c r="G8" s="52"/>
      <c r="H8" s="52"/>
      <c r="I8" s="56"/>
      <c r="J8" s="52"/>
      <c r="K8" s="57"/>
      <c r="L8" s="57"/>
      <c r="M8" s="57"/>
      <c r="N8" s="58" t="s">
        <v>248</v>
      </c>
      <c r="O8" s="58"/>
      <c r="P8" s="57"/>
      <c r="Q8" s="57"/>
      <c r="R8" s="57"/>
      <c r="S8" s="57"/>
      <c r="T8" s="57"/>
      <c r="U8" s="57"/>
      <c r="V8" s="57"/>
      <c r="W8" s="57"/>
      <c r="X8" s="57"/>
      <c r="Y8" s="57"/>
      <c r="Z8" s="57"/>
      <c r="AA8" s="57"/>
      <c r="AB8" s="57"/>
      <c r="AC8" s="57"/>
      <c r="AD8" s="57"/>
      <c r="AE8" s="57"/>
      <c r="AF8" s="57"/>
      <c r="AG8" s="57"/>
      <c r="AH8" s="57"/>
      <c r="AI8" s="57"/>
      <c r="AJ8" s="57"/>
      <c r="AK8" s="57"/>
    </row>
    <row r="9" spans="1:69" x14ac:dyDescent="0.2">
      <c r="A9" s="44">
        <f>IF(ROWS(Paramètres!$B$1:'Paramètres'!B8)-1&lt;Paramètres!$B$2,Paramètres!$B$1+ROWS(Paramètres!$B$1:'Paramètres'!B8)-1,"")</f>
        <v>41951</v>
      </c>
      <c r="B9" s="44" t="str">
        <f t="shared" si="0"/>
        <v>Feri</v>
      </c>
      <c r="C9" s="56"/>
      <c r="D9" s="52"/>
      <c r="E9" s="56"/>
      <c r="F9" s="52"/>
      <c r="G9" s="52"/>
      <c r="H9" s="52"/>
      <c r="I9" s="52"/>
      <c r="J9" s="56"/>
      <c r="K9" s="57"/>
      <c r="L9" s="57"/>
      <c r="M9" s="57"/>
      <c r="N9" s="58"/>
      <c r="O9" s="58"/>
      <c r="P9" s="57"/>
      <c r="Q9" s="57"/>
      <c r="R9" s="57"/>
      <c r="S9" s="57"/>
      <c r="T9" s="57"/>
      <c r="U9" s="57"/>
      <c r="V9" s="57"/>
      <c r="W9" s="57"/>
      <c r="X9" s="57"/>
      <c r="Y9" s="57"/>
      <c r="Z9" s="57"/>
      <c r="AA9" s="57"/>
      <c r="AB9" s="57"/>
      <c r="AC9" s="57"/>
      <c r="AD9" s="57"/>
      <c r="AE9" s="57"/>
      <c r="AF9" s="57"/>
      <c r="AG9" s="57"/>
      <c r="AH9" s="57"/>
      <c r="AI9" s="57"/>
      <c r="AJ9" s="57"/>
      <c r="AK9" s="57"/>
    </row>
    <row r="10" spans="1:69" x14ac:dyDescent="0.2">
      <c r="A10" s="44">
        <f>IF(ROWS(Paramètres!$B$1:'Paramètres'!B9)-1&lt;Paramètres!$B$2,Paramètres!$B$1+ROWS(Paramètres!$B$1:'Paramètres'!B9)-1,"")</f>
        <v>41952</v>
      </c>
      <c r="B10" s="44" t="str">
        <f t="shared" si="0"/>
        <v>Feri</v>
      </c>
      <c r="C10" s="56"/>
      <c r="D10" s="52"/>
      <c r="E10" s="56" t="s">
        <v>248</v>
      </c>
      <c r="F10" s="52"/>
      <c r="G10" s="52"/>
      <c r="H10" s="52"/>
      <c r="I10" s="52"/>
      <c r="J10" s="52"/>
      <c r="K10" s="58"/>
      <c r="L10" s="57"/>
      <c r="M10" s="57"/>
      <c r="N10" s="58"/>
      <c r="O10" s="58"/>
      <c r="P10" s="57"/>
      <c r="Q10" s="57"/>
      <c r="R10" s="57"/>
      <c r="S10" s="57"/>
      <c r="T10" s="57"/>
      <c r="U10" s="57"/>
      <c r="V10" s="57"/>
      <c r="W10" s="57"/>
      <c r="X10" s="57"/>
      <c r="Y10" s="57"/>
      <c r="Z10" s="57"/>
      <c r="AA10" s="57"/>
      <c r="AB10" s="57"/>
      <c r="AC10" s="57"/>
      <c r="AD10" s="57"/>
      <c r="AE10" s="57"/>
      <c r="AF10" s="57"/>
      <c r="AG10" s="57"/>
      <c r="AH10" s="57"/>
      <c r="AI10" s="57"/>
      <c r="AJ10" s="57"/>
      <c r="AK10" s="57"/>
    </row>
    <row r="11" spans="1:69" x14ac:dyDescent="0.2">
      <c r="A11" s="44">
        <f>IF(ROWS(Paramètres!$B$1:'Paramètres'!B10)-1&lt;Paramètres!$B$2,Paramètres!$B$1+ROWS(Paramètres!$B$1:'Paramètres'!B10)-1,"")</f>
        <v>41953</v>
      </c>
      <c r="B11" s="44" t="str">
        <f t="shared" si="0"/>
        <v>JRS</v>
      </c>
      <c r="C11" s="56"/>
      <c r="D11" s="52"/>
      <c r="E11" s="56"/>
      <c r="F11" s="52"/>
      <c r="G11" s="52"/>
      <c r="H11" s="56"/>
      <c r="I11" s="52"/>
      <c r="J11" s="52"/>
      <c r="K11" s="57"/>
      <c r="L11" s="58"/>
      <c r="M11" s="57"/>
      <c r="N11" s="58"/>
      <c r="O11" s="58"/>
      <c r="P11" s="57"/>
      <c r="Q11" s="57"/>
      <c r="R11" s="57"/>
      <c r="S11" s="57"/>
      <c r="T11" s="57"/>
      <c r="U11" s="57"/>
      <c r="V11" s="57"/>
      <c r="W11" s="57"/>
      <c r="X11" s="57"/>
      <c r="Y11" s="57"/>
      <c r="Z11" s="57"/>
      <c r="AA11" s="57"/>
      <c r="AB11" s="57"/>
      <c r="AC11" s="57"/>
      <c r="AD11" s="57"/>
      <c r="AE11" s="57"/>
      <c r="AF11" s="57"/>
      <c r="AG11" s="57"/>
      <c r="AH11" s="57"/>
      <c r="AI11" s="57"/>
      <c r="AJ11" s="57"/>
      <c r="AK11" s="57"/>
    </row>
    <row r="12" spans="1:69" x14ac:dyDescent="0.2">
      <c r="A12" s="44">
        <f>IF(ROWS(Paramètres!$B$1:'Paramètres'!B11)-1&lt;Paramètres!$B$2,Paramètres!$B$1+ROWS(Paramètres!$B$1:'Paramètres'!B11)-1,"")</f>
        <v>41954</v>
      </c>
      <c r="B12" s="44" t="str">
        <f t="shared" si="0"/>
        <v>Feri</v>
      </c>
      <c r="C12" s="56" t="s">
        <v>248</v>
      </c>
      <c r="D12" s="52"/>
      <c r="E12" s="56" t="s">
        <v>248</v>
      </c>
      <c r="F12" s="52"/>
      <c r="G12" s="52"/>
      <c r="H12" s="52"/>
      <c r="I12" s="56" t="s">
        <v>248</v>
      </c>
      <c r="J12" s="52"/>
      <c r="K12" s="57"/>
      <c r="L12" s="57"/>
      <c r="M12" s="58"/>
      <c r="N12" s="58"/>
      <c r="O12" s="58"/>
      <c r="P12" s="57"/>
      <c r="Q12" s="57"/>
      <c r="R12" s="57"/>
      <c r="S12" s="57"/>
      <c r="T12" s="57"/>
      <c r="U12" s="57"/>
      <c r="V12" s="57"/>
      <c r="W12" s="57"/>
      <c r="X12" s="57"/>
      <c r="Y12" s="57"/>
      <c r="Z12" s="57"/>
      <c r="AA12" s="57"/>
      <c r="AB12" s="57"/>
      <c r="AC12" s="57"/>
      <c r="AD12" s="57"/>
      <c r="AE12" s="57"/>
      <c r="AF12" s="57"/>
      <c r="AG12" s="57"/>
      <c r="AH12" s="57"/>
      <c r="AI12" s="57"/>
      <c r="AJ12" s="57"/>
      <c r="AK12" s="57"/>
    </row>
    <row r="13" spans="1:69" x14ac:dyDescent="0.2">
      <c r="A13" s="44">
        <f>IF(ROWS(Paramètres!$B$1:'Paramètres'!B12)-1&lt;Paramètres!$B$2,Paramètres!$B$1+ROWS(Paramètres!$B$1:'Paramètres'!B12)-1,"")</f>
        <v>41955</v>
      </c>
      <c r="B13" s="44" t="str">
        <f t="shared" si="0"/>
        <v>JRS</v>
      </c>
      <c r="C13" s="56" t="s">
        <v>248</v>
      </c>
      <c r="D13" s="52"/>
      <c r="E13" s="56"/>
      <c r="F13" s="52"/>
      <c r="G13" s="56" t="s">
        <v>248</v>
      </c>
      <c r="H13" s="52"/>
      <c r="I13" s="52"/>
      <c r="J13" s="52"/>
      <c r="K13" s="57"/>
      <c r="L13" s="57"/>
      <c r="M13" s="57"/>
      <c r="N13" s="58"/>
      <c r="O13" s="58"/>
      <c r="P13" s="57"/>
      <c r="Q13" s="57"/>
      <c r="R13" s="57"/>
      <c r="S13" s="57"/>
      <c r="T13" s="57"/>
      <c r="U13" s="57"/>
      <c r="V13" s="57"/>
      <c r="W13" s="57"/>
      <c r="X13" s="57"/>
      <c r="Y13" s="57"/>
      <c r="Z13" s="57"/>
      <c r="AA13" s="57"/>
      <c r="AB13" s="57"/>
      <c r="AC13" s="57"/>
      <c r="AD13" s="57"/>
      <c r="AE13" s="57"/>
      <c r="AF13" s="57"/>
      <c r="AG13" s="57"/>
      <c r="AH13" s="57"/>
      <c r="AI13" s="57"/>
      <c r="AJ13" s="57"/>
      <c r="AK13" s="57"/>
    </row>
    <row r="14" spans="1:69" x14ac:dyDescent="0.2">
      <c r="A14" s="44">
        <f>IF(ROWS(Paramètres!$B$1:'Paramètres'!B13)-1&lt;Paramètres!$B$2,Paramètres!$B$1+ROWS(Paramètres!$B$1:'Paramètres'!B13)-1,"")</f>
        <v>41956</v>
      </c>
      <c r="B14" s="44" t="str">
        <f t="shared" si="0"/>
        <v>JRS</v>
      </c>
      <c r="C14" s="56" t="s">
        <v>248</v>
      </c>
      <c r="D14" s="52"/>
      <c r="E14" s="56"/>
      <c r="F14" s="52"/>
      <c r="G14" s="52"/>
      <c r="H14" s="52"/>
      <c r="I14" s="52"/>
      <c r="J14" s="52"/>
      <c r="K14" s="57"/>
      <c r="L14" s="57"/>
      <c r="M14" s="58"/>
      <c r="N14" s="58"/>
      <c r="O14" s="58"/>
      <c r="P14" s="57"/>
      <c r="Q14" s="57"/>
      <c r="R14" s="57"/>
      <c r="S14" s="57"/>
      <c r="T14" s="57"/>
      <c r="U14" s="57"/>
      <c r="V14" s="57"/>
      <c r="W14" s="57"/>
      <c r="X14" s="57"/>
      <c r="Y14" s="57"/>
      <c r="Z14" s="57"/>
      <c r="AA14" s="57"/>
      <c r="AB14" s="57"/>
      <c r="AC14" s="57"/>
      <c r="AD14" s="57"/>
      <c r="AE14" s="57"/>
      <c r="AF14" s="57"/>
      <c r="AG14" s="57"/>
      <c r="AH14" s="57"/>
      <c r="AI14" s="57"/>
      <c r="AJ14" s="57"/>
      <c r="AK14" s="57"/>
    </row>
    <row r="15" spans="1:69" x14ac:dyDescent="0.2">
      <c r="A15" s="44">
        <f>IF(ROWS(Paramètres!$B$1:'Paramètres'!B14)-1&lt;Paramètres!$B$2,Paramètres!$B$1+ROWS(Paramètres!$B$1:'Paramètres'!B14)-1,"")</f>
        <v>41957</v>
      </c>
      <c r="B15" s="44" t="str">
        <f t="shared" si="0"/>
        <v>JRS</v>
      </c>
      <c r="C15" s="56"/>
      <c r="D15" s="52"/>
      <c r="E15" s="56" t="s">
        <v>248</v>
      </c>
      <c r="F15" s="56"/>
      <c r="G15" s="52"/>
      <c r="H15" s="52"/>
      <c r="I15" s="52"/>
      <c r="J15" s="52"/>
      <c r="K15" s="57"/>
      <c r="L15" s="58"/>
      <c r="M15" s="57"/>
      <c r="N15" s="58"/>
      <c r="O15" s="58"/>
      <c r="P15" s="57"/>
      <c r="Q15" s="57"/>
      <c r="R15" s="57"/>
      <c r="S15" s="57"/>
      <c r="T15" s="57"/>
      <c r="U15" s="57"/>
      <c r="V15" s="57"/>
      <c r="W15" s="57"/>
      <c r="X15" s="57"/>
      <c r="Y15" s="57"/>
      <c r="Z15" s="57"/>
      <c r="AA15" s="57"/>
      <c r="AB15" s="57"/>
      <c r="AC15" s="57"/>
      <c r="AD15" s="57"/>
      <c r="AE15" s="57"/>
      <c r="AF15" s="57"/>
      <c r="AG15" s="57"/>
      <c r="AH15" s="57"/>
      <c r="AI15" s="57"/>
      <c r="AJ15" s="57"/>
      <c r="AK15" s="57"/>
    </row>
    <row r="16" spans="1:69" x14ac:dyDescent="0.2">
      <c r="A16" s="44">
        <f>IF(ROWS(Paramètres!$B$1:'Paramètres'!B15)-1&lt;Paramètres!$B$2,Paramètres!$B$1+ROWS(Paramètres!$B$1:'Paramètres'!B15)-1,"")</f>
        <v>41958</v>
      </c>
      <c r="B16" s="44" t="str">
        <f t="shared" si="0"/>
        <v>Feri</v>
      </c>
      <c r="C16" s="56"/>
      <c r="D16" s="52"/>
      <c r="E16" s="56"/>
      <c r="F16" s="52"/>
      <c r="G16" s="52"/>
      <c r="H16" s="52"/>
      <c r="I16" s="52"/>
      <c r="J16" s="52"/>
      <c r="K16" s="58"/>
      <c r="L16" s="57"/>
      <c r="M16" s="57"/>
      <c r="N16" s="58"/>
      <c r="O16" s="58"/>
      <c r="P16" s="57"/>
      <c r="Q16" s="57"/>
      <c r="R16" s="57"/>
      <c r="S16" s="57"/>
      <c r="T16" s="57"/>
      <c r="U16" s="57"/>
      <c r="V16" s="57"/>
      <c r="W16" s="57"/>
      <c r="X16" s="57"/>
      <c r="Y16" s="57"/>
      <c r="Z16" s="57"/>
      <c r="AA16" s="57"/>
      <c r="AB16" s="57"/>
      <c r="AC16" s="57"/>
      <c r="AD16" s="57"/>
      <c r="AE16" s="57"/>
      <c r="AF16" s="57"/>
      <c r="AG16" s="57"/>
      <c r="AH16" s="57"/>
      <c r="AI16" s="57"/>
      <c r="AJ16" s="57"/>
      <c r="AK16" s="57"/>
    </row>
    <row r="17" spans="1:37" x14ac:dyDescent="0.2">
      <c r="A17" s="44">
        <f>IF(ROWS(Paramètres!$B$1:'Paramètres'!B16)-1&lt;Paramètres!$B$2,Paramètres!$B$1+ROWS(Paramètres!$B$1:'Paramètres'!B16)-1,"")</f>
        <v>41959</v>
      </c>
      <c r="B17" s="44" t="str">
        <f t="shared" si="0"/>
        <v>Feri</v>
      </c>
      <c r="C17" s="56"/>
      <c r="D17" s="52"/>
      <c r="E17" s="56"/>
      <c r="F17" s="52"/>
      <c r="G17" s="52"/>
      <c r="H17" s="52"/>
      <c r="I17" s="52"/>
      <c r="J17" s="56"/>
      <c r="K17" s="57"/>
      <c r="L17" s="57"/>
      <c r="M17" s="57"/>
      <c r="N17" s="58" t="s">
        <v>248</v>
      </c>
      <c r="O17" s="58"/>
      <c r="P17" s="57"/>
      <c r="Q17" s="57"/>
      <c r="R17" s="57"/>
      <c r="S17" s="57"/>
      <c r="T17" s="57"/>
      <c r="U17" s="57"/>
      <c r="V17" s="57"/>
      <c r="W17" s="57"/>
      <c r="X17" s="57"/>
      <c r="Y17" s="57"/>
      <c r="Z17" s="57"/>
      <c r="AA17" s="57"/>
      <c r="AB17" s="57"/>
      <c r="AC17" s="57"/>
      <c r="AD17" s="57"/>
      <c r="AE17" s="57"/>
      <c r="AF17" s="57"/>
      <c r="AG17" s="57"/>
      <c r="AH17" s="57"/>
      <c r="AI17" s="57"/>
      <c r="AJ17" s="57"/>
      <c r="AK17" s="57"/>
    </row>
    <row r="18" spans="1:37" x14ac:dyDescent="0.2">
      <c r="A18" s="44">
        <f>IF(ROWS(Paramètres!$B$1:'Paramètres'!B17)-1&lt;Paramètres!$B$2,Paramètres!$B$1+ROWS(Paramètres!$B$1:'Paramètres'!B17)-1,"")</f>
        <v>41960</v>
      </c>
      <c r="B18" s="44" t="str">
        <f t="shared" si="0"/>
        <v>JRS</v>
      </c>
      <c r="C18" s="56"/>
      <c r="D18" s="52"/>
      <c r="E18" s="56"/>
      <c r="F18" s="52"/>
      <c r="G18" s="56" t="s">
        <v>248</v>
      </c>
      <c r="H18" s="52"/>
      <c r="I18" s="56"/>
      <c r="J18" s="52"/>
      <c r="K18" s="57"/>
      <c r="L18" s="57"/>
      <c r="M18" s="57"/>
      <c r="N18" s="58"/>
      <c r="O18" s="58"/>
      <c r="P18" s="57"/>
      <c r="Q18" s="57"/>
      <c r="R18" s="57"/>
      <c r="S18" s="57"/>
      <c r="T18" s="57"/>
      <c r="U18" s="57"/>
      <c r="V18" s="57"/>
      <c r="W18" s="57"/>
      <c r="X18" s="57"/>
      <c r="Y18" s="57"/>
      <c r="Z18" s="57"/>
      <c r="AA18" s="57"/>
      <c r="AB18" s="57"/>
      <c r="AC18" s="57"/>
      <c r="AD18" s="57"/>
      <c r="AE18" s="57"/>
      <c r="AF18" s="57"/>
      <c r="AG18" s="57"/>
      <c r="AH18" s="57"/>
      <c r="AI18" s="57"/>
      <c r="AJ18" s="57"/>
      <c r="AK18" s="57"/>
    </row>
    <row r="19" spans="1:37" x14ac:dyDescent="0.2">
      <c r="A19" s="44">
        <f>IF(ROWS(Paramètres!$B$1:'Paramètres'!B18)-1&lt;Paramètres!$B$2,Paramètres!$B$1+ROWS(Paramètres!$B$1:'Paramètres'!B18)-1,"")</f>
        <v>41961</v>
      </c>
      <c r="B19" s="44" t="str">
        <f t="shared" si="0"/>
        <v>JRS</v>
      </c>
      <c r="C19" s="56"/>
      <c r="D19" s="52"/>
      <c r="E19" s="56"/>
      <c r="F19" s="52"/>
      <c r="G19" s="52"/>
      <c r="H19" s="56"/>
      <c r="I19" s="52"/>
      <c r="J19" s="52"/>
      <c r="K19" s="57"/>
      <c r="L19" s="57"/>
      <c r="M19" s="57"/>
      <c r="N19" s="58"/>
      <c r="O19" s="58"/>
      <c r="P19" s="57"/>
      <c r="Q19" s="57"/>
      <c r="R19" s="57"/>
      <c r="S19" s="57"/>
      <c r="T19" s="57"/>
      <c r="U19" s="57"/>
      <c r="V19" s="57"/>
      <c r="W19" s="57"/>
      <c r="X19" s="57"/>
      <c r="Y19" s="57"/>
      <c r="Z19" s="57"/>
      <c r="AA19" s="57"/>
      <c r="AB19" s="57"/>
      <c r="AC19" s="57"/>
      <c r="AD19" s="57"/>
      <c r="AE19" s="57"/>
      <c r="AF19" s="57"/>
      <c r="AG19" s="57"/>
      <c r="AH19" s="57"/>
      <c r="AI19" s="57"/>
      <c r="AJ19" s="57"/>
      <c r="AK19" s="57"/>
    </row>
    <row r="20" spans="1:37" x14ac:dyDescent="0.2">
      <c r="A20" s="44">
        <f>IF(ROWS(Paramètres!$B$1:'Paramètres'!B19)-1&lt;Paramètres!$B$2,Paramètres!$B$1+ROWS(Paramètres!$B$1:'Paramètres'!B19)-1,"")</f>
        <v>41962</v>
      </c>
      <c r="B20" s="44" t="str">
        <f t="shared" si="0"/>
        <v>JRS</v>
      </c>
      <c r="C20" s="56"/>
      <c r="D20" s="52"/>
      <c r="E20" s="56"/>
      <c r="F20" s="56" t="s">
        <v>248</v>
      </c>
      <c r="G20" s="56"/>
      <c r="H20" s="52"/>
      <c r="I20" s="52"/>
      <c r="J20" s="52"/>
      <c r="K20" s="57"/>
      <c r="L20" s="57"/>
      <c r="M20" s="57"/>
      <c r="N20" s="58"/>
      <c r="O20" s="58"/>
      <c r="P20" s="57"/>
      <c r="Q20" s="57"/>
      <c r="R20" s="57"/>
      <c r="S20" s="57"/>
      <c r="T20" s="57"/>
      <c r="U20" s="57"/>
      <c r="V20" s="57"/>
      <c r="W20" s="57"/>
      <c r="X20" s="57"/>
      <c r="Y20" s="57"/>
      <c r="Z20" s="57"/>
      <c r="AA20" s="57"/>
      <c r="AB20" s="57"/>
      <c r="AC20" s="57"/>
      <c r="AD20" s="57"/>
      <c r="AE20" s="57"/>
      <c r="AF20" s="57"/>
      <c r="AG20" s="57"/>
      <c r="AH20" s="57"/>
      <c r="AI20" s="57"/>
      <c r="AJ20" s="57"/>
      <c r="AK20" s="57"/>
    </row>
    <row r="21" spans="1:37" x14ac:dyDescent="0.2">
      <c r="A21" s="44">
        <f>IF(ROWS(Paramètres!$B$1:'Paramètres'!B20)-1&lt;Paramètres!$B$2,Paramètres!$B$1+ROWS(Paramètres!$B$1:'Paramètres'!B20)-1,"")</f>
        <v>41963</v>
      </c>
      <c r="B21" s="44" t="str">
        <f t="shared" si="0"/>
        <v>JRS</v>
      </c>
      <c r="C21" s="56"/>
      <c r="D21" s="52"/>
      <c r="E21" s="56"/>
      <c r="F21" s="56"/>
      <c r="G21" s="52"/>
      <c r="H21" s="52"/>
      <c r="I21" s="52"/>
      <c r="J21" s="52"/>
      <c r="K21" s="57"/>
      <c r="L21" s="57"/>
      <c r="M21" s="57"/>
      <c r="N21" s="58"/>
      <c r="O21" s="58"/>
      <c r="P21" s="57"/>
      <c r="Q21" s="57"/>
      <c r="R21" s="57"/>
      <c r="S21" s="57"/>
      <c r="T21" s="57"/>
      <c r="U21" s="57"/>
      <c r="V21" s="57"/>
      <c r="W21" s="57"/>
      <c r="X21" s="57"/>
      <c r="Y21" s="57"/>
      <c r="Z21" s="57"/>
      <c r="AA21" s="57"/>
      <c r="AB21" s="57"/>
      <c r="AC21" s="57"/>
      <c r="AD21" s="57"/>
      <c r="AE21" s="57"/>
      <c r="AF21" s="57"/>
      <c r="AG21" s="57"/>
      <c r="AH21" s="57"/>
      <c r="AI21" s="57"/>
      <c r="AJ21" s="57"/>
      <c r="AK21" s="57"/>
    </row>
    <row r="22" spans="1:37" x14ac:dyDescent="0.2">
      <c r="A22" s="44">
        <f>IF(ROWS(Paramètres!$B$1:'Paramètres'!B21)-1&lt;Paramètres!$B$2,Paramètres!$B$1+ROWS(Paramètres!$B$1:'Paramètres'!B21)-1,"")</f>
        <v>41964</v>
      </c>
      <c r="B22" s="44" t="str">
        <f t="shared" si="0"/>
        <v>JRS</v>
      </c>
      <c r="C22" s="56"/>
      <c r="D22" s="52"/>
      <c r="E22" s="56"/>
      <c r="F22" s="52"/>
      <c r="G22" s="52"/>
      <c r="H22" s="52"/>
      <c r="I22" s="52"/>
      <c r="J22" s="52"/>
      <c r="K22" s="57"/>
      <c r="L22" s="57"/>
      <c r="M22" s="57"/>
      <c r="N22" s="58"/>
      <c r="O22" s="58"/>
      <c r="P22" s="57"/>
      <c r="Q22" s="57"/>
      <c r="R22" s="57"/>
      <c r="S22" s="57"/>
      <c r="T22" s="57"/>
      <c r="U22" s="57"/>
      <c r="V22" s="57"/>
      <c r="W22" s="57"/>
      <c r="X22" s="57"/>
      <c r="Y22" s="57"/>
      <c r="Z22" s="57"/>
      <c r="AA22" s="57"/>
      <c r="AB22" s="57"/>
      <c r="AC22" s="57"/>
      <c r="AD22" s="57"/>
      <c r="AE22" s="57"/>
      <c r="AF22" s="57"/>
      <c r="AG22" s="57"/>
      <c r="AH22" s="57"/>
      <c r="AI22" s="57"/>
      <c r="AJ22" s="57"/>
      <c r="AK22" s="57"/>
    </row>
    <row r="23" spans="1:37" x14ac:dyDescent="0.2">
      <c r="A23" s="44">
        <f>IF(ROWS(Paramètres!$B$1:'Paramètres'!B22)-1&lt;Paramètres!$B$2,Paramètres!$B$1+ROWS(Paramètres!$B$1:'Paramètres'!B22)-1,"")</f>
        <v>41965</v>
      </c>
      <c r="B23" s="44" t="str">
        <f t="shared" si="0"/>
        <v>Feri</v>
      </c>
      <c r="C23" s="56"/>
      <c r="D23" s="52"/>
      <c r="E23" s="56"/>
      <c r="F23" s="56" t="s">
        <v>248</v>
      </c>
      <c r="G23" s="52"/>
      <c r="H23" s="52"/>
      <c r="I23" s="52"/>
      <c r="J23" s="52"/>
      <c r="K23" s="57"/>
      <c r="L23" s="57"/>
      <c r="M23" s="57"/>
      <c r="N23" s="58"/>
      <c r="O23" s="58"/>
      <c r="P23" s="57"/>
      <c r="Q23" s="57"/>
      <c r="R23" s="57"/>
      <c r="S23" s="57"/>
      <c r="T23" s="57"/>
      <c r="U23" s="57"/>
      <c r="V23" s="57"/>
      <c r="W23" s="57"/>
      <c r="X23" s="57"/>
      <c r="Y23" s="57"/>
      <c r="Z23" s="57"/>
      <c r="AA23" s="57"/>
      <c r="AB23" s="57"/>
      <c r="AC23" s="57"/>
      <c r="AD23" s="57"/>
      <c r="AE23" s="57"/>
      <c r="AF23" s="57"/>
      <c r="AG23" s="57"/>
      <c r="AH23" s="57"/>
      <c r="AI23" s="57"/>
      <c r="AJ23" s="57"/>
      <c r="AK23" s="57"/>
    </row>
    <row r="24" spans="1:37" x14ac:dyDescent="0.2">
      <c r="A24" s="44">
        <f>IF(ROWS(Paramètres!$B$1:'Paramètres'!B23)-1&lt;Paramètres!$B$2,Paramètres!$B$1+ROWS(Paramètres!$B$1:'Paramètres'!B23)-1,"")</f>
        <v>41966</v>
      </c>
      <c r="B24" s="44" t="str">
        <f t="shared" si="0"/>
        <v>Feri</v>
      </c>
      <c r="C24" s="56"/>
      <c r="D24" s="52"/>
      <c r="E24" s="56"/>
      <c r="F24" s="52"/>
      <c r="G24" s="52"/>
      <c r="H24" s="52"/>
      <c r="I24" s="52"/>
      <c r="J24" s="52"/>
      <c r="K24" s="57"/>
      <c r="L24" s="57"/>
      <c r="M24" s="57"/>
      <c r="N24" s="58"/>
      <c r="O24" s="58"/>
      <c r="P24" s="57"/>
      <c r="Q24" s="57"/>
      <c r="R24" s="57"/>
      <c r="S24" s="57"/>
      <c r="T24" s="57"/>
      <c r="U24" s="57"/>
      <c r="V24" s="57"/>
      <c r="W24" s="57"/>
      <c r="X24" s="57"/>
      <c r="Y24" s="57"/>
      <c r="Z24" s="57"/>
      <c r="AA24" s="57"/>
      <c r="AB24" s="57"/>
      <c r="AC24" s="57"/>
      <c r="AD24" s="57"/>
      <c r="AE24" s="57"/>
      <c r="AF24" s="57"/>
      <c r="AG24" s="57"/>
      <c r="AH24" s="57"/>
      <c r="AI24" s="57"/>
      <c r="AJ24" s="57"/>
      <c r="AK24" s="57"/>
    </row>
    <row r="25" spans="1:37" x14ac:dyDescent="0.2">
      <c r="A25" s="44">
        <f>IF(ROWS(Paramètres!$B$1:'Paramètres'!B24)-1&lt;Paramètres!$B$2,Paramètres!$B$1+ROWS(Paramètres!$B$1:'Paramètres'!B24)-1,"")</f>
        <v>41967</v>
      </c>
      <c r="B25" s="44" t="str">
        <f t="shared" si="0"/>
        <v>JRS</v>
      </c>
      <c r="C25" s="56"/>
      <c r="D25" s="52"/>
      <c r="E25" s="56"/>
      <c r="F25" s="52"/>
      <c r="G25" s="52"/>
      <c r="H25" s="52"/>
      <c r="I25" s="52"/>
      <c r="J25" s="52"/>
      <c r="K25" s="57"/>
      <c r="L25" s="57"/>
      <c r="M25" s="57"/>
      <c r="N25" s="58"/>
      <c r="O25" s="58"/>
      <c r="P25" s="57"/>
      <c r="Q25" s="57"/>
      <c r="R25" s="57"/>
      <c r="S25" s="57"/>
      <c r="T25" s="57"/>
      <c r="U25" s="57"/>
      <c r="V25" s="57"/>
      <c r="W25" s="57"/>
      <c r="X25" s="57"/>
      <c r="Y25" s="57"/>
      <c r="Z25" s="57"/>
      <c r="AA25" s="57"/>
      <c r="AB25" s="57"/>
      <c r="AC25" s="57"/>
      <c r="AD25" s="57"/>
      <c r="AE25" s="57"/>
      <c r="AF25" s="57"/>
      <c r="AG25" s="57"/>
      <c r="AH25" s="57"/>
      <c r="AI25" s="57"/>
      <c r="AJ25" s="57"/>
      <c r="AK25" s="57"/>
    </row>
    <row r="26" spans="1:37" x14ac:dyDescent="0.2">
      <c r="A26" s="44">
        <f>IF(ROWS(Paramètres!$B$1:'Paramètres'!B25)-1&lt;Paramètres!$B$2,Paramètres!$B$1+ROWS(Paramètres!$B$1:'Paramètres'!B25)-1,"")</f>
        <v>41968</v>
      </c>
      <c r="B26" s="44" t="str">
        <f t="shared" si="0"/>
        <v>JRS</v>
      </c>
      <c r="C26" s="56"/>
      <c r="D26" s="52"/>
      <c r="E26" s="56"/>
      <c r="F26" s="52"/>
      <c r="G26" s="52"/>
      <c r="H26" s="52"/>
      <c r="I26" s="52"/>
      <c r="J26" s="52"/>
      <c r="K26" s="57"/>
      <c r="L26" s="57"/>
      <c r="M26" s="57"/>
      <c r="N26" s="58"/>
      <c r="O26" s="58"/>
      <c r="P26" s="57"/>
      <c r="Q26" s="57"/>
      <c r="R26" s="57"/>
      <c r="S26" s="57"/>
      <c r="T26" s="57"/>
      <c r="U26" s="57"/>
      <c r="V26" s="57"/>
      <c r="W26" s="57"/>
      <c r="X26" s="57"/>
      <c r="Y26" s="57"/>
      <c r="Z26" s="57"/>
      <c r="AA26" s="57"/>
      <c r="AB26" s="57"/>
      <c r="AC26" s="57"/>
      <c r="AD26" s="57"/>
      <c r="AE26" s="57"/>
      <c r="AF26" s="57"/>
      <c r="AG26" s="57"/>
      <c r="AH26" s="57"/>
      <c r="AI26" s="57"/>
      <c r="AJ26" s="57"/>
      <c r="AK26" s="57"/>
    </row>
    <row r="27" spans="1:37" x14ac:dyDescent="0.2">
      <c r="A27" s="44">
        <f>IF(ROWS(Paramètres!$B$1:'Paramètres'!B26)-1&lt;Paramètres!$B$2,Paramètres!$B$1+ROWS(Paramètres!$B$1:'Paramètres'!B26)-1,"")</f>
        <v>41969</v>
      </c>
      <c r="B27" s="44" t="str">
        <f t="shared" si="0"/>
        <v>JRS</v>
      </c>
      <c r="C27" s="56"/>
      <c r="D27" s="52"/>
      <c r="E27" s="56"/>
      <c r="F27" s="56"/>
      <c r="G27" s="52"/>
      <c r="H27" s="52"/>
      <c r="I27" s="52"/>
      <c r="J27" s="52"/>
      <c r="K27" s="57"/>
      <c r="L27" s="57"/>
      <c r="M27" s="57"/>
      <c r="N27" s="58"/>
      <c r="O27" s="58"/>
      <c r="P27" s="57"/>
      <c r="Q27" s="57"/>
      <c r="R27" s="57"/>
      <c r="S27" s="57"/>
      <c r="T27" s="57"/>
      <c r="U27" s="57"/>
      <c r="V27" s="57"/>
      <c r="W27" s="57"/>
      <c r="X27" s="57"/>
      <c r="Y27" s="57"/>
      <c r="Z27" s="57"/>
      <c r="AA27" s="57"/>
      <c r="AB27" s="57"/>
      <c r="AC27" s="57"/>
      <c r="AD27" s="57"/>
      <c r="AE27" s="57"/>
      <c r="AF27" s="57"/>
      <c r="AG27" s="57"/>
      <c r="AH27" s="57"/>
      <c r="AI27" s="57"/>
      <c r="AJ27" s="57"/>
      <c r="AK27" s="57"/>
    </row>
    <row r="28" spans="1:37" x14ac:dyDescent="0.2">
      <c r="A28" s="44">
        <f>IF(ROWS(Paramètres!$B$1:'Paramètres'!B27)-1&lt;Paramètres!$B$2,Paramètres!$B$1+ROWS(Paramètres!$B$1:'Paramètres'!B27)-1,"")</f>
        <v>41970</v>
      </c>
      <c r="B28" s="44" t="str">
        <f t="shared" si="0"/>
        <v>JRS</v>
      </c>
      <c r="C28" s="56"/>
      <c r="D28" s="52"/>
      <c r="E28" s="56"/>
      <c r="F28" s="52"/>
      <c r="G28" s="56"/>
      <c r="H28" s="52"/>
      <c r="I28" s="52"/>
      <c r="J28" s="52"/>
      <c r="K28" s="57"/>
      <c r="L28" s="57"/>
      <c r="M28" s="57"/>
      <c r="N28" s="58"/>
      <c r="O28" s="58"/>
      <c r="P28" s="57"/>
      <c r="Q28" s="57"/>
      <c r="R28" s="57"/>
      <c r="S28" s="57"/>
      <c r="T28" s="57"/>
      <c r="U28" s="57"/>
      <c r="V28" s="57"/>
      <c r="W28" s="57"/>
      <c r="X28" s="57"/>
      <c r="Y28" s="57"/>
      <c r="Z28" s="57"/>
      <c r="AA28" s="57"/>
      <c r="AB28" s="57"/>
      <c r="AC28" s="57"/>
      <c r="AD28" s="57"/>
      <c r="AE28" s="57"/>
      <c r="AF28" s="57"/>
      <c r="AG28" s="57"/>
      <c r="AH28" s="57"/>
      <c r="AI28" s="57"/>
      <c r="AJ28" s="57"/>
      <c r="AK28" s="57"/>
    </row>
    <row r="29" spans="1:37" x14ac:dyDescent="0.2">
      <c r="A29" s="44">
        <f>IF(ROWS(Paramètres!$B$1:'Paramètres'!B28)-1&lt;Paramètres!$B$2,Paramètres!$B$1+ROWS(Paramètres!$B$1:'Paramètres'!B28)-1,"")</f>
        <v>41971</v>
      </c>
      <c r="B29" s="44" t="str">
        <f t="shared" si="0"/>
        <v>JRS</v>
      </c>
      <c r="C29" s="56"/>
      <c r="D29" s="52"/>
      <c r="E29" s="56"/>
      <c r="F29" s="52"/>
      <c r="G29" s="52"/>
      <c r="H29" s="56"/>
      <c r="I29" s="52"/>
      <c r="J29" s="52"/>
      <c r="K29" s="57"/>
      <c r="L29" s="57"/>
      <c r="M29" s="57"/>
      <c r="N29" s="58"/>
      <c r="O29" s="58"/>
      <c r="P29" s="57"/>
      <c r="Q29" s="57"/>
      <c r="R29" s="57"/>
      <c r="S29" s="57"/>
      <c r="T29" s="57"/>
      <c r="U29" s="57"/>
      <c r="V29" s="57"/>
      <c r="W29" s="57"/>
      <c r="X29" s="57"/>
      <c r="Y29" s="57"/>
      <c r="Z29" s="57"/>
      <c r="AA29" s="57"/>
      <c r="AB29" s="57"/>
      <c r="AC29" s="57"/>
      <c r="AD29" s="57"/>
      <c r="AE29" s="57"/>
      <c r="AF29" s="57"/>
      <c r="AG29" s="57"/>
      <c r="AH29" s="57"/>
      <c r="AI29" s="57"/>
      <c r="AJ29" s="57"/>
      <c r="AK29" s="57"/>
    </row>
    <row r="30" spans="1:37" x14ac:dyDescent="0.2">
      <c r="A30" s="44">
        <f>IF(ROWS(Paramètres!$B$1:'Paramètres'!B29)-1&lt;Paramètres!$B$2,Paramètres!$B$1+ROWS(Paramètres!$B$1:'Paramètres'!B29)-1,"")</f>
        <v>41972</v>
      </c>
      <c r="B30" s="44" t="str">
        <f t="shared" si="0"/>
        <v>Feri</v>
      </c>
      <c r="C30" s="56"/>
      <c r="D30" s="52"/>
      <c r="E30" s="52"/>
      <c r="F30" s="52"/>
      <c r="G30" s="52"/>
      <c r="H30" s="52"/>
      <c r="I30" s="56"/>
      <c r="J30" s="52"/>
      <c r="K30" s="57"/>
      <c r="L30" s="57"/>
      <c r="M30" s="57"/>
      <c r="N30" s="57"/>
      <c r="O30" s="57"/>
      <c r="P30" s="57"/>
      <c r="Q30" s="57"/>
      <c r="R30" s="57"/>
      <c r="S30" s="57"/>
      <c r="T30" s="57"/>
      <c r="U30" s="57"/>
      <c r="V30" s="57"/>
      <c r="W30" s="57"/>
      <c r="X30" s="57"/>
      <c r="Y30" s="57"/>
      <c r="Z30" s="57"/>
      <c r="AA30" s="57"/>
      <c r="AB30" s="57"/>
      <c r="AC30" s="57"/>
      <c r="AD30" s="57"/>
      <c r="AE30" s="57"/>
      <c r="AF30" s="57"/>
      <c r="AG30" s="57"/>
      <c r="AH30" s="57"/>
      <c r="AI30" s="57"/>
      <c r="AJ30" s="57"/>
      <c r="AK30" s="57"/>
    </row>
    <row r="31" spans="1:37" x14ac:dyDescent="0.2">
      <c r="A31" s="44">
        <f>IF(ROWS(Paramètres!$B$1:'Paramètres'!B30)-1&lt;Paramètres!$B$2,Paramètres!$B$1+ROWS(Paramètres!$B$1:'Paramètres'!B30)-1,"")</f>
        <v>41973</v>
      </c>
      <c r="B31" s="44" t="str">
        <f t="shared" si="0"/>
        <v>Feri</v>
      </c>
      <c r="C31" s="56"/>
      <c r="D31" s="52"/>
      <c r="E31" s="52"/>
      <c r="F31" s="52"/>
      <c r="G31" s="52"/>
      <c r="H31" s="52"/>
      <c r="I31" s="52"/>
      <c r="J31" s="56"/>
      <c r="K31" s="57"/>
      <c r="L31" s="57"/>
      <c r="M31" s="57"/>
      <c r="N31" s="57"/>
      <c r="O31" s="57"/>
      <c r="P31" s="57"/>
      <c r="Q31" s="57"/>
      <c r="R31" s="57"/>
      <c r="S31" s="57"/>
      <c r="T31" s="57"/>
      <c r="U31" s="57"/>
      <c r="V31" s="57"/>
      <c r="W31" s="57"/>
      <c r="X31" s="57"/>
      <c r="Y31" s="57"/>
      <c r="Z31" s="57"/>
      <c r="AA31" s="57"/>
      <c r="AB31" s="57"/>
      <c r="AC31" s="57"/>
      <c r="AD31" s="57"/>
      <c r="AE31" s="57"/>
      <c r="AF31" s="57"/>
      <c r="AG31" s="57"/>
      <c r="AH31" s="57"/>
      <c r="AI31" s="57"/>
      <c r="AJ31" s="57"/>
      <c r="AK31" s="57"/>
    </row>
    <row r="32" spans="1:37" x14ac:dyDescent="0.2">
      <c r="A32" s="44" t="str">
        <f>IF(ROWS(Paramètres!$B$1:'Paramètres'!B31)-1&lt;Paramètres!$B$2,Paramètres!$B$1+ROWS(Paramètres!$B$1:'Paramètres'!B31)-1,"")</f>
        <v/>
      </c>
      <c r="B32" s="44"/>
      <c r="C32" s="52"/>
      <c r="D32" s="52"/>
      <c r="E32" s="52"/>
      <c r="F32" s="52"/>
      <c r="G32" s="52"/>
      <c r="H32" s="52"/>
      <c r="I32" s="52"/>
      <c r="J32" s="52"/>
      <c r="K32" s="58"/>
      <c r="L32" s="57"/>
      <c r="M32" s="57"/>
      <c r="N32" s="57"/>
      <c r="O32" s="57"/>
      <c r="P32" s="57"/>
      <c r="Q32" s="57"/>
      <c r="R32" s="57"/>
      <c r="S32" s="57"/>
      <c r="T32" s="57"/>
      <c r="U32" s="57"/>
      <c r="V32" s="57"/>
      <c r="W32" s="57"/>
      <c r="X32" s="57"/>
      <c r="Y32" s="57"/>
      <c r="Z32" s="57"/>
      <c r="AA32" s="57"/>
      <c r="AB32" s="57"/>
      <c r="AC32" s="57"/>
      <c r="AD32" s="57"/>
      <c r="AE32" s="57"/>
      <c r="AF32" s="57"/>
      <c r="AG32" s="57"/>
      <c r="AH32" s="57"/>
      <c r="AI32" s="57"/>
      <c r="AJ32" s="57"/>
      <c r="AK32" s="57"/>
    </row>
    <row r="33" spans="2:37" x14ac:dyDescent="0.2">
      <c r="B33" s="71" t="s">
        <v>249</v>
      </c>
      <c r="C33">
        <f>COUNTIFS(C$2:C$31,"x",JSFERIE,"Jrs")</f>
        <v>4</v>
      </c>
      <c r="D33">
        <f>COUNTIFS(D$2:D$31,"x",JSFERIE,"Jrs")</f>
        <v>0</v>
      </c>
      <c r="E33">
        <f>COUNTIFS(E$2:E$31,"x",JSFERIE,"Jrs")</f>
        <v>1</v>
      </c>
      <c r="F33">
        <f>COUNTIFS(F$2:F$31,"x",JSFERIE,"Jrs")</f>
        <v>1</v>
      </c>
      <c r="G33">
        <f>COUNTIFS(G$2:G$31,"x",JSFERIE,"Jrs")</f>
        <v>2</v>
      </c>
      <c r="H33">
        <f>COUNTIFS(H$2:H$31,"x",JSFERIE,"Jrs")</f>
        <v>1</v>
      </c>
      <c r="I33">
        <f>COUNTIFS(I$2:I$31,"x",JSFERIE,"Jrs")</f>
        <v>0</v>
      </c>
      <c r="J33">
        <f>COUNTIFS(J$2:J$31,"x",JSFERIE,"Jrs")</f>
        <v>0</v>
      </c>
      <c r="K33">
        <f>COUNTIFS(K$2:K$31,"x",JSFERIE,"Jrs")</f>
        <v>0</v>
      </c>
      <c r="L33">
        <f>COUNTIFS(L$2:L$31,"x",JSFERIE,"Jrs")</f>
        <v>0</v>
      </c>
      <c r="M33">
        <f>COUNTIFS(M$2:M$31,"x",JSFERIE,"Jrs")</f>
        <v>0</v>
      </c>
      <c r="N33">
        <f>COUNTIFS(N$2:N$31,"x",JSFERIE,"Jrs")</f>
        <v>1</v>
      </c>
      <c r="O33">
        <f>COUNTIFS(O$2:O$31,"x",JSFERIE,"Jrs")</f>
        <v>0</v>
      </c>
      <c r="P33">
        <f>COUNTIFS(P$2:P$31,"x",JSFERIE,"Jrs")</f>
        <v>0</v>
      </c>
      <c r="Q33">
        <f>COUNTIFS(Q$2:Q$31,"x",JSFERIE,"Jrs")</f>
        <v>0</v>
      </c>
      <c r="R33">
        <f>COUNTIFS(R$2:R$31,"x",JSFERIE,"Jrs")</f>
        <v>0</v>
      </c>
      <c r="S33">
        <f>COUNTIFS(S$2:S$31,"x",JSFERIE,"Jrs")</f>
        <v>0</v>
      </c>
      <c r="T33">
        <f>COUNTIFS(T$2:T$31,"x",JSFERIE,"Jrs")</f>
        <v>0</v>
      </c>
      <c r="U33">
        <f>COUNTIFS(U$2:U$31,"x",JSFERIE,"Jrs")</f>
        <v>0</v>
      </c>
      <c r="V33">
        <f>COUNTIFS(V$2:V$31,"x",JSFERIE,"Jrs")</f>
        <v>0</v>
      </c>
      <c r="W33">
        <f>COUNTIFS(W$2:W$31,"x",JSFERIE,"Jrs")</f>
        <v>0</v>
      </c>
      <c r="X33">
        <f>COUNTIFS(X$2:X$31,"x",JSFERIE,"Jrs")</f>
        <v>0</v>
      </c>
      <c r="Y33">
        <f>COUNTIFS(Y$2:Y$31,"x",JSFERIE,"Jrs")</f>
        <v>0</v>
      </c>
      <c r="Z33">
        <f>COUNTIFS(Z$2:Z$31,"x",JSFERIE,"Jrs")</f>
        <v>0</v>
      </c>
      <c r="AA33">
        <f>COUNTIFS(AA$2:AA$31,"x",JSFERIE,"Jrs")</f>
        <v>0</v>
      </c>
      <c r="AB33">
        <f>COUNTIFS(AB$2:AB$31,"x",JSFERIE,"Jrs")</f>
        <v>0</v>
      </c>
      <c r="AC33">
        <f>COUNTIFS(AC$2:AC$31,"x",JSFERIE,"Jrs")</f>
        <v>0</v>
      </c>
      <c r="AD33">
        <f>COUNTIFS(AD$2:AD$31,"x",JSFERIE,"Jrs")</f>
        <v>0</v>
      </c>
      <c r="AE33">
        <f>COUNTIFS(AE$2:AE$31,"x",JSFERIE,"Jrs")</f>
        <v>0</v>
      </c>
      <c r="AF33">
        <f>COUNTIFS(AF$2:AF$31,"x",JSFERIE,"Jrs")</f>
        <v>0</v>
      </c>
      <c r="AG33">
        <f>COUNTIFS(AG$2:AG$31,"x",JSFERIE,"Jrs")</f>
        <v>0</v>
      </c>
      <c r="AH33">
        <f>COUNTIFS(AH$2:AH$31,"x",JSFERIE,"Jrs")</f>
        <v>0</v>
      </c>
      <c r="AI33">
        <f>COUNTIFS(AI$2:AI$31,"x",JSFERIE,"Jrs")</f>
        <v>0</v>
      </c>
      <c r="AJ33">
        <f>COUNTIFS(AJ$2:AJ$31,"x",JSFERIE,"Jrs")</f>
        <v>0</v>
      </c>
      <c r="AK33">
        <f>COUNTIFS(AK$2:AK$31,"x",JSFERIE,"Jrs")</f>
        <v>0</v>
      </c>
    </row>
    <row r="34" spans="2:37" x14ac:dyDescent="0.2">
      <c r="B34" s="71" t="s">
        <v>250</v>
      </c>
      <c r="C34">
        <f>COUNTIFS(C$2:C$31,"x",JSFERIE,"Feri")</f>
        <v>3</v>
      </c>
      <c r="D34">
        <f>COUNTIFS(D$2:D$31,"x",JSFERIE,"Feri")</f>
        <v>0</v>
      </c>
      <c r="E34">
        <f>COUNTIFS(E$2:E$31,"x",JSFERIE,"Feri")</f>
        <v>2</v>
      </c>
      <c r="F34">
        <f>COUNTIFS(F$2:F$31,"x",JSFERIE,"Feri")</f>
        <v>1</v>
      </c>
      <c r="G34">
        <f>COUNTIFS(G$2:G$31,"x",JSFERIE,"Feri")</f>
        <v>0</v>
      </c>
      <c r="H34">
        <f>COUNTIFS(H$2:H$31,"x",JSFERIE,"Feri")</f>
        <v>0</v>
      </c>
      <c r="I34">
        <f>COUNTIFS(I$2:I$31,"x",JSFERIE,"Feri")</f>
        <v>1</v>
      </c>
      <c r="J34">
        <f>COUNTIFS(J$2:J$31,"x",JSFERIE,"Feri")</f>
        <v>0</v>
      </c>
      <c r="K34">
        <f>COUNTIFS(K$2:K$31,"x",JSFERIE,"Feri")</f>
        <v>0</v>
      </c>
      <c r="L34">
        <f>COUNTIFS(L$2:L$31,"x",JSFERIE,"Feri")</f>
        <v>0</v>
      </c>
      <c r="M34">
        <f>COUNTIFS(M$2:M$31,"x",JSFERIE,"Feri")</f>
        <v>0</v>
      </c>
      <c r="N34">
        <f>COUNTIFS(N$2:N$31,"x",JSFERIE,"Feri")</f>
        <v>1</v>
      </c>
      <c r="O34">
        <f>COUNTIFS(O$2:O$31,"x",JSFERIE,"Feri")</f>
        <v>0</v>
      </c>
      <c r="P34">
        <f>COUNTIFS(P$2:P$31,"x",JSFERIE,"Feri")</f>
        <v>0</v>
      </c>
      <c r="Q34">
        <f>COUNTIFS(Q$2:Q$31,"x",JSFERIE,"Feri")</f>
        <v>0</v>
      </c>
      <c r="R34">
        <f>COUNTIFS(R$2:R$31,"x",JSFERIE,"Feri")</f>
        <v>0</v>
      </c>
      <c r="S34">
        <f>COUNTIFS(S$2:S$31,"x",JSFERIE,"Feri")</f>
        <v>0</v>
      </c>
      <c r="T34">
        <f>COUNTIFS(T$2:T$31,"x",JSFERIE,"Feri")</f>
        <v>0</v>
      </c>
      <c r="U34">
        <f>COUNTIFS(U$2:U$31,"x",JSFERIE,"Feri")</f>
        <v>0</v>
      </c>
      <c r="V34">
        <f>COUNTIFS(V$2:V$31,"x",JSFERIE,"Feri")</f>
        <v>0</v>
      </c>
      <c r="W34">
        <f>COUNTIFS(W$2:W$31,"x",JSFERIE,"Feri")</f>
        <v>0</v>
      </c>
      <c r="X34">
        <f>COUNTIFS(X$2:X$31,"x",JSFERIE,"Feri")</f>
        <v>0</v>
      </c>
      <c r="Y34">
        <f>COUNTIFS(Y$2:Y$31,"x",JSFERIE,"Feri")</f>
        <v>0</v>
      </c>
      <c r="Z34">
        <f>COUNTIFS(Z$2:Z$31,"x",JSFERIE,"Feri")</f>
        <v>0</v>
      </c>
      <c r="AA34">
        <f>COUNTIFS(AA$2:AA$31,"x",JSFERIE,"Feri")</f>
        <v>0</v>
      </c>
      <c r="AB34">
        <f>COUNTIFS(AB$2:AB$31,"x",JSFERIE,"Feri")</f>
        <v>0</v>
      </c>
      <c r="AC34">
        <f>COUNTIFS(AC$2:AC$31,"x",JSFERIE,"Feri")</f>
        <v>0</v>
      </c>
      <c r="AD34">
        <f>COUNTIFS(AD$2:AD$31,"x",JSFERIE,"Feri")</f>
        <v>0</v>
      </c>
      <c r="AE34">
        <f>COUNTIFS(AE$2:AE$31,"x",JSFERIE,"Feri")</f>
        <v>0</v>
      </c>
      <c r="AF34">
        <f>COUNTIFS(AF$2:AF$31,"x",JSFERIE,"Feri")</f>
        <v>0</v>
      </c>
      <c r="AG34">
        <f>COUNTIFS(AG$2:AG$31,"x",JSFERIE,"Feri")</f>
        <v>0</v>
      </c>
      <c r="AH34">
        <f>COUNTIFS(AH$2:AH$31,"x",JSFERIE,"Feri")</f>
        <v>0</v>
      </c>
      <c r="AI34">
        <f>COUNTIFS(AI$2:AI$31,"x",JSFERIE,"Feri")</f>
        <v>0</v>
      </c>
      <c r="AJ34">
        <f>COUNTIFS(AJ$2:AJ$31,"x",JSFERIE,"Feri")</f>
        <v>0</v>
      </c>
      <c r="AK34">
        <f>COUNTIFS(AK$2:AK$31,"x",JSFERIE,"Feri")</f>
        <v>0</v>
      </c>
    </row>
    <row r="37" spans="2:37" x14ac:dyDescent="0.2">
      <c r="D37" s="43"/>
    </row>
  </sheetData>
  <sortState columnSort="1" ref="B1:AJ1">
    <sortCondition ref="B1:AJ1"/>
  </sortState>
  <conditionalFormatting sqref="A2:B28 B3:B31">
    <cfRule type="expression" dxfId="590" priority="743">
      <formula>$A2&lt;&gt;""</formula>
    </cfRule>
  </conditionalFormatting>
  <conditionalFormatting sqref="A29:B32">
    <cfRule type="expression" dxfId="589" priority="750">
      <formula>$A29&lt;&gt;""</formula>
    </cfRule>
    <cfRule type="expression" dxfId="588" priority="751">
      <formula>OR(WEEKDAY(#REF!)=1,WEEKDAY(#REF!)=2)</formula>
    </cfRule>
  </conditionalFormatting>
  <conditionalFormatting sqref="A1:XFD1">
    <cfRule type="expression" dxfId="587" priority="737">
      <formula>A1&lt;&gt;""</formula>
    </cfRule>
  </conditionalFormatting>
  <conditionalFormatting sqref="AY2:CS2">
    <cfRule type="expression" dxfId="586" priority="730">
      <formula>AY$1&lt;&gt;""</formula>
    </cfRule>
  </conditionalFormatting>
  <conditionalFormatting sqref="E3:AN3">
    <cfRule type="expression" dxfId="585" priority="721">
      <formula>E$1&lt;&gt;""</formula>
    </cfRule>
  </conditionalFormatting>
  <conditionalFormatting sqref="E3:AO3">
    <cfRule type="expression" dxfId="584" priority="720">
      <formula>E$1&lt;&gt;""</formula>
    </cfRule>
  </conditionalFormatting>
  <conditionalFormatting sqref="E4:AI4">
    <cfRule type="expression" dxfId="583" priority="719">
      <formula>E$1&lt;&gt;""</formula>
    </cfRule>
  </conditionalFormatting>
  <conditionalFormatting sqref="E4:AI4">
    <cfRule type="expression" dxfId="582" priority="718">
      <formula>E$1&lt;&gt;""</formula>
    </cfRule>
  </conditionalFormatting>
  <conditionalFormatting sqref="E5:AI5">
    <cfRule type="expression" dxfId="581" priority="717">
      <formula>E$1&lt;&gt;""</formula>
    </cfRule>
  </conditionalFormatting>
  <conditionalFormatting sqref="E5:AI5">
    <cfRule type="expression" dxfId="580" priority="716">
      <formula>E$1&lt;&gt;""</formula>
    </cfRule>
  </conditionalFormatting>
  <conditionalFormatting sqref="E6:AI6">
    <cfRule type="expression" dxfId="579" priority="715">
      <formula>E$1&lt;&gt;""</formula>
    </cfRule>
  </conditionalFormatting>
  <conditionalFormatting sqref="E6:AI6">
    <cfRule type="expression" dxfId="578" priority="714">
      <formula>E$1&lt;&gt;""</formula>
    </cfRule>
  </conditionalFormatting>
  <conditionalFormatting sqref="E7:AI7">
    <cfRule type="expression" dxfId="577" priority="713">
      <formula>E$1&lt;&gt;""</formula>
    </cfRule>
  </conditionalFormatting>
  <conditionalFormatting sqref="E7:AI7">
    <cfRule type="expression" dxfId="576" priority="712">
      <formula>E$1&lt;&gt;""</formula>
    </cfRule>
  </conditionalFormatting>
  <conditionalFormatting sqref="E8:AI8">
    <cfRule type="expression" dxfId="575" priority="711">
      <formula>E$1&lt;&gt;""</formula>
    </cfRule>
  </conditionalFormatting>
  <conditionalFormatting sqref="E8:AI8">
    <cfRule type="expression" dxfId="574" priority="710">
      <formula>E$1&lt;&gt;""</formula>
    </cfRule>
  </conditionalFormatting>
  <conditionalFormatting sqref="E9:AI9">
    <cfRule type="expression" dxfId="573" priority="709">
      <formula>E$1&lt;&gt;""</formula>
    </cfRule>
  </conditionalFormatting>
  <conditionalFormatting sqref="E9:AI9">
    <cfRule type="expression" dxfId="572" priority="708">
      <formula>E$1&lt;&gt;""</formula>
    </cfRule>
  </conditionalFormatting>
  <conditionalFormatting sqref="E10:AF10">
    <cfRule type="expression" dxfId="571" priority="707">
      <formula>E$1&lt;&gt;""</formula>
    </cfRule>
  </conditionalFormatting>
  <conditionalFormatting sqref="E11:AF11">
    <cfRule type="expression" dxfId="570" priority="706">
      <formula>E$1&lt;&gt;""</formula>
    </cfRule>
  </conditionalFormatting>
  <conditionalFormatting sqref="E12:AF12">
    <cfRule type="expression" dxfId="569" priority="705">
      <formula>E$1&lt;&gt;""</formula>
    </cfRule>
  </conditionalFormatting>
  <conditionalFormatting sqref="E13:AF13">
    <cfRule type="expression" dxfId="568" priority="704">
      <formula>E$1&lt;&gt;""</formula>
    </cfRule>
  </conditionalFormatting>
  <conditionalFormatting sqref="E14:AF14">
    <cfRule type="expression" dxfId="567" priority="703">
      <formula>E$1&lt;&gt;""</formula>
    </cfRule>
  </conditionalFormatting>
  <conditionalFormatting sqref="E15:AF15">
    <cfRule type="expression" dxfId="566" priority="702">
      <formula>E$1&lt;&gt;""</formula>
    </cfRule>
  </conditionalFormatting>
  <conditionalFormatting sqref="E16:AF16">
    <cfRule type="expression" dxfId="565" priority="701">
      <formula>E$1&lt;&gt;""</formula>
    </cfRule>
  </conditionalFormatting>
  <conditionalFormatting sqref="E17:AF17">
    <cfRule type="expression" dxfId="564" priority="700">
      <formula>E$1&lt;&gt;""</formula>
    </cfRule>
  </conditionalFormatting>
  <conditionalFormatting sqref="E18:AF18">
    <cfRule type="expression" dxfId="563" priority="699">
      <formula>E$1&lt;&gt;""</formula>
    </cfRule>
  </conditionalFormatting>
  <conditionalFormatting sqref="E19:AF19">
    <cfRule type="expression" dxfId="562" priority="698">
      <formula>E$1&lt;&gt;""</formula>
    </cfRule>
  </conditionalFormatting>
  <conditionalFormatting sqref="E20:AF20">
    <cfRule type="expression" dxfId="561" priority="697">
      <formula>E$1&lt;&gt;""</formula>
    </cfRule>
  </conditionalFormatting>
  <conditionalFormatting sqref="E21:AF21">
    <cfRule type="expression" dxfId="560" priority="696">
      <formula>E$1&lt;&gt;""</formula>
    </cfRule>
  </conditionalFormatting>
  <conditionalFormatting sqref="E22:AF22">
    <cfRule type="expression" dxfId="559" priority="695">
      <formula>E$1&lt;&gt;""</formula>
    </cfRule>
  </conditionalFormatting>
  <conditionalFormatting sqref="E23:AF23">
    <cfRule type="expression" dxfId="558" priority="694">
      <formula>E$1&lt;&gt;""</formula>
    </cfRule>
  </conditionalFormatting>
  <conditionalFormatting sqref="E24:AF24">
    <cfRule type="expression" dxfId="557" priority="693">
      <formula>E$1&lt;&gt;""</formula>
    </cfRule>
  </conditionalFormatting>
  <conditionalFormatting sqref="E25:AF25">
    <cfRule type="expression" dxfId="556" priority="692">
      <formula>E$1&lt;&gt;""</formula>
    </cfRule>
  </conditionalFormatting>
  <conditionalFormatting sqref="E26:AF26">
    <cfRule type="expression" dxfId="555" priority="691">
      <formula>E$1&lt;&gt;""</formula>
    </cfRule>
  </conditionalFormatting>
  <conditionalFormatting sqref="E27:AF27">
    <cfRule type="expression" dxfId="554" priority="690">
      <formula>E$1&lt;&gt;""</formula>
    </cfRule>
  </conditionalFormatting>
  <conditionalFormatting sqref="E28:AF28">
    <cfRule type="expression" dxfId="553" priority="689">
      <formula>E$1&lt;&gt;""</formula>
    </cfRule>
  </conditionalFormatting>
  <conditionalFormatting sqref="E29:AF29">
    <cfRule type="expression" dxfId="552" priority="688">
      <formula>E$1&lt;&gt;""</formula>
    </cfRule>
  </conditionalFormatting>
  <conditionalFormatting sqref="A2:B32">
    <cfRule type="expression" dxfId="551" priority="65">
      <formula>OR(A2=feries)</formula>
    </cfRule>
    <cfRule type="expression" dxfId="550" priority="747">
      <formula>OR(WEEKDAY(A3)=1,WEEKDAY(A3)=2)</formula>
    </cfRule>
  </conditionalFormatting>
  <conditionalFormatting sqref="E37">
    <cfRule type="expression" dxfId="549" priority="680">
      <formula>IF(A32,"","")</formula>
    </cfRule>
  </conditionalFormatting>
  <conditionalFormatting sqref="E3:AW3">
    <cfRule type="expression" dxfId="548" priority="672">
      <formula>E$1&lt;&gt;""</formula>
    </cfRule>
  </conditionalFormatting>
  <conditionalFormatting sqref="E4:AN4">
    <cfRule type="expression" dxfId="547" priority="671">
      <formula>E$1&lt;&gt;""</formula>
    </cfRule>
  </conditionalFormatting>
  <conditionalFormatting sqref="E4:AO4">
    <cfRule type="expression" dxfId="546" priority="670">
      <formula>E$1&lt;&gt;""</formula>
    </cfRule>
  </conditionalFormatting>
  <conditionalFormatting sqref="E4:AW4">
    <cfRule type="expression" dxfId="545" priority="669">
      <formula>E$1&lt;&gt;""</formula>
    </cfRule>
  </conditionalFormatting>
  <conditionalFormatting sqref="E5:AI5">
    <cfRule type="expression" dxfId="544" priority="668">
      <formula>E$1&lt;&gt;""</formula>
    </cfRule>
  </conditionalFormatting>
  <conditionalFormatting sqref="E5:AI5">
    <cfRule type="expression" dxfId="543" priority="667">
      <formula>E$1&lt;&gt;""</formula>
    </cfRule>
  </conditionalFormatting>
  <conditionalFormatting sqref="E5:AN5">
    <cfRule type="expression" dxfId="542" priority="666">
      <formula>E$1&lt;&gt;""</formula>
    </cfRule>
  </conditionalFormatting>
  <conditionalFormatting sqref="E5:AO5">
    <cfRule type="expression" dxfId="541" priority="665">
      <formula>E$1&lt;&gt;""</formula>
    </cfRule>
  </conditionalFormatting>
  <conditionalFormatting sqref="E5:AW5">
    <cfRule type="expression" dxfId="540" priority="664">
      <formula>E$1&lt;&gt;""</formula>
    </cfRule>
  </conditionalFormatting>
  <conditionalFormatting sqref="E6:AI6">
    <cfRule type="expression" dxfId="539" priority="663">
      <formula>E$1&lt;&gt;""</formula>
    </cfRule>
  </conditionalFormatting>
  <conditionalFormatting sqref="E6:AI6">
    <cfRule type="expression" dxfId="538" priority="662">
      <formula>E$1&lt;&gt;""</formula>
    </cfRule>
  </conditionalFormatting>
  <conditionalFormatting sqref="E6:AI6">
    <cfRule type="expression" dxfId="537" priority="661">
      <formula>E$1&lt;&gt;""</formula>
    </cfRule>
  </conditionalFormatting>
  <conditionalFormatting sqref="E6:AI6">
    <cfRule type="expression" dxfId="536" priority="660">
      <formula>E$1&lt;&gt;""</formula>
    </cfRule>
  </conditionalFormatting>
  <conditionalFormatting sqref="E6:AN6">
    <cfRule type="expression" dxfId="535" priority="659">
      <formula>E$1&lt;&gt;""</formula>
    </cfRule>
  </conditionalFormatting>
  <conditionalFormatting sqref="E6:AO6">
    <cfRule type="expression" dxfId="534" priority="658">
      <formula>E$1&lt;&gt;""</formula>
    </cfRule>
  </conditionalFormatting>
  <conditionalFormatting sqref="E6:AW6">
    <cfRule type="expression" dxfId="533" priority="657">
      <formula>E$1&lt;&gt;""</formula>
    </cfRule>
  </conditionalFormatting>
  <conditionalFormatting sqref="E7:AI7">
    <cfRule type="expression" dxfId="532" priority="656">
      <formula>E$1&lt;&gt;""</formula>
    </cfRule>
  </conditionalFormatting>
  <conditionalFormatting sqref="E7:AI7">
    <cfRule type="expression" dxfId="531" priority="655">
      <formula>E$1&lt;&gt;""</formula>
    </cfRule>
  </conditionalFormatting>
  <conditionalFormatting sqref="E7:AI7">
    <cfRule type="expression" dxfId="530" priority="654">
      <formula>E$1&lt;&gt;""</formula>
    </cfRule>
  </conditionalFormatting>
  <conditionalFormatting sqref="E7:AI7">
    <cfRule type="expression" dxfId="529" priority="653">
      <formula>E$1&lt;&gt;""</formula>
    </cfRule>
  </conditionalFormatting>
  <conditionalFormatting sqref="E7:AI7">
    <cfRule type="expression" dxfId="528" priority="652">
      <formula>E$1&lt;&gt;""</formula>
    </cfRule>
  </conditionalFormatting>
  <conditionalFormatting sqref="E7:AI7">
    <cfRule type="expression" dxfId="527" priority="651">
      <formula>E$1&lt;&gt;""</formula>
    </cfRule>
  </conditionalFormatting>
  <conditionalFormatting sqref="E7:AN7">
    <cfRule type="expression" dxfId="526" priority="650">
      <formula>E$1&lt;&gt;""</formula>
    </cfRule>
  </conditionalFormatting>
  <conditionalFormatting sqref="E7:AO7">
    <cfRule type="expression" dxfId="525" priority="649">
      <formula>E$1&lt;&gt;""</formula>
    </cfRule>
  </conditionalFormatting>
  <conditionalFormatting sqref="E7:AW7">
    <cfRule type="expression" dxfId="524" priority="648">
      <formula>E$1&lt;&gt;""</formula>
    </cfRule>
  </conditionalFormatting>
  <conditionalFormatting sqref="E8:AI8">
    <cfRule type="expression" dxfId="523" priority="647">
      <formula>E$1&lt;&gt;""</formula>
    </cfRule>
  </conditionalFormatting>
  <conditionalFormatting sqref="E8:AI8">
    <cfRule type="expression" dxfId="522" priority="646">
      <formula>E$1&lt;&gt;""</formula>
    </cfRule>
  </conditionalFormatting>
  <conditionalFormatting sqref="E8:AI8">
    <cfRule type="expression" dxfId="521" priority="645">
      <formula>E$1&lt;&gt;""</formula>
    </cfRule>
  </conditionalFormatting>
  <conditionalFormatting sqref="E8:AI8">
    <cfRule type="expression" dxfId="520" priority="644">
      <formula>E$1&lt;&gt;""</formula>
    </cfRule>
  </conditionalFormatting>
  <conditionalFormatting sqref="E8:AI8">
    <cfRule type="expression" dxfId="519" priority="643">
      <formula>E$1&lt;&gt;""</formula>
    </cfRule>
  </conditionalFormatting>
  <conditionalFormatting sqref="E8:AI8">
    <cfRule type="expression" dxfId="518" priority="642">
      <formula>E$1&lt;&gt;""</formula>
    </cfRule>
  </conditionalFormatting>
  <conditionalFormatting sqref="E8:AI8">
    <cfRule type="expression" dxfId="517" priority="641">
      <formula>E$1&lt;&gt;""</formula>
    </cfRule>
  </conditionalFormatting>
  <conditionalFormatting sqref="E8:AI8">
    <cfRule type="expression" dxfId="516" priority="640">
      <formula>E$1&lt;&gt;""</formula>
    </cfRule>
  </conditionalFormatting>
  <conditionalFormatting sqref="E8:AN8">
    <cfRule type="expression" dxfId="515" priority="639">
      <formula>E$1&lt;&gt;""</formula>
    </cfRule>
  </conditionalFormatting>
  <conditionalFormatting sqref="E8:AO8">
    <cfRule type="expression" dxfId="514" priority="638">
      <formula>E$1&lt;&gt;""</formula>
    </cfRule>
  </conditionalFormatting>
  <conditionalFormatting sqref="E8:AW8">
    <cfRule type="expression" dxfId="513" priority="637">
      <formula>E$1&lt;&gt;""</formula>
    </cfRule>
  </conditionalFormatting>
  <conditionalFormatting sqref="E9:AI9">
    <cfRule type="expression" dxfId="512" priority="636">
      <formula>E$1&lt;&gt;""</formula>
    </cfRule>
  </conditionalFormatting>
  <conditionalFormatting sqref="E9:AI9">
    <cfRule type="expression" dxfId="511" priority="635">
      <formula>E$1&lt;&gt;""</formula>
    </cfRule>
  </conditionalFormatting>
  <conditionalFormatting sqref="E9:AI9">
    <cfRule type="expression" dxfId="510" priority="634">
      <formula>E$1&lt;&gt;""</formula>
    </cfRule>
  </conditionalFormatting>
  <conditionalFormatting sqref="E9:AI9">
    <cfRule type="expression" dxfId="509" priority="633">
      <formula>E$1&lt;&gt;""</formula>
    </cfRule>
  </conditionalFormatting>
  <conditionalFormatting sqref="E9:AI9">
    <cfRule type="expression" dxfId="508" priority="632">
      <formula>E$1&lt;&gt;""</formula>
    </cfRule>
  </conditionalFormatting>
  <conditionalFormatting sqref="E9:AI9">
    <cfRule type="expression" dxfId="507" priority="631">
      <formula>E$1&lt;&gt;""</formula>
    </cfRule>
  </conditionalFormatting>
  <conditionalFormatting sqref="E9:AI9">
    <cfRule type="expression" dxfId="506" priority="630">
      <formula>E$1&lt;&gt;""</formula>
    </cfRule>
  </conditionalFormatting>
  <conditionalFormatting sqref="E9:AI9">
    <cfRule type="expression" dxfId="505" priority="629">
      <formula>E$1&lt;&gt;""</formula>
    </cfRule>
  </conditionalFormatting>
  <conditionalFormatting sqref="E9:AI9">
    <cfRule type="expression" dxfId="504" priority="628">
      <formula>E$1&lt;&gt;""</formula>
    </cfRule>
  </conditionalFormatting>
  <conditionalFormatting sqref="E9:AI9">
    <cfRule type="expression" dxfId="503" priority="627">
      <formula>E$1&lt;&gt;""</formula>
    </cfRule>
  </conditionalFormatting>
  <conditionalFormatting sqref="E9:AN9">
    <cfRule type="expression" dxfId="502" priority="626">
      <formula>E$1&lt;&gt;""</formula>
    </cfRule>
  </conditionalFormatting>
  <conditionalFormatting sqref="E9:AO9">
    <cfRule type="expression" dxfId="501" priority="625">
      <formula>E$1&lt;&gt;""</formula>
    </cfRule>
  </conditionalFormatting>
  <conditionalFormatting sqref="E9:AW9">
    <cfRule type="expression" dxfId="500" priority="624">
      <formula>E$1&lt;&gt;""</formula>
    </cfRule>
  </conditionalFormatting>
  <conditionalFormatting sqref="E10:AI10">
    <cfRule type="expression" dxfId="499" priority="623">
      <formula>E$1&lt;&gt;""</formula>
    </cfRule>
  </conditionalFormatting>
  <conditionalFormatting sqref="E10:AI10">
    <cfRule type="expression" dxfId="498" priority="622">
      <formula>E$1&lt;&gt;""</formula>
    </cfRule>
  </conditionalFormatting>
  <conditionalFormatting sqref="E10:AI10">
    <cfRule type="expression" dxfId="497" priority="621">
      <formula>E$1&lt;&gt;""</formula>
    </cfRule>
  </conditionalFormatting>
  <conditionalFormatting sqref="E10:AI10">
    <cfRule type="expression" dxfId="496" priority="620">
      <formula>E$1&lt;&gt;""</formula>
    </cfRule>
  </conditionalFormatting>
  <conditionalFormatting sqref="E10:AI10">
    <cfRule type="expression" dxfId="495" priority="619">
      <formula>E$1&lt;&gt;""</formula>
    </cfRule>
  </conditionalFormatting>
  <conditionalFormatting sqref="E10:AI10">
    <cfRule type="expression" dxfId="494" priority="618">
      <formula>E$1&lt;&gt;""</formula>
    </cfRule>
  </conditionalFormatting>
  <conditionalFormatting sqref="E10:AI10">
    <cfRule type="expression" dxfId="493" priority="617">
      <formula>E$1&lt;&gt;""</formula>
    </cfRule>
  </conditionalFormatting>
  <conditionalFormatting sqref="E10:AI10">
    <cfRule type="expression" dxfId="492" priority="616">
      <formula>E$1&lt;&gt;""</formula>
    </cfRule>
  </conditionalFormatting>
  <conditionalFormatting sqref="E10:AI10">
    <cfRule type="expression" dxfId="491" priority="615">
      <formula>E$1&lt;&gt;""</formula>
    </cfRule>
  </conditionalFormatting>
  <conditionalFormatting sqref="E10:AI10">
    <cfRule type="expression" dxfId="490" priority="614">
      <formula>E$1&lt;&gt;""</formula>
    </cfRule>
  </conditionalFormatting>
  <conditionalFormatting sqref="E10:AI10">
    <cfRule type="expression" dxfId="489" priority="613">
      <formula>E$1&lt;&gt;""</formula>
    </cfRule>
  </conditionalFormatting>
  <conditionalFormatting sqref="E10:AI10">
    <cfRule type="expression" dxfId="488" priority="612">
      <formula>E$1&lt;&gt;""</formula>
    </cfRule>
  </conditionalFormatting>
  <conditionalFormatting sqref="E10:AN10">
    <cfRule type="expression" dxfId="487" priority="611">
      <formula>E$1&lt;&gt;""</formula>
    </cfRule>
  </conditionalFormatting>
  <conditionalFormatting sqref="E10:AO10">
    <cfRule type="expression" dxfId="486" priority="610">
      <formula>E$1&lt;&gt;""</formula>
    </cfRule>
  </conditionalFormatting>
  <conditionalFormatting sqref="E10:AW10">
    <cfRule type="expression" dxfId="485" priority="609">
      <formula>E$1&lt;&gt;""</formula>
    </cfRule>
  </conditionalFormatting>
  <conditionalFormatting sqref="E11:AF11">
    <cfRule type="expression" dxfId="484" priority="608">
      <formula>E$1&lt;&gt;""</formula>
    </cfRule>
  </conditionalFormatting>
  <conditionalFormatting sqref="E11:AI11">
    <cfRule type="expression" dxfId="483" priority="607">
      <formula>E$1&lt;&gt;""</formula>
    </cfRule>
  </conditionalFormatting>
  <conditionalFormatting sqref="E11:AI11">
    <cfRule type="expression" dxfId="482" priority="606">
      <formula>E$1&lt;&gt;""</formula>
    </cfRule>
  </conditionalFormatting>
  <conditionalFormatting sqref="E11:AI11">
    <cfRule type="expression" dxfId="481" priority="605">
      <formula>E$1&lt;&gt;""</formula>
    </cfRule>
  </conditionalFormatting>
  <conditionalFormatting sqref="E11:AI11">
    <cfRule type="expression" dxfId="480" priority="604">
      <formula>E$1&lt;&gt;""</formula>
    </cfRule>
  </conditionalFormatting>
  <conditionalFormatting sqref="E11:AI11">
    <cfRule type="expression" dxfId="479" priority="603">
      <formula>E$1&lt;&gt;""</formula>
    </cfRule>
  </conditionalFormatting>
  <conditionalFormatting sqref="E11:AI11">
    <cfRule type="expression" dxfId="478" priority="602">
      <formula>E$1&lt;&gt;""</formula>
    </cfRule>
  </conditionalFormatting>
  <conditionalFormatting sqref="E11:AI11">
    <cfRule type="expression" dxfId="477" priority="601">
      <formula>E$1&lt;&gt;""</formula>
    </cfRule>
  </conditionalFormatting>
  <conditionalFormatting sqref="E11:AI11">
    <cfRule type="expression" dxfId="476" priority="600">
      <formula>E$1&lt;&gt;""</formula>
    </cfRule>
  </conditionalFormatting>
  <conditionalFormatting sqref="E11:AI11">
    <cfRule type="expression" dxfId="475" priority="599">
      <formula>E$1&lt;&gt;""</formula>
    </cfRule>
  </conditionalFormatting>
  <conditionalFormatting sqref="E11:AI11">
    <cfRule type="expression" dxfId="474" priority="598">
      <formula>E$1&lt;&gt;""</formula>
    </cfRule>
  </conditionalFormatting>
  <conditionalFormatting sqref="E11:AI11">
    <cfRule type="expression" dxfId="473" priority="597">
      <formula>E$1&lt;&gt;""</formula>
    </cfRule>
  </conditionalFormatting>
  <conditionalFormatting sqref="E11:AI11">
    <cfRule type="expression" dxfId="472" priority="596">
      <formula>E$1&lt;&gt;""</formula>
    </cfRule>
  </conditionalFormatting>
  <conditionalFormatting sqref="E11:AN11">
    <cfRule type="expression" dxfId="471" priority="595">
      <formula>E$1&lt;&gt;""</formula>
    </cfRule>
  </conditionalFormatting>
  <conditionalFormatting sqref="E11:AO11">
    <cfRule type="expression" dxfId="470" priority="594">
      <formula>E$1&lt;&gt;""</formula>
    </cfRule>
  </conditionalFormatting>
  <conditionalFormatting sqref="E11:AW11">
    <cfRule type="expression" dxfId="469" priority="593">
      <formula>E$1&lt;&gt;""</formula>
    </cfRule>
  </conditionalFormatting>
  <conditionalFormatting sqref="E12:AF12">
    <cfRule type="expression" dxfId="468" priority="592">
      <formula>E$1&lt;&gt;""</formula>
    </cfRule>
  </conditionalFormatting>
  <conditionalFormatting sqref="E12:AF12">
    <cfRule type="expression" dxfId="467" priority="591">
      <formula>E$1&lt;&gt;""</formula>
    </cfRule>
  </conditionalFormatting>
  <conditionalFormatting sqref="E12:AI12">
    <cfRule type="expression" dxfId="466" priority="590">
      <formula>E$1&lt;&gt;""</formula>
    </cfRule>
  </conditionalFormatting>
  <conditionalFormatting sqref="E12:AI12">
    <cfRule type="expression" dxfId="465" priority="589">
      <formula>E$1&lt;&gt;""</formula>
    </cfRule>
  </conditionalFormatting>
  <conditionalFormatting sqref="E12:AI12">
    <cfRule type="expression" dxfId="464" priority="588">
      <formula>E$1&lt;&gt;""</formula>
    </cfRule>
  </conditionalFormatting>
  <conditionalFormatting sqref="E12:AI12">
    <cfRule type="expression" dxfId="463" priority="587">
      <formula>E$1&lt;&gt;""</formula>
    </cfRule>
  </conditionalFormatting>
  <conditionalFormatting sqref="E12:AI12">
    <cfRule type="expression" dxfId="462" priority="586">
      <formula>E$1&lt;&gt;""</formula>
    </cfRule>
  </conditionalFormatting>
  <conditionalFormatting sqref="E12:AI12">
    <cfRule type="expression" dxfId="461" priority="585">
      <formula>E$1&lt;&gt;""</formula>
    </cfRule>
  </conditionalFormatting>
  <conditionalFormatting sqref="E12:AI12">
    <cfRule type="expression" dxfId="460" priority="584">
      <formula>E$1&lt;&gt;""</formula>
    </cfRule>
  </conditionalFormatting>
  <conditionalFormatting sqref="E12:AI12">
    <cfRule type="expression" dxfId="459" priority="583">
      <formula>E$1&lt;&gt;""</formula>
    </cfRule>
  </conditionalFormatting>
  <conditionalFormatting sqref="E12:AI12">
    <cfRule type="expression" dxfId="458" priority="582">
      <formula>E$1&lt;&gt;""</formula>
    </cfRule>
  </conditionalFormatting>
  <conditionalFormatting sqref="E12:AI12">
    <cfRule type="expression" dxfId="457" priority="581">
      <formula>E$1&lt;&gt;""</formula>
    </cfRule>
  </conditionalFormatting>
  <conditionalFormatting sqref="E12:AI12">
    <cfRule type="expression" dxfId="456" priority="580">
      <formula>E$1&lt;&gt;""</formula>
    </cfRule>
  </conditionalFormatting>
  <conditionalFormatting sqref="E12:AI12">
    <cfRule type="expression" dxfId="455" priority="579">
      <formula>E$1&lt;&gt;""</formula>
    </cfRule>
  </conditionalFormatting>
  <conditionalFormatting sqref="E12:AN12">
    <cfRule type="expression" dxfId="454" priority="578">
      <formula>E$1&lt;&gt;""</formula>
    </cfRule>
  </conditionalFormatting>
  <conditionalFormatting sqref="E12:AO12">
    <cfRule type="expression" dxfId="453" priority="577">
      <formula>E$1&lt;&gt;""</formula>
    </cfRule>
  </conditionalFormatting>
  <conditionalFormatting sqref="E12:AW12">
    <cfRule type="expression" dxfId="452" priority="576">
      <formula>E$1&lt;&gt;""</formula>
    </cfRule>
  </conditionalFormatting>
  <conditionalFormatting sqref="E13:AF13">
    <cfRule type="expression" dxfId="451" priority="575">
      <formula>E$1&lt;&gt;""</formula>
    </cfRule>
  </conditionalFormatting>
  <conditionalFormatting sqref="E13:AF13">
    <cfRule type="expression" dxfId="450" priority="574">
      <formula>E$1&lt;&gt;""</formula>
    </cfRule>
  </conditionalFormatting>
  <conditionalFormatting sqref="E13:AF13">
    <cfRule type="expression" dxfId="449" priority="573">
      <formula>E$1&lt;&gt;""</formula>
    </cfRule>
  </conditionalFormatting>
  <conditionalFormatting sqref="E13:AI13">
    <cfRule type="expression" dxfId="448" priority="572">
      <formula>E$1&lt;&gt;""</formula>
    </cfRule>
  </conditionalFormatting>
  <conditionalFormatting sqref="E13:AI13">
    <cfRule type="expression" dxfId="447" priority="571">
      <formula>E$1&lt;&gt;""</formula>
    </cfRule>
  </conditionalFormatting>
  <conditionalFormatting sqref="E13:AI13">
    <cfRule type="expression" dxfId="446" priority="570">
      <formula>E$1&lt;&gt;""</formula>
    </cfRule>
  </conditionalFormatting>
  <conditionalFormatting sqref="E13:AI13">
    <cfRule type="expression" dxfId="445" priority="569">
      <formula>E$1&lt;&gt;""</formula>
    </cfRule>
  </conditionalFormatting>
  <conditionalFormatting sqref="E13:AI13">
    <cfRule type="expression" dxfId="444" priority="568">
      <formula>E$1&lt;&gt;""</formula>
    </cfRule>
  </conditionalFormatting>
  <conditionalFormatting sqref="E13:AI13">
    <cfRule type="expression" dxfId="443" priority="567">
      <formula>E$1&lt;&gt;""</formula>
    </cfRule>
  </conditionalFormatting>
  <conditionalFormatting sqref="E13:AI13">
    <cfRule type="expression" dxfId="442" priority="566">
      <formula>E$1&lt;&gt;""</formula>
    </cfRule>
  </conditionalFormatting>
  <conditionalFormatting sqref="E13:AI13">
    <cfRule type="expression" dxfId="441" priority="565">
      <formula>E$1&lt;&gt;""</formula>
    </cfRule>
  </conditionalFormatting>
  <conditionalFormatting sqref="E13:AI13">
    <cfRule type="expression" dxfId="440" priority="564">
      <formula>E$1&lt;&gt;""</formula>
    </cfRule>
  </conditionalFormatting>
  <conditionalFormatting sqref="E13:AI13">
    <cfRule type="expression" dxfId="439" priority="563">
      <formula>E$1&lt;&gt;""</formula>
    </cfRule>
  </conditionalFormatting>
  <conditionalFormatting sqref="E13:AI13">
    <cfRule type="expression" dxfId="438" priority="562">
      <formula>E$1&lt;&gt;""</formula>
    </cfRule>
  </conditionalFormatting>
  <conditionalFormatting sqref="E13:AI13">
    <cfRule type="expression" dxfId="437" priority="561">
      <formula>E$1&lt;&gt;""</formula>
    </cfRule>
  </conditionalFormatting>
  <conditionalFormatting sqref="E13:AN13">
    <cfRule type="expression" dxfId="436" priority="560">
      <formula>E$1&lt;&gt;""</formula>
    </cfRule>
  </conditionalFormatting>
  <conditionalFormatting sqref="E13:AO13">
    <cfRule type="expression" dxfId="435" priority="559">
      <formula>E$1&lt;&gt;""</formula>
    </cfRule>
  </conditionalFormatting>
  <conditionalFormatting sqref="E13:AW13">
    <cfRule type="expression" dxfId="434" priority="558">
      <formula>E$1&lt;&gt;""</formula>
    </cfRule>
  </conditionalFormatting>
  <conditionalFormatting sqref="E14:AF14">
    <cfRule type="expression" dxfId="433" priority="557">
      <formula>E$1&lt;&gt;""</formula>
    </cfRule>
  </conditionalFormatting>
  <conditionalFormatting sqref="E14:AF14">
    <cfRule type="expression" dxfId="432" priority="556">
      <formula>E$1&lt;&gt;""</formula>
    </cfRule>
  </conditionalFormatting>
  <conditionalFormatting sqref="E14:AF14">
    <cfRule type="expression" dxfId="431" priority="555">
      <formula>E$1&lt;&gt;""</formula>
    </cfRule>
  </conditionalFormatting>
  <conditionalFormatting sqref="E14:AF14">
    <cfRule type="expression" dxfId="430" priority="554">
      <formula>E$1&lt;&gt;""</formula>
    </cfRule>
  </conditionalFormatting>
  <conditionalFormatting sqref="E14:AI14">
    <cfRule type="expression" dxfId="429" priority="553">
      <formula>E$1&lt;&gt;""</formula>
    </cfRule>
  </conditionalFormatting>
  <conditionalFormatting sqref="E14:AI14">
    <cfRule type="expression" dxfId="428" priority="552">
      <formula>E$1&lt;&gt;""</formula>
    </cfRule>
  </conditionalFormatting>
  <conditionalFormatting sqref="E14:AI14">
    <cfRule type="expression" dxfId="427" priority="551">
      <formula>E$1&lt;&gt;""</formula>
    </cfRule>
  </conditionalFormatting>
  <conditionalFormatting sqref="E14:AI14">
    <cfRule type="expression" dxfId="426" priority="550">
      <formula>E$1&lt;&gt;""</formula>
    </cfRule>
  </conditionalFormatting>
  <conditionalFormatting sqref="E14:AI14">
    <cfRule type="expression" dxfId="425" priority="549">
      <formula>E$1&lt;&gt;""</formula>
    </cfRule>
  </conditionalFormatting>
  <conditionalFormatting sqref="E14:AI14">
    <cfRule type="expression" dxfId="424" priority="548">
      <formula>E$1&lt;&gt;""</formula>
    </cfRule>
  </conditionalFormatting>
  <conditionalFormatting sqref="E14:AI14">
    <cfRule type="expression" dxfId="423" priority="547">
      <formula>E$1&lt;&gt;""</formula>
    </cfRule>
  </conditionalFormatting>
  <conditionalFormatting sqref="E14:AI14">
    <cfRule type="expression" dxfId="422" priority="546">
      <formula>E$1&lt;&gt;""</formula>
    </cfRule>
  </conditionalFormatting>
  <conditionalFormatting sqref="E14:AI14">
    <cfRule type="expression" dxfId="421" priority="545">
      <formula>E$1&lt;&gt;""</formula>
    </cfRule>
  </conditionalFormatting>
  <conditionalFormatting sqref="E14:AI14">
    <cfRule type="expression" dxfId="420" priority="544">
      <formula>E$1&lt;&gt;""</formula>
    </cfRule>
  </conditionalFormatting>
  <conditionalFormatting sqref="E14:AI14">
    <cfRule type="expression" dxfId="419" priority="543">
      <formula>E$1&lt;&gt;""</formula>
    </cfRule>
  </conditionalFormatting>
  <conditionalFormatting sqref="E14:AI14">
    <cfRule type="expression" dxfId="418" priority="542">
      <formula>E$1&lt;&gt;""</formula>
    </cfRule>
  </conditionalFormatting>
  <conditionalFormatting sqref="E14:AN14">
    <cfRule type="expression" dxfId="417" priority="541">
      <formula>E$1&lt;&gt;""</formula>
    </cfRule>
  </conditionalFormatting>
  <conditionalFormatting sqref="E14:AO14">
    <cfRule type="expression" dxfId="416" priority="540">
      <formula>E$1&lt;&gt;""</formula>
    </cfRule>
  </conditionalFormatting>
  <conditionalFormatting sqref="E14:AW14">
    <cfRule type="expression" dxfId="415" priority="539">
      <formula>E$1&lt;&gt;""</formula>
    </cfRule>
  </conditionalFormatting>
  <conditionalFormatting sqref="E15:AF15">
    <cfRule type="expression" dxfId="414" priority="538">
      <formula>E$1&lt;&gt;""</formula>
    </cfRule>
  </conditionalFormatting>
  <conditionalFormatting sqref="E15:AF15">
    <cfRule type="expression" dxfId="413" priority="537">
      <formula>E$1&lt;&gt;""</formula>
    </cfRule>
  </conditionalFormatting>
  <conditionalFormatting sqref="E15:AF15">
    <cfRule type="expression" dxfId="412" priority="536">
      <formula>E$1&lt;&gt;""</formula>
    </cfRule>
  </conditionalFormatting>
  <conditionalFormatting sqref="E15:AF15">
    <cfRule type="expression" dxfId="411" priority="535">
      <formula>E$1&lt;&gt;""</formula>
    </cfRule>
  </conditionalFormatting>
  <conditionalFormatting sqref="E15:AF15">
    <cfRule type="expression" dxfId="410" priority="534">
      <formula>E$1&lt;&gt;""</formula>
    </cfRule>
  </conditionalFormatting>
  <conditionalFormatting sqref="E15:AI15">
    <cfRule type="expression" dxfId="409" priority="533">
      <formula>E$1&lt;&gt;""</formula>
    </cfRule>
  </conditionalFormatting>
  <conditionalFormatting sqref="E15:AI15">
    <cfRule type="expression" dxfId="408" priority="532">
      <formula>E$1&lt;&gt;""</formula>
    </cfRule>
  </conditionalFormatting>
  <conditionalFormatting sqref="E15:AI15">
    <cfRule type="expression" dxfId="407" priority="531">
      <formula>E$1&lt;&gt;""</formula>
    </cfRule>
  </conditionalFormatting>
  <conditionalFormatting sqref="E15:AI15">
    <cfRule type="expression" dxfId="406" priority="530">
      <formula>E$1&lt;&gt;""</formula>
    </cfRule>
  </conditionalFormatting>
  <conditionalFormatting sqref="E15:AI15">
    <cfRule type="expression" dxfId="405" priority="529">
      <formula>E$1&lt;&gt;""</formula>
    </cfRule>
  </conditionalFormatting>
  <conditionalFormatting sqref="E15:AI15">
    <cfRule type="expression" dxfId="404" priority="528">
      <formula>E$1&lt;&gt;""</formula>
    </cfRule>
  </conditionalFormatting>
  <conditionalFormatting sqref="E15:AI15">
    <cfRule type="expression" dxfId="403" priority="527">
      <formula>E$1&lt;&gt;""</formula>
    </cfRule>
  </conditionalFormatting>
  <conditionalFormatting sqref="E15:AI15">
    <cfRule type="expression" dxfId="402" priority="526">
      <formula>E$1&lt;&gt;""</formula>
    </cfRule>
  </conditionalFormatting>
  <conditionalFormatting sqref="E15:AI15">
    <cfRule type="expression" dxfId="401" priority="525">
      <formula>E$1&lt;&gt;""</formula>
    </cfRule>
  </conditionalFormatting>
  <conditionalFormatting sqref="E15:AI15">
    <cfRule type="expression" dxfId="400" priority="524">
      <formula>E$1&lt;&gt;""</formula>
    </cfRule>
  </conditionalFormatting>
  <conditionalFormatting sqref="E15:AI15">
    <cfRule type="expression" dxfId="399" priority="523">
      <formula>E$1&lt;&gt;""</formula>
    </cfRule>
  </conditionalFormatting>
  <conditionalFormatting sqref="E15:AI15">
    <cfRule type="expression" dxfId="398" priority="522">
      <formula>E$1&lt;&gt;""</formula>
    </cfRule>
  </conditionalFormatting>
  <conditionalFormatting sqref="E15:AN15">
    <cfRule type="expression" dxfId="397" priority="521">
      <formula>E$1&lt;&gt;""</formula>
    </cfRule>
  </conditionalFormatting>
  <conditionalFormatting sqref="E15:AO15">
    <cfRule type="expression" dxfId="396" priority="520">
      <formula>E$1&lt;&gt;""</formula>
    </cfRule>
  </conditionalFormatting>
  <conditionalFormatting sqref="E15:AW15">
    <cfRule type="expression" dxfId="395" priority="519">
      <formula>E$1&lt;&gt;""</formula>
    </cfRule>
  </conditionalFormatting>
  <conditionalFormatting sqref="E16:AF16">
    <cfRule type="expression" dxfId="394" priority="518">
      <formula>E$1&lt;&gt;""</formula>
    </cfRule>
  </conditionalFormatting>
  <conditionalFormatting sqref="E16:AF16">
    <cfRule type="expression" dxfId="393" priority="517">
      <formula>E$1&lt;&gt;""</formula>
    </cfRule>
  </conditionalFormatting>
  <conditionalFormatting sqref="E16:AF16">
    <cfRule type="expression" dxfId="392" priority="516">
      <formula>E$1&lt;&gt;""</formula>
    </cfRule>
  </conditionalFormatting>
  <conditionalFormatting sqref="E16:AF16">
    <cfRule type="expression" dxfId="391" priority="515">
      <formula>E$1&lt;&gt;""</formula>
    </cfRule>
  </conditionalFormatting>
  <conditionalFormatting sqref="E16:AF16">
    <cfRule type="expression" dxfId="390" priority="514">
      <formula>E$1&lt;&gt;""</formula>
    </cfRule>
  </conditionalFormatting>
  <conditionalFormatting sqref="E16:AF16">
    <cfRule type="expression" dxfId="389" priority="513">
      <formula>E$1&lt;&gt;""</formula>
    </cfRule>
  </conditionalFormatting>
  <conditionalFormatting sqref="E16:AI16">
    <cfRule type="expression" dxfId="388" priority="512">
      <formula>E$1&lt;&gt;""</formula>
    </cfRule>
  </conditionalFormatting>
  <conditionalFormatting sqref="E16:AI16">
    <cfRule type="expression" dxfId="387" priority="511">
      <formula>E$1&lt;&gt;""</formula>
    </cfRule>
  </conditionalFormatting>
  <conditionalFormatting sqref="E16:AI16">
    <cfRule type="expression" dxfId="386" priority="510">
      <formula>E$1&lt;&gt;""</formula>
    </cfRule>
  </conditionalFormatting>
  <conditionalFormatting sqref="E16:AI16">
    <cfRule type="expression" dxfId="385" priority="509">
      <formula>E$1&lt;&gt;""</formula>
    </cfRule>
  </conditionalFormatting>
  <conditionalFormatting sqref="E16:AI16">
    <cfRule type="expression" dxfId="384" priority="508">
      <formula>E$1&lt;&gt;""</formula>
    </cfRule>
  </conditionalFormatting>
  <conditionalFormatting sqref="E16:AI16">
    <cfRule type="expression" dxfId="383" priority="507">
      <formula>E$1&lt;&gt;""</formula>
    </cfRule>
  </conditionalFormatting>
  <conditionalFormatting sqref="E16:AI16">
    <cfRule type="expression" dxfId="382" priority="506">
      <formula>E$1&lt;&gt;""</formula>
    </cfRule>
  </conditionalFormatting>
  <conditionalFormatting sqref="E16:AI16">
    <cfRule type="expression" dxfId="381" priority="505">
      <formula>E$1&lt;&gt;""</formula>
    </cfRule>
  </conditionalFormatting>
  <conditionalFormatting sqref="E16:AI16">
    <cfRule type="expression" dxfId="380" priority="504">
      <formula>E$1&lt;&gt;""</formula>
    </cfRule>
  </conditionalFormatting>
  <conditionalFormatting sqref="E16:AI16">
    <cfRule type="expression" dxfId="379" priority="503">
      <formula>E$1&lt;&gt;""</formula>
    </cfRule>
  </conditionalFormatting>
  <conditionalFormatting sqref="E16:AI16">
    <cfRule type="expression" dxfId="378" priority="502">
      <formula>E$1&lt;&gt;""</formula>
    </cfRule>
  </conditionalFormatting>
  <conditionalFormatting sqref="E16:AI16">
    <cfRule type="expression" dxfId="377" priority="501">
      <formula>E$1&lt;&gt;""</formula>
    </cfRule>
  </conditionalFormatting>
  <conditionalFormatting sqref="E16:AN16">
    <cfRule type="expression" dxfId="376" priority="500">
      <formula>E$1&lt;&gt;""</formula>
    </cfRule>
  </conditionalFormatting>
  <conditionalFormatting sqref="E16:AO16">
    <cfRule type="expression" dxfId="375" priority="499">
      <formula>E$1&lt;&gt;""</formula>
    </cfRule>
  </conditionalFormatting>
  <conditionalFormatting sqref="E16:AW16">
    <cfRule type="expression" dxfId="374" priority="498">
      <formula>E$1&lt;&gt;""</formula>
    </cfRule>
  </conditionalFormatting>
  <conditionalFormatting sqref="E17:AF17">
    <cfRule type="expression" dxfId="373" priority="497">
      <formula>E$1&lt;&gt;""</formula>
    </cfRule>
  </conditionalFormatting>
  <conditionalFormatting sqref="E17:AF17">
    <cfRule type="expression" dxfId="372" priority="496">
      <formula>E$1&lt;&gt;""</formula>
    </cfRule>
  </conditionalFormatting>
  <conditionalFormatting sqref="E17:AF17">
    <cfRule type="expression" dxfId="371" priority="495">
      <formula>E$1&lt;&gt;""</formula>
    </cfRule>
  </conditionalFormatting>
  <conditionalFormatting sqref="E17:AF17">
    <cfRule type="expression" dxfId="370" priority="494">
      <formula>E$1&lt;&gt;""</formula>
    </cfRule>
  </conditionalFormatting>
  <conditionalFormatting sqref="E17:AF17">
    <cfRule type="expression" dxfId="369" priority="493">
      <formula>E$1&lt;&gt;""</formula>
    </cfRule>
  </conditionalFormatting>
  <conditionalFormatting sqref="E17:AF17">
    <cfRule type="expression" dxfId="368" priority="492">
      <formula>E$1&lt;&gt;""</formula>
    </cfRule>
  </conditionalFormatting>
  <conditionalFormatting sqref="E17:AF17">
    <cfRule type="expression" dxfId="367" priority="491">
      <formula>E$1&lt;&gt;""</formula>
    </cfRule>
  </conditionalFormatting>
  <conditionalFormatting sqref="E17:AI17">
    <cfRule type="expression" dxfId="366" priority="490">
      <formula>E$1&lt;&gt;""</formula>
    </cfRule>
  </conditionalFormatting>
  <conditionalFormatting sqref="E17:AI17">
    <cfRule type="expression" dxfId="365" priority="489">
      <formula>E$1&lt;&gt;""</formula>
    </cfRule>
  </conditionalFormatting>
  <conditionalFormatting sqref="E17:AI17">
    <cfRule type="expression" dxfId="364" priority="488">
      <formula>E$1&lt;&gt;""</formula>
    </cfRule>
  </conditionalFormatting>
  <conditionalFormatting sqref="E17:AI17">
    <cfRule type="expression" dxfId="363" priority="487">
      <formula>E$1&lt;&gt;""</formula>
    </cfRule>
  </conditionalFormatting>
  <conditionalFormatting sqref="E17:AI17">
    <cfRule type="expression" dxfId="362" priority="486">
      <formula>E$1&lt;&gt;""</formula>
    </cfRule>
  </conditionalFormatting>
  <conditionalFormatting sqref="E17:AI17">
    <cfRule type="expression" dxfId="361" priority="485">
      <formula>E$1&lt;&gt;""</formula>
    </cfRule>
  </conditionalFormatting>
  <conditionalFormatting sqref="E17:AI17">
    <cfRule type="expression" dxfId="360" priority="484">
      <formula>E$1&lt;&gt;""</formula>
    </cfRule>
  </conditionalFormatting>
  <conditionalFormatting sqref="E17:AI17">
    <cfRule type="expression" dxfId="359" priority="483">
      <formula>E$1&lt;&gt;""</formula>
    </cfRule>
  </conditionalFormatting>
  <conditionalFormatting sqref="E17:AI17">
    <cfRule type="expression" dxfId="358" priority="482">
      <formula>E$1&lt;&gt;""</formula>
    </cfRule>
  </conditionalFormatting>
  <conditionalFormatting sqref="E17:AI17">
    <cfRule type="expression" dxfId="357" priority="481">
      <formula>E$1&lt;&gt;""</formula>
    </cfRule>
  </conditionalFormatting>
  <conditionalFormatting sqref="E17:AI17">
    <cfRule type="expression" dxfId="356" priority="480">
      <formula>E$1&lt;&gt;""</formula>
    </cfRule>
  </conditionalFormatting>
  <conditionalFormatting sqref="E17:AI17">
    <cfRule type="expression" dxfId="355" priority="479">
      <formula>E$1&lt;&gt;""</formula>
    </cfRule>
  </conditionalFormatting>
  <conditionalFormatting sqref="E17:AN17">
    <cfRule type="expression" dxfId="354" priority="478">
      <formula>E$1&lt;&gt;""</formula>
    </cfRule>
  </conditionalFormatting>
  <conditionalFormatting sqref="E17:AO17">
    <cfRule type="expression" dxfId="353" priority="477">
      <formula>E$1&lt;&gt;""</formula>
    </cfRule>
  </conditionalFormatting>
  <conditionalFormatting sqref="E17:AW17">
    <cfRule type="expression" dxfId="352" priority="476">
      <formula>E$1&lt;&gt;""</formula>
    </cfRule>
  </conditionalFormatting>
  <conditionalFormatting sqref="E18:AF18">
    <cfRule type="expression" dxfId="351" priority="475">
      <formula>E$1&lt;&gt;""</formula>
    </cfRule>
  </conditionalFormatting>
  <conditionalFormatting sqref="E18:AF18">
    <cfRule type="expression" dxfId="350" priority="474">
      <formula>E$1&lt;&gt;""</formula>
    </cfRule>
  </conditionalFormatting>
  <conditionalFormatting sqref="E18:AF18">
    <cfRule type="expression" dxfId="349" priority="473">
      <formula>E$1&lt;&gt;""</formula>
    </cfRule>
  </conditionalFormatting>
  <conditionalFormatting sqref="E18:AF18">
    <cfRule type="expression" dxfId="348" priority="472">
      <formula>E$1&lt;&gt;""</formula>
    </cfRule>
  </conditionalFormatting>
  <conditionalFormatting sqref="E18:AF18">
    <cfRule type="expression" dxfId="347" priority="471">
      <formula>E$1&lt;&gt;""</formula>
    </cfRule>
  </conditionalFormatting>
  <conditionalFormatting sqref="E18:AF18">
    <cfRule type="expression" dxfId="346" priority="470">
      <formula>E$1&lt;&gt;""</formula>
    </cfRule>
  </conditionalFormatting>
  <conditionalFormatting sqref="E18:AF18">
    <cfRule type="expression" dxfId="345" priority="469">
      <formula>E$1&lt;&gt;""</formula>
    </cfRule>
  </conditionalFormatting>
  <conditionalFormatting sqref="E18:AF18">
    <cfRule type="expression" dxfId="344" priority="468">
      <formula>E$1&lt;&gt;""</formula>
    </cfRule>
  </conditionalFormatting>
  <conditionalFormatting sqref="E18:AI18">
    <cfRule type="expression" dxfId="343" priority="467">
      <formula>E$1&lt;&gt;""</formula>
    </cfRule>
  </conditionalFormatting>
  <conditionalFormatting sqref="E18:AI18">
    <cfRule type="expression" dxfId="342" priority="466">
      <formula>E$1&lt;&gt;""</formula>
    </cfRule>
  </conditionalFormatting>
  <conditionalFormatting sqref="E18:AI18">
    <cfRule type="expression" dxfId="341" priority="465">
      <formula>E$1&lt;&gt;""</formula>
    </cfRule>
  </conditionalFormatting>
  <conditionalFormatting sqref="E18:AI18">
    <cfRule type="expression" dxfId="340" priority="464">
      <formula>E$1&lt;&gt;""</formula>
    </cfRule>
  </conditionalFormatting>
  <conditionalFormatting sqref="E18:AI18">
    <cfRule type="expression" dxfId="339" priority="463">
      <formula>E$1&lt;&gt;""</formula>
    </cfRule>
  </conditionalFormatting>
  <conditionalFormatting sqref="E18:AI18">
    <cfRule type="expression" dxfId="338" priority="462">
      <formula>E$1&lt;&gt;""</formula>
    </cfRule>
  </conditionalFormatting>
  <conditionalFormatting sqref="E18:AI18">
    <cfRule type="expression" dxfId="337" priority="461">
      <formula>E$1&lt;&gt;""</formula>
    </cfRule>
  </conditionalFormatting>
  <conditionalFormatting sqref="E18:AI18">
    <cfRule type="expression" dxfId="336" priority="460">
      <formula>E$1&lt;&gt;""</formula>
    </cfRule>
  </conditionalFormatting>
  <conditionalFormatting sqref="E18:AI18">
    <cfRule type="expression" dxfId="335" priority="459">
      <formula>E$1&lt;&gt;""</formula>
    </cfRule>
  </conditionalFormatting>
  <conditionalFormatting sqref="E18:AI18">
    <cfRule type="expression" dxfId="334" priority="458">
      <formula>E$1&lt;&gt;""</formula>
    </cfRule>
  </conditionalFormatting>
  <conditionalFormatting sqref="E18:AI18">
    <cfRule type="expression" dxfId="333" priority="457">
      <formula>E$1&lt;&gt;""</formula>
    </cfRule>
  </conditionalFormatting>
  <conditionalFormatting sqref="E18:AI18">
    <cfRule type="expression" dxfId="332" priority="456">
      <formula>E$1&lt;&gt;""</formula>
    </cfRule>
  </conditionalFormatting>
  <conditionalFormatting sqref="E18:AN18">
    <cfRule type="expression" dxfId="331" priority="455">
      <formula>E$1&lt;&gt;""</formula>
    </cfRule>
  </conditionalFormatting>
  <conditionalFormatting sqref="E18:AO18">
    <cfRule type="expression" dxfId="330" priority="454">
      <formula>E$1&lt;&gt;""</formula>
    </cfRule>
  </conditionalFormatting>
  <conditionalFormatting sqref="E18:AW18">
    <cfRule type="expression" dxfId="329" priority="453">
      <formula>E$1&lt;&gt;""</formula>
    </cfRule>
  </conditionalFormatting>
  <conditionalFormatting sqref="E19:AF19">
    <cfRule type="expression" dxfId="328" priority="452">
      <formula>E$1&lt;&gt;""</formula>
    </cfRule>
  </conditionalFormatting>
  <conditionalFormatting sqref="E19:AF19">
    <cfRule type="expression" dxfId="327" priority="451">
      <formula>E$1&lt;&gt;""</formula>
    </cfRule>
  </conditionalFormatting>
  <conditionalFormatting sqref="E19:AF19">
    <cfRule type="expression" dxfId="326" priority="450">
      <formula>E$1&lt;&gt;""</formula>
    </cfRule>
  </conditionalFormatting>
  <conditionalFormatting sqref="E19:AF19">
    <cfRule type="expression" dxfId="325" priority="449">
      <formula>E$1&lt;&gt;""</formula>
    </cfRule>
  </conditionalFormatting>
  <conditionalFormatting sqref="E19:AF19">
    <cfRule type="expression" dxfId="324" priority="448">
      <formula>E$1&lt;&gt;""</formula>
    </cfRule>
  </conditionalFormatting>
  <conditionalFormatting sqref="E19:AF19">
    <cfRule type="expression" dxfId="323" priority="447">
      <formula>E$1&lt;&gt;""</formula>
    </cfRule>
  </conditionalFormatting>
  <conditionalFormatting sqref="E19:AF19">
    <cfRule type="expression" dxfId="322" priority="446">
      <formula>E$1&lt;&gt;""</formula>
    </cfRule>
  </conditionalFormatting>
  <conditionalFormatting sqref="E19:AF19">
    <cfRule type="expression" dxfId="321" priority="445">
      <formula>E$1&lt;&gt;""</formula>
    </cfRule>
  </conditionalFormatting>
  <conditionalFormatting sqref="E19:AF19">
    <cfRule type="expression" dxfId="320" priority="444">
      <formula>E$1&lt;&gt;""</formula>
    </cfRule>
  </conditionalFormatting>
  <conditionalFormatting sqref="E19:AI19">
    <cfRule type="expression" dxfId="319" priority="443">
      <formula>E$1&lt;&gt;""</formula>
    </cfRule>
  </conditionalFormatting>
  <conditionalFormatting sqref="E19:AI19">
    <cfRule type="expression" dxfId="318" priority="442">
      <formula>E$1&lt;&gt;""</formula>
    </cfRule>
  </conditionalFormatting>
  <conditionalFormatting sqref="E19:AI19">
    <cfRule type="expression" dxfId="317" priority="441">
      <formula>E$1&lt;&gt;""</formula>
    </cfRule>
  </conditionalFormatting>
  <conditionalFormatting sqref="E19:AI19">
    <cfRule type="expression" dxfId="316" priority="440">
      <formula>E$1&lt;&gt;""</formula>
    </cfRule>
  </conditionalFormatting>
  <conditionalFormatting sqref="E19:AI19">
    <cfRule type="expression" dxfId="315" priority="439">
      <formula>E$1&lt;&gt;""</formula>
    </cfRule>
  </conditionalFormatting>
  <conditionalFormatting sqref="E19:AI19">
    <cfRule type="expression" dxfId="314" priority="438">
      <formula>E$1&lt;&gt;""</formula>
    </cfRule>
  </conditionalFormatting>
  <conditionalFormatting sqref="E19:AI19">
    <cfRule type="expression" dxfId="313" priority="437">
      <formula>E$1&lt;&gt;""</formula>
    </cfRule>
  </conditionalFormatting>
  <conditionalFormatting sqref="E19:AI19">
    <cfRule type="expression" dxfId="312" priority="436">
      <formula>E$1&lt;&gt;""</formula>
    </cfRule>
  </conditionalFormatting>
  <conditionalFormatting sqref="E19:AI19">
    <cfRule type="expression" dxfId="311" priority="435">
      <formula>E$1&lt;&gt;""</formula>
    </cfRule>
  </conditionalFormatting>
  <conditionalFormatting sqref="E19:AI19">
    <cfRule type="expression" dxfId="310" priority="434">
      <formula>E$1&lt;&gt;""</formula>
    </cfRule>
  </conditionalFormatting>
  <conditionalFormatting sqref="E19:AI19">
    <cfRule type="expression" dxfId="309" priority="433">
      <formula>E$1&lt;&gt;""</formula>
    </cfRule>
  </conditionalFormatting>
  <conditionalFormatting sqref="E19:AI19">
    <cfRule type="expression" dxfId="308" priority="432">
      <formula>E$1&lt;&gt;""</formula>
    </cfRule>
  </conditionalFormatting>
  <conditionalFormatting sqref="E19:AN19">
    <cfRule type="expression" dxfId="307" priority="431">
      <formula>E$1&lt;&gt;""</formula>
    </cfRule>
  </conditionalFormatting>
  <conditionalFormatting sqref="E19:AO19">
    <cfRule type="expression" dxfId="306" priority="430">
      <formula>E$1&lt;&gt;""</formula>
    </cfRule>
  </conditionalFormatting>
  <conditionalFormatting sqref="E19:AW19">
    <cfRule type="expression" dxfId="305" priority="429">
      <formula>E$1&lt;&gt;""</formula>
    </cfRule>
  </conditionalFormatting>
  <conditionalFormatting sqref="E20:AF20">
    <cfRule type="expression" dxfId="304" priority="428">
      <formula>E$1&lt;&gt;""</formula>
    </cfRule>
  </conditionalFormatting>
  <conditionalFormatting sqref="E20:AF20">
    <cfRule type="expression" dxfId="303" priority="427">
      <formula>E$1&lt;&gt;""</formula>
    </cfRule>
  </conditionalFormatting>
  <conditionalFormatting sqref="E20:AF20">
    <cfRule type="expression" dxfId="302" priority="426">
      <formula>E$1&lt;&gt;""</formula>
    </cfRule>
  </conditionalFormatting>
  <conditionalFormatting sqref="E20:AF20">
    <cfRule type="expression" dxfId="301" priority="425">
      <formula>E$1&lt;&gt;""</formula>
    </cfRule>
  </conditionalFormatting>
  <conditionalFormatting sqref="E20:AF20">
    <cfRule type="expression" dxfId="300" priority="424">
      <formula>E$1&lt;&gt;""</formula>
    </cfRule>
  </conditionalFormatting>
  <conditionalFormatting sqref="E20:AF20">
    <cfRule type="expression" dxfId="299" priority="423">
      <formula>E$1&lt;&gt;""</formula>
    </cfRule>
  </conditionalFormatting>
  <conditionalFormatting sqref="E20:AF20">
    <cfRule type="expression" dxfId="298" priority="422">
      <formula>E$1&lt;&gt;""</formula>
    </cfRule>
  </conditionalFormatting>
  <conditionalFormatting sqref="E20:AF20">
    <cfRule type="expression" dxfId="297" priority="421">
      <formula>E$1&lt;&gt;""</formula>
    </cfRule>
  </conditionalFormatting>
  <conditionalFormatting sqref="E20:AF20">
    <cfRule type="expression" dxfId="296" priority="420">
      <formula>E$1&lt;&gt;""</formula>
    </cfRule>
  </conditionalFormatting>
  <conditionalFormatting sqref="E20:AF20">
    <cfRule type="expression" dxfId="295" priority="419">
      <formula>E$1&lt;&gt;""</formula>
    </cfRule>
  </conditionalFormatting>
  <conditionalFormatting sqref="E20:AI20">
    <cfRule type="expression" dxfId="294" priority="418">
      <formula>E$1&lt;&gt;""</formula>
    </cfRule>
  </conditionalFormatting>
  <conditionalFormatting sqref="E20:AI20">
    <cfRule type="expression" dxfId="293" priority="417">
      <formula>E$1&lt;&gt;""</formula>
    </cfRule>
  </conditionalFormatting>
  <conditionalFormatting sqref="E20:AI20">
    <cfRule type="expression" dxfId="292" priority="416">
      <formula>E$1&lt;&gt;""</formula>
    </cfRule>
  </conditionalFormatting>
  <conditionalFormatting sqref="E20:AI20">
    <cfRule type="expression" dxfId="291" priority="415">
      <formula>E$1&lt;&gt;""</formula>
    </cfRule>
  </conditionalFormatting>
  <conditionalFormatting sqref="E20:AI20">
    <cfRule type="expression" dxfId="290" priority="414">
      <formula>E$1&lt;&gt;""</formula>
    </cfRule>
  </conditionalFormatting>
  <conditionalFormatting sqref="E20:AI20">
    <cfRule type="expression" dxfId="289" priority="413">
      <formula>E$1&lt;&gt;""</formula>
    </cfRule>
  </conditionalFormatting>
  <conditionalFormatting sqref="E20:AI20">
    <cfRule type="expression" dxfId="288" priority="412">
      <formula>E$1&lt;&gt;""</formula>
    </cfRule>
  </conditionalFormatting>
  <conditionalFormatting sqref="E20:AI20">
    <cfRule type="expression" dxfId="287" priority="411">
      <formula>E$1&lt;&gt;""</formula>
    </cfRule>
  </conditionalFormatting>
  <conditionalFormatting sqref="E20:AI20">
    <cfRule type="expression" dxfId="286" priority="410">
      <formula>E$1&lt;&gt;""</formula>
    </cfRule>
  </conditionalFormatting>
  <conditionalFormatting sqref="E20:AI20">
    <cfRule type="expression" dxfId="285" priority="409">
      <formula>E$1&lt;&gt;""</formula>
    </cfRule>
  </conditionalFormatting>
  <conditionalFormatting sqref="E20:AI20">
    <cfRule type="expression" dxfId="284" priority="408">
      <formula>E$1&lt;&gt;""</formula>
    </cfRule>
  </conditionalFormatting>
  <conditionalFormatting sqref="E20:AI20">
    <cfRule type="expression" dxfId="283" priority="407">
      <formula>E$1&lt;&gt;""</formula>
    </cfRule>
  </conditionalFormatting>
  <conditionalFormatting sqref="E20:AN20">
    <cfRule type="expression" dxfId="282" priority="406">
      <formula>E$1&lt;&gt;""</formula>
    </cfRule>
  </conditionalFormatting>
  <conditionalFormatting sqref="E20:AO20">
    <cfRule type="expression" dxfId="281" priority="405">
      <formula>E$1&lt;&gt;""</formula>
    </cfRule>
  </conditionalFormatting>
  <conditionalFormatting sqref="E20:AW20">
    <cfRule type="expression" dxfId="280" priority="404">
      <formula>E$1&lt;&gt;""</formula>
    </cfRule>
  </conditionalFormatting>
  <conditionalFormatting sqref="E21:AF21">
    <cfRule type="expression" dxfId="279" priority="403">
      <formula>E$1&lt;&gt;""</formula>
    </cfRule>
  </conditionalFormatting>
  <conditionalFormatting sqref="E21:AF21">
    <cfRule type="expression" dxfId="278" priority="402">
      <formula>E$1&lt;&gt;""</formula>
    </cfRule>
  </conditionalFormatting>
  <conditionalFormatting sqref="E21:AF21">
    <cfRule type="expression" dxfId="277" priority="401">
      <formula>E$1&lt;&gt;""</formula>
    </cfRule>
  </conditionalFormatting>
  <conditionalFormatting sqref="E21:AF21">
    <cfRule type="expression" dxfId="276" priority="400">
      <formula>E$1&lt;&gt;""</formula>
    </cfRule>
  </conditionalFormatting>
  <conditionalFormatting sqref="E21:AF21">
    <cfRule type="expression" dxfId="275" priority="399">
      <formula>E$1&lt;&gt;""</formula>
    </cfRule>
  </conditionalFormatting>
  <conditionalFormatting sqref="E21:AF21">
    <cfRule type="expression" dxfId="274" priority="398">
      <formula>E$1&lt;&gt;""</formula>
    </cfRule>
  </conditionalFormatting>
  <conditionalFormatting sqref="E21:AF21">
    <cfRule type="expression" dxfId="273" priority="397">
      <formula>E$1&lt;&gt;""</formula>
    </cfRule>
  </conditionalFormatting>
  <conditionalFormatting sqref="E21:AF21">
    <cfRule type="expression" dxfId="272" priority="396">
      <formula>E$1&lt;&gt;""</formula>
    </cfRule>
  </conditionalFormatting>
  <conditionalFormatting sqref="E21:AF21">
    <cfRule type="expression" dxfId="271" priority="395">
      <formula>E$1&lt;&gt;""</formula>
    </cfRule>
  </conditionalFormatting>
  <conditionalFormatting sqref="E21:AF21">
    <cfRule type="expression" dxfId="270" priority="394">
      <formula>E$1&lt;&gt;""</formula>
    </cfRule>
  </conditionalFormatting>
  <conditionalFormatting sqref="E21:AF21">
    <cfRule type="expression" dxfId="269" priority="393">
      <formula>E$1&lt;&gt;""</formula>
    </cfRule>
  </conditionalFormatting>
  <conditionalFormatting sqref="E21:AI21">
    <cfRule type="expression" dxfId="268" priority="392">
      <formula>E$1&lt;&gt;""</formula>
    </cfRule>
  </conditionalFormatting>
  <conditionalFormatting sqref="E21:AI21">
    <cfRule type="expression" dxfId="267" priority="391">
      <formula>E$1&lt;&gt;""</formula>
    </cfRule>
  </conditionalFormatting>
  <conditionalFormatting sqref="E21:AI21">
    <cfRule type="expression" dxfId="266" priority="390">
      <formula>E$1&lt;&gt;""</formula>
    </cfRule>
  </conditionalFormatting>
  <conditionalFormatting sqref="E21:AI21">
    <cfRule type="expression" dxfId="265" priority="389">
      <formula>E$1&lt;&gt;""</formula>
    </cfRule>
  </conditionalFormatting>
  <conditionalFormatting sqref="E21:AI21">
    <cfRule type="expression" dxfId="264" priority="388">
      <formula>E$1&lt;&gt;""</formula>
    </cfRule>
  </conditionalFormatting>
  <conditionalFormatting sqref="E21:AI21">
    <cfRule type="expression" dxfId="263" priority="387">
      <formula>E$1&lt;&gt;""</formula>
    </cfRule>
  </conditionalFormatting>
  <conditionalFormatting sqref="E21:AI21">
    <cfRule type="expression" dxfId="262" priority="386">
      <formula>E$1&lt;&gt;""</formula>
    </cfRule>
  </conditionalFormatting>
  <conditionalFormatting sqref="E21:AI21">
    <cfRule type="expression" dxfId="261" priority="385">
      <formula>E$1&lt;&gt;""</formula>
    </cfRule>
  </conditionalFormatting>
  <conditionalFormatting sqref="E21:AI21">
    <cfRule type="expression" dxfId="260" priority="384">
      <formula>E$1&lt;&gt;""</formula>
    </cfRule>
  </conditionalFormatting>
  <conditionalFormatting sqref="E21:AI21">
    <cfRule type="expression" dxfId="259" priority="383">
      <formula>E$1&lt;&gt;""</formula>
    </cfRule>
  </conditionalFormatting>
  <conditionalFormatting sqref="E21:AI21">
    <cfRule type="expression" dxfId="258" priority="382">
      <formula>E$1&lt;&gt;""</formula>
    </cfRule>
  </conditionalFormatting>
  <conditionalFormatting sqref="E21:AI21">
    <cfRule type="expression" dxfId="257" priority="381">
      <formula>E$1&lt;&gt;""</formula>
    </cfRule>
  </conditionalFormatting>
  <conditionalFormatting sqref="E21:AN21">
    <cfRule type="expression" dxfId="256" priority="380">
      <formula>E$1&lt;&gt;""</formula>
    </cfRule>
  </conditionalFormatting>
  <conditionalFormatting sqref="E21:AO21">
    <cfRule type="expression" dxfId="255" priority="379">
      <formula>E$1&lt;&gt;""</formula>
    </cfRule>
  </conditionalFormatting>
  <conditionalFormatting sqref="E21:AW21">
    <cfRule type="expression" dxfId="254" priority="378">
      <formula>E$1&lt;&gt;""</formula>
    </cfRule>
  </conditionalFormatting>
  <conditionalFormatting sqref="E22:AF22">
    <cfRule type="expression" dxfId="253" priority="377">
      <formula>E$1&lt;&gt;""</formula>
    </cfRule>
  </conditionalFormatting>
  <conditionalFormatting sqref="E22:AF22">
    <cfRule type="expression" dxfId="252" priority="376">
      <formula>E$1&lt;&gt;""</formula>
    </cfRule>
  </conditionalFormatting>
  <conditionalFormatting sqref="E22:AF22">
    <cfRule type="expression" dxfId="251" priority="375">
      <formula>E$1&lt;&gt;""</formula>
    </cfRule>
  </conditionalFormatting>
  <conditionalFormatting sqref="E22:AF22">
    <cfRule type="expression" dxfId="250" priority="374">
      <formula>E$1&lt;&gt;""</formula>
    </cfRule>
  </conditionalFormatting>
  <conditionalFormatting sqref="E22:AF22">
    <cfRule type="expression" dxfId="249" priority="373">
      <formula>E$1&lt;&gt;""</formula>
    </cfRule>
  </conditionalFormatting>
  <conditionalFormatting sqref="E22:AF22">
    <cfRule type="expression" dxfId="248" priority="372">
      <formula>E$1&lt;&gt;""</formula>
    </cfRule>
  </conditionalFormatting>
  <conditionalFormatting sqref="E22:AF22">
    <cfRule type="expression" dxfId="247" priority="371">
      <formula>E$1&lt;&gt;""</formula>
    </cfRule>
  </conditionalFormatting>
  <conditionalFormatting sqref="E22:AF22">
    <cfRule type="expression" dxfId="246" priority="370">
      <formula>E$1&lt;&gt;""</formula>
    </cfRule>
  </conditionalFormatting>
  <conditionalFormatting sqref="E22:AF22">
    <cfRule type="expression" dxfId="245" priority="369">
      <formula>E$1&lt;&gt;""</formula>
    </cfRule>
  </conditionalFormatting>
  <conditionalFormatting sqref="E22:AF22">
    <cfRule type="expression" dxfId="244" priority="368">
      <formula>E$1&lt;&gt;""</formula>
    </cfRule>
  </conditionalFormatting>
  <conditionalFormatting sqref="E22:AF22">
    <cfRule type="expression" dxfId="243" priority="367">
      <formula>E$1&lt;&gt;""</formula>
    </cfRule>
  </conditionalFormatting>
  <conditionalFormatting sqref="E22:AF22">
    <cfRule type="expression" dxfId="242" priority="366">
      <formula>E$1&lt;&gt;""</formula>
    </cfRule>
  </conditionalFormatting>
  <conditionalFormatting sqref="E22:AI22">
    <cfRule type="expression" dxfId="241" priority="365">
      <formula>E$1&lt;&gt;""</formula>
    </cfRule>
  </conditionalFormatting>
  <conditionalFormatting sqref="E22:AI22">
    <cfRule type="expression" dxfId="240" priority="364">
      <formula>E$1&lt;&gt;""</formula>
    </cfRule>
  </conditionalFormatting>
  <conditionalFormatting sqref="E22:AI22">
    <cfRule type="expression" dxfId="239" priority="363">
      <formula>E$1&lt;&gt;""</formula>
    </cfRule>
  </conditionalFormatting>
  <conditionalFormatting sqref="E22:AI22">
    <cfRule type="expression" dxfId="238" priority="362">
      <formula>E$1&lt;&gt;""</formula>
    </cfRule>
  </conditionalFormatting>
  <conditionalFormatting sqref="E22:AI22">
    <cfRule type="expression" dxfId="237" priority="361">
      <formula>E$1&lt;&gt;""</formula>
    </cfRule>
  </conditionalFormatting>
  <conditionalFormatting sqref="E22:AI22">
    <cfRule type="expression" dxfId="236" priority="360">
      <formula>E$1&lt;&gt;""</formula>
    </cfRule>
  </conditionalFormatting>
  <conditionalFormatting sqref="E22:AI22">
    <cfRule type="expression" dxfId="235" priority="359">
      <formula>E$1&lt;&gt;""</formula>
    </cfRule>
  </conditionalFormatting>
  <conditionalFormatting sqref="E22:AI22">
    <cfRule type="expression" dxfId="234" priority="358">
      <formula>E$1&lt;&gt;""</formula>
    </cfRule>
  </conditionalFormatting>
  <conditionalFormatting sqref="E22:AI22">
    <cfRule type="expression" dxfId="233" priority="357">
      <formula>E$1&lt;&gt;""</formula>
    </cfRule>
  </conditionalFormatting>
  <conditionalFormatting sqref="E22:AI22">
    <cfRule type="expression" dxfId="232" priority="356">
      <formula>E$1&lt;&gt;""</formula>
    </cfRule>
  </conditionalFormatting>
  <conditionalFormatting sqref="E22:AI22">
    <cfRule type="expression" dxfId="231" priority="355">
      <formula>E$1&lt;&gt;""</formula>
    </cfRule>
  </conditionalFormatting>
  <conditionalFormatting sqref="E22:AI22">
    <cfRule type="expression" dxfId="230" priority="354">
      <formula>E$1&lt;&gt;""</formula>
    </cfRule>
  </conditionalFormatting>
  <conditionalFormatting sqref="E22:AN22">
    <cfRule type="expression" dxfId="229" priority="353">
      <formula>E$1&lt;&gt;""</formula>
    </cfRule>
  </conditionalFormatting>
  <conditionalFormatting sqref="E22:AO22">
    <cfRule type="expression" dxfId="228" priority="352">
      <formula>E$1&lt;&gt;""</formula>
    </cfRule>
  </conditionalFormatting>
  <conditionalFormatting sqref="E22:AW22">
    <cfRule type="expression" dxfId="227" priority="351">
      <formula>E$1&lt;&gt;""</formula>
    </cfRule>
  </conditionalFormatting>
  <conditionalFormatting sqref="E23:AF23">
    <cfRule type="expression" dxfId="226" priority="350">
      <formula>E$1&lt;&gt;""</formula>
    </cfRule>
  </conditionalFormatting>
  <conditionalFormatting sqref="E23:AF23">
    <cfRule type="expression" dxfId="225" priority="349">
      <formula>E$1&lt;&gt;""</formula>
    </cfRule>
  </conditionalFormatting>
  <conditionalFormatting sqref="E23:AF23">
    <cfRule type="expression" dxfId="224" priority="348">
      <formula>E$1&lt;&gt;""</formula>
    </cfRule>
  </conditionalFormatting>
  <conditionalFormatting sqref="E23:AF23">
    <cfRule type="expression" dxfId="223" priority="347">
      <formula>E$1&lt;&gt;""</formula>
    </cfRule>
  </conditionalFormatting>
  <conditionalFormatting sqref="E23:AF23">
    <cfRule type="expression" dxfId="222" priority="346">
      <formula>E$1&lt;&gt;""</formula>
    </cfRule>
  </conditionalFormatting>
  <conditionalFormatting sqref="E23:AF23">
    <cfRule type="expression" dxfId="221" priority="345">
      <formula>E$1&lt;&gt;""</formula>
    </cfRule>
  </conditionalFormatting>
  <conditionalFormatting sqref="E23:AF23">
    <cfRule type="expression" dxfId="220" priority="344">
      <formula>E$1&lt;&gt;""</formula>
    </cfRule>
  </conditionalFormatting>
  <conditionalFormatting sqref="E23:AF23">
    <cfRule type="expression" dxfId="219" priority="343">
      <formula>E$1&lt;&gt;""</formula>
    </cfRule>
  </conditionalFormatting>
  <conditionalFormatting sqref="E23:AF23">
    <cfRule type="expression" dxfId="218" priority="342">
      <formula>E$1&lt;&gt;""</formula>
    </cfRule>
  </conditionalFormatting>
  <conditionalFormatting sqref="E23:AF23">
    <cfRule type="expression" dxfId="217" priority="341">
      <formula>E$1&lt;&gt;""</formula>
    </cfRule>
  </conditionalFormatting>
  <conditionalFormatting sqref="E23:AF23">
    <cfRule type="expression" dxfId="216" priority="340">
      <formula>E$1&lt;&gt;""</formula>
    </cfRule>
  </conditionalFormatting>
  <conditionalFormatting sqref="E23:AF23">
    <cfRule type="expression" dxfId="215" priority="339">
      <formula>E$1&lt;&gt;""</formula>
    </cfRule>
  </conditionalFormatting>
  <conditionalFormatting sqref="E23:AF23">
    <cfRule type="expression" dxfId="214" priority="338">
      <formula>E$1&lt;&gt;""</formula>
    </cfRule>
  </conditionalFormatting>
  <conditionalFormatting sqref="E23:AI23">
    <cfRule type="expression" dxfId="213" priority="337">
      <formula>E$1&lt;&gt;""</formula>
    </cfRule>
  </conditionalFormatting>
  <conditionalFormatting sqref="E23:AI23">
    <cfRule type="expression" dxfId="212" priority="336">
      <formula>E$1&lt;&gt;""</formula>
    </cfRule>
  </conditionalFormatting>
  <conditionalFormatting sqref="E23:AI23">
    <cfRule type="expression" dxfId="211" priority="335">
      <formula>E$1&lt;&gt;""</formula>
    </cfRule>
  </conditionalFormatting>
  <conditionalFormatting sqref="E23:AI23">
    <cfRule type="expression" dxfId="210" priority="334">
      <formula>E$1&lt;&gt;""</formula>
    </cfRule>
  </conditionalFormatting>
  <conditionalFormatting sqref="E23:AI23">
    <cfRule type="expression" dxfId="209" priority="333">
      <formula>E$1&lt;&gt;""</formula>
    </cfRule>
  </conditionalFormatting>
  <conditionalFormatting sqref="E23:AI23">
    <cfRule type="expression" dxfId="208" priority="332">
      <formula>E$1&lt;&gt;""</formula>
    </cfRule>
  </conditionalFormatting>
  <conditionalFormatting sqref="E23:AI23">
    <cfRule type="expression" dxfId="207" priority="331">
      <formula>E$1&lt;&gt;""</formula>
    </cfRule>
  </conditionalFormatting>
  <conditionalFormatting sqref="E23:AI23">
    <cfRule type="expression" dxfId="206" priority="330">
      <formula>E$1&lt;&gt;""</formula>
    </cfRule>
  </conditionalFormatting>
  <conditionalFormatting sqref="E23:AI23">
    <cfRule type="expression" dxfId="205" priority="329">
      <formula>E$1&lt;&gt;""</formula>
    </cfRule>
  </conditionalFormatting>
  <conditionalFormatting sqref="E23:AI23">
    <cfRule type="expression" dxfId="204" priority="328">
      <formula>E$1&lt;&gt;""</formula>
    </cfRule>
  </conditionalFormatting>
  <conditionalFormatting sqref="E23:AI23">
    <cfRule type="expression" dxfId="203" priority="327">
      <formula>E$1&lt;&gt;""</formula>
    </cfRule>
  </conditionalFormatting>
  <conditionalFormatting sqref="E23:AI23">
    <cfRule type="expression" dxfId="202" priority="326">
      <formula>E$1&lt;&gt;""</formula>
    </cfRule>
  </conditionalFormatting>
  <conditionalFormatting sqref="E23:AN23">
    <cfRule type="expression" dxfId="201" priority="325">
      <formula>E$1&lt;&gt;""</formula>
    </cfRule>
  </conditionalFormatting>
  <conditionalFormatting sqref="E23:AO23">
    <cfRule type="expression" dxfId="200" priority="324">
      <formula>E$1&lt;&gt;""</formula>
    </cfRule>
  </conditionalFormatting>
  <conditionalFormatting sqref="E23:AW23">
    <cfRule type="expression" dxfId="199" priority="323">
      <formula>E$1&lt;&gt;""</formula>
    </cfRule>
  </conditionalFormatting>
  <conditionalFormatting sqref="E24:AF24">
    <cfRule type="expression" dxfId="198" priority="322">
      <formula>E$1&lt;&gt;""</formula>
    </cfRule>
  </conditionalFormatting>
  <conditionalFormatting sqref="E24:AF24">
    <cfRule type="expression" dxfId="197" priority="321">
      <formula>E$1&lt;&gt;""</formula>
    </cfRule>
  </conditionalFormatting>
  <conditionalFormatting sqref="E24:AF24">
    <cfRule type="expression" dxfId="196" priority="320">
      <formula>E$1&lt;&gt;""</formula>
    </cfRule>
  </conditionalFormatting>
  <conditionalFormatting sqref="E24:AF24">
    <cfRule type="expression" dxfId="195" priority="319">
      <formula>E$1&lt;&gt;""</formula>
    </cfRule>
  </conditionalFormatting>
  <conditionalFormatting sqref="E24:AF24">
    <cfRule type="expression" dxfId="194" priority="318">
      <formula>E$1&lt;&gt;""</formula>
    </cfRule>
  </conditionalFormatting>
  <conditionalFormatting sqref="E24:AF24">
    <cfRule type="expression" dxfId="193" priority="317">
      <formula>E$1&lt;&gt;""</formula>
    </cfRule>
  </conditionalFormatting>
  <conditionalFormatting sqref="E24:AF24">
    <cfRule type="expression" dxfId="192" priority="316">
      <formula>E$1&lt;&gt;""</formula>
    </cfRule>
  </conditionalFormatting>
  <conditionalFormatting sqref="E24:AF24">
    <cfRule type="expression" dxfId="191" priority="315">
      <formula>E$1&lt;&gt;""</formula>
    </cfRule>
  </conditionalFormatting>
  <conditionalFormatting sqref="E24:AF24">
    <cfRule type="expression" dxfId="190" priority="314">
      <formula>E$1&lt;&gt;""</formula>
    </cfRule>
  </conditionalFormatting>
  <conditionalFormatting sqref="E24:AF24">
    <cfRule type="expression" dxfId="189" priority="313">
      <formula>E$1&lt;&gt;""</formula>
    </cfRule>
  </conditionalFormatting>
  <conditionalFormatting sqref="E24:AF24">
    <cfRule type="expression" dxfId="188" priority="312">
      <formula>E$1&lt;&gt;""</formula>
    </cfRule>
  </conditionalFormatting>
  <conditionalFormatting sqref="E24:AF24">
    <cfRule type="expression" dxfId="187" priority="311">
      <formula>E$1&lt;&gt;""</formula>
    </cfRule>
  </conditionalFormatting>
  <conditionalFormatting sqref="E24:AF24">
    <cfRule type="expression" dxfId="186" priority="310">
      <formula>E$1&lt;&gt;""</formula>
    </cfRule>
  </conditionalFormatting>
  <conditionalFormatting sqref="E24:AF24">
    <cfRule type="expression" dxfId="185" priority="309">
      <formula>E$1&lt;&gt;""</formula>
    </cfRule>
  </conditionalFormatting>
  <conditionalFormatting sqref="E24:AI24">
    <cfRule type="expression" dxfId="184" priority="308">
      <formula>E$1&lt;&gt;""</formula>
    </cfRule>
  </conditionalFormatting>
  <conditionalFormatting sqref="E24:AI24">
    <cfRule type="expression" dxfId="183" priority="307">
      <formula>E$1&lt;&gt;""</formula>
    </cfRule>
  </conditionalFormatting>
  <conditionalFormatting sqref="E24:AI24">
    <cfRule type="expression" dxfId="182" priority="306">
      <formula>E$1&lt;&gt;""</formula>
    </cfRule>
  </conditionalFormatting>
  <conditionalFormatting sqref="E24:AI24">
    <cfRule type="expression" dxfId="181" priority="305">
      <formula>E$1&lt;&gt;""</formula>
    </cfRule>
  </conditionalFormatting>
  <conditionalFormatting sqref="E24:AI24">
    <cfRule type="expression" dxfId="180" priority="304">
      <formula>E$1&lt;&gt;""</formula>
    </cfRule>
  </conditionalFormatting>
  <conditionalFormatting sqref="E24:AI24">
    <cfRule type="expression" dxfId="179" priority="303">
      <formula>E$1&lt;&gt;""</formula>
    </cfRule>
  </conditionalFormatting>
  <conditionalFormatting sqref="E24:AI24">
    <cfRule type="expression" dxfId="178" priority="302">
      <formula>E$1&lt;&gt;""</formula>
    </cfRule>
  </conditionalFormatting>
  <conditionalFormatting sqref="E24:AI24">
    <cfRule type="expression" dxfId="177" priority="301">
      <formula>E$1&lt;&gt;""</formula>
    </cfRule>
  </conditionalFormatting>
  <conditionalFormatting sqref="E24:AI24">
    <cfRule type="expression" dxfId="176" priority="300">
      <formula>E$1&lt;&gt;""</formula>
    </cfRule>
  </conditionalFormatting>
  <conditionalFormatting sqref="E24:AI24">
    <cfRule type="expression" dxfId="175" priority="299">
      <formula>E$1&lt;&gt;""</formula>
    </cfRule>
  </conditionalFormatting>
  <conditionalFormatting sqref="E24:AI24">
    <cfRule type="expression" dxfId="174" priority="298">
      <formula>E$1&lt;&gt;""</formula>
    </cfRule>
  </conditionalFormatting>
  <conditionalFormatting sqref="E24:AI24">
    <cfRule type="expression" dxfId="173" priority="297">
      <formula>E$1&lt;&gt;""</formula>
    </cfRule>
  </conditionalFormatting>
  <conditionalFormatting sqref="E24:AN24">
    <cfRule type="expression" dxfId="172" priority="296">
      <formula>E$1&lt;&gt;""</formula>
    </cfRule>
  </conditionalFormatting>
  <conditionalFormatting sqref="E24:AO24">
    <cfRule type="expression" dxfId="171" priority="295">
      <formula>E$1&lt;&gt;""</formula>
    </cfRule>
  </conditionalFormatting>
  <conditionalFormatting sqref="E24:AW24">
    <cfRule type="expression" dxfId="170" priority="294">
      <formula>E$1&lt;&gt;""</formula>
    </cfRule>
  </conditionalFormatting>
  <conditionalFormatting sqref="E25:AF25">
    <cfRule type="expression" dxfId="169" priority="293">
      <formula>E$1&lt;&gt;""</formula>
    </cfRule>
  </conditionalFormatting>
  <conditionalFormatting sqref="E25:AF25">
    <cfRule type="expression" dxfId="168" priority="292">
      <formula>E$1&lt;&gt;""</formula>
    </cfRule>
  </conditionalFormatting>
  <conditionalFormatting sqref="E25:AF25">
    <cfRule type="expression" dxfId="167" priority="291">
      <formula>E$1&lt;&gt;""</formula>
    </cfRule>
  </conditionalFormatting>
  <conditionalFormatting sqref="E25:AF25">
    <cfRule type="expression" dxfId="166" priority="290">
      <formula>E$1&lt;&gt;""</formula>
    </cfRule>
  </conditionalFormatting>
  <conditionalFormatting sqref="E25:AF25">
    <cfRule type="expression" dxfId="165" priority="289">
      <formula>E$1&lt;&gt;""</formula>
    </cfRule>
  </conditionalFormatting>
  <conditionalFormatting sqref="E25:AF25">
    <cfRule type="expression" dxfId="164" priority="288">
      <formula>E$1&lt;&gt;""</formula>
    </cfRule>
  </conditionalFormatting>
  <conditionalFormatting sqref="E25:AF25">
    <cfRule type="expression" dxfId="163" priority="287">
      <formula>E$1&lt;&gt;""</formula>
    </cfRule>
  </conditionalFormatting>
  <conditionalFormatting sqref="E25:AF25">
    <cfRule type="expression" dxfId="162" priority="286">
      <formula>E$1&lt;&gt;""</formula>
    </cfRule>
  </conditionalFormatting>
  <conditionalFormatting sqref="E25:AF25">
    <cfRule type="expression" dxfId="161" priority="285">
      <formula>E$1&lt;&gt;""</formula>
    </cfRule>
  </conditionalFormatting>
  <conditionalFormatting sqref="E25:AF25">
    <cfRule type="expression" dxfId="160" priority="284">
      <formula>E$1&lt;&gt;""</formula>
    </cfRule>
  </conditionalFormatting>
  <conditionalFormatting sqref="E25:AF25">
    <cfRule type="expression" dxfId="159" priority="283">
      <formula>E$1&lt;&gt;""</formula>
    </cfRule>
  </conditionalFormatting>
  <conditionalFormatting sqref="E25:AF25">
    <cfRule type="expression" dxfId="158" priority="282">
      <formula>E$1&lt;&gt;""</formula>
    </cfRule>
  </conditionalFormatting>
  <conditionalFormatting sqref="E25:AF25">
    <cfRule type="expression" dxfId="157" priority="281">
      <formula>E$1&lt;&gt;""</formula>
    </cfRule>
  </conditionalFormatting>
  <conditionalFormatting sqref="E25:AF25">
    <cfRule type="expression" dxfId="156" priority="280">
      <formula>E$1&lt;&gt;""</formula>
    </cfRule>
  </conditionalFormatting>
  <conditionalFormatting sqref="E25:AF25">
    <cfRule type="expression" dxfId="155" priority="279">
      <formula>E$1&lt;&gt;""</formula>
    </cfRule>
  </conditionalFormatting>
  <conditionalFormatting sqref="E25:AI25">
    <cfRule type="expression" dxfId="154" priority="278">
      <formula>E$1&lt;&gt;""</formula>
    </cfRule>
  </conditionalFormatting>
  <conditionalFormatting sqref="E25:AI25">
    <cfRule type="expression" dxfId="153" priority="277">
      <formula>E$1&lt;&gt;""</formula>
    </cfRule>
  </conditionalFormatting>
  <conditionalFormatting sqref="E25:AI25">
    <cfRule type="expression" dxfId="152" priority="276">
      <formula>E$1&lt;&gt;""</formula>
    </cfRule>
  </conditionalFormatting>
  <conditionalFormatting sqref="E25:AI25">
    <cfRule type="expression" dxfId="151" priority="275">
      <formula>E$1&lt;&gt;""</formula>
    </cfRule>
  </conditionalFormatting>
  <conditionalFormatting sqref="E25:AI25">
    <cfRule type="expression" dxfId="150" priority="274">
      <formula>E$1&lt;&gt;""</formula>
    </cfRule>
  </conditionalFormatting>
  <conditionalFormatting sqref="E25:AI25">
    <cfRule type="expression" dxfId="149" priority="273">
      <formula>E$1&lt;&gt;""</formula>
    </cfRule>
  </conditionalFormatting>
  <conditionalFormatting sqref="E25:AI25">
    <cfRule type="expression" dxfId="148" priority="272">
      <formula>E$1&lt;&gt;""</formula>
    </cfRule>
  </conditionalFormatting>
  <conditionalFormatting sqref="E25:AI25">
    <cfRule type="expression" dxfId="147" priority="271">
      <formula>E$1&lt;&gt;""</formula>
    </cfRule>
  </conditionalFormatting>
  <conditionalFormatting sqref="E25:AI25">
    <cfRule type="expression" dxfId="146" priority="270">
      <formula>E$1&lt;&gt;""</formula>
    </cfRule>
  </conditionalFormatting>
  <conditionalFormatting sqref="E25:AI25">
    <cfRule type="expression" dxfId="145" priority="269">
      <formula>E$1&lt;&gt;""</formula>
    </cfRule>
  </conditionalFormatting>
  <conditionalFormatting sqref="E25:AI25">
    <cfRule type="expression" dxfId="144" priority="268">
      <formula>E$1&lt;&gt;""</formula>
    </cfRule>
  </conditionalFormatting>
  <conditionalFormatting sqref="E25:AI25">
    <cfRule type="expression" dxfId="143" priority="267">
      <formula>E$1&lt;&gt;""</formula>
    </cfRule>
  </conditionalFormatting>
  <conditionalFormatting sqref="E25:AN25">
    <cfRule type="expression" dxfId="142" priority="266">
      <formula>E$1&lt;&gt;""</formula>
    </cfRule>
  </conditionalFormatting>
  <conditionalFormatting sqref="E25:AO25">
    <cfRule type="expression" dxfId="141" priority="265">
      <formula>E$1&lt;&gt;""</formula>
    </cfRule>
  </conditionalFormatting>
  <conditionalFormatting sqref="E25:AW25">
    <cfRule type="expression" dxfId="140" priority="264">
      <formula>E$1&lt;&gt;""</formula>
    </cfRule>
  </conditionalFormatting>
  <conditionalFormatting sqref="E26:AF26">
    <cfRule type="expression" dxfId="139" priority="263">
      <formula>E$1&lt;&gt;""</formula>
    </cfRule>
  </conditionalFormatting>
  <conditionalFormatting sqref="E26:AF26">
    <cfRule type="expression" dxfId="138" priority="262">
      <formula>E$1&lt;&gt;""</formula>
    </cfRule>
  </conditionalFormatting>
  <conditionalFormatting sqref="E26:AF26">
    <cfRule type="expression" dxfId="137" priority="261">
      <formula>E$1&lt;&gt;""</formula>
    </cfRule>
  </conditionalFormatting>
  <conditionalFormatting sqref="E26:AF26">
    <cfRule type="expression" dxfId="136" priority="260">
      <formula>E$1&lt;&gt;""</formula>
    </cfRule>
  </conditionalFormatting>
  <conditionalFormatting sqref="E26:AF26">
    <cfRule type="expression" dxfId="135" priority="259">
      <formula>E$1&lt;&gt;""</formula>
    </cfRule>
  </conditionalFormatting>
  <conditionalFormatting sqref="E26:AF26">
    <cfRule type="expression" dxfId="134" priority="258">
      <formula>E$1&lt;&gt;""</formula>
    </cfRule>
  </conditionalFormatting>
  <conditionalFormatting sqref="E26:AF26">
    <cfRule type="expression" dxfId="133" priority="257">
      <formula>E$1&lt;&gt;""</formula>
    </cfRule>
  </conditionalFormatting>
  <conditionalFormatting sqref="E26:AF26">
    <cfRule type="expression" dxfId="132" priority="256">
      <formula>E$1&lt;&gt;""</formula>
    </cfRule>
  </conditionalFormatting>
  <conditionalFormatting sqref="E26:AF26">
    <cfRule type="expression" dxfId="131" priority="255">
      <formula>E$1&lt;&gt;""</formula>
    </cfRule>
  </conditionalFormatting>
  <conditionalFormatting sqref="E26:AF26">
    <cfRule type="expression" dxfId="130" priority="254">
      <formula>E$1&lt;&gt;""</formula>
    </cfRule>
  </conditionalFormatting>
  <conditionalFormatting sqref="E26:AF26">
    <cfRule type="expression" dxfId="129" priority="253">
      <formula>E$1&lt;&gt;""</formula>
    </cfRule>
  </conditionalFormatting>
  <conditionalFormatting sqref="E26:AF26">
    <cfRule type="expression" dxfId="128" priority="252">
      <formula>E$1&lt;&gt;""</formula>
    </cfRule>
  </conditionalFormatting>
  <conditionalFormatting sqref="E26:AF26">
    <cfRule type="expression" dxfId="127" priority="251">
      <formula>E$1&lt;&gt;""</formula>
    </cfRule>
  </conditionalFormatting>
  <conditionalFormatting sqref="E26:AF26">
    <cfRule type="expression" dxfId="126" priority="250">
      <formula>E$1&lt;&gt;""</formula>
    </cfRule>
  </conditionalFormatting>
  <conditionalFormatting sqref="E26:AF26">
    <cfRule type="expression" dxfId="125" priority="249">
      <formula>E$1&lt;&gt;""</formula>
    </cfRule>
  </conditionalFormatting>
  <conditionalFormatting sqref="E26:AF26">
    <cfRule type="expression" dxfId="124" priority="248">
      <formula>E$1&lt;&gt;""</formula>
    </cfRule>
  </conditionalFormatting>
  <conditionalFormatting sqref="E26:AI26">
    <cfRule type="expression" dxfId="123" priority="247">
      <formula>E$1&lt;&gt;""</formula>
    </cfRule>
  </conditionalFormatting>
  <conditionalFormatting sqref="E26:AI26">
    <cfRule type="expression" dxfId="122" priority="246">
      <formula>E$1&lt;&gt;""</formula>
    </cfRule>
  </conditionalFormatting>
  <conditionalFormatting sqref="E26:AI26">
    <cfRule type="expression" dxfId="121" priority="245">
      <formula>E$1&lt;&gt;""</formula>
    </cfRule>
  </conditionalFormatting>
  <conditionalFormatting sqref="E26:AI26">
    <cfRule type="expression" dxfId="120" priority="244">
      <formula>E$1&lt;&gt;""</formula>
    </cfRule>
  </conditionalFormatting>
  <conditionalFormatting sqref="E26:AI26">
    <cfRule type="expression" dxfId="119" priority="243">
      <formula>E$1&lt;&gt;""</formula>
    </cfRule>
  </conditionalFormatting>
  <conditionalFormatting sqref="E26:AI26">
    <cfRule type="expression" dxfId="118" priority="242">
      <formula>E$1&lt;&gt;""</formula>
    </cfRule>
  </conditionalFormatting>
  <conditionalFormatting sqref="E26:AI26">
    <cfRule type="expression" dxfId="117" priority="241">
      <formula>E$1&lt;&gt;""</formula>
    </cfRule>
  </conditionalFormatting>
  <conditionalFormatting sqref="E26:AI26">
    <cfRule type="expression" dxfId="116" priority="240">
      <formula>E$1&lt;&gt;""</formula>
    </cfRule>
  </conditionalFormatting>
  <conditionalFormatting sqref="E26:AI26">
    <cfRule type="expression" dxfId="115" priority="239">
      <formula>E$1&lt;&gt;""</formula>
    </cfRule>
  </conditionalFormatting>
  <conditionalFormatting sqref="E26:AI26">
    <cfRule type="expression" dxfId="114" priority="238">
      <formula>E$1&lt;&gt;""</formula>
    </cfRule>
  </conditionalFormatting>
  <conditionalFormatting sqref="E26:AI26">
    <cfRule type="expression" dxfId="113" priority="237">
      <formula>E$1&lt;&gt;""</formula>
    </cfRule>
  </conditionalFormatting>
  <conditionalFormatting sqref="E26:AI26">
    <cfRule type="expression" dxfId="112" priority="236">
      <formula>E$1&lt;&gt;""</formula>
    </cfRule>
  </conditionalFormatting>
  <conditionalFormatting sqref="E26:AN26">
    <cfRule type="expression" dxfId="111" priority="235">
      <formula>E$1&lt;&gt;""</formula>
    </cfRule>
  </conditionalFormatting>
  <conditionalFormatting sqref="E26:AO26">
    <cfRule type="expression" dxfId="110" priority="234">
      <formula>E$1&lt;&gt;""</formula>
    </cfRule>
  </conditionalFormatting>
  <conditionalFormatting sqref="E26:AW26">
    <cfRule type="expression" dxfId="109" priority="233">
      <formula>E$1&lt;&gt;""</formula>
    </cfRule>
  </conditionalFormatting>
  <conditionalFormatting sqref="E27:AF27">
    <cfRule type="expression" dxfId="108" priority="232">
      <formula>E$1&lt;&gt;""</formula>
    </cfRule>
  </conditionalFormatting>
  <conditionalFormatting sqref="E27:AF27">
    <cfRule type="expression" dxfId="107" priority="231">
      <formula>E$1&lt;&gt;""</formula>
    </cfRule>
  </conditionalFormatting>
  <conditionalFormatting sqref="E27:AF27">
    <cfRule type="expression" dxfId="106" priority="230">
      <formula>E$1&lt;&gt;""</formula>
    </cfRule>
  </conditionalFormatting>
  <conditionalFormatting sqref="E27:AF27">
    <cfRule type="expression" dxfId="105" priority="229">
      <formula>E$1&lt;&gt;""</formula>
    </cfRule>
  </conditionalFormatting>
  <conditionalFormatting sqref="E27:AF27">
    <cfRule type="expression" dxfId="104" priority="228">
      <formula>E$1&lt;&gt;""</formula>
    </cfRule>
  </conditionalFormatting>
  <conditionalFormatting sqref="E27:AF27">
    <cfRule type="expression" dxfId="103" priority="227">
      <formula>E$1&lt;&gt;""</formula>
    </cfRule>
  </conditionalFormatting>
  <conditionalFormatting sqref="E27:AF27">
    <cfRule type="expression" dxfId="102" priority="226">
      <formula>E$1&lt;&gt;""</formula>
    </cfRule>
  </conditionalFormatting>
  <conditionalFormatting sqref="E27:AF27">
    <cfRule type="expression" dxfId="101" priority="225">
      <formula>E$1&lt;&gt;""</formula>
    </cfRule>
  </conditionalFormatting>
  <conditionalFormatting sqref="E27:AF27">
    <cfRule type="expression" dxfId="100" priority="224">
      <formula>E$1&lt;&gt;""</formula>
    </cfRule>
  </conditionalFormatting>
  <conditionalFormatting sqref="E27:AF27">
    <cfRule type="expression" dxfId="99" priority="223">
      <formula>E$1&lt;&gt;""</formula>
    </cfRule>
  </conditionalFormatting>
  <conditionalFormatting sqref="E27:AF27">
    <cfRule type="expression" dxfId="98" priority="222">
      <formula>E$1&lt;&gt;""</formula>
    </cfRule>
  </conditionalFormatting>
  <conditionalFormatting sqref="E27:AF27">
    <cfRule type="expression" dxfId="97" priority="221">
      <formula>E$1&lt;&gt;""</formula>
    </cfRule>
  </conditionalFormatting>
  <conditionalFormatting sqref="E27:AF27">
    <cfRule type="expression" dxfId="96" priority="220">
      <formula>E$1&lt;&gt;""</formula>
    </cfRule>
  </conditionalFormatting>
  <conditionalFormatting sqref="E27:AF27">
    <cfRule type="expression" dxfId="95" priority="219">
      <formula>E$1&lt;&gt;""</formula>
    </cfRule>
  </conditionalFormatting>
  <conditionalFormatting sqref="E27:AF27">
    <cfRule type="expression" dxfId="94" priority="218">
      <formula>E$1&lt;&gt;""</formula>
    </cfRule>
  </conditionalFormatting>
  <conditionalFormatting sqref="E27:AF27">
    <cfRule type="expression" dxfId="93" priority="217">
      <formula>E$1&lt;&gt;""</formula>
    </cfRule>
  </conditionalFormatting>
  <conditionalFormatting sqref="E27:AF27">
    <cfRule type="expression" dxfId="92" priority="216">
      <formula>E$1&lt;&gt;""</formula>
    </cfRule>
  </conditionalFormatting>
  <conditionalFormatting sqref="E27:AI27">
    <cfRule type="expression" dxfId="91" priority="215">
      <formula>E$1&lt;&gt;""</formula>
    </cfRule>
  </conditionalFormatting>
  <conditionalFormatting sqref="E27:AI27">
    <cfRule type="expression" dxfId="90" priority="214">
      <formula>E$1&lt;&gt;""</formula>
    </cfRule>
  </conditionalFormatting>
  <conditionalFormatting sqref="E27:AI27">
    <cfRule type="expression" dxfId="89" priority="213">
      <formula>E$1&lt;&gt;""</formula>
    </cfRule>
  </conditionalFormatting>
  <conditionalFormatting sqref="E27:AI27">
    <cfRule type="expression" dxfId="88" priority="212">
      <formula>E$1&lt;&gt;""</formula>
    </cfRule>
  </conditionalFormatting>
  <conditionalFormatting sqref="E27:AI27">
    <cfRule type="expression" dxfId="87" priority="211">
      <formula>E$1&lt;&gt;""</formula>
    </cfRule>
  </conditionalFormatting>
  <conditionalFormatting sqref="E27:AI27">
    <cfRule type="expression" dxfId="86" priority="210">
      <formula>E$1&lt;&gt;""</formula>
    </cfRule>
  </conditionalFormatting>
  <conditionalFormatting sqref="E27:AI27">
    <cfRule type="expression" dxfId="85" priority="209">
      <formula>E$1&lt;&gt;""</formula>
    </cfRule>
  </conditionalFormatting>
  <conditionalFormatting sqref="E27:AI27">
    <cfRule type="expression" dxfId="84" priority="208">
      <formula>E$1&lt;&gt;""</formula>
    </cfRule>
  </conditionalFormatting>
  <conditionalFormatting sqref="E27:AI27">
    <cfRule type="expression" dxfId="83" priority="207">
      <formula>E$1&lt;&gt;""</formula>
    </cfRule>
  </conditionalFormatting>
  <conditionalFormatting sqref="E27:AI27">
    <cfRule type="expression" dxfId="82" priority="206">
      <formula>E$1&lt;&gt;""</formula>
    </cfRule>
  </conditionalFormatting>
  <conditionalFormatting sqref="E27:AI27">
    <cfRule type="expression" dxfId="81" priority="205">
      <formula>E$1&lt;&gt;""</formula>
    </cfRule>
  </conditionalFormatting>
  <conditionalFormatting sqref="E27:AI27">
    <cfRule type="expression" dxfId="80" priority="204">
      <formula>E$1&lt;&gt;""</formula>
    </cfRule>
  </conditionalFormatting>
  <conditionalFormatting sqref="E27:AN27">
    <cfRule type="expression" dxfId="79" priority="203">
      <formula>E$1&lt;&gt;""</formula>
    </cfRule>
  </conditionalFormatting>
  <conditionalFormatting sqref="E27:AO27">
    <cfRule type="expression" dxfId="78" priority="202">
      <formula>E$1&lt;&gt;""</formula>
    </cfRule>
  </conditionalFormatting>
  <conditionalFormatting sqref="E27:AW27">
    <cfRule type="expression" dxfId="77" priority="201">
      <formula>E$1&lt;&gt;""</formula>
    </cfRule>
  </conditionalFormatting>
  <conditionalFormatting sqref="E28:AF28">
    <cfRule type="expression" dxfId="76" priority="200">
      <formula>E$1&lt;&gt;""</formula>
    </cfRule>
  </conditionalFormatting>
  <conditionalFormatting sqref="E28:AF28">
    <cfRule type="expression" dxfId="75" priority="199">
      <formula>E$1&lt;&gt;""</formula>
    </cfRule>
  </conditionalFormatting>
  <conditionalFormatting sqref="E28:AF28">
    <cfRule type="expression" dxfId="74" priority="198">
      <formula>E$1&lt;&gt;""</formula>
    </cfRule>
  </conditionalFormatting>
  <conditionalFormatting sqref="E28:AF28">
    <cfRule type="expression" dxfId="73" priority="197">
      <formula>E$1&lt;&gt;""</formula>
    </cfRule>
  </conditionalFormatting>
  <conditionalFormatting sqref="E28:AF28">
    <cfRule type="expression" dxfId="72" priority="196">
      <formula>E$1&lt;&gt;""</formula>
    </cfRule>
  </conditionalFormatting>
  <conditionalFormatting sqref="E28:AF28">
    <cfRule type="expression" dxfId="71" priority="195">
      <formula>E$1&lt;&gt;""</formula>
    </cfRule>
  </conditionalFormatting>
  <conditionalFormatting sqref="E28:AF28">
    <cfRule type="expression" dxfId="70" priority="194">
      <formula>E$1&lt;&gt;""</formula>
    </cfRule>
  </conditionalFormatting>
  <conditionalFormatting sqref="E28:AF28">
    <cfRule type="expression" dxfId="69" priority="193">
      <formula>E$1&lt;&gt;""</formula>
    </cfRule>
  </conditionalFormatting>
  <conditionalFormatting sqref="E28:AF28">
    <cfRule type="expression" dxfId="68" priority="192">
      <formula>E$1&lt;&gt;""</formula>
    </cfRule>
  </conditionalFormatting>
  <conditionalFormatting sqref="E28:AF28">
    <cfRule type="expression" dxfId="67" priority="191">
      <formula>E$1&lt;&gt;""</formula>
    </cfRule>
  </conditionalFormatting>
  <conditionalFormatting sqref="E28:AF28">
    <cfRule type="expression" dxfId="66" priority="190">
      <formula>E$1&lt;&gt;""</formula>
    </cfRule>
  </conditionalFormatting>
  <conditionalFormatting sqref="E28:AF28">
    <cfRule type="expression" dxfId="65" priority="189">
      <formula>E$1&lt;&gt;""</formula>
    </cfRule>
  </conditionalFormatting>
  <conditionalFormatting sqref="E28:AF28">
    <cfRule type="expression" dxfId="64" priority="188">
      <formula>E$1&lt;&gt;""</formula>
    </cfRule>
  </conditionalFormatting>
  <conditionalFormatting sqref="E28:AF28">
    <cfRule type="expression" dxfId="63" priority="187">
      <formula>E$1&lt;&gt;""</formula>
    </cfRule>
  </conditionalFormatting>
  <conditionalFormatting sqref="E28:AF28">
    <cfRule type="expression" dxfId="62" priority="186">
      <formula>E$1&lt;&gt;""</formula>
    </cfRule>
  </conditionalFormatting>
  <conditionalFormatting sqref="E28:AF28">
    <cfRule type="expression" dxfId="61" priority="185">
      <formula>E$1&lt;&gt;""</formula>
    </cfRule>
  </conditionalFormatting>
  <conditionalFormatting sqref="E28:AF28">
    <cfRule type="expression" dxfId="60" priority="184">
      <formula>E$1&lt;&gt;""</formula>
    </cfRule>
  </conditionalFormatting>
  <conditionalFormatting sqref="E28:AF28">
    <cfRule type="expression" dxfId="59" priority="183">
      <formula>E$1&lt;&gt;""</formula>
    </cfRule>
  </conditionalFormatting>
  <conditionalFormatting sqref="E28:AI28">
    <cfRule type="expression" dxfId="58" priority="182">
      <formula>E$1&lt;&gt;""</formula>
    </cfRule>
  </conditionalFormatting>
  <conditionalFormatting sqref="E28:AI28">
    <cfRule type="expression" dxfId="57" priority="181">
      <formula>E$1&lt;&gt;""</formula>
    </cfRule>
  </conditionalFormatting>
  <conditionalFormatting sqref="E28:AI28">
    <cfRule type="expression" dxfId="56" priority="180">
      <formula>E$1&lt;&gt;""</formula>
    </cfRule>
  </conditionalFormatting>
  <conditionalFormatting sqref="E28:AI28">
    <cfRule type="expression" dxfId="55" priority="179">
      <formula>E$1&lt;&gt;""</formula>
    </cfRule>
  </conditionalFormatting>
  <conditionalFormatting sqref="E28:AI28">
    <cfRule type="expression" dxfId="54" priority="178">
      <formula>E$1&lt;&gt;""</formula>
    </cfRule>
  </conditionalFormatting>
  <conditionalFormatting sqref="E28:AI28">
    <cfRule type="expression" dxfId="53" priority="177">
      <formula>E$1&lt;&gt;""</formula>
    </cfRule>
  </conditionalFormatting>
  <conditionalFormatting sqref="E28:AI28">
    <cfRule type="expression" dxfId="52" priority="176">
      <formula>E$1&lt;&gt;""</formula>
    </cfRule>
  </conditionalFormatting>
  <conditionalFormatting sqref="E28:AI28">
    <cfRule type="expression" dxfId="51" priority="175">
      <formula>E$1&lt;&gt;""</formula>
    </cfRule>
  </conditionalFormatting>
  <conditionalFormatting sqref="E28:AI28">
    <cfRule type="expression" dxfId="50" priority="174">
      <formula>E$1&lt;&gt;""</formula>
    </cfRule>
  </conditionalFormatting>
  <conditionalFormatting sqref="E28:AI28">
    <cfRule type="expression" dxfId="49" priority="173">
      <formula>E$1&lt;&gt;""</formula>
    </cfRule>
  </conditionalFormatting>
  <conditionalFormatting sqref="E28:AI28">
    <cfRule type="expression" dxfId="48" priority="172">
      <formula>E$1&lt;&gt;""</formula>
    </cfRule>
  </conditionalFormatting>
  <conditionalFormatting sqref="E28:AI28">
    <cfRule type="expression" dxfId="47" priority="171">
      <formula>E$1&lt;&gt;""</formula>
    </cfRule>
  </conditionalFormatting>
  <conditionalFormatting sqref="E28:AN28">
    <cfRule type="expression" dxfId="46" priority="170">
      <formula>E$1&lt;&gt;""</formula>
    </cfRule>
  </conditionalFormatting>
  <conditionalFormatting sqref="E28:AO28">
    <cfRule type="expression" dxfId="45" priority="169">
      <formula>E$1&lt;&gt;""</formula>
    </cfRule>
  </conditionalFormatting>
  <conditionalFormatting sqref="E28:AW28">
    <cfRule type="expression" dxfId="44" priority="168">
      <formula>E$1&lt;&gt;""</formula>
    </cfRule>
  </conditionalFormatting>
  <conditionalFormatting sqref="E29:AF29">
    <cfRule type="expression" dxfId="43" priority="167">
      <formula>E$1&lt;&gt;""</formula>
    </cfRule>
  </conditionalFormatting>
  <conditionalFormatting sqref="E29:AF29">
    <cfRule type="expression" dxfId="42" priority="166">
      <formula>E$1&lt;&gt;""</formula>
    </cfRule>
  </conditionalFormatting>
  <conditionalFormatting sqref="E29:AF29">
    <cfRule type="expression" dxfId="41" priority="165">
      <formula>E$1&lt;&gt;""</formula>
    </cfRule>
  </conditionalFormatting>
  <conditionalFormatting sqref="E29:AF29">
    <cfRule type="expression" dxfId="40" priority="164">
      <formula>E$1&lt;&gt;""</formula>
    </cfRule>
  </conditionalFormatting>
  <conditionalFormatting sqref="E29:AF29">
    <cfRule type="expression" dxfId="39" priority="163">
      <formula>E$1&lt;&gt;""</formula>
    </cfRule>
  </conditionalFormatting>
  <conditionalFormatting sqref="E29:AF29">
    <cfRule type="expression" dxfId="38" priority="162">
      <formula>E$1&lt;&gt;""</formula>
    </cfRule>
  </conditionalFormatting>
  <conditionalFormatting sqref="E29:AF29">
    <cfRule type="expression" dxfId="37" priority="161">
      <formula>E$1&lt;&gt;""</formula>
    </cfRule>
  </conditionalFormatting>
  <conditionalFormatting sqref="E29:AF29">
    <cfRule type="expression" dxfId="36" priority="160">
      <formula>E$1&lt;&gt;""</formula>
    </cfRule>
  </conditionalFormatting>
  <conditionalFormatting sqref="E29:AF29">
    <cfRule type="expression" dxfId="35" priority="159">
      <formula>E$1&lt;&gt;""</formula>
    </cfRule>
  </conditionalFormatting>
  <conditionalFormatting sqref="E29:AF29">
    <cfRule type="expression" dxfId="34" priority="158">
      <formula>E$1&lt;&gt;""</formula>
    </cfRule>
  </conditionalFormatting>
  <conditionalFormatting sqref="E29:AF29">
    <cfRule type="expression" dxfId="33" priority="157">
      <formula>E$1&lt;&gt;""</formula>
    </cfRule>
  </conditionalFormatting>
  <conditionalFormatting sqref="E29:AF29">
    <cfRule type="expression" dxfId="32" priority="156">
      <formula>E$1&lt;&gt;""</formula>
    </cfRule>
  </conditionalFormatting>
  <conditionalFormatting sqref="E29:AF29">
    <cfRule type="expression" dxfId="31" priority="155">
      <formula>E$1&lt;&gt;""</formula>
    </cfRule>
  </conditionalFormatting>
  <conditionalFormatting sqref="E29:AF29">
    <cfRule type="expression" dxfId="30" priority="154">
      <formula>E$1&lt;&gt;""</formula>
    </cfRule>
  </conditionalFormatting>
  <conditionalFormatting sqref="E29:AF29">
    <cfRule type="expression" dxfId="29" priority="153">
      <formula>E$1&lt;&gt;""</formula>
    </cfRule>
  </conditionalFormatting>
  <conditionalFormatting sqref="E29:AF29">
    <cfRule type="expression" dxfId="28" priority="152">
      <formula>E$1&lt;&gt;""</formula>
    </cfRule>
  </conditionalFormatting>
  <conditionalFormatting sqref="E29:AF29">
    <cfRule type="expression" dxfId="27" priority="151">
      <formula>E$1&lt;&gt;""</formula>
    </cfRule>
  </conditionalFormatting>
  <conditionalFormatting sqref="E29:AF29">
    <cfRule type="expression" dxfId="26" priority="150">
      <formula>E$1&lt;&gt;""</formula>
    </cfRule>
  </conditionalFormatting>
  <conditionalFormatting sqref="E29:AF29">
    <cfRule type="expression" dxfId="25" priority="149">
      <formula>E$1&lt;&gt;""</formula>
    </cfRule>
  </conditionalFormatting>
  <conditionalFormatting sqref="E29:AI29">
    <cfRule type="expression" dxfId="24" priority="148">
      <formula>E$1&lt;&gt;""</formula>
    </cfRule>
  </conditionalFormatting>
  <conditionalFormatting sqref="E29:AI29">
    <cfRule type="expression" dxfId="23" priority="147">
      <formula>E$1&lt;&gt;""</formula>
    </cfRule>
  </conditionalFormatting>
  <conditionalFormatting sqref="E29:AI29">
    <cfRule type="expression" dxfId="22" priority="146">
      <formula>E$1&lt;&gt;""</formula>
    </cfRule>
  </conditionalFormatting>
  <conditionalFormatting sqref="E29:AI29">
    <cfRule type="expression" dxfId="21" priority="145">
      <formula>E$1&lt;&gt;""</formula>
    </cfRule>
  </conditionalFormatting>
  <conditionalFormatting sqref="E29:AI29">
    <cfRule type="expression" dxfId="20" priority="144">
      <formula>E$1&lt;&gt;""</formula>
    </cfRule>
  </conditionalFormatting>
  <conditionalFormatting sqref="E29:AI29">
    <cfRule type="expression" dxfId="19" priority="143">
      <formula>E$1&lt;&gt;""</formula>
    </cfRule>
  </conditionalFormatting>
  <conditionalFormatting sqref="E29:AI29">
    <cfRule type="expression" dxfId="18" priority="142">
      <formula>E$1&lt;&gt;""</formula>
    </cfRule>
  </conditionalFormatting>
  <conditionalFormatting sqref="E29:AI29">
    <cfRule type="expression" dxfId="17" priority="141">
      <formula>E$1&lt;&gt;""</formula>
    </cfRule>
  </conditionalFormatting>
  <conditionalFormatting sqref="E29:AI29">
    <cfRule type="expression" dxfId="16" priority="140">
      <formula>E$1&lt;&gt;""</formula>
    </cfRule>
  </conditionalFormatting>
  <conditionalFormatting sqref="E29:AI29">
    <cfRule type="expression" dxfId="15" priority="139">
      <formula>E$1&lt;&gt;""</formula>
    </cfRule>
  </conditionalFormatting>
  <conditionalFormatting sqref="E29:AI29">
    <cfRule type="expression" dxfId="14" priority="138">
      <formula>E$1&lt;&gt;""</formula>
    </cfRule>
  </conditionalFormatting>
  <conditionalFormatting sqref="E29:AI29">
    <cfRule type="expression" dxfId="13" priority="137">
      <formula>E$1&lt;&gt;""</formula>
    </cfRule>
  </conditionalFormatting>
  <conditionalFormatting sqref="E29:AN29">
    <cfRule type="expression" dxfId="12" priority="136">
      <formula>E$1&lt;&gt;""</formula>
    </cfRule>
  </conditionalFormatting>
  <conditionalFormatting sqref="E29:AO29">
    <cfRule type="expression" dxfId="11" priority="135">
      <formula>E$1&lt;&gt;""</formula>
    </cfRule>
  </conditionalFormatting>
  <conditionalFormatting sqref="E29:AW29">
    <cfRule type="expression" dxfId="10" priority="134">
      <formula>E$1&lt;&gt;""</formula>
    </cfRule>
  </conditionalFormatting>
  <conditionalFormatting sqref="A31:B31">
    <cfRule type="expression" dxfId="9" priority="120">
      <formula>IF($A$31="",$C$1&lt;&gt;"")</formula>
    </cfRule>
    <cfRule type="expression" dxfId="8" priority="133">
      <formula>A$1&lt;&gt;""</formula>
    </cfRule>
    <cfRule type="expression" dxfId="7" priority="678">
      <formula>IF($A$31="",$C$1&lt;&gt;"")</formula>
    </cfRule>
    <cfRule type="expression" dxfId="6" priority="686">
      <formula>A$1&lt;&gt;""</formula>
    </cfRule>
  </conditionalFormatting>
  <conditionalFormatting sqref="C2:AN2 C3:D31">
    <cfRule type="expression" dxfId="5" priority="60">
      <formula>C$1&lt;&gt;""</formula>
    </cfRule>
  </conditionalFormatting>
  <conditionalFormatting sqref="C2:AO2 C3:D31">
    <cfRule type="expression" dxfId="4" priority="59">
      <formula>C$1&lt;&gt;""</formula>
    </cfRule>
  </conditionalFormatting>
  <conditionalFormatting sqref="C2:AW2 C3:D31">
    <cfRule type="expression" dxfId="3" priority="58">
      <formula>C$1&lt;&gt;""</formula>
    </cfRule>
  </conditionalFormatting>
  <conditionalFormatting sqref="E30:AL30">
    <cfRule type="expression" dxfId="2" priority="9">
      <formula>IF($A$30&lt;&gt;"",E1&lt;&gt;"")</formula>
    </cfRule>
  </conditionalFormatting>
  <conditionalFormatting sqref="E31:AL31">
    <cfRule type="expression" dxfId="1" priority="8">
      <formula>IF($A$31&lt;&gt;"",E1&lt;&gt;"")</formula>
    </cfRule>
  </conditionalFormatting>
  <conditionalFormatting sqref="C32:AL32">
    <cfRule type="expression" dxfId="0" priority="1">
      <formula>IF($A$32&lt;&gt;"",C1&lt;&gt;"")</formula>
    </cfRule>
  </conditionalFormatting>
  <pageMargins left="0.70866141732283472" right="0.70866141732283472" top="0.74803149606299213" bottom="0.74803149606299213" header="0.31496062992125984" footer="0.31496062992125984"/>
  <pageSetup paperSize="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triligne">
                <anchor moveWithCells="1" sizeWithCells="1">
                  <from>
                    <xdr:col>0</xdr:col>
                    <xdr:colOff>190500</xdr:colOff>
                    <xdr:row>0</xdr:row>
                    <xdr:rowOff>238125</xdr:rowOff>
                  </from>
                  <to>
                    <xdr:col>0</xdr:col>
                    <xdr:colOff>2009775</xdr:colOff>
                    <xdr:row>0</xdr:row>
                    <xdr:rowOff>942975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104"/>
  <sheetViews>
    <sheetView workbookViewId="0">
      <selection activeCell="F4" sqref="F4"/>
    </sheetView>
  </sheetViews>
  <sheetFormatPr baseColWidth="10" defaultColWidth="11.42578125" defaultRowHeight="12.75" x14ac:dyDescent="0.2"/>
  <cols>
    <col min="1" max="1" width="29.42578125" style="52" customWidth="1"/>
    <col min="2" max="2" width="24.42578125" style="53" customWidth="1"/>
    <col min="3" max="3" width="24.42578125" style="52" customWidth="1"/>
    <col min="4" max="4" width="22.42578125" style="52" customWidth="1"/>
    <col min="5" max="5" width="13.5703125" style="52" customWidth="1"/>
    <col min="6" max="6" width="26.140625" style="52" customWidth="1"/>
    <col min="7" max="7" width="26" style="52" customWidth="1"/>
    <col min="8" max="8" width="23.42578125" style="45" customWidth="1"/>
    <col min="9" max="16384" width="11.42578125" style="45"/>
  </cols>
  <sheetData>
    <row r="1" spans="1:9" x14ac:dyDescent="0.2">
      <c r="A1" s="56" t="s">
        <v>252</v>
      </c>
      <c r="B1" s="77" t="s">
        <v>27</v>
      </c>
      <c r="C1" s="56" t="s">
        <v>253</v>
      </c>
      <c r="D1" s="56" t="s">
        <v>257</v>
      </c>
      <c r="E1" s="56" t="s">
        <v>254</v>
      </c>
      <c r="F1" s="56" t="s">
        <v>255</v>
      </c>
      <c r="G1" s="56" t="s">
        <v>256</v>
      </c>
    </row>
    <row r="2" spans="1:9" ht="15" customHeight="1" x14ac:dyDescent="0.2">
      <c r="A2" s="78">
        <v>111111111111101</v>
      </c>
      <c r="B2" s="27" t="s">
        <v>30</v>
      </c>
      <c r="C2" s="27" t="s">
        <v>31</v>
      </c>
      <c r="D2" s="27" t="s">
        <v>32</v>
      </c>
      <c r="E2" s="27" t="s">
        <v>33</v>
      </c>
      <c r="F2" s="27" t="s">
        <v>34</v>
      </c>
      <c r="G2" s="27" t="s">
        <v>35</v>
      </c>
      <c r="H2" s="52"/>
    </row>
    <row r="3" spans="1:9" ht="15" customHeight="1" x14ac:dyDescent="0.2">
      <c r="A3" s="78">
        <v>111111111111102</v>
      </c>
      <c r="B3" s="27" t="s">
        <v>36</v>
      </c>
      <c r="C3" s="27" t="s">
        <v>71</v>
      </c>
      <c r="D3" s="27" t="s">
        <v>106</v>
      </c>
      <c r="E3" s="27" t="s">
        <v>141</v>
      </c>
      <c r="F3" s="27" t="s">
        <v>176</v>
      </c>
      <c r="G3" s="27" t="s">
        <v>211</v>
      </c>
      <c r="H3" s="52"/>
    </row>
    <row r="4" spans="1:9" ht="15" customHeight="1" x14ac:dyDescent="0.2">
      <c r="A4" s="78">
        <v>111111111111103</v>
      </c>
      <c r="B4" s="27" t="s">
        <v>37</v>
      </c>
      <c r="C4" s="27" t="s">
        <v>72</v>
      </c>
      <c r="D4" s="27" t="s">
        <v>107</v>
      </c>
      <c r="E4" s="27" t="s">
        <v>142</v>
      </c>
      <c r="F4" s="27" t="s">
        <v>177</v>
      </c>
      <c r="G4" s="27" t="s">
        <v>212</v>
      </c>
      <c r="H4" s="52"/>
      <c r="I4" s="54"/>
    </row>
    <row r="5" spans="1:9" ht="15" customHeight="1" x14ac:dyDescent="0.2">
      <c r="A5" s="78">
        <v>111111111111104</v>
      </c>
      <c r="B5" s="27" t="s">
        <v>38</v>
      </c>
      <c r="C5" s="27" t="s">
        <v>73</v>
      </c>
      <c r="D5" s="27" t="s">
        <v>108</v>
      </c>
      <c r="E5" s="27" t="s">
        <v>143</v>
      </c>
      <c r="F5" s="27" t="s">
        <v>178</v>
      </c>
      <c r="G5" s="27" t="s">
        <v>213</v>
      </c>
      <c r="H5" s="52"/>
    </row>
    <row r="6" spans="1:9" ht="15" customHeight="1" x14ac:dyDescent="0.2">
      <c r="A6" s="78">
        <v>111111111111105</v>
      </c>
      <c r="B6" s="27" t="s">
        <v>39</v>
      </c>
      <c r="C6" s="27" t="s">
        <v>74</v>
      </c>
      <c r="D6" s="27" t="s">
        <v>109</v>
      </c>
      <c r="E6" s="27" t="s">
        <v>144</v>
      </c>
      <c r="F6" s="27" t="s">
        <v>179</v>
      </c>
      <c r="G6" s="27" t="s">
        <v>214</v>
      </c>
      <c r="H6" s="52"/>
    </row>
    <row r="7" spans="1:9" ht="15" customHeight="1" x14ac:dyDescent="0.2">
      <c r="A7" s="78">
        <v>111111111111106</v>
      </c>
      <c r="B7" s="27" t="s">
        <v>40</v>
      </c>
      <c r="C7" s="27" t="s">
        <v>75</v>
      </c>
      <c r="D7" s="27" t="s">
        <v>110</v>
      </c>
      <c r="E7" s="27" t="s">
        <v>145</v>
      </c>
      <c r="F7" s="27" t="s">
        <v>180</v>
      </c>
      <c r="G7" s="27" t="s">
        <v>215</v>
      </c>
      <c r="H7" s="52"/>
    </row>
    <row r="8" spans="1:9" ht="15" customHeight="1" x14ac:dyDescent="0.2">
      <c r="A8" s="78">
        <v>111111111111107</v>
      </c>
      <c r="B8" s="27" t="s">
        <v>41</v>
      </c>
      <c r="C8" s="27" t="s">
        <v>76</v>
      </c>
      <c r="D8" s="27" t="s">
        <v>111</v>
      </c>
      <c r="E8" s="27" t="s">
        <v>146</v>
      </c>
      <c r="F8" s="27" t="s">
        <v>181</v>
      </c>
      <c r="G8" s="27" t="s">
        <v>216</v>
      </c>
      <c r="H8" s="52"/>
    </row>
    <row r="9" spans="1:9" ht="15" customHeight="1" x14ac:dyDescent="0.2">
      <c r="A9" s="78">
        <v>111111111111108</v>
      </c>
      <c r="B9" s="27" t="s">
        <v>42</v>
      </c>
      <c r="C9" s="27" t="s">
        <v>77</v>
      </c>
      <c r="D9" s="27" t="s">
        <v>112</v>
      </c>
      <c r="E9" s="27" t="s">
        <v>147</v>
      </c>
      <c r="F9" s="27" t="s">
        <v>182</v>
      </c>
      <c r="G9" s="27" t="s">
        <v>217</v>
      </c>
      <c r="H9" s="52"/>
      <c r="I9" s="52"/>
    </row>
    <row r="10" spans="1:9" ht="15" customHeight="1" x14ac:dyDescent="0.2">
      <c r="A10" s="78">
        <v>111111111111109</v>
      </c>
      <c r="B10" s="27" t="s">
        <v>43</v>
      </c>
      <c r="C10" s="27" t="s">
        <v>78</v>
      </c>
      <c r="D10" s="27" t="s">
        <v>113</v>
      </c>
      <c r="E10" s="27" t="s">
        <v>148</v>
      </c>
      <c r="F10" s="27" t="s">
        <v>183</v>
      </c>
      <c r="G10" s="27" t="s">
        <v>218</v>
      </c>
      <c r="H10" s="52"/>
    </row>
    <row r="11" spans="1:9" ht="15" customHeight="1" x14ac:dyDescent="0.2">
      <c r="A11" s="78">
        <v>111111111111110</v>
      </c>
      <c r="B11" s="27" t="s">
        <v>44</v>
      </c>
      <c r="C11" s="27" t="s">
        <v>79</v>
      </c>
      <c r="D11" s="27" t="s">
        <v>114</v>
      </c>
      <c r="E11" s="27" t="s">
        <v>149</v>
      </c>
      <c r="F11" s="27" t="s">
        <v>184</v>
      </c>
      <c r="G11" s="27" t="s">
        <v>219</v>
      </c>
      <c r="H11" s="52"/>
    </row>
    <row r="12" spans="1:9" ht="15" customHeight="1" x14ac:dyDescent="0.2">
      <c r="A12" s="78">
        <v>111111111111111</v>
      </c>
      <c r="B12" s="27" t="s">
        <v>45</v>
      </c>
      <c r="C12" s="27" t="s">
        <v>80</v>
      </c>
      <c r="D12" s="27" t="s">
        <v>115</v>
      </c>
      <c r="E12" s="27" t="s">
        <v>150</v>
      </c>
      <c r="F12" s="27" t="s">
        <v>185</v>
      </c>
      <c r="G12" s="27" t="s">
        <v>220</v>
      </c>
      <c r="H12" s="52"/>
    </row>
    <row r="13" spans="1:9" ht="15" customHeight="1" x14ac:dyDescent="0.2">
      <c r="A13" s="78">
        <v>111111111111112</v>
      </c>
      <c r="B13" s="27" t="s">
        <v>46</v>
      </c>
      <c r="C13" s="27" t="s">
        <v>81</v>
      </c>
      <c r="D13" s="27" t="s">
        <v>116</v>
      </c>
      <c r="E13" s="27" t="s">
        <v>151</v>
      </c>
      <c r="F13" s="27" t="s">
        <v>186</v>
      </c>
      <c r="G13" s="27" t="s">
        <v>221</v>
      </c>
      <c r="H13" s="52"/>
    </row>
    <row r="14" spans="1:9" ht="15" customHeight="1" x14ac:dyDescent="0.2">
      <c r="A14" s="78">
        <v>111111111111113</v>
      </c>
      <c r="B14" s="27" t="s">
        <v>47</v>
      </c>
      <c r="C14" s="27" t="s">
        <v>82</v>
      </c>
      <c r="D14" s="27" t="s">
        <v>117</v>
      </c>
      <c r="E14" s="27" t="s">
        <v>152</v>
      </c>
      <c r="F14" s="27" t="s">
        <v>187</v>
      </c>
      <c r="G14" s="27" t="s">
        <v>222</v>
      </c>
      <c r="H14" s="52"/>
    </row>
    <row r="15" spans="1:9" ht="15" customHeight="1" x14ac:dyDescent="0.2">
      <c r="A15" s="78">
        <v>111111111111114</v>
      </c>
      <c r="B15" s="27" t="s">
        <v>48</v>
      </c>
      <c r="C15" s="27" t="s">
        <v>83</v>
      </c>
      <c r="D15" s="27" t="s">
        <v>118</v>
      </c>
      <c r="E15" s="27" t="s">
        <v>153</v>
      </c>
      <c r="F15" s="27" t="s">
        <v>188</v>
      </c>
      <c r="G15" s="27" t="s">
        <v>223</v>
      </c>
      <c r="H15" s="52"/>
    </row>
    <row r="16" spans="1:9" ht="15" customHeight="1" x14ac:dyDescent="0.2">
      <c r="A16" s="78">
        <v>111111111111115</v>
      </c>
      <c r="B16" s="27" t="s">
        <v>49</v>
      </c>
      <c r="C16" s="27" t="s">
        <v>84</v>
      </c>
      <c r="D16" s="27" t="s">
        <v>119</v>
      </c>
      <c r="E16" s="27" t="s">
        <v>154</v>
      </c>
      <c r="F16" s="27" t="s">
        <v>189</v>
      </c>
      <c r="G16" s="27" t="s">
        <v>224</v>
      </c>
      <c r="H16" s="52"/>
    </row>
    <row r="17" spans="1:8" ht="15" customHeight="1" x14ac:dyDescent="0.2">
      <c r="A17" s="78">
        <v>111111111111116</v>
      </c>
      <c r="B17" s="27" t="s">
        <v>50</v>
      </c>
      <c r="C17" s="27" t="s">
        <v>85</v>
      </c>
      <c r="D17" s="27" t="s">
        <v>120</v>
      </c>
      <c r="E17" s="27" t="s">
        <v>155</v>
      </c>
      <c r="F17" s="27" t="s">
        <v>190</v>
      </c>
      <c r="G17" s="27" t="s">
        <v>225</v>
      </c>
      <c r="H17" s="52"/>
    </row>
    <row r="18" spans="1:8" ht="15" customHeight="1" x14ac:dyDescent="0.2">
      <c r="A18" s="78">
        <v>111111111111117</v>
      </c>
      <c r="B18" s="27" t="s">
        <v>51</v>
      </c>
      <c r="C18" s="27" t="s">
        <v>86</v>
      </c>
      <c r="D18" s="27" t="s">
        <v>121</v>
      </c>
      <c r="E18" s="27" t="s">
        <v>156</v>
      </c>
      <c r="F18" s="27" t="s">
        <v>191</v>
      </c>
      <c r="G18" s="27" t="s">
        <v>226</v>
      </c>
      <c r="H18" s="52"/>
    </row>
    <row r="19" spans="1:8" ht="15" customHeight="1" x14ac:dyDescent="0.2">
      <c r="A19" s="78">
        <v>111111111111118</v>
      </c>
      <c r="B19" s="27" t="s">
        <v>52</v>
      </c>
      <c r="C19" s="27" t="s">
        <v>87</v>
      </c>
      <c r="D19" s="27" t="s">
        <v>122</v>
      </c>
      <c r="E19" s="27" t="s">
        <v>157</v>
      </c>
      <c r="F19" s="27" t="s">
        <v>192</v>
      </c>
      <c r="G19" s="27" t="s">
        <v>227</v>
      </c>
      <c r="H19" s="52"/>
    </row>
    <row r="20" spans="1:8" ht="15" customHeight="1" x14ac:dyDescent="0.2">
      <c r="A20" s="78">
        <v>111111111111119</v>
      </c>
      <c r="B20" s="27" t="s">
        <v>53</v>
      </c>
      <c r="C20" s="27" t="s">
        <v>88</v>
      </c>
      <c r="D20" s="27" t="s">
        <v>123</v>
      </c>
      <c r="E20" s="27" t="s">
        <v>158</v>
      </c>
      <c r="F20" s="27" t="s">
        <v>193</v>
      </c>
      <c r="G20" s="27" t="s">
        <v>228</v>
      </c>
      <c r="H20" s="52"/>
    </row>
    <row r="21" spans="1:8" ht="15" customHeight="1" x14ac:dyDescent="0.2">
      <c r="A21" s="78">
        <v>111111111111120</v>
      </c>
      <c r="B21" s="27" t="s">
        <v>54</v>
      </c>
      <c r="C21" s="27" t="s">
        <v>89</v>
      </c>
      <c r="D21" s="27" t="s">
        <v>124</v>
      </c>
      <c r="E21" s="27" t="s">
        <v>159</v>
      </c>
      <c r="F21" s="27" t="s">
        <v>194</v>
      </c>
      <c r="G21" s="27" t="s">
        <v>229</v>
      </c>
      <c r="H21" s="52"/>
    </row>
    <row r="22" spans="1:8" ht="15" customHeight="1" x14ac:dyDescent="0.2">
      <c r="A22" s="78">
        <v>111111111111121</v>
      </c>
      <c r="B22" s="27" t="s">
        <v>55</v>
      </c>
      <c r="C22" s="27" t="s">
        <v>90</v>
      </c>
      <c r="D22" s="27" t="s">
        <v>125</v>
      </c>
      <c r="E22" s="27" t="s">
        <v>160</v>
      </c>
      <c r="F22" s="27" t="s">
        <v>195</v>
      </c>
      <c r="G22" s="27" t="s">
        <v>230</v>
      </c>
      <c r="H22" s="52"/>
    </row>
    <row r="23" spans="1:8" ht="15" customHeight="1" x14ac:dyDescent="0.2">
      <c r="A23" s="78">
        <v>111111111111122</v>
      </c>
      <c r="B23" s="27" t="s">
        <v>56</v>
      </c>
      <c r="C23" s="27" t="s">
        <v>91</v>
      </c>
      <c r="D23" s="27" t="s">
        <v>126</v>
      </c>
      <c r="E23" s="27" t="s">
        <v>161</v>
      </c>
      <c r="F23" s="27" t="s">
        <v>196</v>
      </c>
      <c r="G23" s="27" t="s">
        <v>231</v>
      </c>
      <c r="H23" s="52"/>
    </row>
    <row r="24" spans="1:8" ht="15" customHeight="1" x14ac:dyDescent="0.2">
      <c r="A24" s="78">
        <v>111111111111123</v>
      </c>
      <c r="B24" s="27" t="s">
        <v>57</v>
      </c>
      <c r="C24" s="27" t="s">
        <v>92</v>
      </c>
      <c r="D24" s="27" t="s">
        <v>127</v>
      </c>
      <c r="E24" s="27" t="s">
        <v>162</v>
      </c>
      <c r="F24" s="27" t="s">
        <v>197</v>
      </c>
      <c r="G24" s="27" t="s">
        <v>232</v>
      </c>
      <c r="H24" s="52"/>
    </row>
    <row r="25" spans="1:8" ht="15" customHeight="1" x14ac:dyDescent="0.2">
      <c r="A25" s="78">
        <v>111111111111124</v>
      </c>
      <c r="B25" s="27" t="s">
        <v>58</v>
      </c>
      <c r="C25" s="27" t="s">
        <v>93</v>
      </c>
      <c r="D25" s="27" t="s">
        <v>128</v>
      </c>
      <c r="E25" s="27" t="s">
        <v>163</v>
      </c>
      <c r="F25" s="27" t="s">
        <v>198</v>
      </c>
      <c r="G25" s="27" t="s">
        <v>233</v>
      </c>
    </row>
    <row r="26" spans="1:8" ht="15" customHeight="1" x14ac:dyDescent="0.2">
      <c r="A26" s="78">
        <v>111111111111125</v>
      </c>
      <c r="B26" s="27" t="s">
        <v>59</v>
      </c>
      <c r="C26" s="27" t="s">
        <v>94</v>
      </c>
      <c r="D26" s="27" t="s">
        <v>129</v>
      </c>
      <c r="E26" s="27" t="s">
        <v>164</v>
      </c>
      <c r="F26" s="27" t="s">
        <v>199</v>
      </c>
      <c r="G26" s="27" t="s">
        <v>234</v>
      </c>
    </row>
    <row r="27" spans="1:8" ht="15" customHeight="1" x14ac:dyDescent="0.2">
      <c r="A27" s="78">
        <v>111111111111126</v>
      </c>
      <c r="B27" s="27" t="s">
        <v>60</v>
      </c>
      <c r="C27" s="27" t="s">
        <v>95</v>
      </c>
      <c r="D27" s="27" t="s">
        <v>130</v>
      </c>
      <c r="E27" s="27" t="s">
        <v>165</v>
      </c>
      <c r="F27" s="27" t="s">
        <v>200</v>
      </c>
      <c r="G27" s="27" t="s">
        <v>235</v>
      </c>
    </row>
    <row r="28" spans="1:8" ht="15" customHeight="1" x14ac:dyDescent="0.2">
      <c r="A28" s="78">
        <v>111111111111127</v>
      </c>
      <c r="B28" s="27" t="s">
        <v>61</v>
      </c>
      <c r="C28" s="27" t="s">
        <v>96</v>
      </c>
      <c r="D28" s="27" t="s">
        <v>131</v>
      </c>
      <c r="E28" s="27" t="s">
        <v>166</v>
      </c>
      <c r="F28" s="27" t="s">
        <v>201</v>
      </c>
      <c r="G28" s="27" t="s">
        <v>236</v>
      </c>
    </row>
    <row r="29" spans="1:8" ht="15" customHeight="1" x14ac:dyDescent="0.2">
      <c r="A29" s="78">
        <v>111111111111128</v>
      </c>
      <c r="B29" s="27" t="s">
        <v>62</v>
      </c>
      <c r="C29" s="27" t="s">
        <v>97</v>
      </c>
      <c r="D29" s="27" t="s">
        <v>132</v>
      </c>
      <c r="E29" s="27" t="s">
        <v>167</v>
      </c>
      <c r="F29" s="27" t="s">
        <v>202</v>
      </c>
      <c r="G29" s="27" t="s">
        <v>237</v>
      </c>
    </row>
    <row r="30" spans="1:8" ht="15" customHeight="1" x14ac:dyDescent="0.2">
      <c r="A30" s="78">
        <v>111111111111129</v>
      </c>
      <c r="B30" s="27" t="s">
        <v>63</v>
      </c>
      <c r="C30" s="27" t="s">
        <v>98</v>
      </c>
      <c r="D30" s="27" t="s">
        <v>133</v>
      </c>
      <c r="E30" s="27" t="s">
        <v>168</v>
      </c>
      <c r="F30" s="27" t="s">
        <v>203</v>
      </c>
      <c r="G30" s="27" t="s">
        <v>238</v>
      </c>
    </row>
    <row r="31" spans="1:8" ht="15" customHeight="1" x14ac:dyDescent="0.2">
      <c r="A31" s="78">
        <v>111111111111130</v>
      </c>
      <c r="B31" s="27" t="s">
        <v>64</v>
      </c>
      <c r="C31" s="27" t="s">
        <v>99</v>
      </c>
      <c r="D31" s="27" t="s">
        <v>134</v>
      </c>
      <c r="E31" s="27" t="s">
        <v>169</v>
      </c>
      <c r="F31" s="27" t="s">
        <v>204</v>
      </c>
      <c r="G31" s="27" t="s">
        <v>239</v>
      </c>
    </row>
    <row r="32" spans="1:8" ht="15" customHeight="1" x14ac:dyDescent="0.2">
      <c r="A32" s="78">
        <v>111111111111131</v>
      </c>
      <c r="B32" s="27" t="s">
        <v>65</v>
      </c>
      <c r="C32" s="27" t="s">
        <v>100</v>
      </c>
      <c r="D32" s="27" t="s">
        <v>135</v>
      </c>
      <c r="E32" s="27" t="s">
        <v>170</v>
      </c>
      <c r="F32" s="27" t="s">
        <v>205</v>
      </c>
      <c r="G32" s="27" t="s">
        <v>240</v>
      </c>
    </row>
    <row r="33" spans="1:7" ht="15" customHeight="1" x14ac:dyDescent="0.2">
      <c r="A33" s="78">
        <v>111111111111132</v>
      </c>
      <c r="B33" s="27" t="s">
        <v>66</v>
      </c>
      <c r="C33" s="27" t="s">
        <v>101</v>
      </c>
      <c r="D33" s="27" t="s">
        <v>136</v>
      </c>
      <c r="E33" s="27" t="s">
        <v>171</v>
      </c>
      <c r="F33" s="27" t="s">
        <v>206</v>
      </c>
      <c r="G33" s="27" t="s">
        <v>241</v>
      </c>
    </row>
    <row r="34" spans="1:7" ht="15" customHeight="1" x14ac:dyDescent="0.2">
      <c r="A34" s="78">
        <v>111111111111133</v>
      </c>
      <c r="B34" s="27" t="s">
        <v>67</v>
      </c>
      <c r="C34" s="27" t="s">
        <v>102</v>
      </c>
      <c r="D34" s="27" t="s">
        <v>137</v>
      </c>
      <c r="E34" s="27" t="s">
        <v>172</v>
      </c>
      <c r="F34" s="27" t="s">
        <v>207</v>
      </c>
      <c r="G34" s="27" t="s">
        <v>242</v>
      </c>
    </row>
    <row r="35" spans="1:7" ht="15" customHeight="1" x14ac:dyDescent="0.2">
      <c r="A35" s="78">
        <v>111111111111134</v>
      </c>
      <c r="B35" s="27" t="s">
        <v>68</v>
      </c>
      <c r="C35" s="27" t="s">
        <v>103</v>
      </c>
      <c r="D35" s="27" t="s">
        <v>138</v>
      </c>
      <c r="E35" s="27" t="s">
        <v>173</v>
      </c>
      <c r="F35" s="27" t="s">
        <v>208</v>
      </c>
      <c r="G35" s="27" t="s">
        <v>243</v>
      </c>
    </row>
    <row r="36" spans="1:7" ht="15" customHeight="1" x14ac:dyDescent="0.2">
      <c r="A36" s="78">
        <v>111111111111135</v>
      </c>
      <c r="B36" s="27" t="s">
        <v>69</v>
      </c>
      <c r="C36" s="27" t="s">
        <v>104</v>
      </c>
      <c r="D36" s="27" t="s">
        <v>139</v>
      </c>
      <c r="E36" s="27" t="s">
        <v>174</v>
      </c>
      <c r="F36" s="27" t="s">
        <v>209</v>
      </c>
      <c r="G36" s="27" t="s">
        <v>244</v>
      </c>
    </row>
    <row r="37" spans="1:7" ht="15" customHeight="1" x14ac:dyDescent="0.2">
      <c r="A37" s="78">
        <v>111111111111136</v>
      </c>
      <c r="B37" s="27" t="s">
        <v>70</v>
      </c>
      <c r="C37" s="27" t="s">
        <v>105</v>
      </c>
      <c r="D37" s="27" t="s">
        <v>140</v>
      </c>
      <c r="E37" s="27" t="s">
        <v>175</v>
      </c>
      <c r="F37" s="27" t="s">
        <v>210</v>
      </c>
      <c r="G37" s="27" t="s">
        <v>245</v>
      </c>
    </row>
    <row r="38" spans="1:7" ht="15" x14ac:dyDescent="0.25">
      <c r="A38" s="55"/>
      <c r="B38" s="55"/>
      <c r="C38" s="55"/>
      <c r="D38" s="55"/>
      <c r="E38" s="55"/>
      <c r="F38" s="55"/>
      <c r="G38" s="55"/>
    </row>
    <row r="39" spans="1:7" ht="15" x14ac:dyDescent="0.25">
      <c r="A39" s="55"/>
      <c r="B39" s="55"/>
      <c r="C39" s="55"/>
      <c r="D39" s="55"/>
      <c r="E39" s="55"/>
      <c r="F39" s="55"/>
      <c r="G39" s="55"/>
    </row>
    <row r="40" spans="1:7" ht="15" x14ac:dyDescent="0.25">
      <c r="A40" s="55"/>
      <c r="B40" s="55"/>
      <c r="C40" s="55"/>
      <c r="D40" s="55"/>
      <c r="E40" s="55"/>
      <c r="F40" s="55"/>
      <c r="G40" s="55"/>
    </row>
    <row r="41" spans="1:7" ht="15" x14ac:dyDescent="0.25">
      <c r="A41" s="55"/>
      <c r="B41" s="55"/>
      <c r="C41" s="55"/>
      <c r="D41" s="55"/>
      <c r="E41" s="55"/>
      <c r="F41" s="55"/>
      <c r="G41" s="55"/>
    </row>
    <row r="42" spans="1:7" ht="15" x14ac:dyDescent="0.25">
      <c r="A42" s="55"/>
      <c r="B42" s="55"/>
      <c r="C42" s="55"/>
      <c r="D42" s="55"/>
      <c r="E42" s="55"/>
      <c r="F42" s="55"/>
      <c r="G42" s="55"/>
    </row>
    <row r="43" spans="1:7" ht="15" x14ac:dyDescent="0.25">
      <c r="A43" s="55"/>
      <c r="B43" s="55"/>
      <c r="C43" s="55"/>
      <c r="D43" s="55"/>
      <c r="E43" s="55"/>
      <c r="F43" s="55"/>
      <c r="G43" s="55"/>
    </row>
    <row r="44" spans="1:7" ht="15" x14ac:dyDescent="0.25">
      <c r="A44" s="55"/>
      <c r="B44" s="55"/>
      <c r="C44" s="55"/>
      <c r="D44" s="55"/>
      <c r="E44" s="55"/>
      <c r="F44" s="55"/>
      <c r="G44" s="55"/>
    </row>
    <row r="45" spans="1:7" ht="15" x14ac:dyDescent="0.25">
      <c r="A45" s="55"/>
      <c r="B45" s="55"/>
      <c r="C45" s="55"/>
      <c r="D45" s="55"/>
      <c r="E45" s="55"/>
      <c r="F45" s="55"/>
      <c r="G45" s="55"/>
    </row>
    <row r="46" spans="1:7" ht="15" x14ac:dyDescent="0.25">
      <c r="A46" s="55"/>
      <c r="B46" s="55"/>
      <c r="C46" s="55"/>
      <c r="D46" s="55"/>
      <c r="E46" s="55"/>
      <c r="F46" s="55"/>
      <c r="G46" s="55"/>
    </row>
    <row r="47" spans="1:7" ht="15" x14ac:dyDescent="0.25">
      <c r="A47" s="55"/>
      <c r="B47" s="55"/>
      <c r="C47" s="55"/>
      <c r="D47" s="55"/>
      <c r="E47" s="55"/>
      <c r="F47" s="55"/>
      <c r="G47" s="55"/>
    </row>
    <row r="48" spans="1:7" ht="15" x14ac:dyDescent="0.25">
      <c r="A48" s="55"/>
      <c r="B48" s="55"/>
      <c r="C48" s="55"/>
      <c r="D48" s="55"/>
      <c r="E48" s="55"/>
      <c r="F48" s="55"/>
      <c r="G48" s="55"/>
    </row>
    <row r="49" spans="1:7" ht="15" x14ac:dyDescent="0.25">
      <c r="A49" s="55"/>
      <c r="B49" s="55"/>
      <c r="C49" s="55"/>
      <c r="D49" s="55"/>
      <c r="E49" s="55"/>
      <c r="F49" s="55"/>
      <c r="G49" s="55"/>
    </row>
    <row r="50" spans="1:7" ht="15" x14ac:dyDescent="0.25">
      <c r="A50" s="55"/>
      <c r="B50" s="55"/>
      <c r="C50" s="55"/>
      <c r="D50" s="55"/>
      <c r="E50" s="55"/>
      <c r="F50" s="55"/>
      <c r="G50" s="55"/>
    </row>
    <row r="51" spans="1:7" ht="15" x14ac:dyDescent="0.25">
      <c r="A51" s="55"/>
      <c r="B51" s="55"/>
      <c r="C51" s="55"/>
      <c r="D51" s="55"/>
      <c r="E51" s="55"/>
      <c r="F51" s="55"/>
      <c r="G51" s="55"/>
    </row>
    <row r="52" spans="1:7" ht="15" x14ac:dyDescent="0.25">
      <c r="A52" s="55"/>
      <c r="B52" s="55"/>
      <c r="C52" s="55"/>
      <c r="D52" s="55"/>
      <c r="E52" s="55"/>
      <c r="F52" s="55"/>
      <c r="G52" s="55"/>
    </row>
    <row r="53" spans="1:7" ht="15" x14ac:dyDescent="0.25">
      <c r="A53" s="55"/>
      <c r="B53" s="55"/>
      <c r="C53" s="55"/>
      <c r="D53" s="55"/>
      <c r="E53" s="55"/>
      <c r="F53" s="55"/>
      <c r="G53" s="55"/>
    </row>
    <row r="54" spans="1:7" ht="15" x14ac:dyDescent="0.25">
      <c r="A54" s="55"/>
      <c r="B54" s="55"/>
      <c r="C54" s="55"/>
      <c r="D54" s="55"/>
      <c r="E54" s="55"/>
      <c r="F54" s="55"/>
      <c r="G54" s="55"/>
    </row>
    <row r="55" spans="1:7" ht="15" x14ac:dyDescent="0.25">
      <c r="A55" s="55"/>
      <c r="B55" s="55"/>
      <c r="C55" s="55"/>
      <c r="D55" s="55"/>
      <c r="E55" s="55"/>
      <c r="F55" s="55"/>
      <c r="G55" s="55"/>
    </row>
    <row r="56" spans="1:7" ht="15" x14ac:dyDescent="0.25">
      <c r="A56" s="55"/>
      <c r="B56" s="55"/>
      <c r="C56" s="55"/>
      <c r="D56" s="55"/>
      <c r="E56" s="55"/>
      <c r="F56" s="55"/>
      <c r="G56" s="55"/>
    </row>
    <row r="57" spans="1:7" ht="15" x14ac:dyDescent="0.25">
      <c r="A57" s="55"/>
      <c r="B57" s="55"/>
      <c r="C57" s="55"/>
      <c r="D57" s="55"/>
      <c r="E57" s="55"/>
      <c r="F57" s="55"/>
      <c r="G57" s="55"/>
    </row>
    <row r="58" spans="1:7" ht="15" x14ac:dyDescent="0.25">
      <c r="A58" s="55"/>
      <c r="B58" s="55"/>
      <c r="C58" s="55"/>
      <c r="D58" s="55"/>
      <c r="E58" s="55"/>
      <c r="F58" s="55"/>
      <c r="G58" s="55"/>
    </row>
    <row r="59" spans="1:7" ht="15" x14ac:dyDescent="0.25">
      <c r="A59" s="55"/>
      <c r="B59" s="55"/>
      <c r="C59" s="55"/>
      <c r="D59" s="55"/>
      <c r="E59" s="55"/>
      <c r="F59" s="55"/>
      <c r="G59" s="55"/>
    </row>
    <row r="60" spans="1:7" ht="15" x14ac:dyDescent="0.25">
      <c r="A60" s="55"/>
      <c r="B60" s="55"/>
      <c r="C60" s="55"/>
      <c r="D60" s="55"/>
      <c r="E60" s="55"/>
      <c r="F60" s="55"/>
      <c r="G60" s="55"/>
    </row>
    <row r="61" spans="1:7" ht="15" x14ac:dyDescent="0.25">
      <c r="A61" s="55"/>
      <c r="B61" s="55"/>
      <c r="C61" s="55"/>
      <c r="D61" s="55"/>
      <c r="E61" s="55"/>
      <c r="F61" s="55"/>
      <c r="G61" s="55"/>
    </row>
    <row r="62" spans="1:7" ht="15" x14ac:dyDescent="0.25">
      <c r="A62" s="55"/>
      <c r="B62" s="55"/>
      <c r="C62" s="55"/>
      <c r="D62" s="55"/>
      <c r="E62" s="55"/>
      <c r="F62" s="55"/>
      <c r="G62" s="55"/>
    </row>
    <row r="63" spans="1:7" ht="15" x14ac:dyDescent="0.25">
      <c r="A63" s="55"/>
      <c r="B63" s="55"/>
      <c r="C63" s="55"/>
      <c r="D63" s="55"/>
      <c r="E63" s="55"/>
      <c r="F63" s="55"/>
      <c r="G63" s="55"/>
    </row>
    <row r="64" spans="1:7" ht="15" x14ac:dyDescent="0.25">
      <c r="A64" s="55"/>
      <c r="B64" s="55"/>
      <c r="C64" s="55"/>
      <c r="D64" s="55"/>
      <c r="E64" s="55"/>
      <c r="F64" s="55"/>
      <c r="G64" s="55"/>
    </row>
    <row r="65" spans="1:7" ht="15" x14ac:dyDescent="0.25">
      <c r="A65" s="55"/>
      <c r="B65" s="55"/>
      <c r="C65" s="55"/>
      <c r="D65" s="55"/>
      <c r="E65" s="55"/>
      <c r="F65" s="55"/>
      <c r="G65" s="55"/>
    </row>
    <row r="66" spans="1:7" ht="15" x14ac:dyDescent="0.25">
      <c r="A66" s="55"/>
      <c r="B66" s="55"/>
      <c r="C66" s="55"/>
      <c r="D66" s="55"/>
      <c r="E66" s="55"/>
      <c r="F66" s="55"/>
      <c r="G66" s="55"/>
    </row>
    <row r="67" spans="1:7" ht="15" x14ac:dyDescent="0.25">
      <c r="A67" s="55"/>
      <c r="B67" s="55"/>
      <c r="C67" s="55"/>
      <c r="D67" s="55"/>
      <c r="E67" s="55"/>
      <c r="F67" s="55"/>
      <c r="G67" s="55"/>
    </row>
    <row r="68" spans="1:7" ht="15" x14ac:dyDescent="0.25">
      <c r="A68" s="55"/>
      <c r="B68" s="55"/>
      <c r="C68" s="55"/>
      <c r="D68" s="55"/>
      <c r="E68" s="55"/>
      <c r="F68" s="55"/>
      <c r="G68" s="55"/>
    </row>
    <row r="69" spans="1:7" ht="15" x14ac:dyDescent="0.25">
      <c r="A69" s="55"/>
      <c r="B69" s="55"/>
      <c r="C69" s="55"/>
      <c r="D69" s="55"/>
      <c r="E69" s="55"/>
      <c r="F69" s="55"/>
      <c r="G69" s="55"/>
    </row>
    <row r="70" spans="1:7" ht="15" x14ac:dyDescent="0.25">
      <c r="A70" s="55"/>
      <c r="B70" s="55"/>
      <c r="C70" s="55"/>
      <c r="D70" s="55"/>
      <c r="E70" s="55"/>
      <c r="F70" s="55"/>
      <c r="G70" s="55"/>
    </row>
    <row r="71" spans="1:7" ht="15" x14ac:dyDescent="0.25">
      <c r="A71" s="55"/>
      <c r="B71" s="55"/>
      <c r="C71" s="55"/>
      <c r="D71" s="55"/>
      <c r="E71" s="55"/>
      <c r="F71" s="55"/>
      <c r="G71" s="55"/>
    </row>
    <row r="72" spans="1:7" ht="15" x14ac:dyDescent="0.25">
      <c r="A72" s="55"/>
      <c r="B72" s="55"/>
      <c r="C72" s="55"/>
      <c r="D72" s="55"/>
      <c r="E72" s="55"/>
      <c r="F72" s="55"/>
      <c r="G72" s="55"/>
    </row>
    <row r="73" spans="1:7" ht="15" x14ac:dyDescent="0.25">
      <c r="A73" s="55"/>
      <c r="B73" s="55"/>
      <c r="C73" s="55"/>
      <c r="D73" s="55"/>
      <c r="E73" s="55"/>
      <c r="F73" s="55"/>
      <c r="G73" s="55"/>
    </row>
    <row r="74" spans="1:7" ht="15" x14ac:dyDescent="0.25">
      <c r="A74" s="55"/>
      <c r="B74" s="55"/>
      <c r="C74" s="55"/>
      <c r="D74" s="55"/>
      <c r="E74" s="55"/>
      <c r="F74" s="55"/>
      <c r="G74" s="55"/>
    </row>
    <row r="75" spans="1:7" ht="15" x14ac:dyDescent="0.25">
      <c r="A75" s="55"/>
      <c r="B75" s="55"/>
      <c r="C75" s="55"/>
      <c r="D75" s="55"/>
      <c r="E75" s="55"/>
      <c r="F75" s="55"/>
      <c r="G75" s="55"/>
    </row>
    <row r="76" spans="1:7" ht="15" x14ac:dyDescent="0.25">
      <c r="A76" s="55"/>
      <c r="B76" s="55"/>
      <c r="C76" s="55"/>
      <c r="D76" s="55"/>
      <c r="E76" s="55"/>
      <c r="F76" s="55"/>
      <c r="G76" s="55"/>
    </row>
    <row r="77" spans="1:7" ht="15" x14ac:dyDescent="0.25">
      <c r="A77" s="55"/>
      <c r="B77" s="55"/>
      <c r="C77" s="55"/>
      <c r="D77" s="55"/>
      <c r="E77" s="55"/>
      <c r="F77" s="55"/>
      <c r="G77" s="55"/>
    </row>
    <row r="78" spans="1:7" ht="15" x14ac:dyDescent="0.25">
      <c r="A78" s="55"/>
      <c r="B78" s="55"/>
      <c r="C78" s="55"/>
      <c r="D78" s="55"/>
      <c r="E78" s="55"/>
      <c r="F78" s="55"/>
      <c r="G78" s="55"/>
    </row>
    <row r="79" spans="1:7" ht="15" x14ac:dyDescent="0.25">
      <c r="A79" s="55"/>
      <c r="B79" s="55"/>
      <c r="C79" s="55"/>
      <c r="D79" s="55"/>
      <c r="E79" s="55"/>
      <c r="F79" s="55"/>
      <c r="G79" s="55"/>
    </row>
    <row r="80" spans="1:7" ht="15" x14ac:dyDescent="0.25">
      <c r="A80" s="55"/>
      <c r="B80" s="55"/>
      <c r="C80" s="55"/>
      <c r="D80" s="55"/>
      <c r="E80" s="55"/>
      <c r="F80" s="55"/>
      <c r="G80" s="55"/>
    </row>
    <row r="81" spans="1:7" ht="15" x14ac:dyDescent="0.25">
      <c r="A81" s="55"/>
      <c r="B81" s="55"/>
      <c r="C81" s="55"/>
      <c r="D81" s="55"/>
      <c r="E81" s="55"/>
      <c r="F81" s="55"/>
      <c r="G81" s="55"/>
    </row>
    <row r="82" spans="1:7" ht="15" x14ac:dyDescent="0.25">
      <c r="A82" s="55"/>
      <c r="B82" s="55"/>
      <c r="C82" s="55"/>
      <c r="D82" s="55"/>
      <c r="E82" s="55"/>
      <c r="F82" s="55"/>
      <c r="G82" s="55"/>
    </row>
    <row r="83" spans="1:7" ht="15" x14ac:dyDescent="0.25">
      <c r="A83" s="55"/>
      <c r="B83" s="55"/>
      <c r="C83" s="55"/>
      <c r="D83" s="55"/>
      <c r="E83" s="55"/>
      <c r="F83" s="55"/>
      <c r="G83" s="55"/>
    </row>
    <row r="84" spans="1:7" ht="15" x14ac:dyDescent="0.25">
      <c r="A84" s="55"/>
      <c r="B84" s="55"/>
      <c r="C84" s="55"/>
      <c r="D84" s="55"/>
      <c r="E84" s="55"/>
      <c r="F84" s="55"/>
      <c r="G84" s="55"/>
    </row>
    <row r="85" spans="1:7" ht="15" x14ac:dyDescent="0.25">
      <c r="A85" s="55"/>
      <c r="B85" s="55"/>
      <c r="C85" s="55"/>
      <c r="D85" s="55"/>
      <c r="E85" s="55"/>
      <c r="F85" s="55"/>
      <c r="G85" s="55"/>
    </row>
    <row r="86" spans="1:7" ht="15" x14ac:dyDescent="0.25">
      <c r="A86" s="55"/>
      <c r="B86" s="55"/>
      <c r="C86" s="55"/>
      <c r="D86" s="55"/>
      <c r="E86" s="55"/>
      <c r="F86" s="55"/>
      <c r="G86" s="55"/>
    </row>
    <row r="87" spans="1:7" ht="15" x14ac:dyDescent="0.25">
      <c r="A87" s="55"/>
      <c r="B87" s="55"/>
      <c r="C87" s="55"/>
      <c r="D87" s="55"/>
      <c r="E87" s="55"/>
      <c r="F87" s="55"/>
      <c r="G87" s="55"/>
    </row>
    <row r="88" spans="1:7" ht="15" x14ac:dyDescent="0.25">
      <c r="A88" s="55"/>
      <c r="B88" s="55"/>
      <c r="C88" s="55"/>
      <c r="D88" s="55"/>
      <c r="E88" s="55"/>
      <c r="F88" s="55"/>
      <c r="G88" s="55"/>
    </row>
    <row r="89" spans="1:7" ht="15" x14ac:dyDescent="0.25">
      <c r="A89" s="55"/>
      <c r="B89" s="55"/>
      <c r="C89" s="55"/>
      <c r="D89" s="55"/>
      <c r="E89" s="55"/>
      <c r="F89" s="55"/>
      <c r="G89" s="55"/>
    </row>
    <row r="90" spans="1:7" ht="15" x14ac:dyDescent="0.25">
      <c r="A90" s="55"/>
      <c r="B90" s="55"/>
      <c r="C90" s="55"/>
      <c r="D90" s="55"/>
      <c r="E90" s="55"/>
      <c r="F90" s="55"/>
      <c r="G90" s="55"/>
    </row>
    <row r="91" spans="1:7" ht="15" x14ac:dyDescent="0.25">
      <c r="A91" s="55"/>
      <c r="B91" s="55"/>
      <c r="C91" s="55"/>
      <c r="D91" s="55"/>
      <c r="E91" s="55"/>
      <c r="F91" s="55"/>
      <c r="G91" s="55"/>
    </row>
    <row r="92" spans="1:7" ht="15" x14ac:dyDescent="0.25">
      <c r="A92" s="55"/>
      <c r="B92" s="55"/>
      <c r="C92" s="55"/>
      <c r="D92" s="55"/>
      <c r="E92" s="55"/>
      <c r="F92" s="55"/>
      <c r="G92" s="55"/>
    </row>
    <row r="93" spans="1:7" ht="15" x14ac:dyDescent="0.25">
      <c r="A93" s="55"/>
      <c r="B93" s="55"/>
      <c r="C93" s="55"/>
      <c r="D93" s="55"/>
      <c r="E93" s="55"/>
      <c r="F93" s="55"/>
      <c r="G93" s="55"/>
    </row>
    <row r="94" spans="1:7" ht="15" x14ac:dyDescent="0.25">
      <c r="A94" s="55"/>
      <c r="B94" s="55"/>
      <c r="C94" s="55"/>
      <c r="D94" s="55"/>
      <c r="E94" s="55"/>
      <c r="F94" s="55"/>
      <c r="G94" s="55"/>
    </row>
    <row r="95" spans="1:7" ht="15" x14ac:dyDescent="0.25">
      <c r="A95" s="55"/>
      <c r="B95" s="55"/>
      <c r="C95" s="55"/>
      <c r="D95" s="55"/>
      <c r="E95" s="55"/>
      <c r="F95" s="55"/>
      <c r="G95" s="55"/>
    </row>
    <row r="96" spans="1:7" ht="15" x14ac:dyDescent="0.25">
      <c r="A96" s="55"/>
      <c r="B96" s="55"/>
      <c r="C96" s="55"/>
      <c r="D96" s="55"/>
      <c r="E96" s="55"/>
      <c r="F96" s="55"/>
      <c r="G96" s="55"/>
    </row>
    <row r="97" spans="1:7" ht="15" x14ac:dyDescent="0.25">
      <c r="A97" s="55"/>
      <c r="B97" s="55"/>
      <c r="C97" s="55"/>
      <c r="D97" s="55"/>
      <c r="E97" s="55"/>
      <c r="F97" s="55"/>
      <c r="G97" s="55"/>
    </row>
    <row r="98" spans="1:7" ht="15" x14ac:dyDescent="0.25">
      <c r="A98" s="55"/>
      <c r="B98" s="55"/>
      <c r="C98" s="55"/>
      <c r="D98" s="55"/>
      <c r="E98" s="55"/>
      <c r="F98" s="55"/>
      <c r="G98" s="55"/>
    </row>
    <row r="99" spans="1:7" ht="15" x14ac:dyDescent="0.25">
      <c r="A99" s="55"/>
      <c r="B99" s="55"/>
      <c r="C99" s="55"/>
      <c r="D99" s="55"/>
      <c r="E99" s="55"/>
      <c r="F99" s="55"/>
      <c r="G99" s="55"/>
    </row>
    <row r="100" spans="1:7" ht="15" x14ac:dyDescent="0.25">
      <c r="A100" s="55"/>
      <c r="B100" s="55"/>
      <c r="C100" s="55"/>
      <c r="D100" s="55"/>
      <c r="E100" s="55"/>
      <c r="F100" s="55"/>
      <c r="G100" s="55"/>
    </row>
    <row r="101" spans="1:7" ht="15" x14ac:dyDescent="0.25">
      <c r="A101" s="55"/>
      <c r="B101" s="55"/>
      <c r="C101" s="55"/>
      <c r="D101" s="55"/>
      <c r="E101" s="55"/>
      <c r="F101" s="55"/>
      <c r="G101" s="55"/>
    </row>
    <row r="102" spans="1:7" ht="15" x14ac:dyDescent="0.25">
      <c r="A102" s="55"/>
      <c r="B102" s="55"/>
      <c r="C102" s="55"/>
      <c r="D102" s="55"/>
      <c r="E102" s="55"/>
      <c r="F102" s="55"/>
      <c r="G102" s="55"/>
    </row>
    <row r="103" spans="1:7" ht="15" x14ac:dyDescent="0.25">
      <c r="A103" s="55"/>
      <c r="B103" s="55"/>
      <c r="C103" s="55"/>
      <c r="D103" s="55"/>
      <c r="E103" s="55"/>
      <c r="F103" s="55"/>
      <c r="G103" s="55"/>
    </row>
    <row r="104" spans="1:7" ht="15" x14ac:dyDescent="0.25">
      <c r="A104" s="55"/>
      <c r="B104" s="55"/>
      <c r="C104" s="55"/>
      <c r="D104" s="55"/>
      <c r="E104" s="55"/>
      <c r="F104" s="55"/>
      <c r="G104" s="55"/>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13</vt:i4>
      </vt:variant>
    </vt:vector>
  </HeadingPairs>
  <TitlesOfParts>
    <vt:vector size="17" baseType="lpstr">
      <vt:lpstr>Paramètres</vt:lpstr>
      <vt:lpstr>Etat déclaratif</vt:lpstr>
      <vt:lpstr>Planning</vt:lpstr>
      <vt:lpstr>Personnels</vt:lpstr>
      <vt:lpstr>Affect</vt:lpstr>
      <vt:lpstr>CodGestion</vt:lpstr>
      <vt:lpstr>Codgrad</vt:lpstr>
      <vt:lpstr>Codmin</vt:lpstr>
      <vt:lpstr>Fériés</vt:lpstr>
      <vt:lpstr>JSFERIE</vt:lpstr>
      <vt:lpstr>liste_deroulante_structure</vt:lpstr>
      <vt:lpstr>Liste_jours</vt:lpstr>
      <vt:lpstr>liste_mois</vt:lpstr>
      <vt:lpstr>mois_cours</vt:lpstr>
      <vt:lpstr>Nom</vt:lpstr>
      <vt:lpstr>nrinsee</vt:lpstr>
      <vt:lpstr>Prenom</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sagnier</dc:creator>
  <cp:lastModifiedBy>André BOSCHI</cp:lastModifiedBy>
  <cp:lastPrinted>2014-09-22T12:23:26Z</cp:lastPrinted>
  <dcterms:created xsi:type="dcterms:W3CDTF">2008-11-27T09:11:44Z</dcterms:created>
  <dcterms:modified xsi:type="dcterms:W3CDTF">2014-09-26T10:36:57Z</dcterms:modified>
</cp:coreProperties>
</file>