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65" yWindow="-375" windowWidth="14160" windowHeight="9285" tabRatio="813"/>
  </bookViews>
  <sheets>
    <sheet name="SYNTHESE" sheetId="19" r:id="rId1"/>
    <sheet name="debut" sheetId="18" r:id="rId2"/>
    <sheet name="BaseCont" sheetId="20" r:id="rId3"/>
    <sheet name="CONT-A" sheetId="28" r:id="rId4"/>
    <sheet name="CONT-B" sheetId="29" r:id="rId5"/>
    <sheet name="CONT-C" sheetId="30" r:id="rId6"/>
    <sheet name="CONT-D" sheetId="24" r:id="rId7"/>
    <sheet name="CONT-E" sheetId="25" r:id="rId8"/>
    <sheet name="CONT-F" sheetId="26" r:id="rId9"/>
    <sheet name="fin" sheetId="23" r:id="rId10"/>
    <sheet name="Table" sheetId="27" r:id="rId11"/>
    <sheet name="Feuil1" sheetId="31" r:id="rId12"/>
  </sheets>
  <definedNames>
    <definedName name="Commentaires">BaseCont!$K$11:$K$34</definedName>
    <definedName name="Corrigé">Table!$G$2:$G$3</definedName>
    <definedName name="Datecontrôle">BaseCont!$C$11:$C$34</definedName>
    <definedName name="DatTraitSI">BaseCont!$F$11:$F$34</definedName>
    <definedName name="DossCorr">BaseCont!$J$11:$J$34</definedName>
    <definedName name="Etat">Table!$A$2:$A$4</definedName>
    <definedName name="Moiscont">BaseCont!$D$11:$D$34</definedName>
    <definedName name="NIR">BaseCont!$E$11:$E$34</definedName>
    <definedName name="NmSite">Table!$I$2:$I$4</definedName>
    <definedName name="Nomcontrôleur">BaseCont!$B$11:$B$34</definedName>
    <definedName name="OKKONA">BaseCont!$I$11:$I$34</definedName>
    <definedName name="points">Table!$M$2:$M$5</definedName>
    <definedName name="processus">Table!$K$2:$K$5</definedName>
    <definedName name="PtsContEff">BaseCont!$H$11:$H$34</definedName>
    <definedName name="Site">BaseCont!$A$11:$A$34</definedName>
    <definedName name="USERGestdossiercont">BaseCont!$G$11:$G$34</definedName>
  </definedNames>
  <calcPr calcId="145621"/>
  <customWorkbookViews>
    <customWorkbookView name="POMMEREAU - Affichage personnalisé" guid="{404275D0-D97D-4414-AE8E-606C17C6DC1D}" mergeInterval="0" personalView="1" maximized="1" xWindow="1" yWindow="1" windowWidth="1276" windowHeight="794" tabRatio="939" activeSheetId="11"/>
    <customWorkbookView name="ugcf206 - Affichage personnalisé" guid="{26DD0B89-6F49-4DE4-B25B-6DCE9C21963C}" mergeInterval="0" personalView="1" maximized="1" windowWidth="1020" windowHeight="593" tabRatio="809" activeSheetId="11"/>
    <customWorkbookView name="ucgi091 - Affichage personnalisé" guid="{80EC7872-05F8-4C1F-85FC-F8BB88670529}" mergeInterval="0" personalView="1" maximized="1" xWindow="1" yWindow="1" windowWidth="1020" windowHeight="538" activeSheetId="10"/>
    <customWorkbookView name="BAS - Affichage personnalisé" guid="{EB4A3C6A-FCD4-4E57-9C19-A0EE6FB586F2}" mergeInterval="0" personalView="1" maximized="1" xWindow="1" yWindow="1" windowWidth="1276" windowHeight="528" tabRatio="982" activeSheetId="11"/>
    <customWorkbookView name="UMAL203 - Affichage personnalisé" guid="{3AAA69A0-763F-43ED-BC82-FE95E591FA57}" mergeInterval="0" personalView="1" maximized="1" xWindow="1" yWindow="1" windowWidth="1676" windowHeight="725" tabRatio="958" activeSheetId="9"/>
    <customWorkbookView name="GUL - Affichage personnalisé" guid="{8D776250-CD57-438E-8639-79258CC710D3}" mergeInterval="0" personalView="1" maximized="1" xWindow="1" yWindow="1" windowWidth="1276" windowHeight="505" tabRatio="982" activeSheetId="8"/>
    <customWorkbookView name="UCGI011 - Affichage personnalisé" guid="{5319714A-CFFF-4182-BAA0-FE7227A22E0F}" mergeInterval="0" personalView="1" maximized="1" xWindow="1" yWindow="1" windowWidth="1440" windowHeight="670" tabRatio="939" activeSheetId="6" showComments="commIndAndComment"/>
    <customWorkbookView name="FTI - Affichage personnalisé" guid="{F601282F-2F23-4113-90CB-76A2B9778B0A}" mergeInterval="0" personalView="1" maximized="1" windowWidth="1676" windowHeight="860" tabRatio="939" activeSheetId="6"/>
    <customWorkbookView name="ucgi096 - Affichage personnalisé" guid="{23153F77-432E-4F59-95ED-C725022CD4B3}" mergeInterval="0" personalView="1" maximized="1" windowWidth="1020" windowHeight="603" tabRatio="964" activeSheetId="13"/>
    <customWorkbookView name="FRX - Affichage personnalisé" guid="{E13FB188-2708-4001-83C3-926A8063F912}" mergeInterval="0" personalView="1" maximized="1" xWindow="1" yWindow="1" windowWidth="943" windowHeight="472" tabRatio="982" activeSheetId="12"/>
    <customWorkbookView name="ucgi006 - Affichage personnalisé" guid="{D0552618-5DFD-4CF9-BBEE-3D504F152C48}" mergeInterval="0" personalView="1" maximized="1" windowWidth="1020" windowHeight="577" tabRatio="892" activeSheetId="11"/>
    <customWorkbookView name="MEDERIC - Affichage personnalisé" guid="{6723F895-85D6-4D34-BFBD-EB0C9511473B}" mergeInterval="0" personalView="1" maximized="1" windowWidth="1020" windowHeight="596" tabRatio="982" activeSheetId="14"/>
    <customWorkbookView name="GOS - Affichage personnalisé" guid="{03E99239-F9D1-4FDE-9F43-F361D92D47AC}" mergeInterval="0" personalView="1" maximized="1" windowWidth="1243" windowHeight="787" tabRatio="982" activeSheetId="6"/>
    <customWorkbookView name="ucgi106 - Affichage personnalisé" guid="{3906748D-A5A1-4C44-BD1A-29352C734FC1}" mergeInterval="0" personalView="1" maximized="1" windowWidth="1276" windowHeight="849" tabRatio="906" activeSheetId="8"/>
    <customWorkbookView name="UCGI097 - Affichage personnalisé" guid="{112EEA5A-2AFD-414F-8A95-B36E8F125E9F}" mergeInterval="0" personalView="1" maximized="1" xWindow="1" yWindow="1" windowWidth="1596" windowHeight="628" tabRatio="982" activeSheetId="1"/>
    <customWorkbookView name="M12N500 - Affichage personnalisé" guid="{18699663-99EB-4F79-896B-F090020650F9}" mergeInterval="0" personalView="1" maximized="1" xWindow="1" yWindow="1" windowWidth="1676" windowHeight="797" tabRatio="939" activeSheetId="11"/>
    <customWorkbookView name="UMAL207 - Affichage personnalisé" guid="{E53BCFEB-0722-4145-875F-8DE21B024708}" mergeInterval="0" personalView="1" maximized="1" windowWidth="1008" windowHeight="514" tabRatio="982" activeSheetId="1"/>
    <customWorkbookView name="UGCF211 - Affichage personnalisé" guid="{5F52627E-7BB5-4F2B-B655-A5CE2C70FF7E}" mergeInterval="0" personalView="1" maximized="1" windowWidth="1676" windowHeight="875" tabRatio="982" activeSheetId="11" showComments="commIndAndComment"/>
    <customWorkbookView name="umri015 - Affichage personnalisé" guid="{29527AC1-465F-489F-88AA-D3EEBCED4E30}" mergeInterval="0" personalView="1" maximized="1" windowWidth="1676" windowHeight="825" tabRatio="939" activeSheetId="16"/>
  </customWorkbookViews>
</workbook>
</file>

<file path=xl/calcChain.xml><?xml version="1.0" encoding="utf-8"?>
<calcChain xmlns="http://schemas.openxmlformats.org/spreadsheetml/2006/main">
  <c r="D34" i="20" l="1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1" i="20"/>
  <c r="D12" i="20"/>
  <c r="D13" i="20"/>
  <c r="D14" i="20"/>
  <c r="B14" i="19" l="1"/>
  <c r="C14" i="19"/>
  <c r="D14" i="19"/>
  <c r="E14" i="19"/>
  <c r="F14" i="19"/>
  <c r="G14" i="19"/>
  <c r="H14" i="19"/>
  <c r="I14" i="19"/>
  <c r="J14" i="19"/>
  <c r="K14" i="19"/>
  <c r="L14" i="19"/>
  <c r="M14" i="19"/>
  <c r="B15" i="19"/>
  <c r="C15" i="19"/>
  <c r="D15" i="19"/>
  <c r="E15" i="19"/>
  <c r="F15" i="19"/>
  <c r="G15" i="19"/>
  <c r="H15" i="19"/>
  <c r="I15" i="19"/>
  <c r="J15" i="19"/>
  <c r="K15" i="19"/>
  <c r="L15" i="19"/>
  <c r="M15" i="19"/>
  <c r="B16" i="19"/>
  <c r="C16" i="19"/>
  <c r="D16" i="19"/>
  <c r="E16" i="19"/>
  <c r="F16" i="19"/>
  <c r="G16" i="19"/>
  <c r="H16" i="19"/>
  <c r="I16" i="19"/>
  <c r="J16" i="19"/>
  <c r="K16" i="19"/>
  <c r="L16" i="19"/>
  <c r="M16" i="19"/>
  <c r="B17" i="19"/>
  <c r="C17" i="19"/>
  <c r="D17" i="19"/>
  <c r="E17" i="19"/>
  <c r="F17" i="19"/>
  <c r="G17" i="19"/>
  <c r="H17" i="19"/>
  <c r="I17" i="19"/>
  <c r="J17" i="19"/>
  <c r="K17" i="19"/>
  <c r="L17" i="19"/>
  <c r="M17" i="19"/>
  <c r="B18" i="19"/>
  <c r="C18" i="19"/>
  <c r="D18" i="19"/>
  <c r="E18" i="19"/>
  <c r="F18" i="19"/>
  <c r="G18" i="19"/>
  <c r="H18" i="19"/>
  <c r="I18" i="19"/>
  <c r="J18" i="19"/>
  <c r="K18" i="19"/>
  <c r="L18" i="19"/>
  <c r="M18" i="19"/>
  <c r="D13" i="19"/>
  <c r="E13" i="19"/>
  <c r="G13" i="19"/>
  <c r="H13" i="19"/>
  <c r="I13" i="19"/>
  <c r="K13" i="19"/>
  <c r="L13" i="19"/>
  <c r="M13" i="19"/>
  <c r="J13" i="19"/>
  <c r="B23" i="19"/>
  <c r="B13" i="19" l="1"/>
  <c r="F13" i="19"/>
  <c r="C13" i="19"/>
  <c r="B158" i="31"/>
  <c r="B157" i="31"/>
  <c r="B156" i="31"/>
  <c r="B155" i="31"/>
  <c r="B154" i="31"/>
  <c r="B153" i="31"/>
  <c r="B152" i="31"/>
  <c r="B151" i="31"/>
  <c r="B150" i="31"/>
  <c r="B149" i="31"/>
  <c r="B148" i="31"/>
  <c r="B147" i="31"/>
  <c r="B146" i="31"/>
  <c r="B145" i="31"/>
  <c r="B144" i="31"/>
  <c r="B143" i="31"/>
  <c r="B142" i="31"/>
  <c r="B141" i="31"/>
  <c r="B140" i="31"/>
  <c r="B139" i="31"/>
  <c r="B138" i="31"/>
  <c r="B137" i="31"/>
  <c r="B136" i="31"/>
  <c r="B135" i="31"/>
  <c r="B134" i="31"/>
  <c r="B133" i="31"/>
  <c r="B132" i="31"/>
  <c r="B131" i="31"/>
  <c r="B130" i="31"/>
  <c r="B129" i="31"/>
  <c r="B128" i="31"/>
  <c r="B127" i="31"/>
  <c r="B126" i="31"/>
  <c r="B125" i="31"/>
  <c r="B124" i="31"/>
  <c r="B123" i="31"/>
  <c r="B122" i="31"/>
  <c r="B121" i="31"/>
  <c r="B120" i="31"/>
  <c r="B119" i="31"/>
  <c r="B118" i="31"/>
  <c r="B117" i="31"/>
  <c r="B116" i="31"/>
  <c r="B115" i="31"/>
  <c r="B114" i="31"/>
  <c r="B113" i="31"/>
  <c r="B112" i="31"/>
  <c r="B111" i="31"/>
  <c r="B110" i="31"/>
  <c r="B109" i="31"/>
  <c r="B108" i="31"/>
  <c r="B107" i="31"/>
  <c r="B106" i="31"/>
  <c r="B105" i="31"/>
  <c r="B104" i="31"/>
  <c r="B103" i="31"/>
  <c r="B102" i="31"/>
  <c r="B101" i="31"/>
  <c r="B100" i="31"/>
  <c r="B99" i="31"/>
  <c r="B98" i="31"/>
  <c r="B97" i="31"/>
  <c r="B96" i="31"/>
  <c r="B95" i="31"/>
  <c r="B94" i="31"/>
  <c r="B93" i="31"/>
  <c r="B92" i="31"/>
  <c r="B91" i="31"/>
  <c r="B90" i="31"/>
  <c r="B89" i="31"/>
  <c r="B88" i="31"/>
  <c r="B87" i="31"/>
  <c r="B86" i="31"/>
  <c r="B85" i="31"/>
  <c r="B84" i="31"/>
  <c r="B83" i="31"/>
  <c r="B82" i="31"/>
  <c r="B81" i="31"/>
  <c r="B80" i="31"/>
  <c r="B79" i="31"/>
  <c r="B78" i="31"/>
  <c r="B77" i="31"/>
  <c r="B76" i="31"/>
  <c r="B75" i="31"/>
  <c r="B74" i="31"/>
  <c r="B73" i="31"/>
  <c r="B72" i="31"/>
  <c r="B71" i="31"/>
  <c r="B70" i="31"/>
  <c r="B69" i="31"/>
  <c r="B68" i="31"/>
  <c r="B67" i="31"/>
  <c r="B66" i="31"/>
  <c r="B65" i="31"/>
  <c r="B64" i="31"/>
  <c r="B63" i="31"/>
  <c r="B62" i="31"/>
  <c r="B61" i="31"/>
  <c r="B60" i="31"/>
  <c r="B59" i="31"/>
  <c r="B58" i="31"/>
  <c r="B57" i="31"/>
  <c r="B56" i="31"/>
  <c r="B55" i="31"/>
  <c r="B54" i="31"/>
  <c r="B53" i="31"/>
  <c r="B52" i="31"/>
  <c r="B51" i="31"/>
  <c r="B50" i="31"/>
  <c r="B49" i="31"/>
  <c r="B48" i="31"/>
  <c r="B47" i="31"/>
  <c r="B46" i="31"/>
  <c r="B45" i="31"/>
  <c r="B44" i="31"/>
  <c r="B43" i="31"/>
  <c r="B42" i="31"/>
  <c r="B41" i="31"/>
  <c r="B40" i="31"/>
  <c r="B39" i="31"/>
  <c r="B38" i="31"/>
  <c r="B37" i="31"/>
  <c r="B36" i="31"/>
  <c r="B35" i="31"/>
  <c r="B34" i="31"/>
  <c r="B33" i="31"/>
  <c r="B32" i="31"/>
  <c r="B31" i="31"/>
  <c r="B30" i="31"/>
  <c r="B29" i="31"/>
  <c r="B28" i="31"/>
  <c r="B27" i="31"/>
  <c r="B26" i="31"/>
  <c r="B25" i="31"/>
  <c r="B24" i="31"/>
  <c r="B23" i="31"/>
  <c r="B22" i="31"/>
  <c r="B21" i="31"/>
  <c r="B20" i="31"/>
  <c r="B19" i="31"/>
  <c r="B18" i="31"/>
  <c r="B17" i="31"/>
  <c r="B16" i="31"/>
  <c r="B15" i="31"/>
  <c r="B14" i="31"/>
  <c r="B13" i="31"/>
  <c r="B12" i="31"/>
  <c r="B11" i="31"/>
  <c r="B10" i="31"/>
  <c r="B9" i="31"/>
  <c r="B8" i="31"/>
  <c r="B7" i="31"/>
  <c r="B6" i="31"/>
  <c r="B5" i="31"/>
  <c r="B4" i="31"/>
  <c r="B3" i="31"/>
  <c r="B36" i="19" l="1"/>
  <c r="C36" i="19"/>
  <c r="D36" i="19"/>
  <c r="E36" i="19"/>
  <c r="F36" i="19"/>
  <c r="G36" i="19"/>
  <c r="H36" i="19"/>
  <c r="I36" i="19"/>
  <c r="J36" i="19"/>
  <c r="K36" i="19"/>
  <c r="L36" i="19"/>
  <c r="M36" i="19"/>
  <c r="B37" i="19"/>
  <c r="C37" i="19"/>
  <c r="D37" i="19"/>
  <c r="E37" i="19"/>
  <c r="F37" i="19"/>
  <c r="G37" i="19"/>
  <c r="H37" i="19"/>
  <c r="I37" i="19"/>
  <c r="J37" i="19"/>
  <c r="K37" i="19"/>
  <c r="L37" i="19"/>
  <c r="M37" i="19"/>
  <c r="B38" i="19"/>
  <c r="C38" i="19"/>
  <c r="D38" i="19"/>
  <c r="E38" i="19"/>
  <c r="F38" i="19"/>
  <c r="G38" i="19"/>
  <c r="H38" i="19"/>
  <c r="I38" i="19"/>
  <c r="J38" i="19"/>
  <c r="K38" i="19"/>
  <c r="L38" i="19"/>
  <c r="M38" i="19"/>
  <c r="B39" i="19"/>
  <c r="C39" i="19"/>
  <c r="D39" i="19"/>
  <c r="E39" i="19"/>
  <c r="F39" i="19"/>
  <c r="G39" i="19"/>
  <c r="H39" i="19"/>
  <c r="I39" i="19"/>
  <c r="J39" i="19"/>
  <c r="K39" i="19"/>
  <c r="L39" i="19"/>
  <c r="M39" i="19"/>
  <c r="B40" i="19"/>
  <c r="C40" i="19"/>
  <c r="D40" i="19"/>
  <c r="E40" i="19"/>
  <c r="F40" i="19"/>
  <c r="G40" i="19"/>
  <c r="H40" i="19"/>
  <c r="I40" i="19"/>
  <c r="J40" i="19"/>
  <c r="K40" i="19"/>
  <c r="L40" i="19"/>
  <c r="M40" i="19"/>
  <c r="B52" i="19"/>
  <c r="C52" i="19"/>
  <c r="D52" i="19"/>
  <c r="E52" i="19"/>
  <c r="F52" i="19"/>
  <c r="G52" i="19"/>
  <c r="H52" i="19"/>
  <c r="I52" i="19"/>
  <c r="J52" i="19"/>
  <c r="K52" i="19"/>
  <c r="L52" i="19"/>
  <c r="M52" i="19"/>
  <c r="B50" i="19"/>
  <c r="C50" i="19"/>
  <c r="D50" i="19"/>
  <c r="E50" i="19"/>
  <c r="F50" i="19"/>
  <c r="G50" i="19"/>
  <c r="H50" i="19"/>
  <c r="I50" i="19"/>
  <c r="J50" i="19"/>
  <c r="K50" i="19"/>
  <c r="L50" i="19"/>
  <c r="M50" i="19"/>
  <c r="B51" i="19"/>
  <c r="C51" i="19"/>
  <c r="D51" i="19"/>
  <c r="E51" i="19"/>
  <c r="F51" i="19"/>
  <c r="G51" i="19"/>
  <c r="H51" i="19"/>
  <c r="I51" i="19"/>
  <c r="J51" i="19"/>
  <c r="K51" i="19"/>
  <c r="L51" i="19"/>
  <c r="M51" i="19"/>
  <c r="A48" i="19"/>
  <c r="A49" i="19"/>
  <c r="A50" i="19"/>
  <c r="A51" i="19"/>
  <c r="A52" i="19"/>
  <c r="B27" i="19"/>
  <c r="C27" i="19"/>
  <c r="D27" i="19"/>
  <c r="E27" i="19"/>
  <c r="F27" i="19"/>
  <c r="G27" i="19"/>
  <c r="H27" i="19"/>
  <c r="I27" i="19"/>
  <c r="J27" i="19"/>
  <c r="K27" i="19"/>
  <c r="L27" i="19"/>
  <c r="M27" i="19"/>
  <c r="B28" i="19"/>
  <c r="C28" i="19"/>
  <c r="D28" i="19"/>
  <c r="E28" i="19"/>
  <c r="F28" i="19"/>
  <c r="G28" i="19"/>
  <c r="H28" i="19"/>
  <c r="I28" i="19"/>
  <c r="J28" i="19"/>
  <c r="K28" i="19"/>
  <c r="L28" i="19"/>
  <c r="M28" i="19"/>
  <c r="A24" i="19"/>
  <c r="A25" i="19"/>
  <c r="A26" i="19"/>
  <c r="A38" i="19" s="1"/>
  <c r="A27" i="19"/>
  <c r="A28" i="19"/>
  <c r="A40" i="19" s="1"/>
  <c r="A39" i="19"/>
  <c r="A37" i="19"/>
  <c r="A14" i="19"/>
  <c r="A15" i="19"/>
  <c r="A16" i="19"/>
  <c r="A17" i="19"/>
  <c r="A18" i="19"/>
  <c r="A13" i="19"/>
  <c r="A23" i="19" s="1"/>
  <c r="B7" i="19"/>
  <c r="B8" i="19"/>
  <c r="D6" i="29"/>
  <c r="D7" i="29"/>
  <c r="D8" i="29"/>
  <c r="D6" i="30"/>
  <c r="D7" i="30"/>
  <c r="D8" i="30"/>
  <c r="D6" i="24"/>
  <c r="D7" i="24"/>
  <c r="D8" i="24"/>
  <c r="D6" i="25"/>
  <c r="D7" i="25"/>
  <c r="D8" i="25"/>
  <c r="D6" i="26"/>
  <c r="D7" i="26"/>
  <c r="D8" i="26"/>
  <c r="D6" i="28"/>
  <c r="D7" i="28"/>
  <c r="D8" i="28"/>
  <c r="D5" i="29"/>
  <c r="D5" i="30"/>
  <c r="D5" i="24"/>
  <c r="D5" i="25"/>
  <c r="D5" i="26"/>
  <c r="D5" i="28"/>
  <c r="N52" i="19" l="1"/>
  <c r="N40" i="19"/>
  <c r="N50" i="19"/>
  <c r="N38" i="19"/>
  <c r="N36" i="19"/>
  <c r="N37" i="19"/>
  <c r="N51" i="19"/>
  <c r="N39" i="19"/>
  <c r="N16" i="19"/>
  <c r="N28" i="19"/>
  <c r="N27" i="19"/>
  <c r="N17" i="19"/>
  <c r="N18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152" i="19"/>
  <c r="B153" i="19"/>
  <c r="B154" i="19"/>
  <c r="B155" i="19"/>
  <c r="B156" i="19"/>
  <c r="B157" i="19"/>
  <c r="B158" i="19"/>
  <c r="B159" i="19"/>
  <c r="B160" i="19"/>
  <c r="B161" i="19"/>
  <c r="B162" i="19"/>
  <c r="B163" i="19"/>
  <c r="B164" i="19"/>
  <c r="B165" i="19"/>
  <c r="B166" i="19"/>
  <c r="B167" i="19"/>
  <c r="B168" i="19"/>
  <c r="B169" i="19"/>
  <c r="B170" i="19"/>
  <c r="B171" i="19"/>
  <c r="B172" i="19"/>
  <c r="B173" i="19"/>
  <c r="B174" i="19"/>
  <c r="B175" i="19"/>
  <c r="B176" i="19"/>
  <c r="B177" i="19"/>
  <c r="B178" i="19"/>
  <c r="B179" i="19"/>
  <c r="B180" i="19"/>
  <c r="B181" i="19"/>
  <c r="B182" i="19"/>
  <c r="B183" i="19"/>
  <c r="B184" i="19"/>
  <c r="B185" i="19"/>
  <c r="B186" i="19"/>
  <c r="B187" i="19"/>
  <c r="B188" i="19"/>
  <c r="B189" i="19"/>
  <c r="B190" i="19"/>
  <c r="B191" i="19"/>
  <c r="B192" i="19"/>
  <c r="B193" i="19"/>
  <c r="B194" i="19"/>
  <c r="B195" i="19"/>
  <c r="B196" i="19"/>
  <c r="B197" i="19"/>
  <c r="B198" i="19"/>
  <c r="B199" i="19"/>
  <c r="B200" i="19"/>
  <c r="B201" i="19"/>
  <c r="B202" i="19"/>
  <c r="B203" i="19"/>
  <c r="B204" i="19"/>
  <c r="B205" i="19"/>
  <c r="B206" i="19"/>
  <c r="B207" i="19"/>
  <c r="B208" i="19"/>
  <c r="B209" i="19"/>
  <c r="B210" i="19"/>
  <c r="B211" i="19"/>
  <c r="B212" i="19"/>
  <c r="B213" i="19"/>
  <c r="B214" i="19"/>
  <c r="B215" i="19"/>
  <c r="B216" i="19"/>
  <c r="B217" i="19"/>
  <c r="B218" i="19"/>
  <c r="B219" i="19"/>
  <c r="B220" i="19"/>
  <c r="B221" i="19"/>
  <c r="B222" i="19"/>
  <c r="B223" i="19"/>
  <c r="B224" i="19"/>
  <c r="B225" i="19"/>
  <c r="B226" i="19"/>
  <c r="B227" i="19"/>
  <c r="B228" i="19"/>
  <c r="B229" i="19"/>
  <c r="B230" i="19"/>
  <c r="B59" i="19"/>
  <c r="B24" i="19"/>
  <c r="B25" i="19"/>
  <c r="B26" i="19"/>
  <c r="A36" i="19"/>
  <c r="A35" i="19"/>
  <c r="A47" i="19" s="1"/>
  <c r="B6" i="19"/>
  <c r="P6" i="19"/>
  <c r="P3" i="19"/>
  <c r="P4" i="19"/>
  <c r="B29" i="19" l="1"/>
  <c r="B35" i="19"/>
  <c r="B48" i="19"/>
  <c r="B47" i="19"/>
  <c r="P5" i="19"/>
  <c r="B3" i="19"/>
  <c r="B5" i="19"/>
  <c r="B4" i="19"/>
  <c r="B19" i="19" l="1"/>
  <c r="B9" i="19"/>
  <c r="B30" i="19" s="1"/>
  <c r="B49" i="19"/>
  <c r="C46" i="19" l="1"/>
  <c r="D46" i="19" s="1"/>
  <c r="E46" i="19" s="1"/>
  <c r="F46" i="19" s="1"/>
  <c r="G46" i="19" s="1"/>
  <c r="H46" i="19" s="1"/>
  <c r="I46" i="19" s="1"/>
  <c r="J46" i="19" s="1"/>
  <c r="K46" i="19" s="1"/>
  <c r="L46" i="19" s="1"/>
  <c r="M46" i="19" s="1"/>
  <c r="C34" i="19"/>
  <c r="D34" i="19" s="1"/>
  <c r="E34" i="19" s="1"/>
  <c r="C22" i="19"/>
  <c r="C12" i="19"/>
  <c r="C2" i="19"/>
  <c r="C7" i="19" l="1"/>
  <c r="C8" i="19"/>
  <c r="C60" i="19"/>
  <c r="C62" i="19"/>
  <c r="C64" i="19"/>
  <c r="C66" i="19"/>
  <c r="C68" i="19"/>
  <c r="C70" i="19"/>
  <c r="C72" i="19"/>
  <c r="C74" i="19"/>
  <c r="C76" i="19"/>
  <c r="C78" i="19"/>
  <c r="C80" i="19"/>
  <c r="C82" i="19"/>
  <c r="C84" i="19"/>
  <c r="C86" i="19"/>
  <c r="C88" i="19"/>
  <c r="C90" i="19"/>
  <c r="C92" i="19"/>
  <c r="C61" i="19"/>
  <c r="C63" i="19"/>
  <c r="C65" i="19"/>
  <c r="C67" i="19"/>
  <c r="C69" i="19"/>
  <c r="C71" i="19"/>
  <c r="C73" i="19"/>
  <c r="C75" i="19"/>
  <c r="C77" i="19"/>
  <c r="C79" i="19"/>
  <c r="C81" i="19"/>
  <c r="C83" i="19"/>
  <c r="C85" i="19"/>
  <c r="C87" i="19"/>
  <c r="C89" i="19"/>
  <c r="C91" i="19"/>
  <c r="C93" i="19"/>
  <c r="C95" i="19"/>
  <c r="C97" i="19"/>
  <c r="C99" i="19"/>
  <c r="C101" i="19"/>
  <c r="C103" i="19"/>
  <c r="C105" i="19"/>
  <c r="C107" i="19"/>
  <c r="C109" i="19"/>
  <c r="C111" i="19"/>
  <c r="C113" i="19"/>
  <c r="C115" i="19"/>
  <c r="C94" i="19"/>
  <c r="C102" i="19"/>
  <c r="C110" i="19"/>
  <c r="C117" i="19"/>
  <c r="C119" i="19"/>
  <c r="C121" i="19"/>
  <c r="C123" i="19"/>
  <c r="C125" i="19"/>
  <c r="C127" i="19"/>
  <c r="C129" i="19"/>
  <c r="C131" i="19"/>
  <c r="C133" i="19"/>
  <c r="C135" i="19"/>
  <c r="C137" i="19"/>
  <c r="C139" i="19"/>
  <c r="C141" i="19"/>
  <c r="C143" i="19"/>
  <c r="C145" i="19"/>
  <c r="C147" i="19"/>
  <c r="C149" i="19"/>
  <c r="C96" i="19"/>
  <c r="C104" i="19"/>
  <c r="C112" i="19"/>
  <c r="C98" i="19"/>
  <c r="C106" i="19"/>
  <c r="C114" i="19"/>
  <c r="C118" i="19"/>
  <c r="C120" i="19"/>
  <c r="C122" i="19"/>
  <c r="C124" i="19"/>
  <c r="C126" i="19"/>
  <c r="C128" i="19"/>
  <c r="C130" i="19"/>
  <c r="C132" i="19"/>
  <c r="C134" i="19"/>
  <c r="C136" i="19"/>
  <c r="C138" i="19"/>
  <c r="C140" i="19"/>
  <c r="C142" i="19"/>
  <c r="C144" i="19"/>
  <c r="C146" i="19"/>
  <c r="C148" i="19"/>
  <c r="C150" i="19"/>
  <c r="C100" i="19"/>
  <c r="C108" i="19"/>
  <c r="C116" i="19"/>
  <c r="C161" i="19"/>
  <c r="C164" i="19"/>
  <c r="C152" i="19"/>
  <c r="C165" i="19"/>
  <c r="C168" i="19"/>
  <c r="C171" i="19"/>
  <c r="C173" i="19"/>
  <c r="C175" i="19"/>
  <c r="C177" i="19"/>
  <c r="C179" i="19"/>
  <c r="C181" i="19"/>
  <c r="C183" i="19"/>
  <c r="C185" i="19"/>
  <c r="C187" i="19"/>
  <c r="C189" i="19"/>
  <c r="C153" i="19"/>
  <c r="C156" i="19"/>
  <c r="C157" i="19"/>
  <c r="C160" i="19"/>
  <c r="C159" i="19"/>
  <c r="C178" i="19"/>
  <c r="C155" i="19"/>
  <c r="C162" i="19"/>
  <c r="C166" i="19"/>
  <c r="C167" i="19"/>
  <c r="C172" i="19"/>
  <c r="C151" i="19"/>
  <c r="C158" i="19"/>
  <c r="C154" i="19"/>
  <c r="C169" i="19"/>
  <c r="C176" i="19"/>
  <c r="C170" i="19"/>
  <c r="C180" i="19"/>
  <c r="C174" i="19"/>
  <c r="C163" i="19"/>
  <c r="C184" i="19"/>
  <c r="C190" i="19"/>
  <c r="C192" i="19"/>
  <c r="C197" i="19"/>
  <c r="C205" i="19"/>
  <c r="C213" i="19"/>
  <c r="C218" i="19"/>
  <c r="C26" i="19"/>
  <c r="C198" i="19"/>
  <c r="C206" i="19"/>
  <c r="C214" i="19"/>
  <c r="C225" i="19"/>
  <c r="C228" i="19"/>
  <c r="C23" i="19"/>
  <c r="C186" i="19"/>
  <c r="C199" i="19"/>
  <c r="C207" i="19"/>
  <c r="C215" i="19"/>
  <c r="C219" i="19"/>
  <c r="C222" i="19"/>
  <c r="C182" i="19"/>
  <c r="C188" i="19"/>
  <c r="C200" i="19"/>
  <c r="C208" i="19"/>
  <c r="C216" i="19"/>
  <c r="C229" i="19"/>
  <c r="C24" i="19"/>
  <c r="C193" i="19"/>
  <c r="C201" i="19"/>
  <c r="C209" i="19"/>
  <c r="C223" i="19"/>
  <c r="C226" i="19"/>
  <c r="C191" i="19"/>
  <c r="C194" i="19"/>
  <c r="C202" i="19"/>
  <c r="C210" i="19"/>
  <c r="C217" i="19"/>
  <c r="C220" i="19"/>
  <c r="C195" i="19"/>
  <c r="C203" i="19"/>
  <c r="C211" i="19"/>
  <c r="C227" i="19"/>
  <c r="C230" i="19"/>
  <c r="C25" i="19"/>
  <c r="C196" i="19"/>
  <c r="C204" i="19"/>
  <c r="C212" i="19"/>
  <c r="C221" i="19"/>
  <c r="C224" i="19"/>
  <c r="C59" i="19"/>
  <c r="C6" i="19"/>
  <c r="C35" i="19"/>
  <c r="C5" i="19"/>
  <c r="C47" i="19"/>
  <c r="C3" i="19"/>
  <c r="C4" i="19"/>
  <c r="C48" i="19"/>
  <c r="C49" i="19"/>
  <c r="D12" i="19"/>
  <c r="D22" i="19"/>
  <c r="D2" i="19"/>
  <c r="F34" i="19"/>
  <c r="B41" i="19"/>
  <c r="B42" i="19" s="1"/>
  <c r="B53" i="19"/>
  <c r="B54" i="19" s="1"/>
  <c r="C9" i="19" l="1"/>
  <c r="C29" i="19"/>
  <c r="C31" i="19" s="1"/>
  <c r="C19" i="19"/>
  <c r="C41" i="19"/>
  <c r="E2" i="19"/>
  <c r="D7" i="19"/>
  <c r="D8" i="19"/>
  <c r="D60" i="19"/>
  <c r="D62" i="19"/>
  <c r="D64" i="19"/>
  <c r="D66" i="19"/>
  <c r="D68" i="19"/>
  <c r="D70" i="19"/>
  <c r="D72" i="19"/>
  <c r="D74" i="19"/>
  <c r="D76" i="19"/>
  <c r="D78" i="19"/>
  <c r="D80" i="19"/>
  <c r="D82" i="19"/>
  <c r="D84" i="19"/>
  <c r="D86" i="19"/>
  <c r="D88" i="19"/>
  <c r="D90" i="19"/>
  <c r="D92" i="19"/>
  <c r="D61" i="19"/>
  <c r="D63" i="19"/>
  <c r="D65" i="19"/>
  <c r="D67" i="19"/>
  <c r="D69" i="19"/>
  <c r="D71" i="19"/>
  <c r="D73" i="19"/>
  <c r="D75" i="19"/>
  <c r="D77" i="19"/>
  <c r="D79" i="19"/>
  <c r="D81" i="19"/>
  <c r="D83" i="19"/>
  <c r="D85" i="19"/>
  <c r="D87" i="19"/>
  <c r="D89" i="19"/>
  <c r="D91" i="19"/>
  <c r="D93" i="19"/>
  <c r="D95" i="19"/>
  <c r="D97" i="19"/>
  <c r="D99" i="19"/>
  <c r="D101" i="19"/>
  <c r="D103" i="19"/>
  <c r="D105" i="19"/>
  <c r="D107" i="19"/>
  <c r="D109" i="19"/>
  <c r="D111" i="19"/>
  <c r="D113" i="19"/>
  <c r="D115" i="19"/>
  <c r="D94" i="19"/>
  <c r="D96" i="19"/>
  <c r="D98" i="19"/>
  <c r="D100" i="19"/>
  <c r="D104" i="19"/>
  <c r="D106" i="19"/>
  <c r="D118" i="19"/>
  <c r="D122" i="19"/>
  <c r="D126" i="19"/>
  <c r="D130" i="19"/>
  <c r="D134" i="19"/>
  <c r="D138" i="19"/>
  <c r="D142" i="19"/>
  <c r="D146" i="19"/>
  <c r="D150" i="19"/>
  <c r="D151" i="19"/>
  <c r="D154" i="19"/>
  <c r="D108" i="19"/>
  <c r="D110" i="19"/>
  <c r="D117" i="19"/>
  <c r="D121" i="19"/>
  <c r="D125" i="19"/>
  <c r="D129" i="19"/>
  <c r="D133" i="19"/>
  <c r="D137" i="19"/>
  <c r="D141" i="19"/>
  <c r="D145" i="19"/>
  <c r="D149" i="19"/>
  <c r="D155" i="19"/>
  <c r="D158" i="19"/>
  <c r="D112" i="19"/>
  <c r="D114" i="19"/>
  <c r="D120" i="19"/>
  <c r="D124" i="19"/>
  <c r="D128" i="19"/>
  <c r="D132" i="19"/>
  <c r="D136" i="19"/>
  <c r="D140" i="19"/>
  <c r="D144" i="19"/>
  <c r="D148" i="19"/>
  <c r="D159" i="19"/>
  <c r="D162" i="19"/>
  <c r="D116" i="19"/>
  <c r="D102" i="19"/>
  <c r="D119" i="19"/>
  <c r="D123" i="19"/>
  <c r="D127" i="19"/>
  <c r="D131" i="19"/>
  <c r="D135" i="19"/>
  <c r="D139" i="19"/>
  <c r="D143" i="19"/>
  <c r="D147" i="19"/>
  <c r="D163" i="19"/>
  <c r="D166" i="19"/>
  <c r="D152" i="19"/>
  <c r="D181" i="19"/>
  <c r="D184" i="19"/>
  <c r="D190" i="19"/>
  <c r="D192" i="19"/>
  <c r="D194" i="19"/>
  <c r="D196" i="19"/>
  <c r="D198" i="19"/>
  <c r="D200" i="19"/>
  <c r="D202" i="19"/>
  <c r="D204" i="19"/>
  <c r="D206" i="19"/>
  <c r="D208" i="19"/>
  <c r="D210" i="19"/>
  <c r="D212" i="19"/>
  <c r="D214" i="19"/>
  <c r="D216" i="19"/>
  <c r="D218" i="19"/>
  <c r="D220" i="19"/>
  <c r="D222" i="19"/>
  <c r="D224" i="19"/>
  <c r="D226" i="19"/>
  <c r="D228" i="19"/>
  <c r="D230" i="19"/>
  <c r="D25" i="19"/>
  <c r="D175" i="19"/>
  <c r="D178" i="19"/>
  <c r="D165" i="19"/>
  <c r="D167" i="19"/>
  <c r="D172" i="19"/>
  <c r="D161" i="19"/>
  <c r="D168" i="19"/>
  <c r="D179" i="19"/>
  <c r="D182" i="19"/>
  <c r="D157" i="19"/>
  <c r="D169" i="19"/>
  <c r="D173" i="19"/>
  <c r="D176" i="19"/>
  <c r="D153" i="19"/>
  <c r="D164" i="19"/>
  <c r="D183" i="19"/>
  <c r="D186" i="19"/>
  <c r="D160" i="19"/>
  <c r="D170" i="19"/>
  <c r="D177" i="19"/>
  <c r="D180" i="19"/>
  <c r="D156" i="19"/>
  <c r="D171" i="19"/>
  <c r="D174" i="19"/>
  <c r="D187" i="19"/>
  <c r="D221" i="19"/>
  <c r="D59" i="19"/>
  <c r="D6" i="19"/>
  <c r="D35" i="19"/>
  <c r="D189" i="19"/>
  <c r="D197" i="19"/>
  <c r="D205" i="19"/>
  <c r="D213" i="19"/>
  <c r="D225" i="19"/>
  <c r="D199" i="19"/>
  <c r="D207" i="19"/>
  <c r="D215" i="19"/>
  <c r="D219" i="19"/>
  <c r="D23" i="19"/>
  <c r="D188" i="19"/>
  <c r="D229" i="19"/>
  <c r="D24" i="19"/>
  <c r="D185" i="19"/>
  <c r="D193" i="19"/>
  <c r="D201" i="19"/>
  <c r="D209" i="19"/>
  <c r="D223" i="19"/>
  <c r="D191" i="19"/>
  <c r="D217" i="19"/>
  <c r="D195" i="19"/>
  <c r="D203" i="19"/>
  <c r="D211" i="19"/>
  <c r="D227" i="19"/>
  <c r="D26" i="19"/>
  <c r="D47" i="19"/>
  <c r="D5" i="19"/>
  <c r="D4" i="19"/>
  <c r="D48" i="19"/>
  <c r="D3" i="19"/>
  <c r="D49" i="19"/>
  <c r="E22" i="19"/>
  <c r="E12" i="19"/>
  <c r="G34" i="19"/>
  <c r="B43" i="19"/>
  <c r="C43" i="19" l="1"/>
  <c r="C42" i="19"/>
  <c r="D29" i="19"/>
  <c r="D19" i="19"/>
  <c r="C30" i="19"/>
  <c r="D9" i="19"/>
  <c r="D41" i="19"/>
  <c r="D53" i="19"/>
  <c r="F2" i="19"/>
  <c r="E7" i="19"/>
  <c r="E8" i="19"/>
  <c r="E61" i="19"/>
  <c r="E63" i="19"/>
  <c r="E65" i="19"/>
  <c r="E67" i="19"/>
  <c r="E69" i="19"/>
  <c r="E71" i="19"/>
  <c r="E73" i="19"/>
  <c r="E75" i="19"/>
  <c r="E77" i="19"/>
  <c r="E79" i="19"/>
  <c r="E81" i="19"/>
  <c r="E83" i="19"/>
  <c r="E85" i="19"/>
  <c r="E87" i="19"/>
  <c r="E89" i="19"/>
  <c r="E91" i="19"/>
  <c r="E93" i="19"/>
  <c r="E60" i="19"/>
  <c r="E62" i="19"/>
  <c r="E64" i="19"/>
  <c r="E66" i="19"/>
  <c r="E68" i="19"/>
  <c r="E70" i="19"/>
  <c r="E72" i="19"/>
  <c r="E74" i="19"/>
  <c r="E76" i="19"/>
  <c r="E78" i="19"/>
  <c r="E80" i="19"/>
  <c r="E82" i="19"/>
  <c r="E84" i="19"/>
  <c r="E86" i="19"/>
  <c r="E88" i="19"/>
  <c r="E90" i="19"/>
  <c r="E92" i="19"/>
  <c r="E100" i="19"/>
  <c r="E101" i="19"/>
  <c r="E108" i="19"/>
  <c r="E109" i="19"/>
  <c r="E116" i="19"/>
  <c r="E94" i="19"/>
  <c r="E95" i="19"/>
  <c r="E102" i="19"/>
  <c r="E103" i="19"/>
  <c r="E110" i="19"/>
  <c r="E111" i="19"/>
  <c r="E117" i="19"/>
  <c r="E119" i="19"/>
  <c r="E121" i="19"/>
  <c r="E123" i="19"/>
  <c r="E125" i="19"/>
  <c r="E127" i="19"/>
  <c r="E129" i="19"/>
  <c r="E131" i="19"/>
  <c r="E133" i="19"/>
  <c r="E135" i="19"/>
  <c r="E137" i="19"/>
  <c r="E139" i="19"/>
  <c r="E141" i="19"/>
  <c r="E143" i="19"/>
  <c r="E145" i="19"/>
  <c r="E147" i="19"/>
  <c r="E149" i="19"/>
  <c r="E96" i="19"/>
  <c r="E97" i="19"/>
  <c r="E104" i="19"/>
  <c r="E105" i="19"/>
  <c r="E112" i="19"/>
  <c r="E113" i="19"/>
  <c r="E98" i="19"/>
  <c r="E99" i="19"/>
  <c r="E106" i="19"/>
  <c r="E107" i="19"/>
  <c r="E114" i="19"/>
  <c r="E115" i="19"/>
  <c r="E118" i="19"/>
  <c r="E120" i="19"/>
  <c r="E122" i="19"/>
  <c r="E124" i="19"/>
  <c r="E126" i="19"/>
  <c r="E128" i="19"/>
  <c r="E130" i="19"/>
  <c r="E132" i="19"/>
  <c r="E134" i="19"/>
  <c r="E136" i="19"/>
  <c r="E138" i="19"/>
  <c r="E140" i="19"/>
  <c r="E142" i="19"/>
  <c r="E144" i="19"/>
  <c r="E146" i="19"/>
  <c r="E148" i="19"/>
  <c r="E150" i="19"/>
  <c r="E152" i="19"/>
  <c r="E154" i="19"/>
  <c r="E156" i="19"/>
  <c r="E158" i="19"/>
  <c r="E160" i="19"/>
  <c r="E162" i="19"/>
  <c r="E164" i="19"/>
  <c r="E166" i="19"/>
  <c r="E168" i="19"/>
  <c r="E170" i="19"/>
  <c r="E157" i="19"/>
  <c r="E161" i="19"/>
  <c r="E165" i="19"/>
  <c r="E153" i="19"/>
  <c r="E163" i="19"/>
  <c r="E171" i="19"/>
  <c r="E174" i="19"/>
  <c r="E187" i="19"/>
  <c r="E23" i="19"/>
  <c r="E159" i="19"/>
  <c r="E181" i="19"/>
  <c r="E184" i="19"/>
  <c r="E155" i="19"/>
  <c r="E175" i="19"/>
  <c r="E151" i="19"/>
  <c r="E167" i="19"/>
  <c r="E172" i="19"/>
  <c r="E185" i="19"/>
  <c r="E188" i="19"/>
  <c r="E179" i="19"/>
  <c r="E169" i="19"/>
  <c r="E173" i="19"/>
  <c r="E176" i="19"/>
  <c r="E189" i="19"/>
  <c r="E191" i="19"/>
  <c r="E193" i="19"/>
  <c r="E195" i="19"/>
  <c r="E197" i="19"/>
  <c r="E199" i="19"/>
  <c r="E201" i="19"/>
  <c r="E203" i="19"/>
  <c r="E205" i="19"/>
  <c r="E207" i="19"/>
  <c r="E209" i="19"/>
  <c r="E211" i="19"/>
  <c r="E213" i="19"/>
  <c r="E215" i="19"/>
  <c r="E183" i="19"/>
  <c r="E186" i="19"/>
  <c r="E177" i="19"/>
  <c r="E180" i="19"/>
  <c r="E196" i="19"/>
  <c r="E204" i="19"/>
  <c r="E212" i="19"/>
  <c r="E224" i="19"/>
  <c r="E227" i="19"/>
  <c r="E178" i="19"/>
  <c r="E218" i="19"/>
  <c r="E221" i="19"/>
  <c r="E59" i="19"/>
  <c r="E6" i="19"/>
  <c r="E198" i="19"/>
  <c r="E206" i="19"/>
  <c r="E214" i="19"/>
  <c r="E228" i="19"/>
  <c r="E222" i="19"/>
  <c r="E225" i="19"/>
  <c r="E219" i="19"/>
  <c r="E182" i="19"/>
  <c r="E200" i="19"/>
  <c r="E208" i="19"/>
  <c r="E216" i="19"/>
  <c r="E192" i="19"/>
  <c r="E226" i="19"/>
  <c r="E229" i="19"/>
  <c r="E24" i="19"/>
  <c r="E194" i="19"/>
  <c r="E202" i="19"/>
  <c r="E210" i="19"/>
  <c r="E220" i="19"/>
  <c r="E223" i="19"/>
  <c r="E190" i="19"/>
  <c r="E217" i="19"/>
  <c r="E230" i="19"/>
  <c r="E25" i="19"/>
  <c r="E26" i="19"/>
  <c r="E3" i="19"/>
  <c r="E47" i="19"/>
  <c r="E5" i="19"/>
  <c r="E35" i="19"/>
  <c r="E4" i="19"/>
  <c r="E48" i="19"/>
  <c r="E49" i="19"/>
  <c r="F22" i="19"/>
  <c r="F12" i="19"/>
  <c r="H34" i="19"/>
  <c r="B31" i="19"/>
  <c r="E9" i="19" l="1"/>
  <c r="E29" i="19"/>
  <c r="D30" i="19"/>
  <c r="D54" i="19"/>
  <c r="E19" i="19"/>
  <c r="D43" i="19"/>
  <c r="D42" i="19"/>
  <c r="E41" i="19"/>
  <c r="E53" i="19"/>
  <c r="G2" i="19"/>
  <c r="F8" i="19"/>
  <c r="F7" i="19"/>
  <c r="F60" i="19"/>
  <c r="F68" i="19"/>
  <c r="F76" i="19"/>
  <c r="F84" i="19"/>
  <c r="F92" i="19"/>
  <c r="F63" i="19"/>
  <c r="F71" i="19"/>
  <c r="F79" i="19"/>
  <c r="F87" i="19"/>
  <c r="F66" i="19"/>
  <c r="F74" i="19"/>
  <c r="F82" i="19"/>
  <c r="F90" i="19"/>
  <c r="F61" i="19"/>
  <c r="F69" i="19"/>
  <c r="F77" i="19"/>
  <c r="F85" i="19"/>
  <c r="F93" i="19"/>
  <c r="F94" i="19"/>
  <c r="F95" i="19"/>
  <c r="F64" i="19"/>
  <c r="F72" i="19"/>
  <c r="F80" i="19"/>
  <c r="F88" i="19"/>
  <c r="F67" i="19"/>
  <c r="F75" i="19"/>
  <c r="F83" i="19"/>
  <c r="F91" i="19"/>
  <c r="F96" i="19"/>
  <c r="F97" i="19"/>
  <c r="F62" i="19"/>
  <c r="F70" i="19"/>
  <c r="F78" i="19"/>
  <c r="F86" i="19"/>
  <c r="F65" i="19"/>
  <c r="F73" i="19"/>
  <c r="F81" i="19"/>
  <c r="F89" i="19"/>
  <c r="F98" i="19"/>
  <c r="F99" i="19"/>
  <c r="F102" i="19"/>
  <c r="F111" i="19"/>
  <c r="F119" i="19"/>
  <c r="F104" i="19"/>
  <c r="F113" i="19"/>
  <c r="F160" i="19"/>
  <c r="F163" i="19"/>
  <c r="F106" i="19"/>
  <c r="F115" i="19"/>
  <c r="F118" i="19"/>
  <c r="F122" i="19"/>
  <c r="F126" i="19"/>
  <c r="F101" i="19"/>
  <c r="F108" i="19"/>
  <c r="F151" i="19"/>
  <c r="F164" i="19"/>
  <c r="F167" i="19"/>
  <c r="F103" i="19"/>
  <c r="F110" i="19"/>
  <c r="F117" i="19"/>
  <c r="F121" i="19"/>
  <c r="F105" i="19"/>
  <c r="F112" i="19"/>
  <c r="F152" i="19"/>
  <c r="F155" i="19"/>
  <c r="F107" i="19"/>
  <c r="F114" i="19"/>
  <c r="F120" i="19"/>
  <c r="F100" i="19"/>
  <c r="F109" i="19"/>
  <c r="F116" i="19"/>
  <c r="F156" i="19"/>
  <c r="F159" i="19"/>
  <c r="F123" i="19"/>
  <c r="F132" i="19"/>
  <c r="F140" i="19"/>
  <c r="F148" i="19"/>
  <c r="F177" i="19"/>
  <c r="F180" i="19"/>
  <c r="F135" i="19"/>
  <c r="F143" i="19"/>
  <c r="F171" i="19"/>
  <c r="F174" i="19"/>
  <c r="F124" i="19"/>
  <c r="F127" i="19"/>
  <c r="F130" i="19"/>
  <c r="F138" i="19"/>
  <c r="F146" i="19"/>
  <c r="F162" i="19"/>
  <c r="F166" i="19"/>
  <c r="F133" i="19"/>
  <c r="F141" i="19"/>
  <c r="F149" i="19"/>
  <c r="F158" i="19"/>
  <c r="F165" i="19"/>
  <c r="F175" i="19"/>
  <c r="F178" i="19"/>
  <c r="F128" i="19"/>
  <c r="F136" i="19"/>
  <c r="F144" i="19"/>
  <c r="F154" i="19"/>
  <c r="F161" i="19"/>
  <c r="F168" i="19"/>
  <c r="F172" i="19"/>
  <c r="F125" i="19"/>
  <c r="F131" i="19"/>
  <c r="F139" i="19"/>
  <c r="F147" i="19"/>
  <c r="F157" i="19"/>
  <c r="F179" i="19"/>
  <c r="F182" i="19"/>
  <c r="F134" i="19"/>
  <c r="F142" i="19"/>
  <c r="F150" i="19"/>
  <c r="F153" i="19"/>
  <c r="F169" i="19"/>
  <c r="F173" i="19"/>
  <c r="F176" i="19"/>
  <c r="F189" i="19"/>
  <c r="F129" i="19"/>
  <c r="F137" i="19"/>
  <c r="F145" i="19"/>
  <c r="F170" i="19"/>
  <c r="F183" i="19"/>
  <c r="F186" i="19"/>
  <c r="F181" i="19"/>
  <c r="F190" i="19"/>
  <c r="F195" i="19"/>
  <c r="F203" i="19"/>
  <c r="F211" i="19"/>
  <c r="F217" i="19"/>
  <c r="F230" i="19"/>
  <c r="F25" i="19"/>
  <c r="F196" i="19"/>
  <c r="F204" i="19"/>
  <c r="F212" i="19"/>
  <c r="F224" i="19"/>
  <c r="F227" i="19"/>
  <c r="F6" i="19"/>
  <c r="F23" i="19"/>
  <c r="F184" i="19"/>
  <c r="F197" i="19"/>
  <c r="F205" i="19"/>
  <c r="F213" i="19"/>
  <c r="F218" i="19"/>
  <c r="F221" i="19"/>
  <c r="F59" i="19"/>
  <c r="F198" i="19"/>
  <c r="F206" i="19"/>
  <c r="F214" i="19"/>
  <c r="F228" i="19"/>
  <c r="F26" i="19"/>
  <c r="F199" i="19"/>
  <c r="F207" i="19"/>
  <c r="F215" i="19"/>
  <c r="F222" i="19"/>
  <c r="F225" i="19"/>
  <c r="F188" i="19"/>
  <c r="F200" i="19"/>
  <c r="F208" i="19"/>
  <c r="F216" i="19"/>
  <c r="F219" i="19"/>
  <c r="F185" i="19"/>
  <c r="F192" i="19"/>
  <c r="F193" i="19"/>
  <c r="F201" i="19"/>
  <c r="F209" i="19"/>
  <c r="F226" i="19"/>
  <c r="F229" i="19"/>
  <c r="F24" i="19"/>
  <c r="F187" i="19"/>
  <c r="F191" i="19"/>
  <c r="F194" i="19"/>
  <c r="F202" i="19"/>
  <c r="F210" i="19"/>
  <c r="F220" i="19"/>
  <c r="F223" i="19"/>
  <c r="F35" i="19"/>
  <c r="F5" i="19"/>
  <c r="F47" i="19"/>
  <c r="F4" i="19"/>
  <c r="F3" i="19"/>
  <c r="F49" i="19"/>
  <c r="F48" i="19"/>
  <c r="G22" i="19"/>
  <c r="G12" i="19"/>
  <c r="D31" i="19"/>
  <c r="I34" i="19"/>
  <c r="C53" i="19"/>
  <c r="C54" i="19" s="1"/>
  <c r="E30" i="19" l="1"/>
  <c r="F19" i="19"/>
  <c r="F9" i="19"/>
  <c r="E54" i="19"/>
  <c r="F29" i="19"/>
  <c r="E43" i="19"/>
  <c r="E42" i="19"/>
  <c r="F41" i="19"/>
  <c r="F43" i="19" s="1"/>
  <c r="F53" i="19"/>
  <c r="H2" i="19"/>
  <c r="G8" i="19"/>
  <c r="G7" i="19"/>
  <c r="G61" i="19"/>
  <c r="G63" i="19"/>
  <c r="G65" i="19"/>
  <c r="G67" i="19"/>
  <c r="G69" i="19"/>
  <c r="G71" i="19"/>
  <c r="G73" i="19"/>
  <c r="G75" i="19"/>
  <c r="G77" i="19"/>
  <c r="G79" i="19"/>
  <c r="G81" i="19"/>
  <c r="G83" i="19"/>
  <c r="G85" i="19"/>
  <c r="G87" i="19"/>
  <c r="G89" i="19"/>
  <c r="G91" i="19"/>
  <c r="G60" i="19"/>
  <c r="G62" i="19"/>
  <c r="G64" i="19"/>
  <c r="G66" i="19"/>
  <c r="G68" i="19"/>
  <c r="G70" i="19"/>
  <c r="G72" i="19"/>
  <c r="G74" i="19"/>
  <c r="G76" i="19"/>
  <c r="G78" i="19"/>
  <c r="G80" i="19"/>
  <c r="G82" i="19"/>
  <c r="G84" i="19"/>
  <c r="G86" i="19"/>
  <c r="G88" i="19"/>
  <c r="G90" i="19"/>
  <c r="G92" i="19"/>
  <c r="G94" i="19"/>
  <c r="G96" i="19"/>
  <c r="G98" i="19"/>
  <c r="G100" i="19"/>
  <c r="G102" i="19"/>
  <c r="G104" i="19"/>
  <c r="G106" i="19"/>
  <c r="G108" i="19"/>
  <c r="G110" i="19"/>
  <c r="G112" i="19"/>
  <c r="G114" i="19"/>
  <c r="G116" i="19"/>
  <c r="G99" i="19"/>
  <c r="G107" i="19"/>
  <c r="G115" i="19"/>
  <c r="G118" i="19"/>
  <c r="G120" i="19"/>
  <c r="G122" i="19"/>
  <c r="G124" i="19"/>
  <c r="G126" i="19"/>
  <c r="G128" i="19"/>
  <c r="G130" i="19"/>
  <c r="G132" i="19"/>
  <c r="G134" i="19"/>
  <c r="G136" i="19"/>
  <c r="G138" i="19"/>
  <c r="G140" i="19"/>
  <c r="G142" i="19"/>
  <c r="G144" i="19"/>
  <c r="G146" i="19"/>
  <c r="G148" i="19"/>
  <c r="G150" i="19"/>
  <c r="G101" i="19"/>
  <c r="G109" i="19"/>
  <c r="G93" i="19"/>
  <c r="G95" i="19"/>
  <c r="G103" i="19"/>
  <c r="G111" i="19"/>
  <c r="G117" i="19"/>
  <c r="G119" i="19"/>
  <c r="G121" i="19"/>
  <c r="G123" i="19"/>
  <c r="G125" i="19"/>
  <c r="G127" i="19"/>
  <c r="G129" i="19"/>
  <c r="G131" i="19"/>
  <c r="G133" i="19"/>
  <c r="G135" i="19"/>
  <c r="G137" i="19"/>
  <c r="G139" i="19"/>
  <c r="G141" i="19"/>
  <c r="G143" i="19"/>
  <c r="G145" i="19"/>
  <c r="G147" i="19"/>
  <c r="G149" i="19"/>
  <c r="G97" i="19"/>
  <c r="G105" i="19"/>
  <c r="G113" i="19"/>
  <c r="G153" i="19"/>
  <c r="G154" i="19"/>
  <c r="G157" i="19"/>
  <c r="G170" i="19"/>
  <c r="G172" i="19"/>
  <c r="G174" i="19"/>
  <c r="G176" i="19"/>
  <c r="G178" i="19"/>
  <c r="G180" i="19"/>
  <c r="G182" i="19"/>
  <c r="G184" i="19"/>
  <c r="G186" i="19"/>
  <c r="G188" i="19"/>
  <c r="G158" i="19"/>
  <c r="G161" i="19"/>
  <c r="G162" i="19"/>
  <c r="G165" i="19"/>
  <c r="G156" i="19"/>
  <c r="G183" i="19"/>
  <c r="G152" i="19"/>
  <c r="G163" i="19"/>
  <c r="G177" i="19"/>
  <c r="G159" i="19"/>
  <c r="G171" i="19"/>
  <c r="G155" i="19"/>
  <c r="G166" i="19"/>
  <c r="G181" i="19"/>
  <c r="G151" i="19"/>
  <c r="G167" i="19"/>
  <c r="G175" i="19"/>
  <c r="G168" i="19"/>
  <c r="G185" i="19"/>
  <c r="G164" i="19"/>
  <c r="G179" i="19"/>
  <c r="G160" i="19"/>
  <c r="G169" i="19"/>
  <c r="G173" i="19"/>
  <c r="G189" i="19"/>
  <c r="G191" i="19"/>
  <c r="G187" i="19"/>
  <c r="G194" i="19"/>
  <c r="G202" i="19"/>
  <c r="G210" i="19"/>
  <c r="G220" i="19"/>
  <c r="G223" i="19"/>
  <c r="G190" i="19"/>
  <c r="G195" i="19"/>
  <c r="G203" i="19"/>
  <c r="G211" i="19"/>
  <c r="G217" i="19"/>
  <c r="G230" i="19"/>
  <c r="G196" i="19"/>
  <c r="G204" i="19"/>
  <c r="G212" i="19"/>
  <c r="G224" i="19"/>
  <c r="G227" i="19"/>
  <c r="G197" i="19"/>
  <c r="G205" i="19"/>
  <c r="G213" i="19"/>
  <c r="G218" i="19"/>
  <c r="G221" i="19"/>
  <c r="G59" i="19"/>
  <c r="G6" i="19"/>
  <c r="G198" i="19"/>
  <c r="G206" i="19"/>
  <c r="G214" i="19"/>
  <c r="G228" i="19"/>
  <c r="G26" i="19"/>
  <c r="G23" i="19"/>
  <c r="G199" i="19"/>
  <c r="G207" i="19"/>
  <c r="G215" i="19"/>
  <c r="G222" i="19"/>
  <c r="G225" i="19"/>
  <c r="G200" i="19"/>
  <c r="G208" i="19"/>
  <c r="G216" i="19"/>
  <c r="G219" i="19"/>
  <c r="G192" i="19"/>
  <c r="G193" i="19"/>
  <c r="G201" i="19"/>
  <c r="G209" i="19"/>
  <c r="G226" i="19"/>
  <c r="G229" i="19"/>
  <c r="G24" i="19"/>
  <c r="G25" i="19"/>
  <c r="G47" i="19"/>
  <c r="G4" i="19"/>
  <c r="G48" i="19"/>
  <c r="G35" i="19"/>
  <c r="G3" i="19"/>
  <c r="G5" i="19"/>
  <c r="G49" i="19"/>
  <c r="H12" i="19"/>
  <c r="H22" i="19"/>
  <c r="E31" i="19"/>
  <c r="J34" i="19"/>
  <c r="F30" i="19" l="1"/>
  <c r="F54" i="19"/>
  <c r="F42" i="19"/>
  <c r="G19" i="19"/>
  <c r="G9" i="19"/>
  <c r="G29" i="19"/>
  <c r="I2" i="19"/>
  <c r="H8" i="19"/>
  <c r="H7" i="19"/>
  <c r="H61" i="19"/>
  <c r="H63" i="19"/>
  <c r="H65" i="19"/>
  <c r="H67" i="19"/>
  <c r="H69" i="19"/>
  <c r="H71" i="19"/>
  <c r="H73" i="19"/>
  <c r="H75" i="19"/>
  <c r="H77" i="19"/>
  <c r="H79" i="19"/>
  <c r="H81" i="19"/>
  <c r="H83" i="19"/>
  <c r="H85" i="19"/>
  <c r="H87" i="19"/>
  <c r="H89" i="19"/>
  <c r="H91" i="19"/>
  <c r="H60" i="19"/>
  <c r="H62" i="19"/>
  <c r="H64" i="19"/>
  <c r="H66" i="19"/>
  <c r="H68" i="19"/>
  <c r="H70" i="19"/>
  <c r="H72" i="19"/>
  <c r="H74" i="19"/>
  <c r="H76" i="19"/>
  <c r="H78" i="19"/>
  <c r="H80" i="19"/>
  <c r="H82" i="19"/>
  <c r="H84" i="19"/>
  <c r="H86" i="19"/>
  <c r="H88" i="19"/>
  <c r="H90" i="19"/>
  <c r="H92" i="19"/>
  <c r="H94" i="19"/>
  <c r="H96" i="19"/>
  <c r="H98" i="19"/>
  <c r="H100" i="19"/>
  <c r="H102" i="19"/>
  <c r="H104" i="19"/>
  <c r="H106" i="19"/>
  <c r="H108" i="19"/>
  <c r="H110" i="19"/>
  <c r="H112" i="19"/>
  <c r="H114" i="19"/>
  <c r="H116" i="19"/>
  <c r="H93" i="19"/>
  <c r="H95" i="19"/>
  <c r="H97" i="19"/>
  <c r="H109" i="19"/>
  <c r="H111" i="19"/>
  <c r="H119" i="19"/>
  <c r="H123" i="19"/>
  <c r="H127" i="19"/>
  <c r="H131" i="19"/>
  <c r="H135" i="19"/>
  <c r="H139" i="19"/>
  <c r="H143" i="19"/>
  <c r="H147" i="19"/>
  <c r="H156" i="19"/>
  <c r="H159" i="19"/>
  <c r="H113" i="19"/>
  <c r="H115" i="19"/>
  <c r="H118" i="19"/>
  <c r="H122" i="19"/>
  <c r="H126" i="19"/>
  <c r="H130" i="19"/>
  <c r="H134" i="19"/>
  <c r="H138" i="19"/>
  <c r="H142" i="19"/>
  <c r="H146" i="19"/>
  <c r="H150" i="19"/>
  <c r="H160" i="19"/>
  <c r="H163" i="19"/>
  <c r="H99" i="19"/>
  <c r="H101" i="19"/>
  <c r="H103" i="19"/>
  <c r="H117" i="19"/>
  <c r="H121" i="19"/>
  <c r="H125" i="19"/>
  <c r="H129" i="19"/>
  <c r="H133" i="19"/>
  <c r="H137" i="19"/>
  <c r="H141" i="19"/>
  <c r="H145" i="19"/>
  <c r="H149" i="19"/>
  <c r="H151" i="19"/>
  <c r="H164" i="19"/>
  <c r="H105" i="19"/>
  <c r="H107" i="19"/>
  <c r="H120" i="19"/>
  <c r="H124" i="19"/>
  <c r="H128" i="19"/>
  <c r="H132" i="19"/>
  <c r="H136" i="19"/>
  <c r="H140" i="19"/>
  <c r="H144" i="19"/>
  <c r="H148" i="19"/>
  <c r="H152" i="19"/>
  <c r="H155" i="19"/>
  <c r="H169" i="19"/>
  <c r="H170" i="19"/>
  <c r="H173" i="19"/>
  <c r="H186" i="19"/>
  <c r="H189" i="19"/>
  <c r="H191" i="19"/>
  <c r="H193" i="19"/>
  <c r="H195" i="19"/>
  <c r="H197" i="19"/>
  <c r="H199" i="19"/>
  <c r="H201" i="19"/>
  <c r="H203" i="19"/>
  <c r="H205" i="19"/>
  <c r="H207" i="19"/>
  <c r="H209" i="19"/>
  <c r="H211" i="19"/>
  <c r="H213" i="19"/>
  <c r="H215" i="19"/>
  <c r="H217" i="19"/>
  <c r="H219" i="19"/>
  <c r="H221" i="19"/>
  <c r="H223" i="19"/>
  <c r="H225" i="19"/>
  <c r="H227" i="19"/>
  <c r="H229" i="19"/>
  <c r="H24" i="19"/>
  <c r="H26" i="19"/>
  <c r="H180" i="19"/>
  <c r="H183" i="19"/>
  <c r="H174" i="19"/>
  <c r="H162" i="19"/>
  <c r="H171" i="19"/>
  <c r="H184" i="19"/>
  <c r="H187" i="19"/>
  <c r="H158" i="19"/>
  <c r="H165" i="19"/>
  <c r="H166" i="19"/>
  <c r="H178" i="19"/>
  <c r="H154" i="19"/>
  <c r="H161" i="19"/>
  <c r="H167" i="19"/>
  <c r="H172" i="19"/>
  <c r="H175" i="19"/>
  <c r="H188" i="19"/>
  <c r="H157" i="19"/>
  <c r="H168" i="19"/>
  <c r="H182" i="19"/>
  <c r="H185" i="19"/>
  <c r="H153" i="19"/>
  <c r="H176" i="19"/>
  <c r="H179" i="19"/>
  <c r="H192" i="19"/>
  <c r="H226" i="19"/>
  <c r="H181" i="19"/>
  <c r="H194" i="19"/>
  <c r="H202" i="19"/>
  <c r="H210" i="19"/>
  <c r="H220" i="19"/>
  <c r="H25" i="19"/>
  <c r="H35" i="19"/>
  <c r="H6" i="19"/>
  <c r="H190" i="19"/>
  <c r="H230" i="19"/>
  <c r="H196" i="19"/>
  <c r="H204" i="19"/>
  <c r="H212" i="19"/>
  <c r="H224" i="19"/>
  <c r="H218" i="19"/>
  <c r="H59" i="19"/>
  <c r="H198" i="19"/>
  <c r="H206" i="19"/>
  <c r="H214" i="19"/>
  <c r="H228" i="19"/>
  <c r="H222" i="19"/>
  <c r="H23" i="19"/>
  <c r="H177" i="19"/>
  <c r="H200" i="19"/>
  <c r="H208" i="19"/>
  <c r="H216" i="19"/>
  <c r="H4" i="19"/>
  <c r="H3" i="19"/>
  <c r="H5" i="19"/>
  <c r="H47" i="19"/>
  <c r="H48" i="19"/>
  <c r="H49" i="19"/>
  <c r="I12" i="19"/>
  <c r="I22" i="19"/>
  <c r="G53" i="19"/>
  <c r="G54" i="19" s="1"/>
  <c r="F31" i="19"/>
  <c r="G41" i="19"/>
  <c r="G42" i="19" s="1"/>
  <c r="K34" i="19"/>
  <c r="H19" i="19" l="1"/>
  <c r="G30" i="19"/>
  <c r="H9" i="19"/>
  <c r="H29" i="19"/>
  <c r="J2" i="19"/>
  <c r="I8" i="19"/>
  <c r="I7" i="19"/>
  <c r="I60" i="19"/>
  <c r="I62" i="19"/>
  <c r="I64" i="19"/>
  <c r="I66" i="19"/>
  <c r="I68" i="19"/>
  <c r="I70" i="19"/>
  <c r="I72" i="19"/>
  <c r="I74" i="19"/>
  <c r="I76" i="19"/>
  <c r="I78" i="19"/>
  <c r="I80" i="19"/>
  <c r="I82" i="19"/>
  <c r="I84" i="19"/>
  <c r="I86" i="19"/>
  <c r="I88" i="19"/>
  <c r="I90" i="19"/>
  <c r="I92" i="19"/>
  <c r="I61" i="19"/>
  <c r="I63" i="19"/>
  <c r="I65" i="19"/>
  <c r="I67" i="19"/>
  <c r="I69" i="19"/>
  <c r="I71" i="19"/>
  <c r="I73" i="19"/>
  <c r="I75" i="19"/>
  <c r="I77" i="19"/>
  <c r="I79" i="19"/>
  <c r="I81" i="19"/>
  <c r="I83" i="19"/>
  <c r="I85" i="19"/>
  <c r="I87" i="19"/>
  <c r="I89" i="19"/>
  <c r="I91" i="19"/>
  <c r="I93" i="19"/>
  <c r="I97" i="19"/>
  <c r="I98" i="19"/>
  <c r="I105" i="19"/>
  <c r="I106" i="19"/>
  <c r="I113" i="19"/>
  <c r="I114" i="19"/>
  <c r="I99" i="19"/>
  <c r="I100" i="19"/>
  <c r="I107" i="19"/>
  <c r="I108" i="19"/>
  <c r="I115" i="19"/>
  <c r="I116" i="19"/>
  <c r="I118" i="19"/>
  <c r="I120" i="19"/>
  <c r="I122" i="19"/>
  <c r="I124" i="19"/>
  <c r="I126" i="19"/>
  <c r="I128" i="19"/>
  <c r="I130" i="19"/>
  <c r="I132" i="19"/>
  <c r="I134" i="19"/>
  <c r="I136" i="19"/>
  <c r="I138" i="19"/>
  <c r="I140" i="19"/>
  <c r="I142" i="19"/>
  <c r="I144" i="19"/>
  <c r="I146" i="19"/>
  <c r="I148" i="19"/>
  <c r="I150" i="19"/>
  <c r="I94" i="19"/>
  <c r="I101" i="19"/>
  <c r="I102" i="19"/>
  <c r="I109" i="19"/>
  <c r="I110" i="19"/>
  <c r="I95" i="19"/>
  <c r="I96" i="19"/>
  <c r="I103" i="19"/>
  <c r="I104" i="19"/>
  <c r="I111" i="19"/>
  <c r="I112" i="19"/>
  <c r="I117" i="19"/>
  <c r="I119" i="19"/>
  <c r="I121" i="19"/>
  <c r="I123" i="19"/>
  <c r="I125" i="19"/>
  <c r="I127" i="19"/>
  <c r="I129" i="19"/>
  <c r="I131" i="19"/>
  <c r="I133" i="19"/>
  <c r="I135" i="19"/>
  <c r="I137" i="19"/>
  <c r="I139" i="19"/>
  <c r="I141" i="19"/>
  <c r="I143" i="19"/>
  <c r="I145" i="19"/>
  <c r="I147" i="19"/>
  <c r="I149" i="19"/>
  <c r="I151" i="19"/>
  <c r="I153" i="19"/>
  <c r="I155" i="19"/>
  <c r="I157" i="19"/>
  <c r="I159" i="19"/>
  <c r="I161" i="19"/>
  <c r="I163" i="19"/>
  <c r="I165" i="19"/>
  <c r="I167" i="19"/>
  <c r="I169" i="19"/>
  <c r="I162" i="19"/>
  <c r="I166" i="19"/>
  <c r="I154" i="19"/>
  <c r="I158" i="19"/>
  <c r="I160" i="19"/>
  <c r="I176" i="19"/>
  <c r="I179" i="19"/>
  <c r="I59" i="19"/>
  <c r="I156" i="19"/>
  <c r="I170" i="19"/>
  <c r="I173" i="19"/>
  <c r="I152" i="19"/>
  <c r="I174" i="19"/>
  <c r="I177" i="19"/>
  <c r="I171" i="19"/>
  <c r="I178" i="19"/>
  <c r="I181" i="19"/>
  <c r="I190" i="19"/>
  <c r="I192" i="19"/>
  <c r="I194" i="19"/>
  <c r="I196" i="19"/>
  <c r="I198" i="19"/>
  <c r="I200" i="19"/>
  <c r="I202" i="19"/>
  <c r="I204" i="19"/>
  <c r="I206" i="19"/>
  <c r="I208" i="19"/>
  <c r="I210" i="19"/>
  <c r="I212" i="19"/>
  <c r="I214" i="19"/>
  <c r="I172" i="19"/>
  <c r="I175" i="19"/>
  <c r="I188" i="19"/>
  <c r="I164" i="19"/>
  <c r="I168" i="19"/>
  <c r="I182" i="19"/>
  <c r="I185" i="19"/>
  <c r="I191" i="19"/>
  <c r="I193" i="19"/>
  <c r="I201" i="19"/>
  <c r="I209" i="19"/>
  <c r="I216" i="19"/>
  <c r="I229" i="19"/>
  <c r="I24" i="19"/>
  <c r="I187" i="19"/>
  <c r="I223" i="19"/>
  <c r="I226" i="19"/>
  <c r="I26" i="19"/>
  <c r="I6" i="19"/>
  <c r="I189" i="19"/>
  <c r="I195" i="19"/>
  <c r="I203" i="19"/>
  <c r="I211" i="19"/>
  <c r="I217" i="19"/>
  <c r="I220" i="19"/>
  <c r="I184" i="19"/>
  <c r="I186" i="19"/>
  <c r="I227" i="19"/>
  <c r="I230" i="19"/>
  <c r="I25" i="19"/>
  <c r="I197" i="19"/>
  <c r="I205" i="19"/>
  <c r="I213" i="19"/>
  <c r="I221" i="19"/>
  <c r="I224" i="19"/>
  <c r="I180" i="19"/>
  <c r="I218" i="19"/>
  <c r="I199" i="19"/>
  <c r="I207" i="19"/>
  <c r="I215" i="19"/>
  <c r="I225" i="19"/>
  <c r="I228" i="19"/>
  <c r="I183" i="19"/>
  <c r="I219" i="19"/>
  <c r="I222" i="19"/>
  <c r="I23" i="19"/>
  <c r="I35" i="19"/>
  <c r="I47" i="19"/>
  <c r="I3" i="19"/>
  <c r="I5" i="19"/>
  <c r="I4" i="19"/>
  <c r="I49" i="19"/>
  <c r="I48" i="19"/>
  <c r="J22" i="19"/>
  <c r="J12" i="19"/>
  <c r="H53" i="19"/>
  <c r="H54" i="19" s="1"/>
  <c r="G31" i="19"/>
  <c r="G43" i="19"/>
  <c r="H41" i="19"/>
  <c r="H42" i="19" s="1"/>
  <c r="L34" i="19"/>
  <c r="I29" i="19" l="1"/>
  <c r="H30" i="19"/>
  <c r="I19" i="19"/>
  <c r="I9" i="19"/>
  <c r="I41" i="19"/>
  <c r="I43" i="19" s="1"/>
  <c r="H43" i="19"/>
  <c r="K2" i="19"/>
  <c r="J7" i="19"/>
  <c r="J8" i="19"/>
  <c r="J65" i="19"/>
  <c r="J73" i="19"/>
  <c r="J81" i="19"/>
  <c r="J89" i="19"/>
  <c r="J60" i="19"/>
  <c r="J68" i="19"/>
  <c r="J76" i="19"/>
  <c r="J84" i="19"/>
  <c r="J92" i="19"/>
  <c r="J63" i="19"/>
  <c r="J71" i="19"/>
  <c r="J79" i="19"/>
  <c r="J87" i="19"/>
  <c r="J66" i="19"/>
  <c r="J74" i="19"/>
  <c r="J82" i="19"/>
  <c r="J90" i="19"/>
  <c r="J61" i="19"/>
  <c r="J69" i="19"/>
  <c r="J77" i="19"/>
  <c r="J85" i="19"/>
  <c r="J64" i="19"/>
  <c r="J72" i="19"/>
  <c r="J80" i="19"/>
  <c r="J88" i="19"/>
  <c r="J94" i="19"/>
  <c r="J67" i="19"/>
  <c r="J75" i="19"/>
  <c r="J83" i="19"/>
  <c r="J91" i="19"/>
  <c r="J93" i="19"/>
  <c r="J62" i="19"/>
  <c r="J70" i="19"/>
  <c r="J78" i="19"/>
  <c r="J86" i="19"/>
  <c r="J95" i="19"/>
  <c r="J96" i="19"/>
  <c r="J100" i="19"/>
  <c r="J107" i="19"/>
  <c r="J116" i="19"/>
  <c r="J120" i="19"/>
  <c r="J98" i="19"/>
  <c r="J102" i="19"/>
  <c r="J109" i="19"/>
  <c r="J152" i="19"/>
  <c r="J104" i="19"/>
  <c r="J111" i="19"/>
  <c r="J119" i="19"/>
  <c r="J123" i="19"/>
  <c r="J127" i="19"/>
  <c r="J106" i="19"/>
  <c r="J113" i="19"/>
  <c r="J153" i="19"/>
  <c r="J156" i="19"/>
  <c r="J169" i="19"/>
  <c r="J108" i="19"/>
  <c r="J115" i="19"/>
  <c r="J118" i="19"/>
  <c r="J122" i="19"/>
  <c r="J99" i="19"/>
  <c r="J101" i="19"/>
  <c r="J110" i="19"/>
  <c r="J157" i="19"/>
  <c r="J160" i="19"/>
  <c r="J103" i="19"/>
  <c r="J112" i="19"/>
  <c r="J117" i="19"/>
  <c r="J121" i="19"/>
  <c r="J97" i="19"/>
  <c r="J105" i="19"/>
  <c r="J114" i="19"/>
  <c r="J161" i="19"/>
  <c r="J164" i="19"/>
  <c r="J126" i="19"/>
  <c r="J129" i="19"/>
  <c r="J137" i="19"/>
  <c r="J145" i="19"/>
  <c r="J168" i="19"/>
  <c r="J182" i="19"/>
  <c r="J185" i="19"/>
  <c r="J132" i="19"/>
  <c r="J140" i="19"/>
  <c r="J148" i="19"/>
  <c r="J176" i="19"/>
  <c r="J179" i="19"/>
  <c r="J135" i="19"/>
  <c r="J143" i="19"/>
  <c r="J163" i="19"/>
  <c r="J170" i="19"/>
  <c r="J173" i="19"/>
  <c r="J124" i="19"/>
  <c r="J130" i="19"/>
  <c r="J138" i="19"/>
  <c r="J146" i="19"/>
  <c r="J159" i="19"/>
  <c r="J180" i="19"/>
  <c r="J183" i="19"/>
  <c r="J133" i="19"/>
  <c r="J141" i="19"/>
  <c r="J149" i="19"/>
  <c r="J155" i="19"/>
  <c r="J162" i="19"/>
  <c r="J174" i="19"/>
  <c r="J177" i="19"/>
  <c r="J128" i="19"/>
  <c r="J136" i="19"/>
  <c r="J144" i="19"/>
  <c r="J151" i="19"/>
  <c r="J158" i="19"/>
  <c r="J165" i="19"/>
  <c r="J166" i="19"/>
  <c r="J171" i="19"/>
  <c r="J184" i="19"/>
  <c r="J187" i="19"/>
  <c r="J125" i="19"/>
  <c r="J131" i="19"/>
  <c r="J139" i="19"/>
  <c r="J147" i="19"/>
  <c r="J154" i="19"/>
  <c r="J167" i="19"/>
  <c r="J178" i="19"/>
  <c r="J181" i="19"/>
  <c r="J190" i="19"/>
  <c r="J134" i="19"/>
  <c r="J142" i="19"/>
  <c r="J150" i="19"/>
  <c r="J172" i="19"/>
  <c r="J175" i="19"/>
  <c r="J188" i="19"/>
  <c r="J200" i="19"/>
  <c r="J208" i="19"/>
  <c r="J219" i="19"/>
  <c r="J222" i="19"/>
  <c r="J23" i="19"/>
  <c r="J191" i="19"/>
  <c r="J192" i="19"/>
  <c r="J193" i="19"/>
  <c r="J201" i="19"/>
  <c r="J209" i="19"/>
  <c r="J216" i="19"/>
  <c r="J229" i="19"/>
  <c r="J25" i="19"/>
  <c r="J6" i="19"/>
  <c r="J194" i="19"/>
  <c r="J202" i="19"/>
  <c r="J210" i="19"/>
  <c r="J223" i="19"/>
  <c r="J226" i="19"/>
  <c r="J189" i="19"/>
  <c r="J195" i="19"/>
  <c r="J203" i="19"/>
  <c r="J211" i="19"/>
  <c r="J217" i="19"/>
  <c r="J220" i="19"/>
  <c r="J186" i="19"/>
  <c r="J196" i="19"/>
  <c r="J204" i="19"/>
  <c r="J212" i="19"/>
  <c r="J227" i="19"/>
  <c r="J230" i="19"/>
  <c r="J197" i="19"/>
  <c r="J205" i="19"/>
  <c r="J213" i="19"/>
  <c r="J221" i="19"/>
  <c r="J224" i="19"/>
  <c r="J59" i="19"/>
  <c r="J198" i="19"/>
  <c r="J206" i="19"/>
  <c r="J214" i="19"/>
  <c r="J218" i="19"/>
  <c r="J35" i="19"/>
  <c r="J26" i="19"/>
  <c r="J199" i="19"/>
  <c r="J207" i="19"/>
  <c r="J215" i="19"/>
  <c r="J225" i="19"/>
  <c r="J228" i="19"/>
  <c r="J24" i="19"/>
  <c r="J3" i="19"/>
  <c r="J47" i="19"/>
  <c r="J48" i="19"/>
  <c r="K22" i="19"/>
  <c r="J5" i="19"/>
  <c r="J4" i="19"/>
  <c r="J49" i="19"/>
  <c r="K12" i="19"/>
  <c r="I53" i="19"/>
  <c r="I54" i="19" s="1"/>
  <c r="H31" i="19"/>
  <c r="I31" i="19"/>
  <c r="M34" i="19"/>
  <c r="I42" i="19" l="1"/>
  <c r="J19" i="19"/>
  <c r="J29" i="19"/>
  <c r="J9" i="19"/>
  <c r="I30" i="19"/>
  <c r="L2" i="19"/>
  <c r="K7" i="19"/>
  <c r="K8" i="19"/>
  <c r="K60" i="19"/>
  <c r="K62" i="19"/>
  <c r="K64" i="19"/>
  <c r="K66" i="19"/>
  <c r="K68" i="19"/>
  <c r="K70" i="19"/>
  <c r="K72" i="19"/>
  <c r="K74" i="19"/>
  <c r="K76" i="19"/>
  <c r="K78" i="19"/>
  <c r="K80" i="19"/>
  <c r="K82" i="19"/>
  <c r="K84" i="19"/>
  <c r="K86" i="19"/>
  <c r="K88" i="19"/>
  <c r="K90" i="19"/>
  <c r="K92" i="19"/>
  <c r="K61" i="19"/>
  <c r="K63" i="19"/>
  <c r="K65" i="19"/>
  <c r="K67" i="19"/>
  <c r="K69" i="19"/>
  <c r="K71" i="19"/>
  <c r="K73" i="19"/>
  <c r="K75" i="19"/>
  <c r="K77" i="19"/>
  <c r="K79" i="19"/>
  <c r="K81" i="19"/>
  <c r="K83" i="19"/>
  <c r="K85" i="19"/>
  <c r="K87" i="19"/>
  <c r="K89" i="19"/>
  <c r="K91" i="19"/>
  <c r="K93" i="19"/>
  <c r="K95" i="19"/>
  <c r="K97" i="19"/>
  <c r="K99" i="19"/>
  <c r="K101" i="19"/>
  <c r="K103" i="19"/>
  <c r="K105" i="19"/>
  <c r="K107" i="19"/>
  <c r="K109" i="19"/>
  <c r="K111" i="19"/>
  <c r="K113" i="19"/>
  <c r="K115" i="19"/>
  <c r="K96" i="19"/>
  <c r="K104" i="19"/>
  <c r="K112" i="19"/>
  <c r="K117" i="19"/>
  <c r="K119" i="19"/>
  <c r="K121" i="19"/>
  <c r="K123" i="19"/>
  <c r="K125" i="19"/>
  <c r="K127" i="19"/>
  <c r="K129" i="19"/>
  <c r="K131" i="19"/>
  <c r="K133" i="19"/>
  <c r="K135" i="19"/>
  <c r="K137" i="19"/>
  <c r="K139" i="19"/>
  <c r="K141" i="19"/>
  <c r="K143" i="19"/>
  <c r="K145" i="19"/>
  <c r="K147" i="19"/>
  <c r="K149" i="19"/>
  <c r="K98" i="19"/>
  <c r="K106" i="19"/>
  <c r="K114" i="19"/>
  <c r="K100" i="19"/>
  <c r="K108" i="19"/>
  <c r="K116" i="19"/>
  <c r="K118" i="19"/>
  <c r="K120" i="19"/>
  <c r="K122" i="19"/>
  <c r="K124" i="19"/>
  <c r="K126" i="19"/>
  <c r="K128" i="19"/>
  <c r="K130" i="19"/>
  <c r="K132" i="19"/>
  <c r="K134" i="19"/>
  <c r="K136" i="19"/>
  <c r="K138" i="19"/>
  <c r="K140" i="19"/>
  <c r="K142" i="19"/>
  <c r="K144" i="19"/>
  <c r="K146" i="19"/>
  <c r="K148" i="19"/>
  <c r="K94" i="19"/>
  <c r="K102" i="19"/>
  <c r="K110" i="19"/>
  <c r="K155" i="19"/>
  <c r="K158" i="19"/>
  <c r="K159" i="19"/>
  <c r="K162" i="19"/>
  <c r="K171" i="19"/>
  <c r="K173" i="19"/>
  <c r="K175" i="19"/>
  <c r="K177" i="19"/>
  <c r="K179" i="19"/>
  <c r="K181" i="19"/>
  <c r="K183" i="19"/>
  <c r="K185" i="19"/>
  <c r="K187" i="19"/>
  <c r="K150" i="19"/>
  <c r="K163" i="19"/>
  <c r="K151" i="19"/>
  <c r="K154" i="19"/>
  <c r="K153" i="19"/>
  <c r="K164" i="19"/>
  <c r="K172" i="19"/>
  <c r="K188" i="19"/>
  <c r="K160" i="19"/>
  <c r="K168" i="19"/>
  <c r="K169" i="19"/>
  <c r="K182" i="19"/>
  <c r="K156" i="19"/>
  <c r="K152" i="19"/>
  <c r="K170" i="19"/>
  <c r="K186" i="19"/>
  <c r="K174" i="19"/>
  <c r="K161" i="19"/>
  <c r="K165" i="19"/>
  <c r="K166" i="19"/>
  <c r="K184" i="19"/>
  <c r="K157" i="19"/>
  <c r="K167" i="19"/>
  <c r="K178" i="19"/>
  <c r="K190" i="19"/>
  <c r="K192" i="19"/>
  <c r="K199" i="19"/>
  <c r="K207" i="19"/>
  <c r="K215" i="19"/>
  <c r="K225" i="19"/>
  <c r="K228" i="19"/>
  <c r="K200" i="19"/>
  <c r="K208" i="19"/>
  <c r="K219" i="19"/>
  <c r="K222" i="19"/>
  <c r="K23" i="19"/>
  <c r="K191" i="19"/>
  <c r="K193" i="19"/>
  <c r="K201" i="19"/>
  <c r="K209" i="19"/>
  <c r="K216" i="19"/>
  <c r="K229" i="19"/>
  <c r="K194" i="19"/>
  <c r="K202" i="19"/>
  <c r="K210" i="19"/>
  <c r="K223" i="19"/>
  <c r="K226" i="19"/>
  <c r="K217" i="19"/>
  <c r="K189" i="19"/>
  <c r="K195" i="19"/>
  <c r="K203" i="19"/>
  <c r="K211" i="19"/>
  <c r="K220" i="19"/>
  <c r="K176" i="19"/>
  <c r="K196" i="19"/>
  <c r="K204" i="19"/>
  <c r="K212" i="19"/>
  <c r="K227" i="19"/>
  <c r="K230" i="19"/>
  <c r="K25" i="19"/>
  <c r="K180" i="19"/>
  <c r="K197" i="19"/>
  <c r="K205" i="19"/>
  <c r="K213" i="19"/>
  <c r="K221" i="19"/>
  <c r="K224" i="19"/>
  <c r="K59" i="19"/>
  <c r="K198" i="19"/>
  <c r="K206" i="19"/>
  <c r="K214" i="19"/>
  <c r="K218" i="19"/>
  <c r="K26" i="19"/>
  <c r="K6" i="19"/>
  <c r="K24" i="19"/>
  <c r="K35" i="19"/>
  <c r="K3" i="19"/>
  <c r="K47" i="19"/>
  <c r="K4" i="19"/>
  <c r="K48" i="19"/>
  <c r="K5" i="19"/>
  <c r="K49" i="19"/>
  <c r="L22" i="19"/>
  <c r="L12" i="19"/>
  <c r="J53" i="19"/>
  <c r="J54" i="19" s="1"/>
  <c r="J41" i="19"/>
  <c r="J42" i="19" l="1"/>
  <c r="K19" i="19"/>
  <c r="K9" i="19"/>
  <c r="K29" i="19"/>
  <c r="J30" i="19"/>
  <c r="K41" i="19"/>
  <c r="K53" i="19"/>
  <c r="J43" i="19"/>
  <c r="M2" i="19"/>
  <c r="L7" i="19"/>
  <c r="L8" i="19"/>
  <c r="L60" i="19"/>
  <c r="L62" i="19"/>
  <c r="L64" i="19"/>
  <c r="L66" i="19"/>
  <c r="L68" i="19"/>
  <c r="L70" i="19"/>
  <c r="L72" i="19"/>
  <c r="L74" i="19"/>
  <c r="L76" i="19"/>
  <c r="L78" i="19"/>
  <c r="L80" i="19"/>
  <c r="L82" i="19"/>
  <c r="L84" i="19"/>
  <c r="L86" i="19"/>
  <c r="L88" i="19"/>
  <c r="L90" i="19"/>
  <c r="L92" i="19"/>
  <c r="L61" i="19"/>
  <c r="L63" i="19"/>
  <c r="L65" i="19"/>
  <c r="L67" i="19"/>
  <c r="L69" i="19"/>
  <c r="L71" i="19"/>
  <c r="L73" i="19"/>
  <c r="L75" i="19"/>
  <c r="L77" i="19"/>
  <c r="L79" i="19"/>
  <c r="L81" i="19"/>
  <c r="L83" i="19"/>
  <c r="L85" i="19"/>
  <c r="L87" i="19"/>
  <c r="L89" i="19"/>
  <c r="L91" i="19"/>
  <c r="L93" i="19"/>
  <c r="L95" i="19"/>
  <c r="L97" i="19"/>
  <c r="L99" i="19"/>
  <c r="L101" i="19"/>
  <c r="L103" i="19"/>
  <c r="L105" i="19"/>
  <c r="L107" i="19"/>
  <c r="L109" i="19"/>
  <c r="L111" i="19"/>
  <c r="L113" i="19"/>
  <c r="L115" i="19"/>
  <c r="L94" i="19"/>
  <c r="L114" i="19"/>
  <c r="L100" i="19"/>
  <c r="L116" i="19"/>
  <c r="L120" i="19"/>
  <c r="L124" i="19"/>
  <c r="L128" i="19"/>
  <c r="L132" i="19"/>
  <c r="L136" i="19"/>
  <c r="L140" i="19"/>
  <c r="L144" i="19"/>
  <c r="L148" i="19"/>
  <c r="L161" i="19"/>
  <c r="L164" i="19"/>
  <c r="L98" i="19"/>
  <c r="L102" i="19"/>
  <c r="L104" i="19"/>
  <c r="L119" i="19"/>
  <c r="L123" i="19"/>
  <c r="L127" i="19"/>
  <c r="L131" i="19"/>
  <c r="L135" i="19"/>
  <c r="L139" i="19"/>
  <c r="L143" i="19"/>
  <c r="L147" i="19"/>
  <c r="L152" i="19"/>
  <c r="L165" i="19"/>
  <c r="L168" i="19"/>
  <c r="L106" i="19"/>
  <c r="L96" i="19"/>
  <c r="L108" i="19"/>
  <c r="L118" i="19"/>
  <c r="L122" i="19"/>
  <c r="L126" i="19"/>
  <c r="L130" i="19"/>
  <c r="L134" i="19"/>
  <c r="L138" i="19"/>
  <c r="L142" i="19"/>
  <c r="L146" i="19"/>
  <c r="L153" i="19"/>
  <c r="L156" i="19"/>
  <c r="L110" i="19"/>
  <c r="L112" i="19"/>
  <c r="L117" i="19"/>
  <c r="L121" i="19"/>
  <c r="L125" i="19"/>
  <c r="L129" i="19"/>
  <c r="L133" i="19"/>
  <c r="L137" i="19"/>
  <c r="L141" i="19"/>
  <c r="L145" i="19"/>
  <c r="L149" i="19"/>
  <c r="L157" i="19"/>
  <c r="L160" i="19"/>
  <c r="L150" i="19"/>
  <c r="L167" i="19"/>
  <c r="L175" i="19"/>
  <c r="L178" i="19"/>
  <c r="L190" i="19"/>
  <c r="L192" i="19"/>
  <c r="L194" i="19"/>
  <c r="L196" i="19"/>
  <c r="L198" i="19"/>
  <c r="L200" i="19"/>
  <c r="L202" i="19"/>
  <c r="L204" i="19"/>
  <c r="L206" i="19"/>
  <c r="L208" i="19"/>
  <c r="L210" i="19"/>
  <c r="L212" i="19"/>
  <c r="L214" i="19"/>
  <c r="L216" i="19"/>
  <c r="L218" i="19"/>
  <c r="L220" i="19"/>
  <c r="L222" i="19"/>
  <c r="L224" i="19"/>
  <c r="L226" i="19"/>
  <c r="L228" i="19"/>
  <c r="L230" i="19"/>
  <c r="L25" i="19"/>
  <c r="L172" i="19"/>
  <c r="L169" i="19"/>
  <c r="L163" i="19"/>
  <c r="L173" i="19"/>
  <c r="L176" i="19"/>
  <c r="L159" i="19"/>
  <c r="L170" i="19"/>
  <c r="L155" i="19"/>
  <c r="L162" i="19"/>
  <c r="L177" i="19"/>
  <c r="L180" i="19"/>
  <c r="L151" i="19"/>
  <c r="L158" i="19"/>
  <c r="L171" i="19"/>
  <c r="L174" i="19"/>
  <c r="L187" i="19"/>
  <c r="L154" i="19"/>
  <c r="L166" i="19"/>
  <c r="L181" i="19"/>
  <c r="L184" i="19"/>
  <c r="L183" i="19"/>
  <c r="L26" i="19"/>
  <c r="L6" i="19"/>
  <c r="L199" i="19"/>
  <c r="L207" i="19"/>
  <c r="L215" i="19"/>
  <c r="L225" i="19"/>
  <c r="L219" i="19"/>
  <c r="L179" i="19"/>
  <c r="L191" i="19"/>
  <c r="L193" i="19"/>
  <c r="L201" i="19"/>
  <c r="L209" i="19"/>
  <c r="L229" i="19"/>
  <c r="L24" i="19"/>
  <c r="L223" i="19"/>
  <c r="L182" i="19"/>
  <c r="L186" i="19"/>
  <c r="L189" i="19"/>
  <c r="L195" i="19"/>
  <c r="L203" i="19"/>
  <c r="L211" i="19"/>
  <c r="L217" i="19"/>
  <c r="L188" i="19"/>
  <c r="L227" i="19"/>
  <c r="L185" i="19"/>
  <c r="L197" i="19"/>
  <c r="L205" i="19"/>
  <c r="L213" i="19"/>
  <c r="L221" i="19"/>
  <c r="L59" i="19"/>
  <c r="L23" i="19"/>
  <c r="L5" i="19"/>
  <c r="L47" i="19"/>
  <c r="L4" i="19"/>
  <c r="L48" i="19"/>
  <c r="L3" i="19"/>
  <c r="L35" i="19"/>
  <c r="L49" i="19"/>
  <c r="M22" i="19"/>
  <c r="M12" i="19"/>
  <c r="J31" i="19"/>
  <c r="L29" i="19" l="1"/>
  <c r="L31" i="19" s="1"/>
  <c r="K54" i="19"/>
  <c r="L9" i="19"/>
  <c r="K30" i="19"/>
  <c r="K43" i="19"/>
  <c r="K42" i="19"/>
  <c r="L19" i="19"/>
  <c r="L41" i="19"/>
  <c r="K31" i="19"/>
  <c r="M7" i="19"/>
  <c r="N7" i="19" s="1"/>
  <c r="M8" i="19"/>
  <c r="N8" i="19" s="1"/>
  <c r="M61" i="19"/>
  <c r="N61" i="19" s="1"/>
  <c r="M63" i="19"/>
  <c r="N63" i="19" s="1"/>
  <c r="M65" i="19"/>
  <c r="N65" i="19" s="1"/>
  <c r="M67" i="19"/>
  <c r="N67" i="19" s="1"/>
  <c r="M69" i="19"/>
  <c r="N69" i="19" s="1"/>
  <c r="M71" i="19"/>
  <c r="N71" i="19" s="1"/>
  <c r="M73" i="19"/>
  <c r="N73" i="19" s="1"/>
  <c r="M75" i="19"/>
  <c r="N75" i="19" s="1"/>
  <c r="M77" i="19"/>
  <c r="N77" i="19" s="1"/>
  <c r="M79" i="19"/>
  <c r="N79" i="19" s="1"/>
  <c r="M81" i="19"/>
  <c r="N81" i="19" s="1"/>
  <c r="M83" i="19"/>
  <c r="N83" i="19" s="1"/>
  <c r="M85" i="19"/>
  <c r="N85" i="19" s="1"/>
  <c r="M87" i="19"/>
  <c r="N87" i="19" s="1"/>
  <c r="M89" i="19"/>
  <c r="N89" i="19" s="1"/>
  <c r="M91" i="19"/>
  <c r="N91" i="19" s="1"/>
  <c r="M93" i="19"/>
  <c r="N93" i="19" s="1"/>
  <c r="M60" i="19"/>
  <c r="N60" i="19" s="1"/>
  <c r="M62" i="19"/>
  <c r="N62" i="19" s="1"/>
  <c r="M64" i="19"/>
  <c r="N64" i="19" s="1"/>
  <c r="M66" i="19"/>
  <c r="N66" i="19" s="1"/>
  <c r="M68" i="19"/>
  <c r="N68" i="19" s="1"/>
  <c r="M70" i="19"/>
  <c r="N70" i="19" s="1"/>
  <c r="M72" i="19"/>
  <c r="N72" i="19" s="1"/>
  <c r="M74" i="19"/>
  <c r="N74" i="19" s="1"/>
  <c r="M76" i="19"/>
  <c r="N76" i="19" s="1"/>
  <c r="M78" i="19"/>
  <c r="N78" i="19" s="1"/>
  <c r="M80" i="19"/>
  <c r="N80" i="19" s="1"/>
  <c r="M82" i="19"/>
  <c r="N82" i="19" s="1"/>
  <c r="M84" i="19"/>
  <c r="N84" i="19" s="1"/>
  <c r="M86" i="19"/>
  <c r="N86" i="19" s="1"/>
  <c r="M88" i="19"/>
  <c r="N88" i="19" s="1"/>
  <c r="M90" i="19"/>
  <c r="N90" i="19" s="1"/>
  <c r="M92" i="19"/>
  <c r="N92" i="19" s="1"/>
  <c r="M94" i="19"/>
  <c r="N94" i="19" s="1"/>
  <c r="M95" i="19"/>
  <c r="N95" i="19" s="1"/>
  <c r="M102" i="19"/>
  <c r="N102" i="19" s="1"/>
  <c r="M103" i="19"/>
  <c r="N103" i="19" s="1"/>
  <c r="M110" i="19"/>
  <c r="N110" i="19" s="1"/>
  <c r="M111" i="19"/>
  <c r="N111" i="19" s="1"/>
  <c r="M96" i="19"/>
  <c r="N96" i="19" s="1"/>
  <c r="M97" i="19"/>
  <c r="N97" i="19" s="1"/>
  <c r="M104" i="19"/>
  <c r="N104" i="19" s="1"/>
  <c r="M105" i="19"/>
  <c r="N105" i="19" s="1"/>
  <c r="M112" i="19"/>
  <c r="N112" i="19" s="1"/>
  <c r="M113" i="19"/>
  <c r="N113" i="19" s="1"/>
  <c r="M117" i="19"/>
  <c r="N117" i="19" s="1"/>
  <c r="M119" i="19"/>
  <c r="N119" i="19" s="1"/>
  <c r="M121" i="19"/>
  <c r="N121" i="19" s="1"/>
  <c r="M123" i="19"/>
  <c r="N123" i="19" s="1"/>
  <c r="M125" i="19"/>
  <c r="N125" i="19" s="1"/>
  <c r="M127" i="19"/>
  <c r="N127" i="19" s="1"/>
  <c r="M129" i="19"/>
  <c r="N129" i="19" s="1"/>
  <c r="M131" i="19"/>
  <c r="N131" i="19" s="1"/>
  <c r="M133" i="19"/>
  <c r="N133" i="19" s="1"/>
  <c r="M135" i="19"/>
  <c r="N135" i="19" s="1"/>
  <c r="M137" i="19"/>
  <c r="N137" i="19" s="1"/>
  <c r="M139" i="19"/>
  <c r="N139" i="19" s="1"/>
  <c r="M141" i="19"/>
  <c r="N141" i="19" s="1"/>
  <c r="M143" i="19"/>
  <c r="N143" i="19" s="1"/>
  <c r="M145" i="19"/>
  <c r="N145" i="19" s="1"/>
  <c r="M147" i="19"/>
  <c r="N147" i="19" s="1"/>
  <c r="M149" i="19"/>
  <c r="N149" i="19" s="1"/>
  <c r="M98" i="19"/>
  <c r="N98" i="19" s="1"/>
  <c r="M99" i="19"/>
  <c r="N99" i="19" s="1"/>
  <c r="M106" i="19"/>
  <c r="N106" i="19" s="1"/>
  <c r="M107" i="19"/>
  <c r="N107" i="19" s="1"/>
  <c r="M114" i="19"/>
  <c r="N114" i="19" s="1"/>
  <c r="M115" i="19"/>
  <c r="N115" i="19" s="1"/>
  <c r="M100" i="19"/>
  <c r="N100" i="19" s="1"/>
  <c r="M101" i="19"/>
  <c r="N101" i="19" s="1"/>
  <c r="M108" i="19"/>
  <c r="N108" i="19" s="1"/>
  <c r="M109" i="19"/>
  <c r="N109" i="19" s="1"/>
  <c r="M116" i="19"/>
  <c r="N116" i="19" s="1"/>
  <c r="M118" i="19"/>
  <c r="N118" i="19" s="1"/>
  <c r="M120" i="19"/>
  <c r="N120" i="19" s="1"/>
  <c r="M122" i="19"/>
  <c r="N122" i="19" s="1"/>
  <c r="M124" i="19"/>
  <c r="N124" i="19" s="1"/>
  <c r="M126" i="19"/>
  <c r="N126" i="19" s="1"/>
  <c r="M128" i="19"/>
  <c r="N128" i="19" s="1"/>
  <c r="M130" i="19"/>
  <c r="N130" i="19" s="1"/>
  <c r="M132" i="19"/>
  <c r="N132" i="19" s="1"/>
  <c r="M134" i="19"/>
  <c r="N134" i="19" s="1"/>
  <c r="M136" i="19"/>
  <c r="N136" i="19" s="1"/>
  <c r="M138" i="19"/>
  <c r="N138" i="19" s="1"/>
  <c r="M140" i="19"/>
  <c r="N140" i="19" s="1"/>
  <c r="M142" i="19"/>
  <c r="N142" i="19" s="1"/>
  <c r="M144" i="19"/>
  <c r="N144" i="19" s="1"/>
  <c r="M146" i="19"/>
  <c r="N146" i="19" s="1"/>
  <c r="M148" i="19"/>
  <c r="N148" i="19" s="1"/>
  <c r="M150" i="19"/>
  <c r="N150" i="19" s="1"/>
  <c r="M152" i="19"/>
  <c r="N152" i="19" s="1"/>
  <c r="M154" i="19"/>
  <c r="N154" i="19" s="1"/>
  <c r="M156" i="19"/>
  <c r="N156" i="19" s="1"/>
  <c r="M158" i="19"/>
  <c r="N158" i="19" s="1"/>
  <c r="M160" i="19"/>
  <c r="N160" i="19" s="1"/>
  <c r="M162" i="19"/>
  <c r="N162" i="19" s="1"/>
  <c r="M164" i="19"/>
  <c r="N164" i="19" s="1"/>
  <c r="M166" i="19"/>
  <c r="N166" i="19" s="1"/>
  <c r="M168" i="19"/>
  <c r="N168" i="19" s="1"/>
  <c r="M151" i="19"/>
  <c r="N151" i="19" s="1"/>
  <c r="M155" i="19"/>
  <c r="N155" i="19" s="1"/>
  <c r="M159" i="19"/>
  <c r="N159" i="19" s="1"/>
  <c r="M163" i="19"/>
  <c r="N163" i="19" s="1"/>
  <c r="M157" i="19"/>
  <c r="N157" i="19" s="1"/>
  <c r="M181" i="19"/>
  <c r="N181" i="19" s="1"/>
  <c r="M184" i="19"/>
  <c r="N184" i="19" s="1"/>
  <c r="M23" i="19"/>
  <c r="M153" i="19"/>
  <c r="N153" i="19" s="1"/>
  <c r="M167" i="19"/>
  <c r="N167" i="19" s="1"/>
  <c r="M175" i="19"/>
  <c r="N175" i="19" s="1"/>
  <c r="M178" i="19"/>
  <c r="N178" i="19" s="1"/>
  <c r="M172" i="19"/>
  <c r="N172" i="19" s="1"/>
  <c r="M169" i="19"/>
  <c r="N169" i="19" s="1"/>
  <c r="M179" i="19"/>
  <c r="N179" i="19" s="1"/>
  <c r="M182" i="19"/>
  <c r="N182" i="19" s="1"/>
  <c r="M173" i="19"/>
  <c r="N173" i="19" s="1"/>
  <c r="M176" i="19"/>
  <c r="N176" i="19" s="1"/>
  <c r="M170" i="19"/>
  <c r="N170" i="19" s="1"/>
  <c r="M183" i="19"/>
  <c r="N183" i="19" s="1"/>
  <c r="M186" i="19"/>
  <c r="N186" i="19" s="1"/>
  <c r="M189" i="19"/>
  <c r="N189" i="19" s="1"/>
  <c r="M191" i="19"/>
  <c r="N191" i="19" s="1"/>
  <c r="M193" i="19"/>
  <c r="N193" i="19" s="1"/>
  <c r="M195" i="19"/>
  <c r="N195" i="19" s="1"/>
  <c r="M197" i="19"/>
  <c r="N197" i="19" s="1"/>
  <c r="M199" i="19"/>
  <c r="N199" i="19" s="1"/>
  <c r="M201" i="19"/>
  <c r="N201" i="19" s="1"/>
  <c r="M203" i="19"/>
  <c r="N203" i="19" s="1"/>
  <c r="M205" i="19"/>
  <c r="N205" i="19" s="1"/>
  <c r="M207" i="19"/>
  <c r="N207" i="19" s="1"/>
  <c r="M209" i="19"/>
  <c r="N209" i="19" s="1"/>
  <c r="M211" i="19"/>
  <c r="N211" i="19" s="1"/>
  <c r="M213" i="19"/>
  <c r="N213" i="19" s="1"/>
  <c r="M215" i="19"/>
  <c r="N215" i="19" s="1"/>
  <c r="M177" i="19"/>
  <c r="N177" i="19" s="1"/>
  <c r="M180" i="19"/>
  <c r="N180" i="19" s="1"/>
  <c r="M161" i="19"/>
  <c r="N161" i="19" s="1"/>
  <c r="M165" i="19"/>
  <c r="N165" i="19" s="1"/>
  <c r="M171" i="19"/>
  <c r="N171" i="19" s="1"/>
  <c r="M174" i="19"/>
  <c r="N174" i="19" s="1"/>
  <c r="M187" i="19"/>
  <c r="N187" i="19" s="1"/>
  <c r="M185" i="19"/>
  <c r="N185" i="19" s="1"/>
  <c r="M198" i="19"/>
  <c r="N198" i="19" s="1"/>
  <c r="M206" i="19"/>
  <c r="N206" i="19" s="1"/>
  <c r="M214" i="19"/>
  <c r="N214" i="19" s="1"/>
  <c r="M218" i="19"/>
  <c r="N218" i="19" s="1"/>
  <c r="M221" i="19"/>
  <c r="N221" i="19" s="1"/>
  <c r="M59" i="19"/>
  <c r="N59" i="19" s="1"/>
  <c r="M228" i="19"/>
  <c r="N228" i="19" s="1"/>
  <c r="M192" i="19"/>
  <c r="N192" i="19" s="1"/>
  <c r="M200" i="19"/>
  <c r="N200" i="19" s="1"/>
  <c r="M208" i="19"/>
  <c r="N208" i="19" s="1"/>
  <c r="M222" i="19"/>
  <c r="N222" i="19" s="1"/>
  <c r="M225" i="19"/>
  <c r="N225" i="19" s="1"/>
  <c r="M190" i="19"/>
  <c r="N190" i="19" s="1"/>
  <c r="M216" i="19"/>
  <c r="N216" i="19" s="1"/>
  <c r="M219" i="19"/>
  <c r="N219" i="19" s="1"/>
  <c r="M194" i="19"/>
  <c r="N194" i="19" s="1"/>
  <c r="M202" i="19"/>
  <c r="N202" i="19" s="1"/>
  <c r="M210" i="19"/>
  <c r="N210" i="19" s="1"/>
  <c r="M226" i="19"/>
  <c r="N226" i="19" s="1"/>
  <c r="M229" i="19"/>
  <c r="N229" i="19" s="1"/>
  <c r="M24" i="19"/>
  <c r="N24" i="19" s="1"/>
  <c r="M220" i="19"/>
  <c r="N220" i="19" s="1"/>
  <c r="M223" i="19"/>
  <c r="N223" i="19" s="1"/>
  <c r="M196" i="19"/>
  <c r="N196" i="19" s="1"/>
  <c r="M204" i="19"/>
  <c r="N204" i="19" s="1"/>
  <c r="M212" i="19"/>
  <c r="N212" i="19" s="1"/>
  <c r="M217" i="19"/>
  <c r="N217" i="19" s="1"/>
  <c r="M230" i="19"/>
  <c r="N230" i="19" s="1"/>
  <c r="M25" i="19"/>
  <c r="N25" i="19" s="1"/>
  <c r="M188" i="19"/>
  <c r="N188" i="19" s="1"/>
  <c r="M224" i="19"/>
  <c r="N224" i="19" s="1"/>
  <c r="M227" i="19"/>
  <c r="N227" i="19" s="1"/>
  <c r="M26" i="19"/>
  <c r="N26" i="19" s="1"/>
  <c r="M6" i="19"/>
  <c r="N6" i="19" s="1"/>
  <c r="M5" i="19"/>
  <c r="N5" i="19" s="1"/>
  <c r="M47" i="19"/>
  <c r="M3" i="19"/>
  <c r="M4" i="19"/>
  <c r="N4" i="19" s="1"/>
  <c r="N14" i="19"/>
  <c r="M48" i="19"/>
  <c r="N48" i="19" s="1"/>
  <c r="M35" i="19"/>
  <c r="N35" i="19" s="1"/>
  <c r="N15" i="19"/>
  <c r="M49" i="19"/>
  <c r="N49" i="19" s="1"/>
  <c r="L53" i="19"/>
  <c r="L54" i="19" s="1"/>
  <c r="L30" i="19" l="1"/>
  <c r="L43" i="19"/>
  <c r="L42" i="19"/>
  <c r="M9" i="19"/>
  <c r="M29" i="19"/>
  <c r="M19" i="19"/>
  <c r="N19" i="19" s="1"/>
  <c r="N13" i="19"/>
  <c r="M41" i="19"/>
  <c r="N3" i="19"/>
  <c r="M53" i="19"/>
  <c r="N53" i="19" s="1"/>
  <c r="N47" i="19"/>
  <c r="N23" i="19"/>
  <c r="M30" i="19" l="1"/>
  <c r="M43" i="19"/>
  <c r="N43" i="19" s="1"/>
  <c r="M42" i="19"/>
  <c r="M54" i="19"/>
  <c r="N9" i="19"/>
  <c r="N54" i="19" s="1"/>
  <c r="N41" i="19"/>
  <c r="M31" i="19"/>
  <c r="N31" i="19" s="1"/>
  <c r="N29" i="19"/>
  <c r="N42" i="19" l="1"/>
  <c r="N30" i="19"/>
</calcChain>
</file>

<file path=xl/sharedStrings.xml><?xml version="1.0" encoding="utf-8"?>
<sst xmlns="http://schemas.openxmlformats.org/spreadsheetml/2006/main" count="1189" uniqueCount="310">
  <si>
    <t>ADHESIONS</t>
  </si>
  <si>
    <t>MODIFICATIONS</t>
  </si>
  <si>
    <t>processus</t>
  </si>
  <si>
    <t>points</t>
  </si>
  <si>
    <t>oui</t>
  </si>
  <si>
    <t>non</t>
  </si>
  <si>
    <t>corrigé</t>
  </si>
  <si>
    <t>RESILIATIONS</t>
  </si>
  <si>
    <t>C1</t>
  </si>
  <si>
    <t>C2</t>
  </si>
  <si>
    <t>C3</t>
  </si>
  <si>
    <t>C4</t>
  </si>
  <si>
    <t>DECES en FS</t>
  </si>
  <si>
    <t>F.Romieux</t>
  </si>
  <si>
    <t>L. Faisan</t>
  </si>
  <si>
    <t>S. Lagadec</t>
  </si>
  <si>
    <t>autre</t>
  </si>
  <si>
    <t>Site</t>
  </si>
  <si>
    <t>Clichy</t>
  </si>
  <si>
    <t>Nantes</t>
  </si>
  <si>
    <t>St Quentin</t>
  </si>
  <si>
    <t>Controleurs</t>
  </si>
  <si>
    <t>Listes déroulantes</t>
  </si>
  <si>
    <t>OK</t>
  </si>
  <si>
    <t>KO</t>
  </si>
  <si>
    <t>CONTROLES</t>
  </si>
  <si>
    <t>Nb total de contrôles effectués :</t>
  </si>
  <si>
    <t>NIR</t>
  </si>
  <si>
    <t>OUI</t>
  </si>
  <si>
    <t>Total</t>
  </si>
  <si>
    <t xml:space="preserve">Nb de contrôles par user : </t>
  </si>
  <si>
    <t>P13FJ08</t>
  </si>
  <si>
    <t>%</t>
  </si>
  <si>
    <t>Cumul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</si>
  <si>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</si>
  <si>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</si>
  <si>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</si>
  <si>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</si>
  <si>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</si>
  <si>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</si>
  <si>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</si>
  <si>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</si>
  <si>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</si>
  <si>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</si>
  <si>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</si>
  <si>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</si>
  <si>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U7MAA1</t>
  </si>
  <si>
    <t>DXY</t>
  </si>
  <si>
    <t>BOI</t>
  </si>
  <si>
    <t>HBT</t>
  </si>
  <si>
    <t>BUF</t>
  </si>
  <si>
    <t>U7CHT1</t>
  </si>
  <si>
    <t>LUE</t>
  </si>
  <si>
    <t>MHV</t>
  </si>
  <si>
    <t>BFJ</t>
  </si>
  <si>
    <t>IHK</t>
  </si>
  <si>
    <t>AGA</t>
  </si>
  <si>
    <t>NAG</t>
  </si>
  <si>
    <t>ELG</t>
  </si>
  <si>
    <t>CLX</t>
  </si>
  <si>
    <t>RUJ</t>
  </si>
  <si>
    <t>HRK</t>
  </si>
  <si>
    <t>JRF</t>
  </si>
  <si>
    <t>FYH</t>
  </si>
  <si>
    <t>ARZ</t>
  </si>
  <si>
    <t>LPA</t>
  </si>
  <si>
    <t>DRD</t>
  </si>
  <si>
    <t>GVV</t>
  </si>
  <si>
    <t>EQS</t>
  </si>
  <si>
    <t>HRL</t>
  </si>
  <si>
    <t>LVA</t>
  </si>
  <si>
    <t>HRM</t>
  </si>
  <si>
    <t>EDS</t>
  </si>
  <si>
    <t>FTI</t>
  </si>
  <si>
    <t>GOS</t>
  </si>
  <si>
    <t>P12OP04</t>
  </si>
  <si>
    <t>FHY</t>
  </si>
  <si>
    <t>P12DJ03</t>
  </si>
  <si>
    <t>SWG</t>
  </si>
  <si>
    <t>KUB</t>
  </si>
  <si>
    <t>OJP</t>
  </si>
  <si>
    <t>KTY</t>
  </si>
  <si>
    <t>P14F502</t>
  </si>
  <si>
    <t>P13SK01</t>
  </si>
  <si>
    <t>P13SK02</t>
  </si>
  <si>
    <t>P13SK03</t>
  </si>
  <si>
    <t>P13SK06</t>
  </si>
  <si>
    <t>P13NQ03</t>
  </si>
  <si>
    <t>P13NQ02</t>
  </si>
  <si>
    <t>P13NQ08</t>
  </si>
  <si>
    <t>P13NQ05</t>
  </si>
  <si>
    <t>Nb de DOSSIERS contrôlés par responsable d'équipe :</t>
  </si>
  <si>
    <t>NB DE DOSSIERS</t>
  </si>
  <si>
    <t>UMAL228</t>
  </si>
  <si>
    <t>TABLEAU DE SUIVI DES POINTS DE CONTRÔLÉS</t>
  </si>
  <si>
    <t>UCGI117</t>
  </si>
  <si>
    <t>UMAL064</t>
  </si>
  <si>
    <t>UGEP622</t>
  </si>
  <si>
    <t>UGCF624</t>
  </si>
  <si>
    <t>UGCF620</t>
  </si>
  <si>
    <t>UGCF623</t>
  </si>
  <si>
    <t>UGCF626</t>
  </si>
  <si>
    <t>UGCF610</t>
  </si>
  <si>
    <t>UGCF615</t>
  </si>
  <si>
    <t>UGEP611</t>
  </si>
  <si>
    <t>UGEP609</t>
  </si>
  <si>
    <t>UGCF632</t>
  </si>
  <si>
    <t>UGCF611</t>
  </si>
  <si>
    <t>UGCF602</t>
  </si>
  <si>
    <t>UGCF682</t>
  </si>
  <si>
    <t>UGEP650</t>
  </si>
  <si>
    <t>UGCF601</t>
  </si>
  <si>
    <t>UGCF603</t>
  </si>
  <si>
    <t>UGCF604</t>
  </si>
  <si>
    <t>UGCF606</t>
  </si>
  <si>
    <t>UGEP635</t>
  </si>
  <si>
    <t>UGCF616</t>
  </si>
  <si>
    <t>UGCF618</t>
  </si>
  <si>
    <t>UGCF617</t>
  </si>
  <si>
    <t>UGCF608</t>
  </si>
  <si>
    <t>UGCF634</t>
  </si>
  <si>
    <t>UGCF643</t>
  </si>
  <si>
    <t>UGCF638</t>
  </si>
  <si>
    <t>UGCF636</t>
  </si>
  <si>
    <t>UGCF614</t>
  </si>
  <si>
    <t>AUM</t>
  </si>
  <si>
    <t>BAS</t>
  </si>
  <si>
    <t>DCC</t>
  </si>
  <si>
    <t>IYW</t>
  </si>
  <si>
    <t>IGV</t>
  </si>
  <si>
    <t>HQB</t>
  </si>
  <si>
    <t>HAS</t>
  </si>
  <si>
    <t>PTR</t>
  </si>
  <si>
    <t>HQW</t>
  </si>
  <si>
    <t>GUL</t>
  </si>
  <si>
    <t>LOU</t>
  </si>
  <si>
    <t>SGC</t>
  </si>
  <si>
    <t>HQU</t>
  </si>
  <si>
    <t>PAM</t>
  </si>
  <si>
    <t>ONA</t>
  </si>
  <si>
    <t>HOK</t>
  </si>
  <si>
    <t>BPR</t>
  </si>
  <si>
    <t>HPF</t>
  </si>
  <si>
    <t>RIV</t>
  </si>
  <si>
    <t>VRI</t>
  </si>
  <si>
    <t>NOL</t>
  </si>
  <si>
    <t>FRX</t>
  </si>
  <si>
    <t>JXR</t>
  </si>
  <si>
    <t>TNA</t>
  </si>
  <si>
    <t>CEV</t>
  </si>
  <si>
    <t>A0ETG02</t>
  </si>
  <si>
    <t>A0ROG01</t>
  </si>
  <si>
    <t>UGCF215</t>
  </si>
  <si>
    <t>UMAL248</t>
  </si>
  <si>
    <t>M13UR01</t>
  </si>
  <si>
    <t>UMAL214</t>
  </si>
  <si>
    <t>UMAL229</t>
  </si>
  <si>
    <t>UMAL230</t>
  </si>
  <si>
    <t>UMAL249</t>
  </si>
  <si>
    <t>UGCF226</t>
  </si>
  <si>
    <t>UMAL213</t>
  </si>
  <si>
    <t>UMAL217</t>
  </si>
  <si>
    <t>UGCF213</t>
  </si>
  <si>
    <t>UMAL212</t>
  </si>
  <si>
    <t>UMAL211</t>
  </si>
  <si>
    <t>UMAL244</t>
  </si>
  <si>
    <t>UGCF217</t>
  </si>
  <si>
    <t>UMAL256</t>
  </si>
  <si>
    <t>UMAL232</t>
  </si>
  <si>
    <t>UGCF218</t>
  </si>
  <si>
    <t>UGCF206</t>
  </si>
  <si>
    <t>UGCF214</t>
  </si>
  <si>
    <t>UGCF205</t>
  </si>
  <si>
    <t>UGCF207</t>
  </si>
  <si>
    <t>UMAL241</t>
  </si>
  <si>
    <t>UGCF609</t>
  </si>
  <si>
    <t>UGCF209</t>
  </si>
  <si>
    <t>UGCF216</t>
  </si>
  <si>
    <t>UGCF201</t>
  </si>
  <si>
    <t>UGCF219</t>
  </si>
  <si>
    <t>UGCF225</t>
  </si>
  <si>
    <t>UGCF211</t>
  </si>
  <si>
    <t>UMAL207</t>
  </si>
  <si>
    <t>UMAL203</t>
  </si>
  <si>
    <t>UMAL262</t>
  </si>
  <si>
    <t>UGCF224</t>
  </si>
  <si>
    <t>UGCF239</t>
  </si>
  <si>
    <t>UGCF210</t>
  </si>
  <si>
    <t>UMAL259</t>
  </si>
  <si>
    <t>UCGI115</t>
  </si>
  <si>
    <t>UCGI129</t>
  </si>
  <si>
    <t>UCGI006</t>
  </si>
  <si>
    <t>UCGI107</t>
  </si>
  <si>
    <t>UCGI041</t>
  </si>
  <si>
    <t>UCGI119</t>
  </si>
  <si>
    <t>UCGI106</t>
  </si>
  <si>
    <t>UCGI118</t>
  </si>
  <si>
    <t>UMAL021</t>
  </si>
  <si>
    <t>UMAL080</t>
  </si>
  <si>
    <t>UCGI100</t>
  </si>
  <si>
    <t>UCGI052</t>
  </si>
  <si>
    <t>UCGI132</t>
  </si>
  <si>
    <t>UPRE005</t>
  </si>
  <si>
    <t>UCGI114</t>
  </si>
  <si>
    <t>UCGI097</t>
  </si>
  <si>
    <t>UCGI091</t>
  </si>
  <si>
    <t>N/A</t>
  </si>
  <si>
    <t xml:space="preserve"> </t>
  </si>
  <si>
    <t>NDO</t>
  </si>
  <si>
    <t>M12SJ01</t>
  </si>
  <si>
    <t>UGCF240</t>
  </si>
  <si>
    <t>M12D400</t>
  </si>
  <si>
    <t>UGEP252</t>
  </si>
  <si>
    <t>UMAL234</t>
  </si>
  <si>
    <t>UGEP235</t>
  </si>
  <si>
    <t>HDQ</t>
  </si>
  <si>
    <t>P14I202</t>
  </si>
  <si>
    <t>P14I205</t>
  </si>
  <si>
    <t>P14I201</t>
  </si>
  <si>
    <t>P14AU02</t>
  </si>
  <si>
    <t>FGC</t>
  </si>
  <si>
    <t>CHAMPS "COMPTE JOINT" ET "NOM COTITULAIRE" ERRONES</t>
  </si>
  <si>
    <t>controleur 1</t>
  </si>
  <si>
    <t>controleur 2</t>
  </si>
  <si>
    <t>controleur 3</t>
  </si>
  <si>
    <t>Nomcontrôleur</t>
  </si>
  <si>
    <t>Datecontrôle</t>
  </si>
  <si>
    <t>DatTraitSI</t>
  </si>
  <si>
    <t>USERGestdossiercont</t>
  </si>
  <si>
    <t>PtsContEff</t>
  </si>
  <si>
    <t>Commentaires</t>
  </si>
  <si>
    <t>Moiscont</t>
  </si>
  <si>
    <t>controleur 4</t>
  </si>
  <si>
    <t>OKKONA</t>
  </si>
  <si>
    <t>Etat</t>
  </si>
  <si>
    <t>NA</t>
  </si>
  <si>
    <t>NmControleurs</t>
  </si>
  <si>
    <t>nircont</t>
  </si>
  <si>
    <t>Mois-A</t>
  </si>
  <si>
    <t>NIR-A</t>
  </si>
  <si>
    <t>Dattrait-A</t>
  </si>
  <si>
    <t>USERGest-A</t>
  </si>
  <si>
    <t>PointCont-A</t>
  </si>
  <si>
    <t>OK / KO ou N/A-A</t>
  </si>
  <si>
    <t>DosCorrigé
OUI / NON-A</t>
  </si>
  <si>
    <t>CommentairesContrôlesKO-A</t>
  </si>
  <si>
    <t>Site-A</t>
  </si>
  <si>
    <t>Nomcontrôleur-A</t>
  </si>
  <si>
    <t>Datecontrôle-A</t>
  </si>
  <si>
    <t>Site-B</t>
  </si>
  <si>
    <t>Mois-B</t>
  </si>
  <si>
    <t>NIR-B</t>
  </si>
  <si>
    <t>OK / KO ou N/A-B</t>
  </si>
  <si>
    <t>Site-C</t>
  </si>
  <si>
    <t>Mois-C</t>
  </si>
  <si>
    <t>NIR-C</t>
  </si>
  <si>
    <t>OK / KO ou N/A-C</t>
  </si>
  <si>
    <t>Site-D</t>
  </si>
  <si>
    <t>Mois-D</t>
  </si>
  <si>
    <t>NIR-D</t>
  </si>
  <si>
    <t>OK / KO ou N/A-D</t>
  </si>
  <si>
    <t>Site-E</t>
  </si>
  <si>
    <t>Mois-E</t>
  </si>
  <si>
    <t>NIR-E</t>
  </si>
  <si>
    <t>OK / KO ou N/A-E</t>
  </si>
  <si>
    <t>Site-F</t>
  </si>
  <si>
    <t>Mois-F</t>
  </si>
  <si>
    <t>NIR-F</t>
  </si>
  <si>
    <t>OK / KO ou N/A-F</t>
  </si>
  <si>
    <t>controleur 5</t>
  </si>
  <si>
    <t>controleur 6</t>
  </si>
  <si>
    <t>DossCorr</t>
  </si>
  <si>
    <t>NON</t>
  </si>
  <si>
    <t>Corrigé</t>
  </si>
  <si>
    <t>NmSite</t>
  </si>
  <si>
    <t>Nomcontrôleur-B</t>
  </si>
  <si>
    <t>Datecontrôle-B</t>
  </si>
  <si>
    <t>Dattrait-B</t>
  </si>
  <si>
    <t>USERGest-B</t>
  </si>
  <si>
    <t>PointCont-B</t>
  </si>
  <si>
    <t>DosCorrigé
OUI / NON-B</t>
  </si>
  <si>
    <t>CommentairesContrôlesKO-B</t>
  </si>
  <si>
    <t>Nomcontrôleur-C</t>
  </si>
  <si>
    <t>Datecontrôle-C</t>
  </si>
  <si>
    <t>Dattrait-C</t>
  </si>
  <si>
    <t>USERGest-C</t>
  </si>
  <si>
    <t>PointCont-C</t>
  </si>
  <si>
    <t>DosCorrigé
OUI / NON-C</t>
  </si>
  <si>
    <t>CommentairesContrôlesKO-C</t>
  </si>
  <si>
    <t>Nomcontrôleur-D</t>
  </si>
  <si>
    <t>Datecontrôle-D</t>
  </si>
  <si>
    <t>Dattrait-D</t>
  </si>
  <si>
    <t>USERGest-D</t>
  </si>
  <si>
    <t>PointCont-D</t>
  </si>
  <si>
    <t>DosCorrigé
OUI / NON-D</t>
  </si>
  <si>
    <t>CommentairesContrôlesKO-D</t>
  </si>
  <si>
    <t>Nomcontrôleur-E</t>
  </si>
  <si>
    <t>Datecontrôle-E</t>
  </si>
  <si>
    <t>Dattrait-E</t>
  </si>
  <si>
    <t>USERGest-E</t>
  </si>
  <si>
    <t>PointCont-E</t>
  </si>
  <si>
    <t>DosCorrigé
OUI / NON-E</t>
  </si>
  <si>
    <t>CommentairesContrôlesKO-E</t>
  </si>
  <si>
    <t>Nomcontrôleur-F</t>
  </si>
  <si>
    <t>Datecontrôle-F</t>
  </si>
  <si>
    <t>Dattrait-F</t>
  </si>
  <si>
    <t>USERGest-F</t>
  </si>
  <si>
    <t>PointCont-F</t>
  </si>
  <si>
    <t>DosCorrigé
OUI / NON-F</t>
  </si>
  <si>
    <t>CommentairesContrôlesKO-F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</si>
</sst>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dd/mm/yy;@"/>
    <numFmt numFmtId="166" formatCode="0000000000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mmmm"/>
  </numFmts>
  <fonts count="41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Trebuchet MS"/>
      <family val="2"/>
    </font>
    <font>
      <b/>
      <sz val="18"/>
      <name val="Arial"/>
      <family val="2"/>
    </font>
    <font>
      <b/>
      <sz val="12"/>
      <name val="Trebuchet MS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  <font>
      <sz val="8"/>
      <name val="Arial"/>
      <family val="2"/>
    </font>
    <font>
      <b/>
      <sz val="18"/>
      <color theme="3"/>
      <name val="Arial"/>
      <family val="2"/>
    </font>
    <font>
      <b/>
      <i/>
      <sz val="18"/>
      <color indexed="9"/>
      <name val="Times New Roman"/>
      <family val="1"/>
    </font>
    <font>
      <b/>
      <sz val="10"/>
      <color indexed="9"/>
      <name val="Times New Roman"/>
      <family val="1"/>
    </font>
    <font>
      <sz val="10"/>
      <name val="Times New Roman"/>
      <family val="1"/>
    </font>
    <font>
      <b/>
      <i/>
      <sz val="12"/>
      <color indexed="9"/>
      <name val="Times New Roman"/>
      <family val="1"/>
    </font>
    <font>
      <b/>
      <sz val="12"/>
      <color indexed="9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b/>
      <sz val="11"/>
      <color indexed="9"/>
      <name val="Times New Roman"/>
      <family val="1"/>
    </font>
    <font>
      <b/>
      <sz val="14"/>
      <color indexed="9"/>
      <name val="Times New Roman"/>
      <family val="1"/>
    </font>
    <font>
      <sz val="12"/>
      <name val="Times New Roman"/>
      <family val="1"/>
    </font>
    <font>
      <b/>
      <i/>
      <sz val="15"/>
      <color indexed="13"/>
      <name val="Times New Roman"/>
      <family val="1"/>
    </font>
    <font>
      <b/>
      <i/>
      <sz val="12"/>
      <color indexed="13"/>
      <name val="Times New Roman"/>
      <family val="1"/>
    </font>
    <font>
      <b/>
      <sz val="16"/>
      <color indexed="13"/>
      <name val="Times New Roman"/>
      <family val="1"/>
    </font>
    <font>
      <b/>
      <sz val="10"/>
      <name val="Times New Roman"/>
      <family val="1"/>
    </font>
    <font>
      <b/>
      <sz val="14"/>
      <color indexed="13"/>
      <name val="Times New Roman"/>
      <family val="1"/>
    </font>
    <font>
      <sz val="16"/>
      <name val="Times New Roman"/>
      <family val="1"/>
    </font>
    <font>
      <b/>
      <i/>
      <sz val="16"/>
      <color indexed="9"/>
      <name val="Times New Roman"/>
      <family val="1"/>
    </font>
    <font>
      <i/>
      <sz val="10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18"/>
      <color indexed="9"/>
      <name val="Times New Roman"/>
      <family val="1"/>
    </font>
    <font>
      <b/>
      <i/>
      <sz val="15"/>
      <color indexed="9"/>
      <name val="Times New Roman"/>
      <family val="1"/>
    </font>
    <font>
      <sz val="9"/>
      <name val="Times New Roman"/>
      <family val="1"/>
    </font>
    <font>
      <sz val="9"/>
      <color indexed="8"/>
      <name val="Times New Roman"/>
      <family val="1"/>
    </font>
    <font>
      <sz val="12"/>
      <color theme="1"/>
      <name val="Trebuchet MS"/>
      <family val="2"/>
    </font>
    <font>
      <sz val="10"/>
      <color theme="1"/>
      <name val="Arial"/>
      <family val="2"/>
    </font>
    <font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8"/>
      </patternFill>
    </fill>
    <fill>
      <patternFill patternType="solid">
        <fgColor indexed="44"/>
        <bgColor indexed="8"/>
      </patternFill>
    </fill>
    <fill>
      <patternFill patternType="solid">
        <fgColor indexed="55"/>
        <bgColor indexed="8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22"/>
      </left>
      <right/>
      <top/>
      <bottom/>
      <diagonal/>
    </border>
    <border>
      <left/>
      <right style="double">
        <color indexed="2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2" fillId="0" borderId="0"/>
    <xf numFmtId="0" fontId="10" fillId="0" borderId="0"/>
    <xf numFmtId="0" fontId="1" fillId="0" borderId="0"/>
  </cellStyleXfs>
  <cellXfs count="155">
    <xf numFmtId="0" fontId="0" fillId="0" borderId="0" xfId="0"/>
    <xf numFmtId="0" fontId="5" fillId="0" borderId="0" xfId="4" applyFont="1" applyFill="1" applyAlignment="1" applyProtection="1">
      <alignment horizontal="center"/>
      <protection locked="0"/>
    </xf>
    <xf numFmtId="164" fontId="4" fillId="0" borderId="0" xfId="4" applyNumberFormat="1" applyFont="1" applyFill="1" applyProtection="1">
      <protection locked="0"/>
    </xf>
    <xf numFmtId="164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/>
    <xf numFmtId="0" fontId="4" fillId="0" borderId="2" xfId="4" applyFont="1" applyFill="1" applyBorder="1" applyProtection="1">
      <protection locked="0"/>
    </xf>
    <xf numFmtId="165" fontId="4" fillId="0" borderId="0" xfId="4" applyNumberFormat="1" applyFont="1" applyFill="1" applyProtection="1">
      <protection locked="0"/>
    </xf>
    <xf numFmtId="166" fontId="4" fillId="0" borderId="0" xfId="4" applyNumberFormat="1" applyFont="1" applyFill="1" applyAlignment="1" applyProtection="1">
      <alignment horizontal="center"/>
      <protection locked="0"/>
    </xf>
    <xf numFmtId="0" fontId="4" fillId="0" borderId="0" xfId="4" applyFont="1" applyFill="1" applyAlignment="1" applyProtection="1">
      <alignment horizontal="center"/>
      <protection locked="0"/>
    </xf>
    <xf numFmtId="0" fontId="4" fillId="0" borderId="0" xfId="4" applyFont="1" applyFill="1" applyProtection="1">
      <protection locked="0"/>
    </xf>
    <xf numFmtId="0" fontId="6" fillId="0" borderId="0" xfId="4" applyFont="1" applyFill="1" applyAlignment="1" applyProtection="1">
      <alignment horizontal="center" vertical="center" wrapText="1"/>
      <protection locked="0"/>
    </xf>
    <xf numFmtId="0" fontId="6" fillId="0" borderId="1" xfId="4" applyFont="1" applyFill="1" applyBorder="1" applyAlignment="1" applyProtection="1">
      <alignment horizontal="center" vertical="center" wrapText="1"/>
      <protection locked="0"/>
    </xf>
    <xf numFmtId="0" fontId="6" fillId="0" borderId="1" xfId="4" applyFont="1" applyFill="1" applyBorder="1" applyAlignment="1" applyProtection="1">
      <alignment horizontal="left" vertical="center" wrapText="1"/>
      <protection locked="0"/>
    </xf>
    <xf numFmtId="167" fontId="4" fillId="0" borderId="2" xfId="4" applyNumberFormat="1" applyFont="1" applyFill="1" applyBorder="1" applyAlignment="1" applyProtection="1">
      <alignment horizontal="center"/>
      <protection locked="0"/>
    </xf>
    <xf numFmtId="0" fontId="8" fillId="0" borderId="2" xfId="0" applyFont="1" applyFill="1" applyBorder="1" applyAlignment="1">
      <alignment horizontal="center" vertical="center"/>
    </xf>
    <xf numFmtId="0" fontId="11" fillId="0" borderId="6" xfId="0" applyFont="1" applyFill="1" applyBorder="1"/>
    <xf numFmtId="0" fontId="0" fillId="0" borderId="0" xfId="0" applyFill="1" applyBorder="1"/>
    <xf numFmtId="0" fontId="4" fillId="0" borderId="1" xfId="4" applyFont="1" applyFill="1" applyBorder="1" applyProtection="1">
      <protection locked="0"/>
    </xf>
    <xf numFmtId="0" fontId="6" fillId="0" borderId="1" xfId="4" applyFont="1" applyFill="1" applyBorder="1" applyProtection="1">
      <protection locked="0"/>
    </xf>
    <xf numFmtId="0" fontId="4" fillId="0" borderId="1" xfId="4" applyFont="1" applyFill="1" applyBorder="1" applyAlignment="1" applyProtection="1">
      <alignment horizontal="left" vertical="center" wrapText="1"/>
      <protection locked="0"/>
    </xf>
    <xf numFmtId="14" fontId="4" fillId="0" borderId="2" xfId="4" applyNumberFormat="1" applyFont="1" applyFill="1" applyBorder="1" applyAlignment="1" applyProtection="1">
      <alignment horizontal="center"/>
      <protection locked="0"/>
    </xf>
    <xf numFmtId="165" fontId="4" fillId="15" borderId="1" xfId="4" applyNumberFormat="1" applyFont="1" applyFill="1" applyBorder="1" applyAlignment="1" applyProtection="1">
      <alignment horizontal="center"/>
      <protection locked="0"/>
    </xf>
    <xf numFmtId="0" fontId="4" fillId="15" borderId="2" xfId="4" applyFont="1" applyFill="1" applyBorder="1" applyProtection="1">
      <protection locked="0"/>
    </xf>
    <xf numFmtId="0" fontId="4" fillId="15" borderId="2" xfId="4" applyFont="1" applyFill="1" applyBorder="1" applyAlignment="1" applyProtection="1">
      <alignment horizontal="center"/>
      <protection locked="0"/>
    </xf>
    <xf numFmtId="0" fontId="8" fillId="15" borderId="2" xfId="0" applyFont="1" applyFill="1" applyBorder="1" applyAlignment="1">
      <alignment horizontal="center" vertical="center"/>
    </xf>
    <xf numFmtId="0" fontId="8" fillId="15" borderId="7" xfId="0" applyFont="1" applyFill="1" applyBorder="1" applyAlignment="1">
      <alignment horizontal="center" vertical="center"/>
    </xf>
    <xf numFmtId="14" fontId="4" fillId="15" borderId="2" xfId="4" applyNumberFormat="1" applyFont="1" applyFill="1" applyBorder="1" applyAlignment="1" applyProtection="1">
      <alignment horizontal="center"/>
      <protection locked="0"/>
    </xf>
    <xf numFmtId="165" fontId="7" fillId="0" borderId="11" xfId="2" applyNumberFormat="1" applyFont="1" applyFill="1" applyBorder="1" applyAlignment="1" applyProtection="1">
      <alignment horizontal="center" vertical="center" wrapText="1"/>
      <protection locked="0"/>
    </xf>
    <xf numFmtId="166" fontId="7" fillId="0" borderId="12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12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13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1" fontId="4" fillId="0" borderId="0" xfId="4" applyNumberFormat="1" applyFont="1" applyFill="1" applyProtection="1">
      <protection locked="0"/>
    </xf>
    <xf numFmtId="1" fontId="4" fillId="15" borderId="2" xfId="4" applyNumberFormat="1" applyFont="1" applyFill="1" applyBorder="1" applyAlignment="1" applyProtection="1">
      <alignment horizontal="center"/>
      <protection locked="0"/>
    </xf>
    <xf numFmtId="165" fontId="7" fillId="16" borderId="12" xfId="2" applyNumberFormat="1" applyFont="1" applyFill="1" applyBorder="1" applyAlignment="1" applyProtection="1">
      <alignment horizontal="center" vertical="center" wrapText="1"/>
      <protection locked="0"/>
    </xf>
    <xf numFmtId="1" fontId="7" fillId="16" borderId="12" xfId="2" applyNumberFormat="1" applyFont="1" applyFill="1" applyBorder="1" applyAlignment="1" applyProtection="1">
      <alignment horizontal="center" vertical="center" wrapText="1"/>
      <protection locked="0"/>
    </xf>
    <xf numFmtId="164" fontId="7" fillId="16" borderId="12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14" xfId="4" applyFont="1" applyFill="1" applyBorder="1" applyProtection="1">
      <protection locked="0"/>
    </xf>
    <xf numFmtId="0" fontId="4" fillId="15" borderId="14" xfId="4" applyFont="1" applyFill="1" applyBorder="1" applyProtection="1">
      <protection locked="0"/>
    </xf>
    <xf numFmtId="165" fontId="4" fillId="15" borderId="15" xfId="4" applyNumberFormat="1" applyFont="1" applyFill="1" applyBorder="1" applyAlignment="1" applyProtection="1">
      <alignment horizontal="center"/>
      <protection locked="0"/>
    </xf>
    <xf numFmtId="1" fontId="4" fillId="15" borderId="14" xfId="4" applyNumberFormat="1" applyFont="1" applyFill="1" applyBorder="1" applyAlignment="1" applyProtection="1">
      <alignment horizontal="center"/>
      <protection locked="0"/>
    </xf>
    <xf numFmtId="167" fontId="4" fillId="0" borderId="14" xfId="4" applyNumberFormat="1" applyFont="1" applyFill="1" applyBorder="1" applyAlignment="1" applyProtection="1">
      <alignment horizontal="center"/>
      <protection locked="0"/>
    </xf>
    <xf numFmtId="14" fontId="4" fillId="0" borderId="14" xfId="4" applyNumberFormat="1" applyFont="1" applyFill="1" applyBorder="1" applyAlignment="1" applyProtection="1">
      <alignment horizontal="center"/>
      <protection locked="0"/>
    </xf>
    <xf numFmtId="0" fontId="4" fillId="15" borderId="14" xfId="4" applyFont="1" applyFill="1" applyBorder="1" applyAlignment="1" applyProtection="1">
      <alignment horizontal="center"/>
      <protection locked="0"/>
    </xf>
    <xf numFmtId="0" fontId="8" fillId="15" borderId="14" xfId="0" applyFont="1" applyFill="1" applyBorder="1" applyAlignment="1">
      <alignment horizontal="center" vertical="center"/>
    </xf>
    <xf numFmtId="0" fontId="8" fillId="15" borderId="16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11" fillId="0" borderId="17" xfId="0" applyFont="1" applyFill="1" applyBorder="1"/>
    <xf numFmtId="14" fontId="4" fillId="15" borderId="14" xfId="4" applyNumberFormat="1" applyFont="1" applyFill="1" applyBorder="1" applyAlignment="1" applyProtection="1">
      <alignment horizontal="center"/>
      <protection locked="0"/>
    </xf>
    <xf numFmtId="0" fontId="14" fillId="6" borderId="0" xfId="0" applyFont="1" applyFill="1" applyAlignment="1">
      <alignment horizontal="center" vertical="center" wrapText="1"/>
    </xf>
    <xf numFmtId="0" fontId="15" fillId="6" borderId="0" xfId="0" applyFont="1" applyFill="1" applyAlignment="1">
      <alignment horizontal="center"/>
    </xf>
    <xf numFmtId="0" fontId="16" fillId="0" borderId="0" xfId="0" applyFont="1"/>
    <xf numFmtId="168" fontId="17" fillId="6" borderId="0" xfId="0" applyNumberFormat="1" applyFont="1" applyFill="1" applyAlignment="1">
      <alignment horizontal="center" vertical="center"/>
    </xf>
    <xf numFmtId="0" fontId="18" fillId="6" borderId="0" xfId="0" applyFont="1" applyFill="1" applyAlignment="1">
      <alignment horizontal="right"/>
    </xf>
    <xf numFmtId="0" fontId="16" fillId="0" borderId="0" xfId="0" applyFont="1" applyAlignment="1">
      <alignment horizontal="center" vertical="center"/>
    </xf>
    <xf numFmtId="0" fontId="19" fillId="15" borderId="10" xfId="4" applyNumberFormat="1" applyFont="1" applyFill="1" applyBorder="1" applyAlignment="1"/>
    <xf numFmtId="0" fontId="20" fillId="0" borderId="0" xfId="0" applyFont="1" applyAlignment="1">
      <alignment horizontal="center"/>
    </xf>
    <xf numFmtId="0" fontId="21" fillId="6" borderId="0" xfId="0" applyFont="1" applyFill="1" applyAlignment="1">
      <alignment horizontal="right"/>
    </xf>
    <xf numFmtId="0" fontId="22" fillId="6" borderId="0" xfId="0" applyFont="1" applyFill="1" applyAlignment="1">
      <alignment horizontal="right"/>
    </xf>
    <xf numFmtId="0" fontId="22" fillId="6" borderId="0" xfId="0" applyFont="1" applyFill="1" applyAlignment="1">
      <alignment horizontal="center"/>
    </xf>
    <xf numFmtId="0" fontId="23" fillId="0" borderId="0" xfId="0" applyFont="1"/>
    <xf numFmtId="0" fontId="15" fillId="7" borderId="0" xfId="0" applyFont="1" applyFill="1" applyAlignment="1">
      <alignment horizontal="center"/>
    </xf>
    <xf numFmtId="168" fontId="25" fillId="7" borderId="0" xfId="0" applyNumberFormat="1" applyFont="1" applyFill="1" applyAlignment="1">
      <alignment horizontal="center" vertical="center"/>
    </xf>
    <xf numFmtId="0" fontId="26" fillId="7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right"/>
    </xf>
    <xf numFmtId="0" fontId="26" fillId="8" borderId="0" xfId="0" applyFont="1" applyFill="1" applyAlignment="1">
      <alignment horizontal="center"/>
    </xf>
    <xf numFmtId="0" fontId="29" fillId="0" borderId="0" xfId="0" applyFont="1"/>
    <xf numFmtId="0" fontId="30" fillId="4" borderId="0" xfId="0" applyFont="1" applyFill="1" applyAlignment="1">
      <alignment horizontal="right"/>
    </xf>
    <xf numFmtId="0" fontId="30" fillId="4" borderId="0" xfId="0" applyFont="1" applyFill="1"/>
    <xf numFmtId="0" fontId="31" fillId="2" borderId="0" xfId="0" applyFont="1" applyFill="1"/>
    <xf numFmtId="168" fontId="31" fillId="2" borderId="0" xfId="0" applyNumberFormat="1" applyFont="1" applyFill="1" applyAlignment="1">
      <alignment horizontal="center"/>
    </xf>
    <xf numFmtId="0" fontId="16" fillId="2" borderId="0" xfId="0" applyFont="1" applyFill="1" applyAlignment="1">
      <alignment horizontal="right"/>
    </xf>
    <xf numFmtId="0" fontId="16" fillId="0" borderId="0" xfId="0" applyFont="1" applyBorder="1" applyAlignment="1">
      <alignment horizontal="center"/>
    </xf>
    <xf numFmtId="0" fontId="27" fillId="2" borderId="0" xfId="0" applyFont="1" applyFill="1"/>
    <xf numFmtId="0" fontId="32" fillId="2" borderId="0" xfId="0" applyFont="1" applyFill="1" applyAlignment="1">
      <alignment horizontal="right"/>
    </xf>
    <xf numFmtId="0" fontId="32" fillId="2" borderId="0" xfId="0" applyFont="1" applyFill="1" applyAlignment="1">
      <alignment horizontal="center"/>
    </xf>
    <xf numFmtId="0" fontId="32" fillId="0" borderId="0" xfId="0" applyFont="1"/>
    <xf numFmtId="0" fontId="32" fillId="2" borderId="0" xfId="0" applyNumberFormat="1" applyFont="1" applyFill="1" applyAlignment="1">
      <alignment horizontal="right"/>
    </xf>
    <xf numFmtId="9" fontId="32" fillId="2" borderId="0" xfId="0" applyNumberFormat="1" applyFont="1" applyFill="1" applyAlignment="1">
      <alignment horizontal="center"/>
    </xf>
    <xf numFmtId="0" fontId="32" fillId="0" borderId="0" xfId="0" applyNumberFormat="1" applyFont="1"/>
    <xf numFmtId="0" fontId="26" fillId="2" borderId="0" xfId="0" applyNumberFormat="1" applyFont="1" applyFill="1" applyAlignment="1">
      <alignment horizontal="right"/>
    </xf>
    <xf numFmtId="0" fontId="26" fillId="2" borderId="0" xfId="0" applyNumberFormat="1" applyFont="1" applyFill="1" applyAlignment="1">
      <alignment horizontal="center"/>
    </xf>
    <xf numFmtId="0" fontId="33" fillId="0" borderId="0" xfId="0" applyNumberFormat="1" applyFont="1"/>
    <xf numFmtId="0" fontId="30" fillId="3" borderId="0" xfId="0" applyFont="1" applyFill="1" applyAlignment="1">
      <alignment horizontal="right"/>
    </xf>
    <xf numFmtId="0" fontId="30" fillId="3" borderId="0" xfId="0" applyFont="1" applyFill="1"/>
    <xf numFmtId="0" fontId="30" fillId="14" borderId="0" xfId="0" applyFont="1" applyFill="1" applyAlignment="1">
      <alignment horizontal="right" vertical="top"/>
    </xf>
    <xf numFmtId="0" fontId="34" fillId="14" borderId="0" xfId="0" applyFont="1" applyFill="1"/>
    <xf numFmtId="0" fontId="16" fillId="2" borderId="0" xfId="0" applyFont="1" applyFill="1" applyAlignment="1">
      <alignment horizontal="right" vertical="top"/>
    </xf>
    <xf numFmtId="0" fontId="16" fillId="0" borderId="0" xfId="0" applyFont="1" applyAlignment="1">
      <alignment horizontal="center" vertical="top"/>
    </xf>
    <xf numFmtId="0" fontId="32" fillId="2" borderId="0" xfId="0" applyFont="1" applyFill="1" applyAlignment="1">
      <alignment horizontal="right" vertical="top"/>
    </xf>
    <xf numFmtId="0" fontId="32" fillId="2" borderId="0" xfId="0" applyFont="1" applyFill="1" applyAlignment="1">
      <alignment horizontal="center" vertical="top"/>
    </xf>
    <xf numFmtId="0" fontId="35" fillId="5" borderId="0" xfId="0" applyFont="1" applyFill="1" applyAlignment="1">
      <alignment horizontal="right" wrapText="1"/>
    </xf>
    <xf numFmtId="0" fontId="22" fillId="5" borderId="0" xfId="0" applyFont="1" applyFill="1"/>
    <xf numFmtId="0" fontId="31" fillId="2" borderId="3" xfId="0" applyFont="1" applyFill="1" applyBorder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16" fillId="2" borderId="4" xfId="0" applyFont="1" applyFill="1" applyBorder="1" applyAlignment="1">
      <alignment horizontal="right" vertical="center"/>
    </xf>
    <xf numFmtId="0" fontId="16" fillId="2" borderId="3" xfId="0" applyFont="1" applyFill="1" applyBorder="1" applyAlignment="1">
      <alignment horizontal="right"/>
    </xf>
    <xf numFmtId="0" fontId="16" fillId="0" borderId="1" xfId="0" applyFont="1" applyBorder="1" applyAlignment="1">
      <alignment horizontal="center"/>
    </xf>
    <xf numFmtId="0" fontId="27" fillId="0" borderId="1" xfId="0" applyFont="1" applyBorder="1"/>
    <xf numFmtId="0" fontId="16" fillId="2" borderId="0" xfId="0" applyFont="1" applyFill="1" applyBorder="1" applyAlignment="1">
      <alignment horizontal="right"/>
    </xf>
    <xf numFmtId="0" fontId="36" fillId="11" borderId="0" xfId="0" applyFont="1" applyFill="1" applyBorder="1" applyAlignment="1">
      <alignment horizontal="right" vertical="center"/>
    </xf>
    <xf numFmtId="0" fontId="37" fillId="11" borderId="0" xfId="0" applyFont="1" applyFill="1" applyBorder="1" applyAlignment="1">
      <alignment horizontal="right" vertical="center"/>
    </xf>
    <xf numFmtId="0" fontId="37" fillId="9" borderId="0" xfId="3" applyFont="1" applyFill="1" applyBorder="1" applyAlignment="1">
      <alignment horizontal="right"/>
    </xf>
    <xf numFmtId="0" fontId="37" fillId="10" borderId="0" xfId="3" applyFont="1" applyFill="1" applyBorder="1" applyAlignment="1">
      <alignment horizontal="right"/>
    </xf>
    <xf numFmtId="0" fontId="36" fillId="10" borderId="0" xfId="3" applyFont="1" applyFill="1" applyBorder="1" applyAlignment="1">
      <alignment horizontal="right"/>
    </xf>
    <xf numFmtId="0" fontId="37" fillId="13" borderId="0" xfId="3" applyFont="1" applyFill="1" applyBorder="1" applyAlignment="1">
      <alignment horizontal="right"/>
    </xf>
    <xf numFmtId="0" fontId="37" fillId="12" borderId="0" xfId="3" applyFont="1" applyFill="1" applyBorder="1" applyAlignment="1">
      <alignment horizontal="right"/>
    </xf>
    <xf numFmtId="0" fontId="27" fillId="13" borderId="0" xfId="0" applyFont="1" applyFill="1" applyBorder="1" applyAlignment="1">
      <alignment horizontal="left" vertical="center"/>
    </xf>
    <xf numFmtId="0" fontId="20" fillId="0" borderId="0" xfId="0" applyFont="1" applyAlignment="1">
      <alignment horizontal="center" vertical="center"/>
    </xf>
    <xf numFmtId="1" fontId="28" fillId="7" borderId="0" xfId="0" applyNumberFormat="1" applyFont="1" applyFill="1" applyAlignment="1">
      <alignment horizontal="right" vertical="center"/>
    </xf>
    <xf numFmtId="0" fontId="28" fillId="7" borderId="0" xfId="0" applyFont="1" applyFill="1" applyAlignment="1">
      <alignment horizontal="right" vertical="center"/>
    </xf>
    <xf numFmtId="165" fontId="38" fillId="15" borderId="10" xfId="4" applyNumberFormat="1" applyFont="1" applyFill="1" applyBorder="1" applyAlignment="1">
      <alignment horizontal="center"/>
    </xf>
    <xf numFmtId="1" fontId="38" fillId="15" borderId="10" xfId="4" applyNumberFormat="1" applyFont="1" applyFill="1" applyBorder="1" applyAlignment="1">
      <alignment horizontal="center"/>
    </xf>
    <xf numFmtId="167" fontId="38" fillId="17" borderId="10" xfId="4" applyNumberFormat="1" applyFont="1" applyFill="1" applyBorder="1" applyAlignment="1">
      <alignment horizontal="center"/>
    </xf>
    <xf numFmtId="165" fontId="38" fillId="17" borderId="10" xfId="4" applyNumberFormat="1" applyFont="1" applyFill="1" applyBorder="1" applyAlignment="1">
      <alignment horizontal="center"/>
    </xf>
    <xf numFmtId="0" fontId="38" fillId="15" borderId="1" xfId="4" applyNumberFormat="1" applyFont="1" applyFill="1" applyBorder="1" applyAlignment="1">
      <alignment horizontal="center"/>
    </xf>
    <xf numFmtId="0" fontId="39" fillId="15" borderId="10" xfId="0" applyFont="1" applyFill="1" applyBorder="1" applyAlignment="1">
      <alignment horizontal="center" vertical="center"/>
    </xf>
    <xf numFmtId="0" fontId="39" fillId="15" borderId="18" xfId="0" applyFont="1" applyFill="1" applyBorder="1" applyAlignment="1">
      <alignment horizontal="center" vertical="center"/>
    </xf>
    <xf numFmtId="0" fontId="39" fillId="17" borderId="10" xfId="0" applyFont="1" applyFill="1" applyBorder="1" applyAlignment="1">
      <alignment horizontal="center" vertical="center"/>
    </xf>
    <xf numFmtId="0" fontId="40" fillId="17" borderId="19" xfId="0" applyFont="1" applyFill="1" applyBorder="1"/>
    <xf numFmtId="167" fontId="38" fillId="18" borderId="10" xfId="4" applyNumberFormat="1" applyFont="1" applyFill="1" applyBorder="1" applyAlignment="1">
      <alignment horizontal="center"/>
    </xf>
    <xf numFmtId="165" fontId="38" fillId="18" borderId="10" xfId="4" applyNumberFormat="1" applyFont="1" applyFill="1" applyBorder="1" applyAlignment="1">
      <alignment horizontal="center"/>
    </xf>
    <xf numFmtId="0" fontId="39" fillId="18" borderId="10" xfId="0" applyFont="1" applyFill="1" applyBorder="1" applyAlignment="1">
      <alignment horizontal="center" vertical="center"/>
    </xf>
    <xf numFmtId="0" fontId="40" fillId="18" borderId="19" xfId="0" applyFont="1" applyFill="1" applyBorder="1"/>
    <xf numFmtId="0" fontId="40" fillId="17" borderId="1" xfId="0" applyFont="1" applyFill="1" applyBorder="1"/>
    <xf numFmtId="0" fontId="40" fillId="18" borderId="1" xfId="0" applyFont="1" applyFill="1" applyBorder="1"/>
    <xf numFmtId="0" fontId="38" fillId="15" borderId="10" xfId="4" applyNumberFormat="1" applyFont="1" applyFill="1" applyBorder="1" applyAlignment="1">
      <alignment horizontal="center"/>
    </xf>
    <xf numFmtId="0" fontId="39" fillId="17" borderId="1" xfId="0" applyFont="1" applyFill="1" applyBorder="1" applyAlignment="1">
      <alignment horizontal="center" vertical="center"/>
    </xf>
    <xf numFmtId="165" fontId="38" fillId="15" borderId="1" xfId="4" applyNumberFormat="1" applyFont="1" applyFill="1" applyBorder="1" applyAlignment="1">
      <alignment horizontal="center"/>
    </xf>
    <xf numFmtId="14" fontId="38" fillId="18" borderId="10" xfId="4" applyNumberFormat="1" applyFont="1" applyFill="1" applyBorder="1" applyAlignment="1">
      <alignment horizontal="center"/>
    </xf>
    <xf numFmtId="0" fontId="39" fillId="18" borderId="1" xfId="0" applyFont="1" applyFill="1" applyBorder="1" applyAlignment="1">
      <alignment horizontal="center" vertical="center"/>
    </xf>
    <xf numFmtId="14" fontId="38" fillId="17" borderId="10" xfId="4" applyNumberFormat="1" applyFont="1" applyFill="1" applyBorder="1" applyAlignment="1">
      <alignment horizontal="center"/>
    </xf>
    <xf numFmtId="1" fontId="38" fillId="17" borderId="10" xfId="4" applyNumberFormat="1" applyFont="1" applyFill="1" applyBorder="1" applyAlignment="1">
      <alignment horizontal="center"/>
    </xf>
    <xf numFmtId="164" fontId="38" fillId="17" borderId="20" xfId="4" applyNumberFormat="1" applyFont="1" applyFill="1" applyBorder="1" applyAlignment="1"/>
    <xf numFmtId="164" fontId="38" fillId="17" borderId="21" xfId="4" applyNumberFormat="1" applyFont="1" applyFill="1" applyBorder="1" applyAlignment="1"/>
    <xf numFmtId="1" fontId="38" fillId="18" borderId="10" xfId="4" applyNumberFormat="1" applyFont="1" applyFill="1" applyBorder="1" applyAlignment="1">
      <alignment horizontal="center"/>
    </xf>
    <xf numFmtId="164" fontId="38" fillId="18" borderId="20" xfId="4" applyNumberFormat="1" applyFont="1" applyFill="1" applyBorder="1" applyAlignment="1"/>
    <xf numFmtId="164" fontId="38" fillId="18" borderId="21" xfId="4" applyNumberFormat="1" applyFont="1" applyFill="1" applyBorder="1" applyAlignment="1"/>
    <xf numFmtId="0" fontId="38" fillId="17" borderId="20" xfId="4" applyNumberFormat="1" applyFont="1" applyFill="1" applyBorder="1" applyAlignment="1"/>
    <xf numFmtId="0" fontId="38" fillId="17" borderId="21" xfId="4" applyNumberFormat="1" applyFont="1" applyFill="1" applyBorder="1" applyAlignment="1"/>
    <xf numFmtId="0" fontId="38" fillId="18" borderId="20" xfId="4" applyNumberFormat="1" applyFont="1" applyFill="1" applyBorder="1" applyAlignment="1"/>
    <xf numFmtId="0" fontId="38" fillId="18" borderId="21" xfId="4" applyNumberFormat="1" applyFont="1" applyFill="1" applyBorder="1" applyAlignment="1"/>
    <xf numFmtId="0" fontId="38" fillId="18" borderId="22" xfId="4" applyNumberFormat="1" applyFont="1" applyFill="1" applyBorder="1" applyAlignment="1"/>
    <xf numFmtId="0" fontId="38" fillId="18" borderId="23" xfId="4" applyNumberFormat="1" applyFont="1" applyFill="1" applyBorder="1" applyAlignment="1"/>
    <xf numFmtId="0" fontId="16" fillId="15" borderId="2" xfId="0" applyFont="1" applyFill="1" applyBorder="1" applyAlignment="1">
      <alignment horizontal="center" vertical="center"/>
    </xf>
    <xf numFmtId="0" fontId="23" fillId="0" borderId="0" xfId="0" applyFont="1" applyAlignment="1"/>
    <xf numFmtId="0" fontId="23" fillId="0" borderId="0" xfId="0" applyFont="1" applyAlignment="1">
      <alignment wrapText="1"/>
    </xf>
    <xf numFmtId="0" fontId="23" fillId="0" borderId="24" xfId="0" applyFont="1" applyBorder="1" applyAlignment="1"/>
    <xf numFmtId="0" fontId="24" fillId="7" borderId="0" xfId="0" applyFont="1" applyFill="1" applyAlignment="1">
      <alignment horizontal="center" vertical="center" wrapText="1"/>
    </xf>
    <xf numFmtId="0" fontId="13" fillId="0" borderId="8" xfId="4" applyFont="1" applyFill="1" applyBorder="1" applyAlignment="1" applyProtection="1">
      <alignment horizontal="center" vertical="center"/>
      <protection locked="0"/>
    </xf>
    <xf numFmtId="0" fontId="13" fillId="0" borderId="9" xfId="4" applyFont="1" applyFill="1" applyBorder="1" applyAlignment="1" applyProtection="1">
      <alignment horizontal="center" vertical="center"/>
      <protection locked="0"/>
    </xf>
    <xf numFmtId="0" fontId="13" fillId="0" borderId="5" xfId="4" applyFont="1" applyFill="1" applyBorder="1" applyAlignment="1" applyProtection="1">
      <alignment horizontal="center" vertical="center"/>
      <protection locked="0"/>
    </xf>
    <xf numFmtId="0" fontId="9" fillId="0" borderId="8" xfId="4" applyFont="1" applyFill="1" applyBorder="1" applyAlignment="1" applyProtection="1">
      <alignment horizontal="center" vertical="center"/>
      <protection locked="0"/>
    </xf>
    <xf numFmtId="0" fontId="9" fillId="0" borderId="9" xfId="4" applyFont="1" applyFill="1" applyBorder="1" applyAlignment="1" applyProtection="1">
      <alignment horizontal="center" vertical="center"/>
      <protection locked="0"/>
    </xf>
    <xf numFmtId="0" fontId="9" fillId="0" borderId="5" xfId="4" applyFont="1" applyFill="1" applyBorder="1" applyAlignment="1" applyProtection="1">
      <alignment horizontal="center" vertical="center"/>
      <protection locked="0"/>
    </xf>
  </cellXfs>
  <cellStyles count="5">
    <cellStyle name="Normal" xfId="0" builtinId="0"/>
    <cellStyle name="Normal 2" xfId="1"/>
    <cellStyle name="Normal_06 06 26 Réunica Formation relais CI Exercice 10 corrigé formalisation" xfId="2"/>
    <cellStyle name="Normal_Base donnees GCI" xfId="3"/>
    <cellStyle name="Normal_Modèle Résultat de contrôle (version horizontale)" xfId="4"/>
  </cellStyles>
  <dxfs count="90">
    <dxf>
      <numFmt numFmtId="1" formatCode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5" formatCode="dd/mm/yy;@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5" formatCode="dd/mm/yy;@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5" formatCode="dd/mm/yy;@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5" formatCode="dd/mm/yy;@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437029</xdr:colOff>
      <xdr:row>0</xdr:row>
      <xdr:rowOff>0</xdr:rowOff>
    </xdr:from>
    <xdr:to>
      <xdr:col>4</xdr:col>
      <xdr:colOff>156881</xdr:colOff>
      <xdr:row>5</xdr:row>
      <xdr:rowOff>33618</xdr:rowOff>
    </xdr:to>
    <xdr:sp macro="[0]!cpteuil" textlink="">
      <xdr:nvSpPr>
        <xdr:cNvPr id="2" name="Rectangle avec flèche vers le bas 1"/>
        <xdr:cNvSpPr/>
      </xdr:nvSpPr>
      <xdr:spPr>
        <a:xfrm>
          <a:off x="1546411" y="0"/>
          <a:ext cx="3316941" cy="1154206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Récupération des données</a:t>
          </a:r>
          <a:r>
            <a:rPr lang="fr-FR" sz="1600" b="1" baseline="0"/>
            <a:t> détaillées des  controleurs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0:K34" totalsRowShown="0" headerRowDxfId="89" headerRowBorderDxfId="88" tableBorderDxfId="87" headerRowCellStyle="Normal_06 06 26 Réunica Formation relais CI Exercice 10 corrigé formalisation">
  <autoFilter ref="A10:K34"/>
  <sortState ref="A5:K124">
    <sortCondition ref="B5:B124"/>
  </sortState>
  <tableColumns count="11">
    <tableColumn id="1" name="Site"/>
    <tableColumn id="2" name="Nomcontrôleur"/>
    <tableColumn id="3" name="Datecontrôle"/>
    <tableColumn id="11" name="Moiscont" dataDxfId="0">
      <calculatedColumnFormula>MONTH(C11)</calculatedColumnFormula>
    </tableColumn>
    <tableColumn id="4" name="NIR"/>
    <tableColumn id="5" name="DatTraitSI"/>
    <tableColumn id="6" name="USERGestdossiercont"/>
    <tableColumn id="7" name="PtsContEff"/>
    <tableColumn id="8" name="OKKONA"/>
    <tableColumn id="9" name="DossCorr"/>
    <tableColumn id="10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K8" totalsRowShown="0" headerRowDxfId="86" headerRowBorderDxfId="85" tableBorderDxfId="84">
  <autoFilter ref="A4:K8"/>
  <tableColumns count="11">
    <tableColumn id="1" name="Site-A" dataDxfId="83" dataCellStyle="Normal_Modèle Résultat de contrôle (version horizontale)"/>
    <tableColumn id="2" name="Nomcontrôleur-A" dataDxfId="82" dataCellStyle="Normal_Modèle Résultat de contrôle (version horizontale)"/>
    <tableColumn id="3" name="Datecontrôle-A" dataDxfId="81" dataCellStyle="Normal_Modèle Résultat de contrôle (version horizontale)"/>
    <tableColumn id="4" name="Mois-A" dataDxfId="80" dataCellStyle="Normal_Modèle Résultat de contrôle (version horizontale)">
      <calculatedColumnFormula>MONTH(C5)</calculatedColumnFormula>
    </tableColumn>
    <tableColumn id="5" name="NIR-A" dataDxfId="79" dataCellStyle="Normal_Modèle Résultat de contrôle (version horizontale)"/>
    <tableColumn id="6" name="Dattrait-A" dataDxfId="78" dataCellStyle="Normal_Modèle Résultat de contrôle (version horizontale)"/>
    <tableColumn id="7" name="USERGest-A" dataDxfId="77" dataCellStyle="Normal_Modèle Résultat de contrôle (version horizontale)"/>
    <tableColumn id="8" name="PointCont-A" dataDxfId="76"/>
    <tableColumn id="9" name="OK / KO ou N/A-A" dataDxfId="75"/>
    <tableColumn id="10" name="DosCorrigé_x000a_OUI / NON-A" dataDxfId="74"/>
    <tableColumn id="11" name="CommentairesContrôlesKO-A" dataDxfId="73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K8" totalsRowShown="0" headerRowDxfId="72" headerRowBorderDxfId="71" tableBorderDxfId="70">
  <autoFilter ref="A4:K8"/>
  <tableColumns count="11">
    <tableColumn id="1" name="Site-B" dataDxfId="69" dataCellStyle="Normal_Modèle Résultat de contrôle (version horizontale)"/>
    <tableColumn id="2" name="Nomcontrôleur-B" dataDxfId="68" dataCellStyle="Normal_Modèle Résultat de contrôle (version horizontale)"/>
    <tableColumn id="3" name="Datecontrôle-B" dataDxfId="67" dataCellStyle="Normal_Modèle Résultat de contrôle (version horizontale)"/>
    <tableColumn id="4" name="Mois-B" dataDxfId="66" dataCellStyle="Normal_Modèle Résultat de contrôle (version horizontale)">
      <calculatedColumnFormula>MONTH(C5)</calculatedColumnFormula>
    </tableColumn>
    <tableColumn id="5" name="NIR-B" dataDxfId="65" dataCellStyle="Normal_Modèle Résultat de contrôle (version horizontale)"/>
    <tableColumn id="6" name="Dattrait-B" dataDxfId="64" dataCellStyle="Normal_Modèle Résultat de contrôle (version horizontale)"/>
    <tableColumn id="7" name="USERGest-B" dataDxfId="63" dataCellStyle="Normal_Modèle Résultat de contrôle (version horizontale)"/>
    <tableColumn id="8" name="PointCont-B" dataDxfId="62"/>
    <tableColumn id="9" name="OK / KO ou N/A-B" dataDxfId="61"/>
    <tableColumn id="10" name="DosCorrigé_x000a_OUI / NON-B" dataDxfId="60"/>
    <tableColumn id="11" name="CommentairesContrôlesKO-B" dataDxfId="5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4:K8" totalsRowShown="0" headerRowDxfId="58" headerRowBorderDxfId="57" tableBorderDxfId="56">
  <autoFilter ref="A4:K8"/>
  <tableColumns count="11">
    <tableColumn id="1" name="Site-C" dataDxfId="55" dataCellStyle="Normal_Modèle Résultat de contrôle (version horizontale)"/>
    <tableColumn id="2" name="Nomcontrôleur-C" dataDxfId="54" dataCellStyle="Normal_Modèle Résultat de contrôle (version horizontale)"/>
    <tableColumn id="3" name="Datecontrôle-C" dataDxfId="53" dataCellStyle="Normal_Modèle Résultat de contrôle (version horizontale)"/>
    <tableColumn id="4" name="Mois-C" dataDxfId="52" dataCellStyle="Normal_Modèle Résultat de contrôle (version horizontale)">
      <calculatedColumnFormula>MONTH(C5)</calculatedColumnFormula>
    </tableColumn>
    <tableColumn id="5" name="NIR-C" dataDxfId="51" dataCellStyle="Normal_Modèle Résultat de contrôle (version horizontale)"/>
    <tableColumn id="6" name="Dattrait-C" dataDxfId="50" dataCellStyle="Normal_Modèle Résultat de contrôle (version horizontale)"/>
    <tableColumn id="7" name="USERGest-C" dataDxfId="49" dataCellStyle="Normal_Modèle Résultat de contrôle (version horizontale)"/>
    <tableColumn id="8" name="PointCont-C" dataDxfId="48"/>
    <tableColumn id="9" name="OK / KO ou N/A-C" dataDxfId="47"/>
    <tableColumn id="10" name="DosCorrigé_x000a_OUI / NON-C" dataDxfId="46"/>
    <tableColumn id="11" name="CommentairesContrôlesKO-C" dataDxfId="4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4:K8" totalsRowShown="0" headerRowDxfId="44" headerRowBorderDxfId="43" tableBorderDxfId="42">
  <autoFilter ref="A4:K8"/>
  <tableColumns count="11">
    <tableColumn id="1" name="Site-D" dataDxfId="41" dataCellStyle="Normal_Modèle Résultat de contrôle (version horizontale)"/>
    <tableColumn id="2" name="Nomcontrôleur-D" dataDxfId="40" dataCellStyle="Normal_Modèle Résultat de contrôle (version horizontale)"/>
    <tableColumn id="3" name="Datecontrôle-D" dataDxfId="39" dataCellStyle="Normal_Modèle Résultat de contrôle (version horizontale)"/>
    <tableColumn id="4" name="Mois-D" dataDxfId="38" dataCellStyle="Normal_Modèle Résultat de contrôle (version horizontale)">
      <calculatedColumnFormula>MONTH(C5)</calculatedColumnFormula>
    </tableColumn>
    <tableColumn id="5" name="NIR-D" dataDxfId="37" dataCellStyle="Normal_Modèle Résultat de contrôle (version horizontale)"/>
    <tableColumn id="6" name="Dattrait-D" dataDxfId="36" dataCellStyle="Normal_Modèle Résultat de contrôle (version horizontale)"/>
    <tableColumn id="7" name="USERGest-D" dataDxfId="35" dataCellStyle="Normal_Modèle Résultat de contrôle (version horizontale)"/>
    <tableColumn id="8" name="PointCont-D" dataDxfId="34"/>
    <tableColumn id="9" name="OK / KO ou N/A-D" dataDxfId="33"/>
    <tableColumn id="10" name="DosCorrigé_x000a_OUI / NON-D" dataDxfId="32"/>
    <tableColumn id="11" name="CommentairesContrôlesKO-D" dataDxfId="31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4:K8" totalsRowShown="0" headerRowDxfId="30" headerRowBorderDxfId="29" tableBorderDxfId="28">
  <autoFilter ref="A4:K8"/>
  <tableColumns count="11">
    <tableColumn id="1" name="Site-E" dataDxfId="27" dataCellStyle="Normal_Modèle Résultat de contrôle (version horizontale)"/>
    <tableColumn id="2" name="Nomcontrôleur-E" dataDxfId="26" dataCellStyle="Normal_Modèle Résultat de contrôle (version horizontale)"/>
    <tableColumn id="3" name="Datecontrôle-E" dataDxfId="25" dataCellStyle="Normal_Modèle Résultat de contrôle (version horizontale)"/>
    <tableColumn id="4" name="Mois-E" dataDxfId="24" dataCellStyle="Normal_Modèle Résultat de contrôle (version horizontale)">
      <calculatedColumnFormula>MONTH(C5)</calculatedColumnFormula>
    </tableColumn>
    <tableColumn id="5" name="NIR-E" dataDxfId="23" dataCellStyle="Normal_Modèle Résultat de contrôle (version horizontale)"/>
    <tableColumn id="6" name="Dattrait-E" dataDxfId="22" dataCellStyle="Normal_Modèle Résultat de contrôle (version horizontale)"/>
    <tableColumn id="7" name="USERGest-E" dataDxfId="21" dataCellStyle="Normal_Modèle Résultat de contrôle (version horizontale)"/>
    <tableColumn id="8" name="PointCont-E" dataDxfId="20"/>
    <tableColumn id="9" name="OK / KO ou N/A-E" dataDxfId="19"/>
    <tableColumn id="10" name="DosCorrigé_x000a_OUI / NON-E" dataDxfId="18"/>
    <tableColumn id="11" name="CommentairesContrôlesKO-E" dataDxfId="17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4:K8" totalsRowShown="0" headerRowDxfId="16" headerRowBorderDxfId="15" tableBorderDxfId="14">
  <autoFilter ref="A4:K8"/>
  <tableColumns count="11">
    <tableColumn id="1" name="Site-F" dataDxfId="13" dataCellStyle="Normal_Modèle Résultat de contrôle (version horizontale)"/>
    <tableColumn id="2" name="Nomcontrôleur-F" dataDxfId="12" dataCellStyle="Normal_Modèle Résultat de contrôle (version horizontale)"/>
    <tableColumn id="3" name="Datecontrôle-F" dataDxfId="11" dataCellStyle="Normal_Modèle Résultat de contrôle (version horizontale)"/>
    <tableColumn id="4" name="Mois-F" dataDxfId="10" dataCellStyle="Normal_Modèle Résultat de contrôle (version horizontale)">
      <calculatedColumnFormula>MONTH(C5)</calculatedColumnFormula>
    </tableColumn>
    <tableColumn id="5" name="NIR-F" dataDxfId="9" dataCellStyle="Normal_Modèle Résultat de contrôle (version horizontale)"/>
    <tableColumn id="6" name="Dattrait-F" dataDxfId="8" dataCellStyle="Normal_Modèle Résultat de contrôle (version horizontale)"/>
    <tableColumn id="7" name="USERGest-F" dataDxfId="7" dataCellStyle="Normal_Modèle Résultat de contrôle (version horizontale)"/>
    <tableColumn id="8" name="PointCont-F" dataDxfId="6"/>
    <tableColumn id="9" name="OK / KO ou N/A-F" dataDxfId="5"/>
    <tableColumn id="10" name="DosCorrigé_x000a_OUI / NON-F" dataDxfId="4"/>
    <tableColumn id="11" name="CommentairesContrôlesKO-F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P230"/>
  <sheetViews>
    <sheetView showGridLines="0" showZeros="0" tabSelected="1" zoomScale="70" zoomScaleNormal="70" workbookViewId="0">
      <selection activeCell="B59" sqref="B59"/>
    </sheetView>
  </sheetViews>
  <sheetFormatPr baseColWidth="10" defaultRowHeight="12.75" x14ac:dyDescent="0.2"/>
  <cols>
    <col min="1" max="1" width="33.42578125" style="51" customWidth="1"/>
    <col min="2" max="2" width="15.140625" style="51" customWidth="1"/>
    <col min="3" max="11" width="18" style="51" customWidth="1"/>
    <col min="12" max="12" width="15" style="51" customWidth="1"/>
    <col min="13" max="13" width="15.28515625" style="51" customWidth="1"/>
    <col min="14" max="14" width="16" style="51" bestFit="1" customWidth="1"/>
    <col min="15" max="16384" width="11.42578125" style="51"/>
  </cols>
  <sheetData>
    <row r="1" spans="1:16" ht="86.25" customHeight="1" x14ac:dyDescent="0.2">
      <c r="A1" s="49" t="s">
        <v>26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</row>
    <row r="2" spans="1:16" s="54" customFormat="1" ht="15" customHeight="1" x14ac:dyDescent="0.25">
      <c r="A2" s="49"/>
      <c r="B2" s="52">
        <v>41640</v>
      </c>
      <c r="C2" s="52">
        <f>DATE(YEAR(B2),MONTH(B2)+1,DAY(B2))</f>
        <v>41671</v>
      </c>
      <c r="D2" s="52">
        <f t="shared" ref="D2:M2" si="0">DATE(YEAR(C2),MONTH(C2)+1,DAY(C2))</f>
        <v>41699</v>
      </c>
      <c r="E2" s="52">
        <f t="shared" si="0"/>
        <v>41730</v>
      </c>
      <c r="F2" s="52">
        <f t="shared" si="0"/>
        <v>41760</v>
      </c>
      <c r="G2" s="52">
        <f t="shared" si="0"/>
        <v>41791</v>
      </c>
      <c r="H2" s="52">
        <f t="shared" si="0"/>
        <v>41821</v>
      </c>
      <c r="I2" s="52">
        <f t="shared" si="0"/>
        <v>41852</v>
      </c>
      <c r="J2" s="52">
        <f t="shared" si="0"/>
        <v>41883</v>
      </c>
      <c r="K2" s="52">
        <f t="shared" si="0"/>
        <v>41913</v>
      </c>
      <c r="L2" s="52">
        <f t="shared" si="0"/>
        <v>41944</v>
      </c>
      <c r="M2" s="52">
        <f t="shared" si="0"/>
        <v>41974</v>
      </c>
      <c r="N2" s="53" t="s">
        <v>33</v>
      </c>
    </row>
    <row r="3" spans="1:16" ht="18" customHeight="1" x14ac:dyDescent="0.25">
      <c r="A3" s="55" t="s">
        <v>222</v>
      </c>
      <c r="B3" s="56">
        <f t="shared" ref="B3:M8" si="1">COUNTIFS(Nomcontrôleur,$A3,Moiscont,MONTH(B$2))</f>
        <v>0</v>
      </c>
      <c r="C3" s="56">
        <f t="shared" si="1"/>
        <v>4</v>
      </c>
      <c r="D3" s="56">
        <f t="shared" si="1"/>
        <v>0</v>
      </c>
      <c r="E3" s="56">
        <f t="shared" si="1"/>
        <v>0</v>
      </c>
      <c r="F3" s="56">
        <f t="shared" si="1"/>
        <v>0</v>
      </c>
      <c r="G3" s="56">
        <f t="shared" si="1"/>
        <v>0</v>
      </c>
      <c r="H3" s="56">
        <f t="shared" si="1"/>
        <v>0</v>
      </c>
      <c r="I3" s="56">
        <f t="shared" si="1"/>
        <v>0</v>
      </c>
      <c r="J3" s="56">
        <f t="shared" si="1"/>
        <v>0</v>
      </c>
      <c r="K3" s="56">
        <f t="shared" si="1"/>
        <v>0</v>
      </c>
      <c r="L3" s="56">
        <f t="shared" si="1"/>
        <v>0</v>
      </c>
      <c r="M3" s="56">
        <f t="shared" si="1"/>
        <v>0</v>
      </c>
      <c r="N3" s="57">
        <f>SUM(B3:M3)</f>
        <v>4</v>
      </c>
      <c r="P3" s="51">
        <f>COUNTIFS(Nomcontrôleur,$A3,Moiscont,1)</f>
        <v>0</v>
      </c>
    </row>
    <row r="4" spans="1:16" ht="18" customHeight="1" x14ac:dyDescent="0.25">
      <c r="A4" s="55" t="s">
        <v>223</v>
      </c>
      <c r="B4" s="56">
        <f t="shared" si="1"/>
        <v>0</v>
      </c>
      <c r="C4" s="56">
        <f t="shared" si="1"/>
        <v>0</v>
      </c>
      <c r="D4" s="56">
        <f t="shared" si="1"/>
        <v>4</v>
      </c>
      <c r="E4" s="56">
        <f t="shared" si="1"/>
        <v>0</v>
      </c>
      <c r="F4" s="56">
        <f t="shared" si="1"/>
        <v>0</v>
      </c>
      <c r="G4" s="56">
        <f t="shared" si="1"/>
        <v>0</v>
      </c>
      <c r="H4" s="56">
        <f t="shared" si="1"/>
        <v>0</v>
      </c>
      <c r="I4" s="56">
        <f t="shared" si="1"/>
        <v>0</v>
      </c>
      <c r="J4" s="56">
        <f t="shared" si="1"/>
        <v>0</v>
      </c>
      <c r="K4" s="56">
        <f t="shared" si="1"/>
        <v>0</v>
      </c>
      <c r="L4" s="56">
        <f t="shared" si="1"/>
        <v>0</v>
      </c>
      <c r="M4" s="56">
        <f t="shared" si="1"/>
        <v>0</v>
      </c>
      <c r="N4" s="57">
        <f>SUM(B4:M4)</f>
        <v>4</v>
      </c>
      <c r="P4" s="51">
        <f>COUNTIFS(Nomcontrôleur,$A4,Moiscont,1)</f>
        <v>0</v>
      </c>
    </row>
    <row r="5" spans="1:16" ht="18" customHeight="1" x14ac:dyDescent="0.25">
      <c r="A5" s="55" t="s">
        <v>224</v>
      </c>
      <c r="B5" s="56">
        <f t="shared" si="1"/>
        <v>0</v>
      </c>
      <c r="C5" s="56">
        <f t="shared" si="1"/>
        <v>0</v>
      </c>
      <c r="D5" s="56">
        <f t="shared" si="1"/>
        <v>0</v>
      </c>
      <c r="E5" s="56">
        <f t="shared" si="1"/>
        <v>4</v>
      </c>
      <c r="F5" s="56">
        <f t="shared" si="1"/>
        <v>0</v>
      </c>
      <c r="G5" s="56">
        <f t="shared" si="1"/>
        <v>0</v>
      </c>
      <c r="H5" s="56">
        <f t="shared" si="1"/>
        <v>0</v>
      </c>
      <c r="I5" s="56">
        <f t="shared" si="1"/>
        <v>0</v>
      </c>
      <c r="J5" s="56">
        <f t="shared" si="1"/>
        <v>0</v>
      </c>
      <c r="K5" s="56">
        <f t="shared" si="1"/>
        <v>0</v>
      </c>
      <c r="L5" s="56">
        <f t="shared" si="1"/>
        <v>0</v>
      </c>
      <c r="M5" s="56">
        <f t="shared" si="1"/>
        <v>0</v>
      </c>
      <c r="N5" s="57">
        <f>SUM(B5:M5)</f>
        <v>4</v>
      </c>
      <c r="P5" s="51">
        <f>COUNTIFS(Nomcontrôleur,$A5,Moiscont,1)</f>
        <v>0</v>
      </c>
    </row>
    <row r="6" spans="1:16" ht="18" customHeight="1" x14ac:dyDescent="0.25">
      <c r="A6" s="55" t="s">
        <v>232</v>
      </c>
      <c r="B6" s="56">
        <f t="shared" si="1"/>
        <v>0</v>
      </c>
      <c r="C6" s="56">
        <f t="shared" si="1"/>
        <v>4</v>
      </c>
      <c r="D6" s="56">
        <f t="shared" si="1"/>
        <v>0</v>
      </c>
      <c r="E6" s="56">
        <f t="shared" si="1"/>
        <v>0</v>
      </c>
      <c r="F6" s="56">
        <f t="shared" si="1"/>
        <v>0</v>
      </c>
      <c r="G6" s="56">
        <f t="shared" si="1"/>
        <v>0</v>
      </c>
      <c r="H6" s="56">
        <f t="shared" si="1"/>
        <v>0</v>
      </c>
      <c r="I6" s="56">
        <f t="shared" si="1"/>
        <v>0</v>
      </c>
      <c r="J6" s="56">
        <f t="shared" si="1"/>
        <v>0</v>
      </c>
      <c r="K6" s="56">
        <f t="shared" si="1"/>
        <v>0</v>
      </c>
      <c r="L6" s="56">
        <f t="shared" si="1"/>
        <v>0</v>
      </c>
      <c r="M6" s="56">
        <f t="shared" si="1"/>
        <v>0</v>
      </c>
      <c r="N6" s="57">
        <f>SUM(B6:M6)</f>
        <v>4</v>
      </c>
      <c r="P6" s="51">
        <f>COUNTIFS(Nomcontrôleur,$A6,Moiscont,1)</f>
        <v>0</v>
      </c>
    </row>
    <row r="7" spans="1:16" ht="18" customHeight="1" x14ac:dyDescent="0.25">
      <c r="A7" s="55" t="s">
        <v>269</v>
      </c>
      <c r="B7" s="56">
        <f t="shared" si="1"/>
        <v>0</v>
      </c>
      <c r="C7" s="56">
        <f t="shared" si="1"/>
        <v>0</v>
      </c>
      <c r="D7" s="56">
        <f t="shared" si="1"/>
        <v>4</v>
      </c>
      <c r="E7" s="56">
        <f t="shared" si="1"/>
        <v>0</v>
      </c>
      <c r="F7" s="56">
        <f t="shared" si="1"/>
        <v>0</v>
      </c>
      <c r="G7" s="56">
        <f t="shared" si="1"/>
        <v>0</v>
      </c>
      <c r="H7" s="56">
        <f t="shared" si="1"/>
        <v>0</v>
      </c>
      <c r="I7" s="56">
        <f t="shared" si="1"/>
        <v>0</v>
      </c>
      <c r="J7" s="56">
        <f t="shared" si="1"/>
        <v>0</v>
      </c>
      <c r="K7" s="56">
        <f t="shared" si="1"/>
        <v>0</v>
      </c>
      <c r="L7" s="56">
        <f t="shared" si="1"/>
        <v>0</v>
      </c>
      <c r="M7" s="56">
        <f t="shared" si="1"/>
        <v>0</v>
      </c>
      <c r="N7" s="57">
        <f t="shared" ref="N7:N9" si="2">SUM(B7:M7)</f>
        <v>4</v>
      </c>
    </row>
    <row r="8" spans="1:16" ht="18" customHeight="1" x14ac:dyDescent="0.25">
      <c r="A8" s="55" t="s">
        <v>270</v>
      </c>
      <c r="B8" s="56">
        <f t="shared" si="1"/>
        <v>0</v>
      </c>
      <c r="C8" s="56">
        <f t="shared" si="1"/>
        <v>0</v>
      </c>
      <c r="D8" s="56">
        <f t="shared" si="1"/>
        <v>0</v>
      </c>
      <c r="E8" s="56">
        <f t="shared" si="1"/>
        <v>4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7">
        <f t="shared" si="2"/>
        <v>4</v>
      </c>
    </row>
    <row r="9" spans="1:16" s="60" customFormat="1" ht="24" customHeight="1" x14ac:dyDescent="0.3">
      <c r="A9" s="58" t="s">
        <v>29</v>
      </c>
      <c r="B9" s="59">
        <f>SUM(B3:B8)</f>
        <v>0</v>
      </c>
      <c r="C9" s="59">
        <f t="shared" ref="C9:M9" si="3">SUM(C3:C8)</f>
        <v>8</v>
      </c>
      <c r="D9" s="59">
        <f t="shared" si="3"/>
        <v>8</v>
      </c>
      <c r="E9" s="59">
        <f t="shared" si="3"/>
        <v>8</v>
      </c>
      <c r="F9" s="59">
        <f t="shared" si="3"/>
        <v>0</v>
      </c>
      <c r="G9" s="59">
        <f t="shared" si="3"/>
        <v>0</v>
      </c>
      <c r="H9" s="59">
        <f t="shared" si="3"/>
        <v>0</v>
      </c>
      <c r="I9" s="59">
        <f t="shared" si="3"/>
        <v>0</v>
      </c>
      <c r="J9" s="59">
        <f t="shared" si="3"/>
        <v>0</v>
      </c>
      <c r="K9" s="59">
        <f t="shared" si="3"/>
        <v>0</v>
      </c>
      <c r="L9" s="59">
        <f t="shared" si="3"/>
        <v>0</v>
      </c>
      <c r="M9" s="59">
        <f t="shared" si="3"/>
        <v>0</v>
      </c>
      <c r="N9" s="57">
        <f t="shared" si="2"/>
        <v>24</v>
      </c>
    </row>
    <row r="10" spans="1:16" ht="33" customHeight="1" x14ac:dyDescent="0.2"/>
    <row r="11" spans="1:16" ht="58.5" customHeight="1" x14ac:dyDescent="0.2">
      <c r="A11" s="148" t="s">
        <v>91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</row>
    <row r="12" spans="1:16" ht="39.75" customHeight="1" x14ac:dyDescent="0.2">
      <c r="A12" s="148"/>
      <c r="B12" s="62">
        <v>41640</v>
      </c>
      <c r="C12" s="62">
        <f>DATE(YEAR(B2),MONTH(B2)+1,DAY(B2))</f>
        <v>41671</v>
      </c>
      <c r="D12" s="62">
        <f t="shared" ref="D12:M12" si="4">DATE(YEAR(C2),MONTH(C2)+1,DAY(C2))</f>
        <v>41699</v>
      </c>
      <c r="E12" s="62">
        <f t="shared" si="4"/>
        <v>41730</v>
      </c>
      <c r="F12" s="62">
        <f t="shared" si="4"/>
        <v>41760</v>
      </c>
      <c r="G12" s="62">
        <f t="shared" si="4"/>
        <v>41791</v>
      </c>
      <c r="H12" s="62">
        <f t="shared" si="4"/>
        <v>41821</v>
      </c>
      <c r="I12" s="62">
        <f t="shared" si="4"/>
        <v>41852</v>
      </c>
      <c r="J12" s="62">
        <f t="shared" si="4"/>
        <v>41883</v>
      </c>
      <c r="K12" s="62">
        <f t="shared" si="4"/>
        <v>41913</v>
      </c>
      <c r="L12" s="62">
        <f t="shared" si="4"/>
        <v>41944</v>
      </c>
      <c r="M12" s="62">
        <f t="shared" si="4"/>
        <v>41974</v>
      </c>
      <c r="N12" s="63" t="s">
        <v>33</v>
      </c>
    </row>
    <row r="13" spans="1:16" ht="36.75" customHeight="1" x14ac:dyDescent="0.2">
      <c r="A13" s="107" t="str">
        <f>A3</f>
        <v>controleur 1</v>
      </c>
      <c r="B13" s="108">
        <f t="shared" ref="B13:M18" si="5">COUNTIFS(Nomcontrôleur,$A13,Moiscont,MONTH(B$2),DossCorr,"OUI")</f>
        <v>0</v>
      </c>
      <c r="C13" s="108">
        <f t="shared" si="5"/>
        <v>1</v>
      </c>
      <c r="D13" s="108">
        <f t="shared" si="5"/>
        <v>0</v>
      </c>
      <c r="E13" s="108">
        <f t="shared" si="5"/>
        <v>0</v>
      </c>
      <c r="F13" s="108">
        <f t="shared" si="5"/>
        <v>0</v>
      </c>
      <c r="G13" s="108">
        <f t="shared" si="5"/>
        <v>0</v>
      </c>
      <c r="H13" s="108">
        <f t="shared" si="5"/>
        <v>0</v>
      </c>
      <c r="I13" s="108">
        <f t="shared" si="5"/>
        <v>0</v>
      </c>
      <c r="J13" s="108">
        <f t="shared" si="5"/>
        <v>0</v>
      </c>
      <c r="K13" s="108">
        <f t="shared" si="5"/>
        <v>0</v>
      </c>
      <c r="L13" s="108">
        <f t="shared" si="5"/>
        <v>0</v>
      </c>
      <c r="M13" s="108">
        <f t="shared" si="5"/>
        <v>0</v>
      </c>
      <c r="N13" s="109">
        <f>SUM(B13:M13)</f>
        <v>1</v>
      </c>
    </row>
    <row r="14" spans="1:16" ht="36.75" customHeight="1" x14ac:dyDescent="0.2">
      <c r="A14" s="107" t="str">
        <f t="shared" ref="A14:A18" si="6">A4</f>
        <v>controleur 2</v>
      </c>
      <c r="B14" s="108">
        <f t="shared" si="5"/>
        <v>0</v>
      </c>
      <c r="C14" s="108">
        <f t="shared" si="5"/>
        <v>0</v>
      </c>
      <c r="D14" s="108">
        <f t="shared" si="5"/>
        <v>1</v>
      </c>
      <c r="E14" s="108">
        <f t="shared" si="5"/>
        <v>0</v>
      </c>
      <c r="F14" s="108">
        <f t="shared" si="5"/>
        <v>0</v>
      </c>
      <c r="G14" s="108">
        <f t="shared" si="5"/>
        <v>0</v>
      </c>
      <c r="H14" s="108">
        <f t="shared" si="5"/>
        <v>0</v>
      </c>
      <c r="I14" s="108">
        <f t="shared" si="5"/>
        <v>0</v>
      </c>
      <c r="J14" s="108">
        <f t="shared" si="5"/>
        <v>0</v>
      </c>
      <c r="K14" s="108">
        <f t="shared" si="5"/>
        <v>0</v>
      </c>
      <c r="L14" s="108">
        <f t="shared" si="5"/>
        <v>0</v>
      </c>
      <c r="M14" s="108">
        <f t="shared" si="5"/>
        <v>0</v>
      </c>
      <c r="N14" s="110">
        <f>SUM(B14:M14)</f>
        <v>1</v>
      </c>
    </row>
    <row r="15" spans="1:16" ht="36.75" customHeight="1" x14ac:dyDescent="0.2">
      <c r="A15" s="107" t="str">
        <f t="shared" si="6"/>
        <v>controleur 3</v>
      </c>
      <c r="B15" s="108">
        <f t="shared" si="5"/>
        <v>0</v>
      </c>
      <c r="C15" s="108">
        <f t="shared" si="5"/>
        <v>0</v>
      </c>
      <c r="D15" s="108">
        <f t="shared" si="5"/>
        <v>0</v>
      </c>
      <c r="E15" s="108">
        <f t="shared" si="5"/>
        <v>1</v>
      </c>
      <c r="F15" s="108">
        <f t="shared" si="5"/>
        <v>0</v>
      </c>
      <c r="G15" s="108">
        <f t="shared" si="5"/>
        <v>0</v>
      </c>
      <c r="H15" s="108">
        <f t="shared" si="5"/>
        <v>0</v>
      </c>
      <c r="I15" s="108">
        <f t="shared" si="5"/>
        <v>0</v>
      </c>
      <c r="J15" s="108">
        <f t="shared" si="5"/>
        <v>0</v>
      </c>
      <c r="K15" s="108">
        <f t="shared" si="5"/>
        <v>0</v>
      </c>
      <c r="L15" s="108">
        <f t="shared" si="5"/>
        <v>0</v>
      </c>
      <c r="M15" s="108">
        <f t="shared" si="5"/>
        <v>0</v>
      </c>
      <c r="N15" s="110">
        <f>SUM(B15:M15)</f>
        <v>1</v>
      </c>
    </row>
    <row r="16" spans="1:16" ht="36.75" customHeight="1" x14ac:dyDescent="0.2">
      <c r="A16" s="107" t="str">
        <f t="shared" si="6"/>
        <v>controleur 4</v>
      </c>
      <c r="B16" s="108">
        <f t="shared" si="5"/>
        <v>0</v>
      </c>
      <c r="C16" s="108">
        <f t="shared" si="5"/>
        <v>1</v>
      </c>
      <c r="D16" s="108">
        <f t="shared" si="5"/>
        <v>0</v>
      </c>
      <c r="E16" s="108">
        <f t="shared" si="5"/>
        <v>0</v>
      </c>
      <c r="F16" s="108">
        <f t="shared" si="5"/>
        <v>0</v>
      </c>
      <c r="G16" s="108">
        <f t="shared" si="5"/>
        <v>0</v>
      </c>
      <c r="H16" s="108">
        <f t="shared" si="5"/>
        <v>0</v>
      </c>
      <c r="I16" s="108">
        <f t="shared" si="5"/>
        <v>0</v>
      </c>
      <c r="J16" s="108">
        <f t="shared" si="5"/>
        <v>0</v>
      </c>
      <c r="K16" s="108">
        <f t="shared" si="5"/>
        <v>0</v>
      </c>
      <c r="L16" s="108">
        <f t="shared" si="5"/>
        <v>0</v>
      </c>
      <c r="M16" s="108">
        <f t="shared" si="5"/>
        <v>0</v>
      </c>
      <c r="N16" s="110">
        <f t="shared" ref="N16:N19" si="7">SUM(B16:M16)</f>
        <v>1</v>
      </c>
    </row>
    <row r="17" spans="1:14" ht="36.75" customHeight="1" x14ac:dyDescent="0.2">
      <c r="A17" s="107" t="str">
        <f t="shared" si="6"/>
        <v>controleur 5</v>
      </c>
      <c r="B17" s="108">
        <f t="shared" si="5"/>
        <v>0</v>
      </c>
      <c r="C17" s="108">
        <f t="shared" si="5"/>
        <v>0</v>
      </c>
      <c r="D17" s="108">
        <f t="shared" si="5"/>
        <v>1</v>
      </c>
      <c r="E17" s="108">
        <f t="shared" si="5"/>
        <v>0</v>
      </c>
      <c r="F17" s="108">
        <f t="shared" si="5"/>
        <v>0</v>
      </c>
      <c r="G17" s="108">
        <f t="shared" si="5"/>
        <v>0</v>
      </c>
      <c r="H17" s="108">
        <f t="shared" si="5"/>
        <v>0</v>
      </c>
      <c r="I17" s="108">
        <f t="shared" si="5"/>
        <v>0</v>
      </c>
      <c r="J17" s="108">
        <f t="shared" si="5"/>
        <v>0</v>
      </c>
      <c r="K17" s="108">
        <f t="shared" si="5"/>
        <v>0</v>
      </c>
      <c r="L17" s="108">
        <f t="shared" si="5"/>
        <v>0</v>
      </c>
      <c r="M17" s="108">
        <f t="shared" si="5"/>
        <v>0</v>
      </c>
      <c r="N17" s="110">
        <f t="shared" si="7"/>
        <v>1</v>
      </c>
    </row>
    <row r="18" spans="1:14" ht="36.75" customHeight="1" x14ac:dyDescent="0.2">
      <c r="A18" s="107" t="str">
        <f t="shared" si="6"/>
        <v>controleur 6</v>
      </c>
      <c r="B18" s="108">
        <f t="shared" si="5"/>
        <v>0</v>
      </c>
      <c r="C18" s="108">
        <f t="shared" si="5"/>
        <v>0</v>
      </c>
      <c r="D18" s="108">
        <f t="shared" si="5"/>
        <v>0</v>
      </c>
      <c r="E18" s="108">
        <f t="shared" si="5"/>
        <v>1</v>
      </c>
      <c r="F18" s="108">
        <f t="shared" si="5"/>
        <v>0</v>
      </c>
      <c r="G18" s="108">
        <f t="shared" si="5"/>
        <v>0</v>
      </c>
      <c r="H18" s="108">
        <f t="shared" si="5"/>
        <v>0</v>
      </c>
      <c r="I18" s="108">
        <f t="shared" si="5"/>
        <v>0</v>
      </c>
      <c r="J18" s="108">
        <f t="shared" si="5"/>
        <v>0</v>
      </c>
      <c r="K18" s="108">
        <f t="shared" si="5"/>
        <v>0</v>
      </c>
      <c r="L18" s="108">
        <f t="shared" si="5"/>
        <v>0</v>
      </c>
      <c r="M18" s="108">
        <f t="shared" si="5"/>
        <v>0</v>
      </c>
      <c r="N18" s="110">
        <f t="shared" si="7"/>
        <v>1</v>
      </c>
    </row>
    <row r="19" spans="1:14" s="66" customFormat="1" ht="32.25" customHeight="1" x14ac:dyDescent="0.3">
      <c r="A19" s="64" t="s">
        <v>29</v>
      </c>
      <c r="B19" s="65">
        <f>SUM(B13:B18)</f>
        <v>0</v>
      </c>
      <c r="C19" s="65">
        <f t="shared" ref="C19:M19" si="8">SUM(C13:C18)</f>
        <v>2</v>
      </c>
      <c r="D19" s="65">
        <f t="shared" si="8"/>
        <v>2</v>
      </c>
      <c r="E19" s="65">
        <f t="shared" si="8"/>
        <v>2</v>
      </c>
      <c r="F19" s="65">
        <f t="shared" si="8"/>
        <v>0</v>
      </c>
      <c r="G19" s="65">
        <f t="shared" si="8"/>
        <v>0</v>
      </c>
      <c r="H19" s="65">
        <f t="shared" si="8"/>
        <v>0</v>
      </c>
      <c r="I19" s="65">
        <f t="shared" si="8"/>
        <v>0</v>
      </c>
      <c r="J19" s="65">
        <f t="shared" si="8"/>
        <v>0</v>
      </c>
      <c r="K19" s="65">
        <f t="shared" si="8"/>
        <v>0</v>
      </c>
      <c r="L19" s="65">
        <f t="shared" si="8"/>
        <v>0</v>
      </c>
      <c r="M19" s="65">
        <f t="shared" si="8"/>
        <v>0</v>
      </c>
      <c r="N19" s="110">
        <f t="shared" si="7"/>
        <v>6</v>
      </c>
    </row>
    <row r="20" spans="1:14" ht="30" customHeight="1" x14ac:dyDescent="0.2"/>
    <row r="21" spans="1:14" ht="26.25" customHeight="1" x14ac:dyDescent="0.3">
      <c r="A21" s="67" t="s">
        <v>25</v>
      </c>
      <c r="B21" s="68" t="s">
        <v>24</v>
      </c>
    </row>
    <row r="22" spans="1:14" s="54" customFormat="1" ht="13.5" customHeight="1" x14ac:dyDescent="0.2">
      <c r="A22" s="69"/>
      <c r="B22" s="70">
        <v>41640</v>
      </c>
      <c r="C22" s="70">
        <f>DATE(YEAR(B2),MONTH(B2)+1,DAY(B2))</f>
        <v>41671</v>
      </c>
      <c r="D22" s="70">
        <f t="shared" ref="D22:M22" si="9">DATE(YEAR(C2),MONTH(C2)+1,DAY(C2))</f>
        <v>41699</v>
      </c>
      <c r="E22" s="70">
        <f t="shared" si="9"/>
        <v>41730</v>
      </c>
      <c r="F22" s="70">
        <f t="shared" si="9"/>
        <v>41760</v>
      </c>
      <c r="G22" s="70">
        <f t="shared" si="9"/>
        <v>41791</v>
      </c>
      <c r="H22" s="70">
        <f t="shared" si="9"/>
        <v>41821</v>
      </c>
      <c r="I22" s="70">
        <f t="shared" si="9"/>
        <v>41852</v>
      </c>
      <c r="J22" s="70">
        <f t="shared" si="9"/>
        <v>41883</v>
      </c>
      <c r="K22" s="70">
        <f t="shared" si="9"/>
        <v>41913</v>
      </c>
      <c r="L22" s="70">
        <f t="shared" si="9"/>
        <v>41944</v>
      </c>
      <c r="M22" s="70">
        <f t="shared" si="9"/>
        <v>41974</v>
      </c>
      <c r="N22" s="71" t="s">
        <v>33</v>
      </c>
    </row>
    <row r="23" spans="1:14" ht="14.25" x14ac:dyDescent="0.2">
      <c r="A23" s="72" t="str">
        <f>A13</f>
        <v>controleur 1</v>
      </c>
      <c r="B23" s="56">
        <f>COUNTIFS(Nomcontrôleur,$A23,Moiscont,MONTH(B$2),OKKONA,"KO")</f>
        <v>0</v>
      </c>
      <c r="C23" s="56">
        <f t="shared" ref="B23:M28" si="10">COUNTIFS(Nomcontrôleur,$A23,Moiscont,MONTH(C$2),OKKONA,"KO")</f>
        <v>1</v>
      </c>
      <c r="D23" s="56">
        <f t="shared" si="10"/>
        <v>0</v>
      </c>
      <c r="E23" s="56">
        <f t="shared" si="10"/>
        <v>0</v>
      </c>
      <c r="F23" s="56">
        <f t="shared" si="10"/>
        <v>0</v>
      </c>
      <c r="G23" s="56">
        <f t="shared" si="10"/>
        <v>0</v>
      </c>
      <c r="H23" s="56">
        <f t="shared" si="10"/>
        <v>0</v>
      </c>
      <c r="I23" s="56">
        <f t="shared" si="10"/>
        <v>0</v>
      </c>
      <c r="J23" s="56">
        <f t="shared" si="10"/>
        <v>0</v>
      </c>
      <c r="K23" s="56">
        <f t="shared" si="10"/>
        <v>0</v>
      </c>
      <c r="L23" s="56">
        <f t="shared" si="10"/>
        <v>0</v>
      </c>
      <c r="M23" s="56">
        <f t="shared" si="10"/>
        <v>0</v>
      </c>
      <c r="N23" s="73">
        <f>SUM(B23:M23)</f>
        <v>1</v>
      </c>
    </row>
    <row r="24" spans="1:14" ht="14.25" x14ac:dyDescent="0.2">
      <c r="A24" s="72" t="str">
        <f t="shared" ref="A24:A28" si="11">A14</f>
        <v>controleur 2</v>
      </c>
      <c r="B24" s="56">
        <f t="shared" si="10"/>
        <v>0</v>
      </c>
      <c r="C24" s="56">
        <f t="shared" si="10"/>
        <v>0</v>
      </c>
      <c r="D24" s="56">
        <f t="shared" si="10"/>
        <v>0</v>
      </c>
      <c r="E24" s="56">
        <f t="shared" si="10"/>
        <v>0</v>
      </c>
      <c r="F24" s="56">
        <f t="shared" si="10"/>
        <v>0</v>
      </c>
      <c r="G24" s="56">
        <f t="shared" si="10"/>
        <v>0</v>
      </c>
      <c r="H24" s="56">
        <f t="shared" si="10"/>
        <v>0</v>
      </c>
      <c r="I24" s="56">
        <f t="shared" si="10"/>
        <v>0</v>
      </c>
      <c r="J24" s="56">
        <f t="shared" si="10"/>
        <v>0</v>
      </c>
      <c r="K24" s="56">
        <f t="shared" si="10"/>
        <v>0</v>
      </c>
      <c r="L24" s="56">
        <f t="shared" si="10"/>
        <v>0</v>
      </c>
      <c r="M24" s="56">
        <f t="shared" si="10"/>
        <v>0</v>
      </c>
      <c r="N24" s="73">
        <f>SUM(B24:M24)</f>
        <v>0</v>
      </c>
    </row>
    <row r="25" spans="1:14" ht="14.25" x14ac:dyDescent="0.2">
      <c r="A25" s="72" t="str">
        <f t="shared" si="11"/>
        <v>controleur 3</v>
      </c>
      <c r="B25" s="56">
        <f t="shared" si="10"/>
        <v>0</v>
      </c>
      <c r="C25" s="56">
        <f t="shared" si="10"/>
        <v>0</v>
      </c>
      <c r="D25" s="56">
        <f t="shared" si="10"/>
        <v>0</v>
      </c>
      <c r="E25" s="56">
        <f t="shared" si="10"/>
        <v>0</v>
      </c>
      <c r="F25" s="56">
        <f t="shared" si="10"/>
        <v>0</v>
      </c>
      <c r="G25" s="56">
        <f t="shared" si="10"/>
        <v>0</v>
      </c>
      <c r="H25" s="56">
        <f t="shared" si="10"/>
        <v>0</v>
      </c>
      <c r="I25" s="56">
        <f t="shared" si="10"/>
        <v>0</v>
      </c>
      <c r="J25" s="56">
        <f t="shared" si="10"/>
        <v>0</v>
      </c>
      <c r="K25" s="56">
        <f t="shared" si="10"/>
        <v>0</v>
      </c>
      <c r="L25" s="56">
        <f t="shared" si="10"/>
        <v>0</v>
      </c>
      <c r="M25" s="56">
        <f t="shared" si="10"/>
        <v>0</v>
      </c>
      <c r="N25" s="73">
        <f>SUM(B25:M25)</f>
        <v>0</v>
      </c>
    </row>
    <row r="26" spans="1:14" ht="14.25" x14ac:dyDescent="0.2">
      <c r="A26" s="72" t="str">
        <f t="shared" si="11"/>
        <v>controleur 4</v>
      </c>
      <c r="B26" s="56">
        <f t="shared" si="10"/>
        <v>0</v>
      </c>
      <c r="C26" s="56">
        <f t="shared" si="10"/>
        <v>0</v>
      </c>
      <c r="D26" s="56">
        <f t="shared" si="10"/>
        <v>0</v>
      </c>
      <c r="E26" s="56">
        <f t="shared" si="10"/>
        <v>0</v>
      </c>
      <c r="F26" s="56">
        <f t="shared" si="10"/>
        <v>0</v>
      </c>
      <c r="G26" s="56">
        <f t="shared" si="10"/>
        <v>0</v>
      </c>
      <c r="H26" s="56">
        <f t="shared" si="10"/>
        <v>0</v>
      </c>
      <c r="I26" s="56">
        <f t="shared" si="10"/>
        <v>0</v>
      </c>
      <c r="J26" s="56">
        <f t="shared" si="10"/>
        <v>0</v>
      </c>
      <c r="K26" s="56">
        <f t="shared" si="10"/>
        <v>0</v>
      </c>
      <c r="L26" s="56">
        <f t="shared" si="10"/>
        <v>0</v>
      </c>
      <c r="M26" s="56">
        <f t="shared" si="10"/>
        <v>0</v>
      </c>
      <c r="N26" s="73">
        <f>SUM(B26:M26)</f>
        <v>0</v>
      </c>
    </row>
    <row r="27" spans="1:14" ht="14.25" x14ac:dyDescent="0.2">
      <c r="A27" s="72" t="str">
        <f t="shared" si="11"/>
        <v>controleur 5</v>
      </c>
      <c r="B27" s="56">
        <f t="shared" si="10"/>
        <v>0</v>
      </c>
      <c r="C27" s="56">
        <f t="shared" si="10"/>
        <v>0</v>
      </c>
      <c r="D27" s="56">
        <f t="shared" si="10"/>
        <v>0</v>
      </c>
      <c r="E27" s="56">
        <f t="shared" si="10"/>
        <v>0</v>
      </c>
      <c r="F27" s="56">
        <f t="shared" si="10"/>
        <v>0</v>
      </c>
      <c r="G27" s="56">
        <f t="shared" si="10"/>
        <v>0</v>
      </c>
      <c r="H27" s="56">
        <f t="shared" si="10"/>
        <v>0</v>
      </c>
      <c r="I27" s="56">
        <f t="shared" si="10"/>
        <v>0</v>
      </c>
      <c r="J27" s="56">
        <f t="shared" si="10"/>
        <v>0</v>
      </c>
      <c r="K27" s="56">
        <f t="shared" si="10"/>
        <v>0</v>
      </c>
      <c r="L27" s="56">
        <f t="shared" si="10"/>
        <v>0</v>
      </c>
      <c r="M27" s="56">
        <f t="shared" si="10"/>
        <v>0</v>
      </c>
      <c r="N27" s="73">
        <f t="shared" ref="N27:N28" si="12">SUM(B27:M27)</f>
        <v>0</v>
      </c>
    </row>
    <row r="28" spans="1:14" ht="14.25" x14ac:dyDescent="0.2">
      <c r="A28" s="72" t="str">
        <f t="shared" si="11"/>
        <v>controleur 6</v>
      </c>
      <c r="B28" s="56">
        <f t="shared" si="10"/>
        <v>0</v>
      </c>
      <c r="C28" s="56">
        <f t="shared" si="10"/>
        <v>0</v>
      </c>
      <c r="D28" s="56">
        <f t="shared" si="10"/>
        <v>0</v>
      </c>
      <c r="E28" s="56">
        <f t="shared" si="10"/>
        <v>0</v>
      </c>
      <c r="F28" s="56">
        <f t="shared" si="10"/>
        <v>0</v>
      </c>
      <c r="G28" s="56">
        <f t="shared" si="10"/>
        <v>0</v>
      </c>
      <c r="H28" s="56">
        <f t="shared" si="10"/>
        <v>0</v>
      </c>
      <c r="I28" s="56">
        <f t="shared" si="10"/>
        <v>0</v>
      </c>
      <c r="J28" s="56">
        <f t="shared" si="10"/>
        <v>0</v>
      </c>
      <c r="K28" s="56">
        <f t="shared" si="10"/>
        <v>0</v>
      </c>
      <c r="L28" s="56">
        <f t="shared" si="10"/>
        <v>0</v>
      </c>
      <c r="M28" s="56">
        <f t="shared" si="10"/>
        <v>0</v>
      </c>
      <c r="N28" s="73">
        <f t="shared" si="12"/>
        <v>0</v>
      </c>
    </row>
    <row r="29" spans="1:14" s="76" customFormat="1" ht="18" customHeight="1" x14ac:dyDescent="0.25">
      <c r="A29" s="74" t="s">
        <v>29</v>
      </c>
      <c r="B29" s="75">
        <f>SUM(B23:B28)</f>
        <v>0</v>
      </c>
      <c r="C29" s="75">
        <f t="shared" ref="C29:M29" si="13">SUM(C23:C28)</f>
        <v>1</v>
      </c>
      <c r="D29" s="75">
        <f t="shared" si="13"/>
        <v>0</v>
      </c>
      <c r="E29" s="75">
        <f t="shared" si="13"/>
        <v>0</v>
      </c>
      <c r="F29" s="75">
        <f t="shared" si="13"/>
        <v>0</v>
      </c>
      <c r="G29" s="75">
        <f t="shared" si="13"/>
        <v>0</v>
      </c>
      <c r="H29" s="75">
        <f t="shared" si="13"/>
        <v>0</v>
      </c>
      <c r="I29" s="75">
        <f t="shared" si="13"/>
        <v>0</v>
      </c>
      <c r="J29" s="75">
        <f t="shared" si="13"/>
        <v>0</v>
      </c>
      <c r="K29" s="75">
        <f t="shared" si="13"/>
        <v>0</v>
      </c>
      <c r="L29" s="75">
        <f t="shared" si="13"/>
        <v>0</v>
      </c>
      <c r="M29" s="75">
        <f t="shared" si="13"/>
        <v>0</v>
      </c>
      <c r="N29" s="73">
        <f>SUM(B29:M29)</f>
        <v>1</v>
      </c>
    </row>
    <row r="30" spans="1:14" s="79" customFormat="1" ht="18" customHeight="1" x14ac:dyDescent="0.25">
      <c r="A30" s="77" t="s">
        <v>32</v>
      </c>
      <c r="B30" s="78">
        <f>IFERROR(B29/B$9,0)</f>
        <v>0</v>
      </c>
      <c r="C30" s="78">
        <f t="shared" ref="C30:N30" si="14">IFERROR(C29/C$9,0)</f>
        <v>0.125</v>
      </c>
      <c r="D30" s="78">
        <f t="shared" si="14"/>
        <v>0</v>
      </c>
      <c r="E30" s="78">
        <f t="shared" si="14"/>
        <v>0</v>
      </c>
      <c r="F30" s="78">
        <f t="shared" si="14"/>
        <v>0</v>
      </c>
      <c r="G30" s="78">
        <f t="shared" si="14"/>
        <v>0</v>
      </c>
      <c r="H30" s="78">
        <f t="shared" si="14"/>
        <v>0</v>
      </c>
      <c r="I30" s="78">
        <f t="shared" si="14"/>
        <v>0</v>
      </c>
      <c r="J30" s="78">
        <f t="shared" si="14"/>
        <v>0</v>
      </c>
      <c r="K30" s="78">
        <f t="shared" si="14"/>
        <v>0</v>
      </c>
      <c r="L30" s="78">
        <f t="shared" si="14"/>
        <v>0</v>
      </c>
      <c r="M30" s="78">
        <f t="shared" si="14"/>
        <v>0</v>
      </c>
      <c r="N30" s="78">
        <f t="shared" si="14"/>
        <v>4.1666666666666664E-2</v>
      </c>
    </row>
    <row r="31" spans="1:14" s="82" customFormat="1" ht="0.75" customHeight="1" x14ac:dyDescent="0.3">
      <c r="A31" s="80" t="s">
        <v>92</v>
      </c>
      <c r="B31" s="81">
        <f>B29/COUNTA($A$3:$A$6)</f>
        <v>0</v>
      </c>
      <c r="C31" s="81">
        <f>C29/COUNTA($A$3:$A$6)</f>
        <v>0.25</v>
      </c>
      <c r="D31" s="81">
        <f>D29/COUNTA($A$3:$A$6)</f>
        <v>0</v>
      </c>
      <c r="E31" s="81">
        <f>E29/COUNTA($A$3:$A$6)</f>
        <v>0</v>
      </c>
      <c r="F31" s="81">
        <f>F29/COUNTA($A$3:$A$6)</f>
        <v>0</v>
      </c>
      <c r="G31" s="81">
        <f t="shared" ref="G31:M31" si="15">G29/COUNTA($A$3:$A$6)</f>
        <v>0</v>
      </c>
      <c r="H31" s="81">
        <f t="shared" si="15"/>
        <v>0</v>
      </c>
      <c r="I31" s="81">
        <f t="shared" si="15"/>
        <v>0</v>
      </c>
      <c r="J31" s="81">
        <f t="shared" si="15"/>
        <v>0</v>
      </c>
      <c r="K31" s="81">
        <f t="shared" si="15"/>
        <v>0</v>
      </c>
      <c r="L31" s="81">
        <f t="shared" si="15"/>
        <v>0</v>
      </c>
      <c r="M31" s="81">
        <f t="shared" si="15"/>
        <v>0</v>
      </c>
      <c r="N31" s="80">
        <f>SUM(B31:M31)</f>
        <v>0.25</v>
      </c>
    </row>
    <row r="32" spans="1:14" ht="21" customHeight="1" x14ac:dyDescent="0.2"/>
    <row r="33" spans="1:14" ht="26.25" customHeight="1" x14ac:dyDescent="0.3">
      <c r="A33" s="83" t="s">
        <v>25</v>
      </c>
      <c r="B33" s="84" t="s">
        <v>23</v>
      </c>
    </row>
    <row r="34" spans="1:14" s="54" customFormat="1" ht="13.5" customHeight="1" x14ac:dyDescent="0.2">
      <c r="A34" s="69"/>
      <c r="B34" s="70">
        <v>41640</v>
      </c>
      <c r="C34" s="70">
        <f>DATE(YEAR(B34),MONTH(B34)+1,DAY(B34))</f>
        <v>41671</v>
      </c>
      <c r="D34" s="70">
        <f t="shared" ref="D34:M34" si="16">DATE(YEAR(C34),MONTH(C34)+1,DAY(C34))</f>
        <v>41699</v>
      </c>
      <c r="E34" s="70">
        <f t="shared" si="16"/>
        <v>41730</v>
      </c>
      <c r="F34" s="70">
        <f t="shared" si="16"/>
        <v>41760</v>
      </c>
      <c r="G34" s="70">
        <f t="shared" si="16"/>
        <v>41791</v>
      </c>
      <c r="H34" s="70">
        <f t="shared" si="16"/>
        <v>41821</v>
      </c>
      <c r="I34" s="70">
        <f t="shared" si="16"/>
        <v>41852</v>
      </c>
      <c r="J34" s="70">
        <f t="shared" si="16"/>
        <v>41883</v>
      </c>
      <c r="K34" s="70">
        <f t="shared" si="16"/>
        <v>41913</v>
      </c>
      <c r="L34" s="70">
        <f t="shared" si="16"/>
        <v>41944</v>
      </c>
      <c r="M34" s="70">
        <f t="shared" si="16"/>
        <v>41974</v>
      </c>
      <c r="N34" s="71" t="s">
        <v>33</v>
      </c>
    </row>
    <row r="35" spans="1:14" ht="14.25" x14ac:dyDescent="0.2">
      <c r="A35" s="72" t="str">
        <f>A23</f>
        <v>controleur 1</v>
      </c>
      <c r="B35" s="56">
        <f t="shared" ref="B35:M40" si="17">COUNTIFS(Nomcontrôleur,$A35,Moiscont,MONTH(B$2),OKKONA,"OK")</f>
        <v>0</v>
      </c>
      <c r="C35" s="56">
        <f t="shared" si="17"/>
        <v>2</v>
      </c>
      <c r="D35" s="56">
        <f t="shared" si="17"/>
        <v>0</v>
      </c>
      <c r="E35" s="56">
        <f t="shared" si="17"/>
        <v>0</v>
      </c>
      <c r="F35" s="56">
        <f t="shared" si="17"/>
        <v>0</v>
      </c>
      <c r="G35" s="56">
        <f t="shared" si="17"/>
        <v>0</v>
      </c>
      <c r="H35" s="56">
        <f t="shared" si="17"/>
        <v>0</v>
      </c>
      <c r="I35" s="56">
        <f t="shared" si="17"/>
        <v>0</v>
      </c>
      <c r="J35" s="56">
        <f t="shared" si="17"/>
        <v>0</v>
      </c>
      <c r="K35" s="56">
        <f t="shared" si="17"/>
        <v>0</v>
      </c>
      <c r="L35" s="56">
        <f t="shared" si="17"/>
        <v>0</v>
      </c>
      <c r="M35" s="56">
        <f t="shared" si="17"/>
        <v>0</v>
      </c>
      <c r="N35" s="73">
        <f>SUM(B35:M35)</f>
        <v>2</v>
      </c>
    </row>
    <row r="36" spans="1:14" ht="14.25" x14ac:dyDescent="0.2">
      <c r="A36" s="72" t="str">
        <f>A24</f>
        <v>controleur 2</v>
      </c>
      <c r="B36" s="56">
        <f t="shared" si="17"/>
        <v>0</v>
      </c>
      <c r="C36" s="56">
        <f t="shared" si="17"/>
        <v>0</v>
      </c>
      <c r="D36" s="56">
        <f t="shared" si="17"/>
        <v>4</v>
      </c>
      <c r="E36" s="56">
        <f t="shared" si="17"/>
        <v>0</v>
      </c>
      <c r="F36" s="56">
        <f t="shared" si="17"/>
        <v>0</v>
      </c>
      <c r="G36" s="56">
        <f t="shared" si="17"/>
        <v>0</v>
      </c>
      <c r="H36" s="56">
        <f t="shared" si="17"/>
        <v>0</v>
      </c>
      <c r="I36" s="56">
        <f t="shared" si="17"/>
        <v>0</v>
      </c>
      <c r="J36" s="56">
        <f t="shared" si="17"/>
        <v>0</v>
      </c>
      <c r="K36" s="56">
        <f t="shared" si="17"/>
        <v>0</v>
      </c>
      <c r="L36" s="56">
        <f t="shared" si="17"/>
        <v>0</v>
      </c>
      <c r="M36" s="56">
        <f t="shared" si="17"/>
        <v>0</v>
      </c>
      <c r="N36" s="73">
        <f t="shared" ref="N36:N40" si="18">SUM(B36:M36)</f>
        <v>4</v>
      </c>
    </row>
    <row r="37" spans="1:14" ht="14.25" x14ac:dyDescent="0.2">
      <c r="A37" s="72" t="str">
        <f t="shared" ref="A37:A40" si="19">A25</f>
        <v>controleur 3</v>
      </c>
      <c r="B37" s="56">
        <f t="shared" si="17"/>
        <v>0</v>
      </c>
      <c r="C37" s="56">
        <f t="shared" si="17"/>
        <v>0</v>
      </c>
      <c r="D37" s="56">
        <f t="shared" si="17"/>
        <v>0</v>
      </c>
      <c r="E37" s="56">
        <f t="shared" si="17"/>
        <v>4</v>
      </c>
      <c r="F37" s="56">
        <f t="shared" si="17"/>
        <v>0</v>
      </c>
      <c r="G37" s="56">
        <f t="shared" si="17"/>
        <v>0</v>
      </c>
      <c r="H37" s="56">
        <f t="shared" si="17"/>
        <v>0</v>
      </c>
      <c r="I37" s="56">
        <f t="shared" si="17"/>
        <v>0</v>
      </c>
      <c r="J37" s="56">
        <f t="shared" si="17"/>
        <v>0</v>
      </c>
      <c r="K37" s="56">
        <f t="shared" si="17"/>
        <v>0</v>
      </c>
      <c r="L37" s="56">
        <f t="shared" si="17"/>
        <v>0</v>
      </c>
      <c r="M37" s="56">
        <f t="shared" si="17"/>
        <v>0</v>
      </c>
      <c r="N37" s="73">
        <f t="shared" si="18"/>
        <v>4</v>
      </c>
    </row>
    <row r="38" spans="1:14" ht="14.25" x14ac:dyDescent="0.2">
      <c r="A38" s="72" t="str">
        <f t="shared" si="19"/>
        <v>controleur 4</v>
      </c>
      <c r="B38" s="56">
        <f t="shared" si="17"/>
        <v>0</v>
      </c>
      <c r="C38" s="56">
        <f t="shared" si="17"/>
        <v>4</v>
      </c>
      <c r="D38" s="56">
        <f t="shared" si="17"/>
        <v>0</v>
      </c>
      <c r="E38" s="56">
        <f t="shared" si="17"/>
        <v>0</v>
      </c>
      <c r="F38" s="56">
        <f t="shared" si="17"/>
        <v>0</v>
      </c>
      <c r="G38" s="56">
        <f t="shared" si="17"/>
        <v>0</v>
      </c>
      <c r="H38" s="56">
        <f t="shared" si="17"/>
        <v>0</v>
      </c>
      <c r="I38" s="56">
        <f t="shared" si="17"/>
        <v>0</v>
      </c>
      <c r="J38" s="56">
        <f t="shared" si="17"/>
        <v>0</v>
      </c>
      <c r="K38" s="56">
        <f t="shared" si="17"/>
        <v>0</v>
      </c>
      <c r="L38" s="56">
        <f t="shared" si="17"/>
        <v>0</v>
      </c>
      <c r="M38" s="56">
        <f t="shared" si="17"/>
        <v>0</v>
      </c>
      <c r="N38" s="73">
        <f t="shared" si="18"/>
        <v>4</v>
      </c>
    </row>
    <row r="39" spans="1:14" ht="14.25" x14ac:dyDescent="0.2">
      <c r="A39" s="72" t="str">
        <f t="shared" si="19"/>
        <v>controleur 5</v>
      </c>
      <c r="B39" s="56">
        <f t="shared" si="17"/>
        <v>0</v>
      </c>
      <c r="C39" s="56">
        <f t="shared" si="17"/>
        <v>0</v>
      </c>
      <c r="D39" s="56">
        <f t="shared" si="17"/>
        <v>4</v>
      </c>
      <c r="E39" s="56">
        <f t="shared" si="17"/>
        <v>0</v>
      </c>
      <c r="F39" s="56">
        <f t="shared" si="17"/>
        <v>0</v>
      </c>
      <c r="G39" s="56">
        <f t="shared" si="17"/>
        <v>0</v>
      </c>
      <c r="H39" s="56">
        <f t="shared" si="17"/>
        <v>0</v>
      </c>
      <c r="I39" s="56">
        <f t="shared" si="17"/>
        <v>0</v>
      </c>
      <c r="J39" s="56">
        <f t="shared" si="17"/>
        <v>0</v>
      </c>
      <c r="K39" s="56">
        <f t="shared" si="17"/>
        <v>0</v>
      </c>
      <c r="L39" s="56">
        <f t="shared" si="17"/>
        <v>0</v>
      </c>
      <c r="M39" s="56">
        <f t="shared" si="17"/>
        <v>0</v>
      </c>
      <c r="N39" s="73">
        <f t="shared" si="18"/>
        <v>4</v>
      </c>
    </row>
    <row r="40" spans="1:14" ht="14.25" x14ac:dyDescent="0.2">
      <c r="A40" s="72" t="str">
        <f t="shared" si="19"/>
        <v>controleur 6</v>
      </c>
      <c r="B40" s="56">
        <f t="shared" si="17"/>
        <v>0</v>
      </c>
      <c r="C40" s="56">
        <f t="shared" si="17"/>
        <v>0</v>
      </c>
      <c r="D40" s="56">
        <f t="shared" si="17"/>
        <v>0</v>
      </c>
      <c r="E40" s="56">
        <f t="shared" si="17"/>
        <v>4</v>
      </c>
      <c r="F40" s="56">
        <f t="shared" si="17"/>
        <v>0</v>
      </c>
      <c r="G40" s="56">
        <f t="shared" si="17"/>
        <v>0</v>
      </c>
      <c r="H40" s="56">
        <f t="shared" si="17"/>
        <v>0</v>
      </c>
      <c r="I40" s="56">
        <f t="shared" si="17"/>
        <v>0</v>
      </c>
      <c r="J40" s="56">
        <f t="shared" si="17"/>
        <v>0</v>
      </c>
      <c r="K40" s="56">
        <f t="shared" si="17"/>
        <v>0</v>
      </c>
      <c r="L40" s="56">
        <f t="shared" si="17"/>
        <v>0</v>
      </c>
      <c r="M40" s="56">
        <f t="shared" si="17"/>
        <v>0</v>
      </c>
      <c r="N40" s="73">
        <f t="shared" si="18"/>
        <v>4</v>
      </c>
    </row>
    <row r="41" spans="1:14" s="60" customFormat="1" ht="18" customHeight="1" x14ac:dyDescent="0.25">
      <c r="A41" s="74" t="s">
        <v>29</v>
      </c>
      <c r="B41" s="75">
        <f t="shared" ref="B41:M41" si="20">SUM(B35:B40)</f>
        <v>0</v>
      </c>
      <c r="C41" s="75">
        <f t="shared" si="20"/>
        <v>6</v>
      </c>
      <c r="D41" s="75">
        <f t="shared" si="20"/>
        <v>8</v>
      </c>
      <c r="E41" s="75">
        <f t="shared" si="20"/>
        <v>8</v>
      </c>
      <c r="F41" s="75">
        <f t="shared" si="20"/>
        <v>0</v>
      </c>
      <c r="G41" s="75">
        <f t="shared" si="20"/>
        <v>0</v>
      </c>
      <c r="H41" s="75">
        <f t="shared" si="20"/>
        <v>0</v>
      </c>
      <c r="I41" s="75">
        <f t="shared" si="20"/>
        <v>0</v>
      </c>
      <c r="J41" s="75">
        <f t="shared" si="20"/>
        <v>0</v>
      </c>
      <c r="K41" s="75">
        <f t="shared" si="20"/>
        <v>0</v>
      </c>
      <c r="L41" s="75">
        <f t="shared" si="20"/>
        <v>0</v>
      </c>
      <c r="M41" s="75">
        <f t="shared" si="20"/>
        <v>0</v>
      </c>
      <c r="N41" s="73">
        <f>SUM(B41:M41)</f>
        <v>22</v>
      </c>
    </row>
    <row r="42" spans="1:14" ht="15.75" x14ac:dyDescent="0.25">
      <c r="A42" s="74" t="s">
        <v>32</v>
      </c>
      <c r="B42" s="78">
        <f>IFERROR(B41/B$9,0)</f>
        <v>0</v>
      </c>
      <c r="C42" s="78">
        <f t="shared" ref="C42" si="21">IFERROR(C41/C$9,0)</f>
        <v>0.75</v>
      </c>
      <c r="D42" s="78">
        <f t="shared" ref="D42" si="22">IFERROR(D41/D$9,0)</f>
        <v>1</v>
      </c>
      <c r="E42" s="78">
        <f t="shared" ref="E42" si="23">IFERROR(E41/E$9,0)</f>
        <v>1</v>
      </c>
      <c r="F42" s="78">
        <f t="shared" ref="F42" si="24">IFERROR(F41/F$9,0)</f>
        <v>0</v>
      </c>
      <c r="G42" s="78">
        <f t="shared" ref="G42" si="25">IFERROR(G41/G$9,0)</f>
        <v>0</v>
      </c>
      <c r="H42" s="78">
        <f t="shared" ref="H42" si="26">IFERROR(H41/H$9,0)</f>
        <v>0</v>
      </c>
      <c r="I42" s="78">
        <f t="shared" ref="I42" si="27">IFERROR(I41/I$9,0)</f>
        <v>0</v>
      </c>
      <c r="J42" s="78">
        <f t="shared" ref="J42" si="28">IFERROR(J41/J$9,0)</f>
        <v>0</v>
      </c>
      <c r="K42" s="78">
        <f t="shared" ref="K42" si="29">IFERROR(K41/K$9,0)</f>
        <v>0</v>
      </c>
      <c r="L42" s="78">
        <f t="shared" ref="L42" si="30">IFERROR(L41/L$9,0)</f>
        <v>0</v>
      </c>
      <c r="M42" s="78">
        <f t="shared" ref="M42" si="31">IFERROR(M41/M$9,0)</f>
        <v>0</v>
      </c>
      <c r="N42" s="78">
        <f t="shared" ref="N42" si="32">IFERROR(N41/N$9,0)</f>
        <v>0.91666666666666663</v>
      </c>
    </row>
    <row r="43" spans="1:14" s="82" customFormat="1" ht="2.25" customHeight="1" x14ac:dyDescent="0.3">
      <c r="A43" s="80" t="s">
        <v>92</v>
      </c>
      <c r="B43" s="81">
        <f>B41/COUNTA($A$3:$A$6)</f>
        <v>0</v>
      </c>
      <c r="C43" s="81">
        <f t="shared" ref="C43:M43" si="33">C41/COUNTA($A$3:$A$6)</f>
        <v>1.5</v>
      </c>
      <c r="D43" s="81">
        <f t="shared" si="33"/>
        <v>2</v>
      </c>
      <c r="E43" s="81">
        <f t="shared" si="33"/>
        <v>2</v>
      </c>
      <c r="F43" s="81">
        <f t="shared" si="33"/>
        <v>0</v>
      </c>
      <c r="G43" s="81">
        <f t="shared" si="33"/>
        <v>0</v>
      </c>
      <c r="H43" s="81">
        <f t="shared" si="33"/>
        <v>0</v>
      </c>
      <c r="I43" s="81">
        <f t="shared" si="33"/>
        <v>0</v>
      </c>
      <c r="J43" s="81">
        <f t="shared" si="33"/>
        <v>0</v>
      </c>
      <c r="K43" s="81">
        <f t="shared" si="33"/>
        <v>0</v>
      </c>
      <c r="L43" s="81">
        <f t="shared" si="33"/>
        <v>0</v>
      </c>
      <c r="M43" s="81">
        <f t="shared" si="33"/>
        <v>0</v>
      </c>
      <c r="N43" s="80">
        <f>SUM(B43:M43)</f>
        <v>5.5</v>
      </c>
    </row>
    <row r="45" spans="1:14" ht="22.5" x14ac:dyDescent="0.3">
      <c r="A45" s="85" t="s">
        <v>25</v>
      </c>
      <c r="B45" s="86" t="s">
        <v>206</v>
      </c>
    </row>
    <row r="46" spans="1:14" x14ac:dyDescent="0.2">
      <c r="A46" s="69"/>
      <c r="B46" s="70">
        <v>41640</v>
      </c>
      <c r="C46" s="70">
        <f>DATE(YEAR(B46),MONTH(B46)+1,DAY(B46))</f>
        <v>41671</v>
      </c>
      <c r="D46" s="70">
        <f t="shared" ref="D46:M46" si="34">DATE(YEAR(C46),MONTH(C46)+1,DAY(C46))</f>
        <v>41699</v>
      </c>
      <c r="E46" s="70">
        <f t="shared" si="34"/>
        <v>41730</v>
      </c>
      <c r="F46" s="70">
        <f t="shared" si="34"/>
        <v>41760</v>
      </c>
      <c r="G46" s="70">
        <f t="shared" si="34"/>
        <v>41791</v>
      </c>
      <c r="H46" s="70">
        <f t="shared" si="34"/>
        <v>41821</v>
      </c>
      <c r="I46" s="70">
        <f t="shared" si="34"/>
        <v>41852</v>
      </c>
      <c r="J46" s="70">
        <f t="shared" si="34"/>
        <v>41883</v>
      </c>
      <c r="K46" s="70">
        <f t="shared" si="34"/>
        <v>41913</v>
      </c>
      <c r="L46" s="70">
        <f t="shared" si="34"/>
        <v>41944</v>
      </c>
      <c r="M46" s="70">
        <f t="shared" si="34"/>
        <v>41974</v>
      </c>
      <c r="N46" s="87" t="s">
        <v>33</v>
      </c>
    </row>
    <row r="47" spans="1:14" ht="14.25" x14ac:dyDescent="0.2">
      <c r="A47" s="88" t="str">
        <f>A35</f>
        <v>controleur 1</v>
      </c>
      <c r="B47" s="56">
        <f t="shared" ref="B47:M52" si="35">COUNTIFS(Nomcontrôleur,$A47,Moiscont,MONTH(B$2),OKKONA,"NA")</f>
        <v>0</v>
      </c>
      <c r="C47" s="56">
        <f t="shared" si="35"/>
        <v>1</v>
      </c>
      <c r="D47" s="56">
        <f t="shared" si="35"/>
        <v>0</v>
      </c>
      <c r="E47" s="56">
        <f t="shared" si="35"/>
        <v>0</v>
      </c>
      <c r="F47" s="56">
        <f t="shared" si="35"/>
        <v>0</v>
      </c>
      <c r="G47" s="56">
        <f t="shared" si="35"/>
        <v>0</v>
      </c>
      <c r="H47" s="56">
        <f t="shared" si="35"/>
        <v>0</v>
      </c>
      <c r="I47" s="56">
        <f t="shared" si="35"/>
        <v>0</v>
      </c>
      <c r="J47" s="56">
        <f t="shared" si="35"/>
        <v>0</v>
      </c>
      <c r="K47" s="56">
        <f t="shared" si="35"/>
        <v>0</v>
      </c>
      <c r="L47" s="56">
        <f t="shared" si="35"/>
        <v>0</v>
      </c>
      <c r="M47" s="56">
        <f t="shared" si="35"/>
        <v>0</v>
      </c>
      <c r="N47" s="73">
        <f>SUM(B47:M47)</f>
        <v>1</v>
      </c>
    </row>
    <row r="48" spans="1:14" ht="14.25" x14ac:dyDescent="0.2">
      <c r="A48" s="88" t="str">
        <f t="shared" ref="A48:A52" si="36">A36</f>
        <v>controleur 2</v>
      </c>
      <c r="B48" s="56">
        <f t="shared" si="35"/>
        <v>0</v>
      </c>
      <c r="C48" s="56">
        <f t="shared" si="35"/>
        <v>0</v>
      </c>
      <c r="D48" s="56">
        <f t="shared" si="35"/>
        <v>0</v>
      </c>
      <c r="E48" s="56">
        <f t="shared" si="35"/>
        <v>0</v>
      </c>
      <c r="F48" s="56">
        <f t="shared" si="35"/>
        <v>0</v>
      </c>
      <c r="G48" s="56">
        <f t="shared" si="35"/>
        <v>0</v>
      </c>
      <c r="H48" s="56">
        <f t="shared" si="35"/>
        <v>0</v>
      </c>
      <c r="I48" s="56">
        <f t="shared" si="35"/>
        <v>0</v>
      </c>
      <c r="J48" s="56">
        <f t="shared" si="35"/>
        <v>0</v>
      </c>
      <c r="K48" s="56">
        <f t="shared" si="35"/>
        <v>0</v>
      </c>
      <c r="L48" s="56">
        <f t="shared" si="35"/>
        <v>0</v>
      </c>
      <c r="M48" s="56">
        <f t="shared" si="35"/>
        <v>0</v>
      </c>
      <c r="N48" s="73">
        <f>SUM(B48:M48)</f>
        <v>0</v>
      </c>
    </row>
    <row r="49" spans="1:14" ht="14.25" x14ac:dyDescent="0.2">
      <c r="A49" s="88" t="str">
        <f t="shared" si="36"/>
        <v>controleur 3</v>
      </c>
      <c r="B49" s="56">
        <f t="shared" si="35"/>
        <v>0</v>
      </c>
      <c r="C49" s="56">
        <f t="shared" si="35"/>
        <v>0</v>
      </c>
      <c r="D49" s="56">
        <f t="shared" si="35"/>
        <v>0</v>
      </c>
      <c r="E49" s="56">
        <f t="shared" si="35"/>
        <v>0</v>
      </c>
      <c r="F49" s="56">
        <f t="shared" si="35"/>
        <v>0</v>
      </c>
      <c r="G49" s="56">
        <f t="shared" si="35"/>
        <v>0</v>
      </c>
      <c r="H49" s="56">
        <f t="shared" si="35"/>
        <v>0</v>
      </c>
      <c r="I49" s="56">
        <f t="shared" si="35"/>
        <v>0</v>
      </c>
      <c r="J49" s="56">
        <f t="shared" si="35"/>
        <v>0</v>
      </c>
      <c r="K49" s="56">
        <f t="shared" si="35"/>
        <v>0</v>
      </c>
      <c r="L49" s="56">
        <f t="shared" si="35"/>
        <v>0</v>
      </c>
      <c r="M49" s="56">
        <f t="shared" si="35"/>
        <v>0</v>
      </c>
      <c r="N49" s="73">
        <f>SUM(B49:M49)</f>
        <v>0</v>
      </c>
    </row>
    <row r="50" spans="1:14" ht="14.25" x14ac:dyDescent="0.2">
      <c r="A50" s="88" t="str">
        <f t="shared" si="36"/>
        <v>controleur 4</v>
      </c>
      <c r="B50" s="56">
        <f t="shared" si="35"/>
        <v>0</v>
      </c>
      <c r="C50" s="56">
        <f t="shared" si="35"/>
        <v>0</v>
      </c>
      <c r="D50" s="56">
        <f t="shared" si="35"/>
        <v>0</v>
      </c>
      <c r="E50" s="56">
        <f t="shared" si="35"/>
        <v>0</v>
      </c>
      <c r="F50" s="56">
        <f t="shared" si="35"/>
        <v>0</v>
      </c>
      <c r="G50" s="56">
        <f t="shared" si="35"/>
        <v>0</v>
      </c>
      <c r="H50" s="56">
        <f t="shared" si="35"/>
        <v>0</v>
      </c>
      <c r="I50" s="56">
        <f t="shared" si="35"/>
        <v>0</v>
      </c>
      <c r="J50" s="56">
        <f t="shared" si="35"/>
        <v>0</v>
      </c>
      <c r="K50" s="56">
        <f t="shared" si="35"/>
        <v>0</v>
      </c>
      <c r="L50" s="56">
        <f t="shared" si="35"/>
        <v>0</v>
      </c>
      <c r="M50" s="56">
        <f t="shared" si="35"/>
        <v>0</v>
      </c>
      <c r="N50" s="73">
        <f t="shared" ref="N50:N51" si="37">SUM(B50:M50)</f>
        <v>0</v>
      </c>
    </row>
    <row r="51" spans="1:14" ht="14.25" x14ac:dyDescent="0.2">
      <c r="A51" s="88" t="str">
        <f t="shared" si="36"/>
        <v>controleur 5</v>
      </c>
      <c r="B51" s="56">
        <f t="shared" si="35"/>
        <v>0</v>
      </c>
      <c r="C51" s="56">
        <f t="shared" si="35"/>
        <v>0</v>
      </c>
      <c r="D51" s="56">
        <f t="shared" si="35"/>
        <v>0</v>
      </c>
      <c r="E51" s="56">
        <f t="shared" si="35"/>
        <v>0</v>
      </c>
      <c r="F51" s="56">
        <f t="shared" si="35"/>
        <v>0</v>
      </c>
      <c r="G51" s="56">
        <f t="shared" si="35"/>
        <v>0</v>
      </c>
      <c r="H51" s="56">
        <f t="shared" si="35"/>
        <v>0</v>
      </c>
      <c r="I51" s="56">
        <f t="shared" si="35"/>
        <v>0</v>
      </c>
      <c r="J51" s="56">
        <f t="shared" si="35"/>
        <v>0</v>
      </c>
      <c r="K51" s="56">
        <f t="shared" si="35"/>
        <v>0</v>
      </c>
      <c r="L51" s="56">
        <f t="shared" si="35"/>
        <v>0</v>
      </c>
      <c r="M51" s="56">
        <f t="shared" si="35"/>
        <v>0</v>
      </c>
      <c r="N51" s="73">
        <f t="shared" si="37"/>
        <v>0</v>
      </c>
    </row>
    <row r="52" spans="1:14" ht="14.25" x14ac:dyDescent="0.2">
      <c r="A52" s="88" t="str">
        <f t="shared" si="36"/>
        <v>controleur 6</v>
      </c>
      <c r="B52" s="56">
        <f t="shared" si="35"/>
        <v>0</v>
      </c>
      <c r="C52" s="56">
        <f t="shared" si="35"/>
        <v>0</v>
      </c>
      <c r="D52" s="56">
        <f t="shared" si="35"/>
        <v>0</v>
      </c>
      <c r="E52" s="56">
        <f t="shared" si="35"/>
        <v>0</v>
      </c>
      <c r="F52" s="56">
        <f t="shared" si="35"/>
        <v>0</v>
      </c>
      <c r="G52" s="56">
        <f t="shared" si="35"/>
        <v>0</v>
      </c>
      <c r="H52" s="56">
        <f t="shared" si="35"/>
        <v>0</v>
      </c>
      <c r="I52" s="56">
        <f t="shared" si="35"/>
        <v>0</v>
      </c>
      <c r="J52" s="56">
        <f t="shared" si="35"/>
        <v>0</v>
      </c>
      <c r="K52" s="56">
        <f t="shared" si="35"/>
        <v>0</v>
      </c>
      <c r="L52" s="56">
        <f t="shared" si="35"/>
        <v>0</v>
      </c>
      <c r="M52" s="56">
        <f t="shared" si="35"/>
        <v>0</v>
      </c>
      <c r="N52" s="73">
        <f t="shared" ref="N52" si="38">SUM(B52:M52)</f>
        <v>0</v>
      </c>
    </row>
    <row r="53" spans="1:14" ht="15.75" x14ac:dyDescent="0.2">
      <c r="A53" s="89" t="s">
        <v>29</v>
      </c>
      <c r="B53" s="90">
        <f t="shared" ref="B53:M53" si="39">SUM(B47:B52)</f>
        <v>0</v>
      </c>
      <c r="C53" s="90">
        <f t="shared" si="39"/>
        <v>1</v>
      </c>
      <c r="D53" s="90">
        <f t="shared" si="39"/>
        <v>0</v>
      </c>
      <c r="E53" s="90">
        <f t="shared" si="39"/>
        <v>0</v>
      </c>
      <c r="F53" s="90">
        <f t="shared" si="39"/>
        <v>0</v>
      </c>
      <c r="G53" s="90">
        <f t="shared" si="39"/>
        <v>0</v>
      </c>
      <c r="H53" s="90">
        <f t="shared" si="39"/>
        <v>0</v>
      </c>
      <c r="I53" s="90">
        <f t="shared" si="39"/>
        <v>0</v>
      </c>
      <c r="J53" s="90">
        <f t="shared" si="39"/>
        <v>0</v>
      </c>
      <c r="K53" s="90">
        <f t="shared" si="39"/>
        <v>0</v>
      </c>
      <c r="L53" s="90">
        <f t="shared" si="39"/>
        <v>0</v>
      </c>
      <c r="M53" s="90">
        <f t="shared" si="39"/>
        <v>0</v>
      </c>
      <c r="N53" s="73">
        <f>SUM(B53:M53)</f>
        <v>1</v>
      </c>
    </row>
    <row r="54" spans="1:14" ht="14.25" customHeight="1" x14ac:dyDescent="0.25">
      <c r="A54" s="89" t="s">
        <v>32</v>
      </c>
      <c r="B54" s="78">
        <f>IFERROR(B53/B$9,0)</f>
        <v>0</v>
      </c>
      <c r="C54" s="78">
        <f t="shared" ref="C54" si="40">IFERROR(C53/C$9,0)</f>
        <v>0.125</v>
      </c>
      <c r="D54" s="78">
        <f t="shared" ref="D54" si="41">IFERROR(D53/D$9,0)</f>
        <v>0</v>
      </c>
      <c r="E54" s="78">
        <f t="shared" ref="E54" si="42">IFERROR(E53/E$9,0)</f>
        <v>0</v>
      </c>
      <c r="F54" s="78">
        <f t="shared" ref="F54" si="43">IFERROR(F53/F$9,0)</f>
        <v>0</v>
      </c>
      <c r="G54" s="78">
        <f t="shared" ref="G54" si="44">IFERROR(G53/G$9,0)</f>
        <v>0</v>
      </c>
      <c r="H54" s="78">
        <f t="shared" ref="H54" si="45">IFERROR(H53/H$9,0)</f>
        <v>0</v>
      </c>
      <c r="I54" s="78">
        <f t="shared" ref="I54" si="46">IFERROR(I53/I$9,0)</f>
        <v>0</v>
      </c>
      <c r="J54" s="78">
        <f t="shared" ref="J54" si="47">IFERROR(J53/J$9,0)</f>
        <v>0</v>
      </c>
      <c r="K54" s="78">
        <f t="shared" ref="K54" si="48">IFERROR(K53/K$9,0)</f>
        <v>0</v>
      </c>
      <c r="L54" s="78">
        <f t="shared" ref="L54" si="49">IFERROR(L53/L$9,0)</f>
        <v>0</v>
      </c>
      <c r="M54" s="78">
        <f t="shared" ref="M54" si="50">IFERROR(M53/M$9,0)</f>
        <v>0</v>
      </c>
      <c r="N54" s="78">
        <f t="shared" ref="N54" si="51">IFERROR(N53/N$9,0)</f>
        <v>4.1666666666666664E-2</v>
      </c>
    </row>
    <row r="57" spans="1:14" ht="36.75" customHeight="1" x14ac:dyDescent="0.35">
      <c r="A57" s="91" t="s">
        <v>30</v>
      </c>
      <c r="B57" s="92" t="s">
        <v>24</v>
      </c>
    </row>
    <row r="58" spans="1:14" s="54" customFormat="1" x14ac:dyDescent="0.2">
      <c r="A58" s="93"/>
      <c r="B58" s="94" t="s">
        <v>34</v>
      </c>
      <c r="C58" s="94" t="s">
        <v>35</v>
      </c>
      <c r="D58" s="94" t="s">
        <v>36</v>
      </c>
      <c r="E58" s="94" t="s">
        <v>37</v>
      </c>
      <c r="F58" s="94" t="s">
        <v>38</v>
      </c>
      <c r="G58" s="94" t="s">
        <v>39</v>
      </c>
      <c r="H58" s="94" t="s">
        <v>40</v>
      </c>
      <c r="I58" s="94" t="s">
        <v>41</v>
      </c>
      <c r="J58" s="94" t="s">
        <v>42</v>
      </c>
      <c r="K58" s="94" t="s">
        <v>43</v>
      </c>
      <c r="L58" s="94" t="s">
        <v>44</v>
      </c>
      <c r="M58" s="94" t="s">
        <v>45</v>
      </c>
      <c r="N58" s="95" t="s">
        <v>33</v>
      </c>
    </row>
    <row r="59" spans="1:14" x14ac:dyDescent="0.2">
      <c r="A59" s="96" t="s">
        <v>46</v>
      </c>
      <c r="B59" s="97">
        <f t="shared" ref="B59:M68" si="52">COUNTIFS(USERGestdossiercont,$A59,Moiscont,MONTH(B$2),OKKONA,$B$57)</f>
        <v>0</v>
      </c>
      <c r="C59" s="97">
        <f t="shared" si="52"/>
        <v>0</v>
      </c>
      <c r="D59" s="97">
        <f t="shared" si="52"/>
        <v>0</v>
      </c>
      <c r="E59" s="97">
        <f t="shared" si="52"/>
        <v>0</v>
      </c>
      <c r="F59" s="97">
        <f t="shared" si="52"/>
        <v>0</v>
      </c>
      <c r="G59" s="97">
        <f t="shared" si="52"/>
        <v>0</v>
      </c>
      <c r="H59" s="97">
        <f t="shared" si="52"/>
        <v>0</v>
      </c>
      <c r="I59" s="97">
        <f t="shared" si="52"/>
        <v>0</v>
      </c>
      <c r="J59" s="97">
        <f t="shared" si="52"/>
        <v>0</v>
      </c>
      <c r="K59" s="97">
        <f t="shared" si="52"/>
        <v>0</v>
      </c>
      <c r="L59" s="97">
        <f t="shared" si="52"/>
        <v>0</v>
      </c>
      <c r="M59" s="97">
        <f t="shared" si="52"/>
        <v>0</v>
      </c>
      <c r="N59" s="98">
        <f t="shared" ref="N59:N122" si="53">SUM(B59:M59)</f>
        <v>0</v>
      </c>
    </row>
    <row r="60" spans="1:14" x14ac:dyDescent="0.2">
      <c r="A60" s="96" t="s">
        <v>48</v>
      </c>
      <c r="B60" s="97">
        <f t="shared" si="52"/>
        <v>0</v>
      </c>
      <c r="C60" s="97">
        <f t="shared" si="52"/>
        <v>0</v>
      </c>
      <c r="D60" s="97">
        <f t="shared" si="52"/>
        <v>0</v>
      </c>
      <c r="E60" s="97">
        <f t="shared" si="52"/>
        <v>0</v>
      </c>
      <c r="F60" s="97">
        <f t="shared" si="52"/>
        <v>0</v>
      </c>
      <c r="G60" s="97">
        <f t="shared" si="52"/>
        <v>0</v>
      </c>
      <c r="H60" s="97">
        <f t="shared" si="52"/>
        <v>0</v>
      </c>
      <c r="I60" s="97">
        <f t="shared" si="52"/>
        <v>0</v>
      </c>
      <c r="J60" s="97">
        <f t="shared" si="52"/>
        <v>0</v>
      </c>
      <c r="K60" s="97">
        <f t="shared" si="52"/>
        <v>0</v>
      </c>
      <c r="L60" s="97">
        <f t="shared" si="52"/>
        <v>0</v>
      </c>
      <c r="M60" s="97">
        <f t="shared" si="52"/>
        <v>0</v>
      </c>
      <c r="N60" s="98">
        <f t="shared" si="53"/>
        <v>0</v>
      </c>
    </row>
    <row r="61" spans="1:14" x14ac:dyDescent="0.2">
      <c r="A61" s="96" t="s">
        <v>50</v>
      </c>
      <c r="B61" s="97">
        <f t="shared" si="52"/>
        <v>0</v>
      </c>
      <c r="C61" s="97">
        <f t="shared" si="52"/>
        <v>0</v>
      </c>
      <c r="D61" s="97">
        <f t="shared" si="52"/>
        <v>0</v>
      </c>
      <c r="E61" s="97">
        <f t="shared" si="52"/>
        <v>0</v>
      </c>
      <c r="F61" s="97">
        <f t="shared" si="52"/>
        <v>0</v>
      </c>
      <c r="G61" s="97">
        <f t="shared" si="52"/>
        <v>0</v>
      </c>
      <c r="H61" s="97">
        <f t="shared" si="52"/>
        <v>0</v>
      </c>
      <c r="I61" s="97">
        <f t="shared" si="52"/>
        <v>0</v>
      </c>
      <c r="J61" s="97">
        <f t="shared" si="52"/>
        <v>0</v>
      </c>
      <c r="K61" s="97">
        <f t="shared" si="52"/>
        <v>0</v>
      </c>
      <c r="L61" s="97">
        <f t="shared" si="52"/>
        <v>0</v>
      </c>
      <c r="M61" s="97">
        <f t="shared" si="52"/>
        <v>0</v>
      </c>
      <c r="N61" s="98">
        <f t="shared" si="53"/>
        <v>0</v>
      </c>
    </row>
    <row r="62" spans="1:14" x14ac:dyDescent="0.2">
      <c r="A62" s="96" t="s">
        <v>52</v>
      </c>
      <c r="B62" s="97">
        <f t="shared" si="52"/>
        <v>0</v>
      </c>
      <c r="C62" s="97">
        <f t="shared" si="52"/>
        <v>0</v>
      </c>
      <c r="D62" s="97">
        <f t="shared" si="52"/>
        <v>0</v>
      </c>
      <c r="E62" s="97">
        <f t="shared" si="52"/>
        <v>0</v>
      </c>
      <c r="F62" s="97">
        <f t="shared" si="52"/>
        <v>0</v>
      </c>
      <c r="G62" s="97">
        <f t="shared" si="52"/>
        <v>0</v>
      </c>
      <c r="H62" s="97">
        <f t="shared" si="52"/>
        <v>0</v>
      </c>
      <c r="I62" s="97">
        <f t="shared" si="52"/>
        <v>0</v>
      </c>
      <c r="J62" s="97">
        <f t="shared" si="52"/>
        <v>0</v>
      </c>
      <c r="K62" s="97">
        <f t="shared" si="52"/>
        <v>0</v>
      </c>
      <c r="L62" s="97">
        <f t="shared" si="52"/>
        <v>0</v>
      </c>
      <c r="M62" s="97">
        <f t="shared" si="52"/>
        <v>0</v>
      </c>
      <c r="N62" s="98">
        <f t="shared" si="53"/>
        <v>0</v>
      </c>
    </row>
    <row r="63" spans="1:14" x14ac:dyDescent="0.2">
      <c r="A63" s="96" t="s">
        <v>54</v>
      </c>
      <c r="B63" s="97">
        <f t="shared" si="52"/>
        <v>0</v>
      </c>
      <c r="C63" s="97">
        <f t="shared" si="52"/>
        <v>0</v>
      </c>
      <c r="D63" s="97">
        <f t="shared" si="52"/>
        <v>0</v>
      </c>
      <c r="E63" s="97">
        <f t="shared" si="52"/>
        <v>0</v>
      </c>
      <c r="F63" s="97">
        <f t="shared" si="52"/>
        <v>0</v>
      </c>
      <c r="G63" s="97">
        <f t="shared" si="52"/>
        <v>0</v>
      </c>
      <c r="H63" s="97">
        <f t="shared" si="52"/>
        <v>0</v>
      </c>
      <c r="I63" s="97">
        <f t="shared" si="52"/>
        <v>0</v>
      </c>
      <c r="J63" s="97">
        <f t="shared" si="52"/>
        <v>0</v>
      </c>
      <c r="K63" s="97">
        <f t="shared" si="52"/>
        <v>0</v>
      </c>
      <c r="L63" s="97">
        <f t="shared" si="52"/>
        <v>0</v>
      </c>
      <c r="M63" s="97">
        <f t="shared" si="52"/>
        <v>0</v>
      </c>
      <c r="N63" s="98">
        <f t="shared" si="53"/>
        <v>0</v>
      </c>
    </row>
    <row r="64" spans="1:14" x14ac:dyDescent="0.2">
      <c r="A64" s="96" t="s">
        <v>56</v>
      </c>
      <c r="B64" s="97">
        <f t="shared" si="52"/>
        <v>0</v>
      </c>
      <c r="C64" s="97">
        <f t="shared" si="52"/>
        <v>0</v>
      </c>
      <c r="D64" s="97">
        <f t="shared" si="52"/>
        <v>0</v>
      </c>
      <c r="E64" s="97">
        <f t="shared" si="52"/>
        <v>0</v>
      </c>
      <c r="F64" s="97">
        <f t="shared" si="52"/>
        <v>0</v>
      </c>
      <c r="G64" s="97">
        <f t="shared" si="52"/>
        <v>0</v>
      </c>
      <c r="H64" s="97">
        <f t="shared" si="52"/>
        <v>0</v>
      </c>
      <c r="I64" s="97">
        <f t="shared" si="52"/>
        <v>0</v>
      </c>
      <c r="J64" s="97">
        <f t="shared" si="52"/>
        <v>0</v>
      </c>
      <c r="K64" s="97">
        <f t="shared" si="52"/>
        <v>0</v>
      </c>
      <c r="L64" s="97">
        <f t="shared" si="52"/>
        <v>0</v>
      </c>
      <c r="M64" s="97">
        <f t="shared" si="52"/>
        <v>0</v>
      </c>
      <c r="N64" s="98">
        <f t="shared" si="53"/>
        <v>0</v>
      </c>
    </row>
    <row r="65" spans="1:14" x14ac:dyDescent="0.2">
      <c r="A65" s="99" t="s">
        <v>58</v>
      </c>
      <c r="B65" s="97">
        <f t="shared" si="52"/>
        <v>0</v>
      </c>
      <c r="C65" s="97">
        <f t="shared" si="52"/>
        <v>0</v>
      </c>
      <c r="D65" s="97">
        <f t="shared" si="52"/>
        <v>0</v>
      </c>
      <c r="E65" s="97">
        <f t="shared" si="52"/>
        <v>0</v>
      </c>
      <c r="F65" s="97">
        <f t="shared" si="52"/>
        <v>0</v>
      </c>
      <c r="G65" s="97">
        <f t="shared" si="52"/>
        <v>0</v>
      </c>
      <c r="H65" s="97">
        <f t="shared" si="52"/>
        <v>0</v>
      </c>
      <c r="I65" s="97">
        <f t="shared" si="52"/>
        <v>0</v>
      </c>
      <c r="J65" s="97">
        <f t="shared" si="52"/>
        <v>0</v>
      </c>
      <c r="K65" s="97">
        <f t="shared" si="52"/>
        <v>0</v>
      </c>
      <c r="L65" s="97">
        <f t="shared" si="52"/>
        <v>0</v>
      </c>
      <c r="M65" s="97">
        <f t="shared" si="52"/>
        <v>0</v>
      </c>
      <c r="N65" s="98">
        <f t="shared" si="53"/>
        <v>0</v>
      </c>
    </row>
    <row r="66" spans="1:14" x14ac:dyDescent="0.2">
      <c r="A66" s="71" t="s">
        <v>60</v>
      </c>
      <c r="B66" s="97">
        <f t="shared" si="52"/>
        <v>0</v>
      </c>
      <c r="C66" s="97">
        <f t="shared" si="52"/>
        <v>0</v>
      </c>
      <c r="D66" s="97">
        <f t="shared" si="52"/>
        <v>0</v>
      </c>
      <c r="E66" s="97">
        <f t="shared" si="52"/>
        <v>0</v>
      </c>
      <c r="F66" s="97">
        <f t="shared" si="52"/>
        <v>0</v>
      </c>
      <c r="G66" s="97">
        <f t="shared" si="52"/>
        <v>0</v>
      </c>
      <c r="H66" s="97">
        <f t="shared" si="52"/>
        <v>0</v>
      </c>
      <c r="I66" s="97">
        <f t="shared" si="52"/>
        <v>0</v>
      </c>
      <c r="J66" s="97">
        <f t="shared" si="52"/>
        <v>0</v>
      </c>
      <c r="K66" s="97">
        <f t="shared" si="52"/>
        <v>0</v>
      </c>
      <c r="L66" s="97">
        <f t="shared" si="52"/>
        <v>0</v>
      </c>
      <c r="M66" s="97">
        <f t="shared" si="52"/>
        <v>0</v>
      </c>
      <c r="N66" s="98">
        <f t="shared" si="53"/>
        <v>0</v>
      </c>
    </row>
    <row r="67" spans="1:14" x14ac:dyDescent="0.2">
      <c r="A67" s="71" t="s">
        <v>62</v>
      </c>
      <c r="B67" s="97">
        <f t="shared" si="52"/>
        <v>0</v>
      </c>
      <c r="C67" s="97">
        <f t="shared" si="52"/>
        <v>0</v>
      </c>
      <c r="D67" s="97">
        <f t="shared" si="52"/>
        <v>0</v>
      </c>
      <c r="E67" s="97">
        <f t="shared" si="52"/>
        <v>0</v>
      </c>
      <c r="F67" s="97">
        <f t="shared" si="52"/>
        <v>0</v>
      </c>
      <c r="G67" s="97">
        <f t="shared" si="52"/>
        <v>0</v>
      </c>
      <c r="H67" s="97">
        <f t="shared" si="52"/>
        <v>0</v>
      </c>
      <c r="I67" s="97">
        <f t="shared" si="52"/>
        <v>0</v>
      </c>
      <c r="J67" s="97">
        <f t="shared" si="52"/>
        <v>0</v>
      </c>
      <c r="K67" s="97">
        <f t="shared" si="52"/>
        <v>0</v>
      </c>
      <c r="L67" s="97">
        <f t="shared" si="52"/>
        <v>0</v>
      </c>
      <c r="M67" s="97">
        <f t="shared" si="52"/>
        <v>0</v>
      </c>
      <c r="N67" s="98">
        <f t="shared" si="53"/>
        <v>0</v>
      </c>
    </row>
    <row r="68" spans="1:14" x14ac:dyDescent="0.2">
      <c r="A68" s="71" t="s">
        <v>64</v>
      </c>
      <c r="B68" s="97">
        <f t="shared" si="52"/>
        <v>0</v>
      </c>
      <c r="C68" s="97">
        <f t="shared" si="52"/>
        <v>0</v>
      </c>
      <c r="D68" s="97">
        <f t="shared" si="52"/>
        <v>0</v>
      </c>
      <c r="E68" s="97">
        <f t="shared" si="52"/>
        <v>0</v>
      </c>
      <c r="F68" s="97">
        <f t="shared" si="52"/>
        <v>0</v>
      </c>
      <c r="G68" s="97">
        <f t="shared" si="52"/>
        <v>0</v>
      </c>
      <c r="H68" s="97">
        <f t="shared" si="52"/>
        <v>0</v>
      </c>
      <c r="I68" s="97">
        <f t="shared" si="52"/>
        <v>0</v>
      </c>
      <c r="J68" s="97">
        <f t="shared" si="52"/>
        <v>0</v>
      </c>
      <c r="K68" s="97">
        <f t="shared" si="52"/>
        <v>0</v>
      </c>
      <c r="L68" s="97">
        <f t="shared" si="52"/>
        <v>0</v>
      </c>
      <c r="M68" s="97">
        <f t="shared" si="52"/>
        <v>0</v>
      </c>
      <c r="N68" s="98">
        <f t="shared" si="53"/>
        <v>0</v>
      </c>
    </row>
    <row r="69" spans="1:14" x14ac:dyDescent="0.2">
      <c r="A69" s="71" t="s">
        <v>66</v>
      </c>
      <c r="B69" s="97">
        <f t="shared" ref="B69:M78" si="54">COUNTIFS(USERGestdossiercont,$A69,Moiscont,MONTH(B$2),OKKONA,$B$57)</f>
        <v>0</v>
      </c>
      <c r="C69" s="97">
        <f t="shared" si="54"/>
        <v>0</v>
      </c>
      <c r="D69" s="97">
        <f t="shared" si="54"/>
        <v>0</v>
      </c>
      <c r="E69" s="97">
        <f t="shared" si="54"/>
        <v>0</v>
      </c>
      <c r="F69" s="97">
        <f t="shared" si="54"/>
        <v>0</v>
      </c>
      <c r="G69" s="97">
        <f t="shared" si="54"/>
        <v>0</v>
      </c>
      <c r="H69" s="97">
        <f t="shared" si="54"/>
        <v>0</v>
      </c>
      <c r="I69" s="97">
        <f t="shared" si="54"/>
        <v>0</v>
      </c>
      <c r="J69" s="97">
        <f t="shared" si="54"/>
        <v>0</v>
      </c>
      <c r="K69" s="97">
        <f t="shared" si="54"/>
        <v>0</v>
      </c>
      <c r="L69" s="97">
        <f t="shared" si="54"/>
        <v>0</v>
      </c>
      <c r="M69" s="97">
        <f t="shared" si="54"/>
        <v>0</v>
      </c>
      <c r="N69" s="98">
        <f t="shared" si="53"/>
        <v>0</v>
      </c>
    </row>
    <row r="70" spans="1:14" x14ac:dyDescent="0.2">
      <c r="A70" s="71" t="s">
        <v>68</v>
      </c>
      <c r="B70" s="97">
        <f t="shared" si="54"/>
        <v>0</v>
      </c>
      <c r="C70" s="97">
        <f t="shared" si="54"/>
        <v>0</v>
      </c>
      <c r="D70" s="97">
        <f t="shared" si="54"/>
        <v>0</v>
      </c>
      <c r="E70" s="97">
        <f t="shared" si="54"/>
        <v>0</v>
      </c>
      <c r="F70" s="97">
        <f t="shared" si="54"/>
        <v>0</v>
      </c>
      <c r="G70" s="97">
        <f t="shared" si="54"/>
        <v>0</v>
      </c>
      <c r="H70" s="97">
        <f t="shared" si="54"/>
        <v>0</v>
      </c>
      <c r="I70" s="97">
        <f t="shared" si="54"/>
        <v>0</v>
      </c>
      <c r="J70" s="97">
        <f t="shared" si="54"/>
        <v>0</v>
      </c>
      <c r="K70" s="97">
        <f t="shared" si="54"/>
        <v>0</v>
      </c>
      <c r="L70" s="97">
        <f t="shared" si="54"/>
        <v>0</v>
      </c>
      <c r="M70" s="97">
        <f t="shared" si="54"/>
        <v>0</v>
      </c>
      <c r="N70" s="98">
        <f t="shared" si="53"/>
        <v>0</v>
      </c>
    </row>
    <row r="71" spans="1:14" x14ac:dyDescent="0.2">
      <c r="A71" s="71" t="s">
        <v>70</v>
      </c>
      <c r="B71" s="97">
        <f t="shared" si="54"/>
        <v>0</v>
      </c>
      <c r="C71" s="97">
        <f t="shared" si="54"/>
        <v>0</v>
      </c>
      <c r="D71" s="97">
        <f t="shared" si="54"/>
        <v>0</v>
      </c>
      <c r="E71" s="97">
        <f t="shared" si="54"/>
        <v>0</v>
      </c>
      <c r="F71" s="97">
        <f t="shared" si="54"/>
        <v>0</v>
      </c>
      <c r="G71" s="97">
        <f t="shared" si="54"/>
        <v>0</v>
      </c>
      <c r="H71" s="97">
        <f t="shared" si="54"/>
        <v>0</v>
      </c>
      <c r="I71" s="97">
        <f t="shared" si="54"/>
        <v>0</v>
      </c>
      <c r="J71" s="97">
        <f t="shared" si="54"/>
        <v>0</v>
      </c>
      <c r="K71" s="97">
        <f t="shared" si="54"/>
        <v>0</v>
      </c>
      <c r="L71" s="97">
        <f t="shared" si="54"/>
        <v>0</v>
      </c>
      <c r="M71" s="97">
        <f t="shared" si="54"/>
        <v>0</v>
      </c>
      <c r="N71" s="98">
        <f t="shared" si="53"/>
        <v>0</v>
      </c>
    </row>
    <row r="72" spans="1:14" x14ac:dyDescent="0.2">
      <c r="A72" s="71" t="s">
        <v>72</v>
      </c>
      <c r="B72" s="97">
        <f t="shared" si="54"/>
        <v>0</v>
      </c>
      <c r="C72" s="97">
        <f t="shared" si="54"/>
        <v>0</v>
      </c>
      <c r="D72" s="97">
        <f t="shared" si="54"/>
        <v>0</v>
      </c>
      <c r="E72" s="97">
        <f t="shared" si="54"/>
        <v>0</v>
      </c>
      <c r="F72" s="97">
        <f t="shared" si="54"/>
        <v>0</v>
      </c>
      <c r="G72" s="97">
        <f t="shared" si="54"/>
        <v>0</v>
      </c>
      <c r="H72" s="97">
        <f t="shared" si="54"/>
        <v>0</v>
      </c>
      <c r="I72" s="97">
        <f t="shared" si="54"/>
        <v>0</v>
      </c>
      <c r="J72" s="97">
        <f t="shared" si="54"/>
        <v>0</v>
      </c>
      <c r="K72" s="97">
        <f t="shared" si="54"/>
        <v>0</v>
      </c>
      <c r="L72" s="97">
        <f t="shared" si="54"/>
        <v>0</v>
      </c>
      <c r="M72" s="97">
        <f t="shared" si="54"/>
        <v>0</v>
      </c>
      <c r="N72" s="98">
        <f t="shared" si="53"/>
        <v>0</v>
      </c>
    </row>
    <row r="73" spans="1:14" x14ac:dyDescent="0.2">
      <c r="A73" s="71" t="s">
        <v>74</v>
      </c>
      <c r="B73" s="97">
        <f t="shared" si="54"/>
        <v>0</v>
      </c>
      <c r="C73" s="97">
        <f t="shared" si="54"/>
        <v>0</v>
      </c>
      <c r="D73" s="97">
        <f t="shared" si="54"/>
        <v>0</v>
      </c>
      <c r="E73" s="97">
        <f t="shared" si="54"/>
        <v>0</v>
      </c>
      <c r="F73" s="97">
        <f t="shared" si="54"/>
        <v>0</v>
      </c>
      <c r="G73" s="97">
        <f t="shared" si="54"/>
        <v>0</v>
      </c>
      <c r="H73" s="97">
        <f t="shared" si="54"/>
        <v>0</v>
      </c>
      <c r="I73" s="97">
        <f t="shared" si="54"/>
        <v>0</v>
      </c>
      <c r="J73" s="97">
        <f t="shared" si="54"/>
        <v>0</v>
      </c>
      <c r="K73" s="97">
        <f t="shared" si="54"/>
        <v>0</v>
      </c>
      <c r="L73" s="97">
        <f t="shared" si="54"/>
        <v>0</v>
      </c>
      <c r="M73" s="97">
        <f t="shared" si="54"/>
        <v>0</v>
      </c>
      <c r="N73" s="98">
        <f t="shared" si="53"/>
        <v>0</v>
      </c>
    </row>
    <row r="74" spans="1:14" x14ac:dyDescent="0.2">
      <c r="A74" s="71" t="s">
        <v>47</v>
      </c>
      <c r="B74" s="97">
        <f t="shared" si="54"/>
        <v>0</v>
      </c>
      <c r="C74" s="97">
        <f t="shared" si="54"/>
        <v>0</v>
      </c>
      <c r="D74" s="97">
        <f t="shared" si="54"/>
        <v>0</v>
      </c>
      <c r="E74" s="97">
        <f t="shared" si="54"/>
        <v>0</v>
      </c>
      <c r="F74" s="97">
        <f t="shared" si="54"/>
        <v>0</v>
      </c>
      <c r="G74" s="97">
        <f t="shared" si="54"/>
        <v>0</v>
      </c>
      <c r="H74" s="97">
        <f t="shared" si="54"/>
        <v>0</v>
      </c>
      <c r="I74" s="97">
        <f t="shared" si="54"/>
        <v>0</v>
      </c>
      <c r="J74" s="97">
        <f t="shared" si="54"/>
        <v>0</v>
      </c>
      <c r="K74" s="97">
        <f t="shared" si="54"/>
        <v>0</v>
      </c>
      <c r="L74" s="97">
        <f t="shared" si="54"/>
        <v>0</v>
      </c>
      <c r="M74" s="97">
        <f t="shared" si="54"/>
        <v>0</v>
      </c>
      <c r="N74" s="98">
        <f t="shared" si="53"/>
        <v>0</v>
      </c>
    </row>
    <row r="75" spans="1:14" x14ac:dyDescent="0.2">
      <c r="A75" s="71" t="s">
        <v>49</v>
      </c>
      <c r="B75" s="97">
        <f t="shared" si="54"/>
        <v>0</v>
      </c>
      <c r="C75" s="97">
        <f t="shared" si="54"/>
        <v>0</v>
      </c>
      <c r="D75" s="97">
        <f t="shared" si="54"/>
        <v>0</v>
      </c>
      <c r="E75" s="97">
        <f t="shared" si="54"/>
        <v>0</v>
      </c>
      <c r="F75" s="97">
        <f t="shared" si="54"/>
        <v>0</v>
      </c>
      <c r="G75" s="97">
        <f t="shared" si="54"/>
        <v>0</v>
      </c>
      <c r="H75" s="97">
        <f t="shared" si="54"/>
        <v>0</v>
      </c>
      <c r="I75" s="97">
        <f t="shared" si="54"/>
        <v>0</v>
      </c>
      <c r="J75" s="97">
        <f t="shared" si="54"/>
        <v>0</v>
      </c>
      <c r="K75" s="97">
        <f t="shared" si="54"/>
        <v>0</v>
      </c>
      <c r="L75" s="97">
        <f t="shared" si="54"/>
        <v>0</v>
      </c>
      <c r="M75" s="97">
        <f t="shared" si="54"/>
        <v>0</v>
      </c>
      <c r="N75" s="98">
        <f t="shared" si="53"/>
        <v>0</v>
      </c>
    </row>
    <row r="76" spans="1:14" x14ac:dyDescent="0.2">
      <c r="A76" s="71" t="s">
        <v>51</v>
      </c>
      <c r="B76" s="97">
        <f t="shared" si="54"/>
        <v>0</v>
      </c>
      <c r="C76" s="97">
        <f t="shared" si="54"/>
        <v>0</v>
      </c>
      <c r="D76" s="97">
        <f t="shared" si="54"/>
        <v>0</v>
      </c>
      <c r="E76" s="97">
        <f t="shared" si="54"/>
        <v>0</v>
      </c>
      <c r="F76" s="97">
        <f t="shared" si="54"/>
        <v>0</v>
      </c>
      <c r="G76" s="97">
        <f t="shared" si="54"/>
        <v>0</v>
      </c>
      <c r="H76" s="97">
        <f t="shared" si="54"/>
        <v>0</v>
      </c>
      <c r="I76" s="97">
        <f t="shared" si="54"/>
        <v>0</v>
      </c>
      <c r="J76" s="97">
        <f t="shared" si="54"/>
        <v>0</v>
      </c>
      <c r="K76" s="97">
        <f t="shared" si="54"/>
        <v>0</v>
      </c>
      <c r="L76" s="97">
        <f t="shared" si="54"/>
        <v>0</v>
      </c>
      <c r="M76" s="97">
        <f t="shared" si="54"/>
        <v>0</v>
      </c>
      <c r="N76" s="98">
        <f t="shared" si="53"/>
        <v>0</v>
      </c>
    </row>
    <row r="77" spans="1:14" x14ac:dyDescent="0.2">
      <c r="A77" s="71" t="s">
        <v>53</v>
      </c>
      <c r="B77" s="97">
        <f t="shared" si="54"/>
        <v>0</v>
      </c>
      <c r="C77" s="97">
        <f t="shared" si="54"/>
        <v>0</v>
      </c>
      <c r="D77" s="97">
        <f t="shared" si="54"/>
        <v>0</v>
      </c>
      <c r="E77" s="97">
        <f t="shared" si="54"/>
        <v>0</v>
      </c>
      <c r="F77" s="97">
        <f t="shared" si="54"/>
        <v>0</v>
      </c>
      <c r="G77" s="97">
        <f t="shared" si="54"/>
        <v>0</v>
      </c>
      <c r="H77" s="97">
        <f t="shared" si="54"/>
        <v>0</v>
      </c>
      <c r="I77" s="97">
        <f t="shared" si="54"/>
        <v>0</v>
      </c>
      <c r="J77" s="97">
        <f t="shared" si="54"/>
        <v>0</v>
      </c>
      <c r="K77" s="97">
        <f t="shared" si="54"/>
        <v>0</v>
      </c>
      <c r="L77" s="97">
        <f t="shared" si="54"/>
        <v>0</v>
      </c>
      <c r="M77" s="97">
        <f t="shared" si="54"/>
        <v>0</v>
      </c>
      <c r="N77" s="98">
        <f t="shared" si="53"/>
        <v>0</v>
      </c>
    </row>
    <row r="78" spans="1:14" x14ac:dyDescent="0.2">
      <c r="A78" s="71" t="s">
        <v>55</v>
      </c>
      <c r="B78" s="97">
        <f t="shared" si="54"/>
        <v>0</v>
      </c>
      <c r="C78" s="97">
        <f t="shared" si="54"/>
        <v>0</v>
      </c>
      <c r="D78" s="97">
        <f t="shared" si="54"/>
        <v>0</v>
      </c>
      <c r="E78" s="97">
        <f t="shared" si="54"/>
        <v>0</v>
      </c>
      <c r="F78" s="97">
        <f t="shared" si="54"/>
        <v>0</v>
      </c>
      <c r="G78" s="97">
        <f t="shared" si="54"/>
        <v>0</v>
      </c>
      <c r="H78" s="97">
        <f t="shared" si="54"/>
        <v>0</v>
      </c>
      <c r="I78" s="97">
        <f t="shared" si="54"/>
        <v>0</v>
      </c>
      <c r="J78" s="97">
        <f t="shared" si="54"/>
        <v>0</v>
      </c>
      <c r="K78" s="97">
        <f t="shared" si="54"/>
        <v>0</v>
      </c>
      <c r="L78" s="97">
        <f t="shared" si="54"/>
        <v>0</v>
      </c>
      <c r="M78" s="97">
        <f t="shared" si="54"/>
        <v>0</v>
      </c>
      <c r="N78" s="98">
        <f t="shared" si="53"/>
        <v>0</v>
      </c>
    </row>
    <row r="79" spans="1:14" x14ac:dyDescent="0.2">
      <c r="A79" s="71" t="s">
        <v>57</v>
      </c>
      <c r="B79" s="97">
        <f t="shared" ref="B79:M88" si="55">COUNTIFS(USERGestdossiercont,$A79,Moiscont,MONTH(B$2),OKKONA,$B$57)</f>
        <v>0</v>
      </c>
      <c r="C79" s="97">
        <f t="shared" si="55"/>
        <v>0</v>
      </c>
      <c r="D79" s="97">
        <f t="shared" si="55"/>
        <v>0</v>
      </c>
      <c r="E79" s="97">
        <f t="shared" si="55"/>
        <v>0</v>
      </c>
      <c r="F79" s="97">
        <f t="shared" si="55"/>
        <v>0</v>
      </c>
      <c r="G79" s="97">
        <f t="shared" si="55"/>
        <v>0</v>
      </c>
      <c r="H79" s="97">
        <f t="shared" si="55"/>
        <v>0</v>
      </c>
      <c r="I79" s="97">
        <f t="shared" si="55"/>
        <v>0</v>
      </c>
      <c r="J79" s="97">
        <f t="shared" si="55"/>
        <v>0</v>
      </c>
      <c r="K79" s="97">
        <f t="shared" si="55"/>
        <v>0</v>
      </c>
      <c r="L79" s="97">
        <f t="shared" si="55"/>
        <v>0</v>
      </c>
      <c r="M79" s="97">
        <f t="shared" si="55"/>
        <v>0</v>
      </c>
      <c r="N79" s="98">
        <f t="shared" si="53"/>
        <v>0</v>
      </c>
    </row>
    <row r="80" spans="1:14" x14ac:dyDescent="0.2">
      <c r="A80" s="71" t="s">
        <v>59</v>
      </c>
      <c r="B80" s="97">
        <f t="shared" si="55"/>
        <v>0</v>
      </c>
      <c r="C80" s="97">
        <f t="shared" si="55"/>
        <v>0</v>
      </c>
      <c r="D80" s="97">
        <f t="shared" si="55"/>
        <v>0</v>
      </c>
      <c r="E80" s="97">
        <f t="shared" si="55"/>
        <v>0</v>
      </c>
      <c r="F80" s="97">
        <f t="shared" si="55"/>
        <v>0</v>
      </c>
      <c r="G80" s="97">
        <f t="shared" si="55"/>
        <v>0</v>
      </c>
      <c r="H80" s="97">
        <f t="shared" si="55"/>
        <v>0</v>
      </c>
      <c r="I80" s="97">
        <f t="shared" si="55"/>
        <v>0</v>
      </c>
      <c r="J80" s="97">
        <f t="shared" si="55"/>
        <v>0</v>
      </c>
      <c r="K80" s="97">
        <f t="shared" si="55"/>
        <v>0</v>
      </c>
      <c r="L80" s="97">
        <f t="shared" si="55"/>
        <v>0</v>
      </c>
      <c r="M80" s="97">
        <f t="shared" si="55"/>
        <v>0</v>
      </c>
      <c r="N80" s="98">
        <f t="shared" si="53"/>
        <v>0</v>
      </c>
    </row>
    <row r="81" spans="1:14" x14ac:dyDescent="0.2">
      <c r="A81" s="71" t="s">
        <v>61</v>
      </c>
      <c r="B81" s="97">
        <f t="shared" si="55"/>
        <v>0</v>
      </c>
      <c r="C81" s="97">
        <f t="shared" si="55"/>
        <v>0</v>
      </c>
      <c r="D81" s="97">
        <f t="shared" si="55"/>
        <v>0</v>
      </c>
      <c r="E81" s="97">
        <f t="shared" si="55"/>
        <v>0</v>
      </c>
      <c r="F81" s="97">
        <f t="shared" si="55"/>
        <v>0</v>
      </c>
      <c r="G81" s="97">
        <f t="shared" si="55"/>
        <v>0</v>
      </c>
      <c r="H81" s="97">
        <f t="shared" si="55"/>
        <v>0</v>
      </c>
      <c r="I81" s="97">
        <f t="shared" si="55"/>
        <v>0</v>
      </c>
      <c r="J81" s="97">
        <f t="shared" si="55"/>
        <v>0</v>
      </c>
      <c r="K81" s="97">
        <f t="shared" si="55"/>
        <v>0</v>
      </c>
      <c r="L81" s="97">
        <f t="shared" si="55"/>
        <v>0</v>
      </c>
      <c r="M81" s="97">
        <f t="shared" si="55"/>
        <v>0</v>
      </c>
      <c r="N81" s="98">
        <f t="shared" si="53"/>
        <v>0</v>
      </c>
    </row>
    <row r="82" spans="1:14" x14ac:dyDescent="0.2">
      <c r="A82" s="71" t="s">
        <v>63</v>
      </c>
      <c r="B82" s="97">
        <f t="shared" si="55"/>
        <v>0</v>
      </c>
      <c r="C82" s="97">
        <f t="shared" si="55"/>
        <v>0</v>
      </c>
      <c r="D82" s="97">
        <f t="shared" si="55"/>
        <v>0</v>
      </c>
      <c r="E82" s="97">
        <f t="shared" si="55"/>
        <v>0</v>
      </c>
      <c r="F82" s="97">
        <f t="shared" si="55"/>
        <v>0</v>
      </c>
      <c r="G82" s="97">
        <f t="shared" si="55"/>
        <v>0</v>
      </c>
      <c r="H82" s="97">
        <f t="shared" si="55"/>
        <v>0</v>
      </c>
      <c r="I82" s="97">
        <f t="shared" si="55"/>
        <v>0</v>
      </c>
      <c r="J82" s="97">
        <f t="shared" si="55"/>
        <v>0</v>
      </c>
      <c r="K82" s="97">
        <f t="shared" si="55"/>
        <v>0</v>
      </c>
      <c r="L82" s="97">
        <f t="shared" si="55"/>
        <v>0</v>
      </c>
      <c r="M82" s="97">
        <f t="shared" si="55"/>
        <v>0</v>
      </c>
      <c r="N82" s="98">
        <f t="shared" si="53"/>
        <v>0</v>
      </c>
    </row>
    <row r="83" spans="1:14" x14ac:dyDescent="0.2">
      <c r="A83" s="71" t="s">
        <v>65</v>
      </c>
      <c r="B83" s="97">
        <f t="shared" si="55"/>
        <v>0</v>
      </c>
      <c r="C83" s="97">
        <f t="shared" si="55"/>
        <v>0</v>
      </c>
      <c r="D83" s="97">
        <f t="shared" si="55"/>
        <v>0</v>
      </c>
      <c r="E83" s="97">
        <f t="shared" si="55"/>
        <v>0</v>
      </c>
      <c r="F83" s="97">
        <f t="shared" si="55"/>
        <v>0</v>
      </c>
      <c r="G83" s="97">
        <f t="shared" si="55"/>
        <v>0</v>
      </c>
      <c r="H83" s="97">
        <f t="shared" si="55"/>
        <v>0</v>
      </c>
      <c r="I83" s="97">
        <f t="shared" si="55"/>
        <v>0</v>
      </c>
      <c r="J83" s="97">
        <f t="shared" si="55"/>
        <v>0</v>
      </c>
      <c r="K83" s="97">
        <f t="shared" si="55"/>
        <v>0</v>
      </c>
      <c r="L83" s="97">
        <f t="shared" si="55"/>
        <v>0</v>
      </c>
      <c r="M83" s="97">
        <f t="shared" si="55"/>
        <v>0</v>
      </c>
      <c r="N83" s="98">
        <f t="shared" si="53"/>
        <v>0</v>
      </c>
    </row>
    <row r="84" spans="1:14" x14ac:dyDescent="0.2">
      <c r="A84" s="71" t="s">
        <v>67</v>
      </c>
      <c r="B84" s="97">
        <f t="shared" si="55"/>
        <v>0</v>
      </c>
      <c r="C84" s="97">
        <f t="shared" si="55"/>
        <v>0</v>
      </c>
      <c r="D84" s="97">
        <f t="shared" si="55"/>
        <v>0</v>
      </c>
      <c r="E84" s="97">
        <f t="shared" si="55"/>
        <v>0</v>
      </c>
      <c r="F84" s="97">
        <f t="shared" si="55"/>
        <v>0</v>
      </c>
      <c r="G84" s="97">
        <f t="shared" si="55"/>
        <v>0</v>
      </c>
      <c r="H84" s="97">
        <f t="shared" si="55"/>
        <v>0</v>
      </c>
      <c r="I84" s="97">
        <f t="shared" si="55"/>
        <v>0</v>
      </c>
      <c r="J84" s="97">
        <f t="shared" si="55"/>
        <v>0</v>
      </c>
      <c r="K84" s="97">
        <f t="shared" si="55"/>
        <v>0</v>
      </c>
      <c r="L84" s="97">
        <f t="shared" si="55"/>
        <v>0</v>
      </c>
      <c r="M84" s="97">
        <f t="shared" si="55"/>
        <v>0</v>
      </c>
      <c r="N84" s="98">
        <f t="shared" si="53"/>
        <v>0</v>
      </c>
    </row>
    <row r="85" spans="1:14" x14ac:dyDescent="0.2">
      <c r="A85" s="71" t="s">
        <v>69</v>
      </c>
      <c r="B85" s="97">
        <f t="shared" si="55"/>
        <v>0</v>
      </c>
      <c r="C85" s="97">
        <f t="shared" si="55"/>
        <v>0</v>
      </c>
      <c r="D85" s="97">
        <f t="shared" si="55"/>
        <v>0</v>
      </c>
      <c r="E85" s="97">
        <f t="shared" si="55"/>
        <v>0</v>
      </c>
      <c r="F85" s="97">
        <f t="shared" si="55"/>
        <v>0</v>
      </c>
      <c r="G85" s="97">
        <f t="shared" si="55"/>
        <v>0</v>
      </c>
      <c r="H85" s="97">
        <f t="shared" si="55"/>
        <v>0</v>
      </c>
      <c r="I85" s="97">
        <f t="shared" si="55"/>
        <v>0</v>
      </c>
      <c r="J85" s="97">
        <f t="shared" si="55"/>
        <v>0</v>
      </c>
      <c r="K85" s="97">
        <f t="shared" si="55"/>
        <v>0</v>
      </c>
      <c r="L85" s="97">
        <f t="shared" si="55"/>
        <v>0</v>
      </c>
      <c r="M85" s="97">
        <f t="shared" si="55"/>
        <v>0</v>
      </c>
      <c r="N85" s="98">
        <f t="shared" si="53"/>
        <v>0</v>
      </c>
    </row>
    <row r="86" spans="1:14" x14ac:dyDescent="0.2">
      <c r="A86" s="71" t="s">
        <v>71</v>
      </c>
      <c r="B86" s="97">
        <f t="shared" si="55"/>
        <v>0</v>
      </c>
      <c r="C86" s="97">
        <f t="shared" si="55"/>
        <v>0</v>
      </c>
      <c r="D86" s="97">
        <f t="shared" si="55"/>
        <v>0</v>
      </c>
      <c r="E86" s="97">
        <f t="shared" si="55"/>
        <v>0</v>
      </c>
      <c r="F86" s="97">
        <f t="shared" si="55"/>
        <v>0</v>
      </c>
      <c r="G86" s="97">
        <f t="shared" si="55"/>
        <v>0</v>
      </c>
      <c r="H86" s="97">
        <f t="shared" si="55"/>
        <v>0</v>
      </c>
      <c r="I86" s="97">
        <f t="shared" si="55"/>
        <v>0</v>
      </c>
      <c r="J86" s="97">
        <f t="shared" si="55"/>
        <v>0</v>
      </c>
      <c r="K86" s="97">
        <f t="shared" si="55"/>
        <v>0</v>
      </c>
      <c r="L86" s="97">
        <f t="shared" si="55"/>
        <v>0</v>
      </c>
      <c r="M86" s="97">
        <f t="shared" si="55"/>
        <v>0</v>
      </c>
      <c r="N86" s="98">
        <f t="shared" si="53"/>
        <v>0</v>
      </c>
    </row>
    <row r="87" spans="1:14" x14ac:dyDescent="0.2">
      <c r="A87" s="71" t="s">
        <v>73</v>
      </c>
      <c r="B87" s="97">
        <f t="shared" si="55"/>
        <v>0</v>
      </c>
      <c r="C87" s="97">
        <f t="shared" si="55"/>
        <v>0</v>
      </c>
      <c r="D87" s="97">
        <f t="shared" si="55"/>
        <v>0</v>
      </c>
      <c r="E87" s="97">
        <f t="shared" si="55"/>
        <v>0</v>
      </c>
      <c r="F87" s="97">
        <f t="shared" si="55"/>
        <v>0</v>
      </c>
      <c r="G87" s="97">
        <f t="shared" si="55"/>
        <v>0</v>
      </c>
      <c r="H87" s="97">
        <f t="shared" si="55"/>
        <v>0</v>
      </c>
      <c r="I87" s="97">
        <f t="shared" si="55"/>
        <v>0</v>
      </c>
      <c r="J87" s="97">
        <f t="shared" si="55"/>
        <v>0</v>
      </c>
      <c r="K87" s="97">
        <f t="shared" si="55"/>
        <v>0</v>
      </c>
      <c r="L87" s="97">
        <f t="shared" si="55"/>
        <v>0</v>
      </c>
      <c r="M87" s="97">
        <f t="shared" si="55"/>
        <v>0</v>
      </c>
      <c r="N87" s="98">
        <f t="shared" si="53"/>
        <v>0</v>
      </c>
    </row>
    <row r="88" spans="1:14" x14ac:dyDescent="0.2">
      <c r="A88" s="71" t="s">
        <v>75</v>
      </c>
      <c r="B88" s="97">
        <f t="shared" si="55"/>
        <v>0</v>
      </c>
      <c r="C88" s="97">
        <f t="shared" si="55"/>
        <v>0</v>
      </c>
      <c r="D88" s="97">
        <f t="shared" si="55"/>
        <v>0</v>
      </c>
      <c r="E88" s="97">
        <f t="shared" si="55"/>
        <v>0</v>
      </c>
      <c r="F88" s="97">
        <f t="shared" si="55"/>
        <v>0</v>
      </c>
      <c r="G88" s="97">
        <f t="shared" si="55"/>
        <v>0</v>
      </c>
      <c r="H88" s="97">
        <f t="shared" si="55"/>
        <v>0</v>
      </c>
      <c r="I88" s="97">
        <f t="shared" si="55"/>
        <v>0</v>
      </c>
      <c r="J88" s="97">
        <f t="shared" si="55"/>
        <v>0</v>
      </c>
      <c r="K88" s="97">
        <f t="shared" si="55"/>
        <v>0</v>
      </c>
      <c r="L88" s="97">
        <f t="shared" si="55"/>
        <v>0</v>
      </c>
      <c r="M88" s="97">
        <f t="shared" si="55"/>
        <v>0</v>
      </c>
      <c r="N88" s="98">
        <f t="shared" si="53"/>
        <v>0</v>
      </c>
    </row>
    <row r="89" spans="1:14" x14ac:dyDescent="0.2">
      <c r="A89" s="71" t="s">
        <v>76</v>
      </c>
      <c r="B89" s="97">
        <f t="shared" ref="B89:M98" si="56">COUNTIFS(USERGestdossiercont,$A89,Moiscont,MONTH(B$2),OKKONA,$B$57)</f>
        <v>0</v>
      </c>
      <c r="C89" s="97">
        <f t="shared" si="56"/>
        <v>0</v>
      </c>
      <c r="D89" s="97">
        <f t="shared" si="56"/>
        <v>0</v>
      </c>
      <c r="E89" s="97">
        <f t="shared" si="56"/>
        <v>0</v>
      </c>
      <c r="F89" s="97">
        <f t="shared" si="56"/>
        <v>0</v>
      </c>
      <c r="G89" s="97">
        <f t="shared" si="56"/>
        <v>0</v>
      </c>
      <c r="H89" s="97">
        <f t="shared" si="56"/>
        <v>0</v>
      </c>
      <c r="I89" s="97">
        <f t="shared" si="56"/>
        <v>0</v>
      </c>
      <c r="J89" s="97">
        <f t="shared" si="56"/>
        <v>0</v>
      </c>
      <c r="K89" s="97">
        <f t="shared" si="56"/>
        <v>0</v>
      </c>
      <c r="L89" s="97">
        <f t="shared" si="56"/>
        <v>0</v>
      </c>
      <c r="M89" s="97">
        <f t="shared" si="56"/>
        <v>0</v>
      </c>
      <c r="N89" s="98">
        <f t="shared" si="53"/>
        <v>0</v>
      </c>
    </row>
    <row r="90" spans="1:14" x14ac:dyDescent="0.2">
      <c r="A90" s="71" t="s">
        <v>77</v>
      </c>
      <c r="B90" s="97">
        <f t="shared" si="56"/>
        <v>0</v>
      </c>
      <c r="C90" s="97">
        <f t="shared" si="56"/>
        <v>0</v>
      </c>
      <c r="D90" s="97">
        <f t="shared" si="56"/>
        <v>0</v>
      </c>
      <c r="E90" s="97">
        <f t="shared" si="56"/>
        <v>0</v>
      </c>
      <c r="F90" s="97">
        <f t="shared" si="56"/>
        <v>0</v>
      </c>
      <c r="G90" s="97">
        <f t="shared" si="56"/>
        <v>0</v>
      </c>
      <c r="H90" s="97">
        <f t="shared" si="56"/>
        <v>0</v>
      </c>
      <c r="I90" s="97">
        <f t="shared" si="56"/>
        <v>0</v>
      </c>
      <c r="J90" s="97">
        <f t="shared" si="56"/>
        <v>0</v>
      </c>
      <c r="K90" s="97">
        <f t="shared" si="56"/>
        <v>0</v>
      </c>
      <c r="L90" s="97">
        <f t="shared" si="56"/>
        <v>0</v>
      </c>
      <c r="M90" s="97">
        <f t="shared" si="56"/>
        <v>0</v>
      </c>
      <c r="N90" s="98">
        <f t="shared" si="53"/>
        <v>0</v>
      </c>
    </row>
    <row r="91" spans="1:14" x14ac:dyDescent="0.2">
      <c r="A91" s="71" t="s">
        <v>78</v>
      </c>
      <c r="B91" s="97">
        <f t="shared" si="56"/>
        <v>0</v>
      </c>
      <c r="C91" s="97">
        <f t="shared" si="56"/>
        <v>0</v>
      </c>
      <c r="D91" s="97">
        <f t="shared" si="56"/>
        <v>0</v>
      </c>
      <c r="E91" s="97">
        <f t="shared" si="56"/>
        <v>0</v>
      </c>
      <c r="F91" s="97">
        <f t="shared" si="56"/>
        <v>0</v>
      </c>
      <c r="G91" s="97">
        <f t="shared" si="56"/>
        <v>0</v>
      </c>
      <c r="H91" s="97">
        <f t="shared" si="56"/>
        <v>0</v>
      </c>
      <c r="I91" s="97">
        <f t="shared" si="56"/>
        <v>0</v>
      </c>
      <c r="J91" s="97">
        <f t="shared" si="56"/>
        <v>0</v>
      </c>
      <c r="K91" s="97">
        <f t="shared" si="56"/>
        <v>0</v>
      </c>
      <c r="L91" s="97">
        <f t="shared" si="56"/>
        <v>0</v>
      </c>
      <c r="M91" s="97">
        <f t="shared" si="56"/>
        <v>0</v>
      </c>
      <c r="N91" s="98">
        <f t="shared" si="53"/>
        <v>0</v>
      </c>
    </row>
    <row r="92" spans="1:14" x14ac:dyDescent="0.2">
      <c r="A92" s="71" t="s">
        <v>79</v>
      </c>
      <c r="B92" s="97">
        <f t="shared" si="56"/>
        <v>0</v>
      </c>
      <c r="C92" s="97">
        <f t="shared" si="56"/>
        <v>0</v>
      </c>
      <c r="D92" s="97">
        <f t="shared" si="56"/>
        <v>0</v>
      </c>
      <c r="E92" s="97">
        <f t="shared" si="56"/>
        <v>0</v>
      </c>
      <c r="F92" s="97">
        <f t="shared" si="56"/>
        <v>0</v>
      </c>
      <c r="G92" s="97">
        <f t="shared" si="56"/>
        <v>0</v>
      </c>
      <c r="H92" s="97">
        <f t="shared" si="56"/>
        <v>0</v>
      </c>
      <c r="I92" s="97">
        <f t="shared" si="56"/>
        <v>0</v>
      </c>
      <c r="J92" s="97">
        <f t="shared" si="56"/>
        <v>0</v>
      </c>
      <c r="K92" s="97">
        <f t="shared" si="56"/>
        <v>0</v>
      </c>
      <c r="L92" s="97">
        <f t="shared" si="56"/>
        <v>0</v>
      </c>
      <c r="M92" s="97">
        <f t="shared" si="56"/>
        <v>0</v>
      </c>
      <c r="N92" s="98">
        <f t="shared" si="53"/>
        <v>0</v>
      </c>
    </row>
    <row r="93" spans="1:14" x14ac:dyDescent="0.2">
      <c r="A93" s="71" t="s">
        <v>80</v>
      </c>
      <c r="B93" s="97">
        <f t="shared" si="56"/>
        <v>0</v>
      </c>
      <c r="C93" s="97">
        <f t="shared" si="56"/>
        <v>0</v>
      </c>
      <c r="D93" s="97">
        <f t="shared" si="56"/>
        <v>0</v>
      </c>
      <c r="E93" s="97">
        <f t="shared" si="56"/>
        <v>0</v>
      </c>
      <c r="F93" s="97">
        <f t="shared" si="56"/>
        <v>0</v>
      </c>
      <c r="G93" s="97">
        <f t="shared" si="56"/>
        <v>0</v>
      </c>
      <c r="H93" s="97">
        <f t="shared" si="56"/>
        <v>0</v>
      </c>
      <c r="I93" s="97">
        <f t="shared" si="56"/>
        <v>0</v>
      </c>
      <c r="J93" s="97">
        <f t="shared" si="56"/>
        <v>0</v>
      </c>
      <c r="K93" s="97">
        <f t="shared" si="56"/>
        <v>0</v>
      </c>
      <c r="L93" s="97">
        <f t="shared" si="56"/>
        <v>0</v>
      </c>
      <c r="M93" s="97">
        <f t="shared" si="56"/>
        <v>0</v>
      </c>
      <c r="N93" s="98">
        <f t="shared" si="53"/>
        <v>0</v>
      </c>
    </row>
    <row r="94" spans="1:14" x14ac:dyDescent="0.2">
      <c r="A94" s="71" t="s">
        <v>81</v>
      </c>
      <c r="B94" s="97">
        <f t="shared" si="56"/>
        <v>0</v>
      </c>
      <c r="C94" s="97">
        <f t="shared" si="56"/>
        <v>0</v>
      </c>
      <c r="D94" s="97">
        <f t="shared" si="56"/>
        <v>0</v>
      </c>
      <c r="E94" s="97">
        <f t="shared" si="56"/>
        <v>0</v>
      </c>
      <c r="F94" s="97">
        <f t="shared" si="56"/>
        <v>0</v>
      </c>
      <c r="G94" s="97">
        <f t="shared" si="56"/>
        <v>0</v>
      </c>
      <c r="H94" s="97">
        <f t="shared" si="56"/>
        <v>0</v>
      </c>
      <c r="I94" s="97">
        <f t="shared" si="56"/>
        <v>0</v>
      </c>
      <c r="J94" s="97">
        <f t="shared" si="56"/>
        <v>0</v>
      </c>
      <c r="K94" s="97">
        <f t="shared" si="56"/>
        <v>0</v>
      </c>
      <c r="L94" s="97">
        <f t="shared" si="56"/>
        <v>0</v>
      </c>
      <c r="M94" s="97">
        <f t="shared" si="56"/>
        <v>0</v>
      </c>
      <c r="N94" s="98">
        <f t="shared" si="53"/>
        <v>0</v>
      </c>
    </row>
    <row r="95" spans="1:14" x14ac:dyDescent="0.2">
      <c r="A95" s="71" t="s">
        <v>82</v>
      </c>
      <c r="B95" s="97">
        <f t="shared" si="56"/>
        <v>0</v>
      </c>
      <c r="C95" s="97">
        <f t="shared" si="56"/>
        <v>0</v>
      </c>
      <c r="D95" s="97">
        <f t="shared" si="56"/>
        <v>0</v>
      </c>
      <c r="E95" s="97">
        <f t="shared" si="56"/>
        <v>0</v>
      </c>
      <c r="F95" s="97">
        <f t="shared" si="56"/>
        <v>0</v>
      </c>
      <c r="G95" s="97">
        <f t="shared" si="56"/>
        <v>0</v>
      </c>
      <c r="H95" s="97">
        <f t="shared" si="56"/>
        <v>0</v>
      </c>
      <c r="I95" s="97">
        <f t="shared" si="56"/>
        <v>0</v>
      </c>
      <c r="J95" s="97">
        <f t="shared" si="56"/>
        <v>0</v>
      </c>
      <c r="K95" s="97">
        <f t="shared" si="56"/>
        <v>0</v>
      </c>
      <c r="L95" s="97">
        <f t="shared" si="56"/>
        <v>0</v>
      </c>
      <c r="M95" s="97">
        <f t="shared" si="56"/>
        <v>0</v>
      </c>
      <c r="N95" s="98">
        <f t="shared" si="53"/>
        <v>0</v>
      </c>
    </row>
    <row r="96" spans="1:14" x14ac:dyDescent="0.2">
      <c r="A96" s="71" t="s">
        <v>83</v>
      </c>
      <c r="B96" s="97">
        <f t="shared" si="56"/>
        <v>0</v>
      </c>
      <c r="C96" s="97">
        <f t="shared" si="56"/>
        <v>0</v>
      </c>
      <c r="D96" s="97">
        <f t="shared" si="56"/>
        <v>0</v>
      </c>
      <c r="E96" s="97">
        <f t="shared" si="56"/>
        <v>0</v>
      </c>
      <c r="F96" s="97">
        <f t="shared" si="56"/>
        <v>0</v>
      </c>
      <c r="G96" s="97">
        <f t="shared" si="56"/>
        <v>0</v>
      </c>
      <c r="H96" s="97">
        <f t="shared" si="56"/>
        <v>0</v>
      </c>
      <c r="I96" s="97">
        <f t="shared" si="56"/>
        <v>0</v>
      </c>
      <c r="J96" s="97">
        <f t="shared" si="56"/>
        <v>0</v>
      </c>
      <c r="K96" s="97">
        <f t="shared" si="56"/>
        <v>0</v>
      </c>
      <c r="L96" s="97">
        <f t="shared" si="56"/>
        <v>0</v>
      </c>
      <c r="M96" s="97">
        <f t="shared" si="56"/>
        <v>0</v>
      </c>
      <c r="N96" s="98">
        <f t="shared" si="53"/>
        <v>0</v>
      </c>
    </row>
    <row r="97" spans="1:14" x14ac:dyDescent="0.2">
      <c r="A97" s="71" t="s">
        <v>84</v>
      </c>
      <c r="B97" s="97">
        <f t="shared" si="56"/>
        <v>0</v>
      </c>
      <c r="C97" s="97">
        <f t="shared" si="56"/>
        <v>0</v>
      </c>
      <c r="D97" s="97">
        <f t="shared" si="56"/>
        <v>0</v>
      </c>
      <c r="E97" s="97">
        <f t="shared" si="56"/>
        <v>0</v>
      </c>
      <c r="F97" s="97">
        <f t="shared" si="56"/>
        <v>0</v>
      </c>
      <c r="G97" s="97">
        <f t="shared" si="56"/>
        <v>0</v>
      </c>
      <c r="H97" s="97">
        <f t="shared" si="56"/>
        <v>0</v>
      </c>
      <c r="I97" s="97">
        <f t="shared" si="56"/>
        <v>0</v>
      </c>
      <c r="J97" s="97">
        <f t="shared" si="56"/>
        <v>0</v>
      </c>
      <c r="K97" s="97">
        <f t="shared" si="56"/>
        <v>0</v>
      </c>
      <c r="L97" s="97">
        <f t="shared" si="56"/>
        <v>0</v>
      </c>
      <c r="M97" s="97">
        <f t="shared" si="56"/>
        <v>0</v>
      </c>
      <c r="N97" s="98">
        <f t="shared" si="53"/>
        <v>0</v>
      </c>
    </row>
    <row r="98" spans="1:14" x14ac:dyDescent="0.2">
      <c r="A98" s="71" t="s">
        <v>85</v>
      </c>
      <c r="B98" s="97">
        <f t="shared" si="56"/>
        <v>0</v>
      </c>
      <c r="C98" s="97">
        <f t="shared" si="56"/>
        <v>0</v>
      </c>
      <c r="D98" s="97">
        <f t="shared" si="56"/>
        <v>0</v>
      </c>
      <c r="E98" s="97">
        <f t="shared" si="56"/>
        <v>0</v>
      </c>
      <c r="F98" s="97">
        <f t="shared" si="56"/>
        <v>0</v>
      </c>
      <c r="G98" s="97">
        <f t="shared" si="56"/>
        <v>0</v>
      </c>
      <c r="H98" s="97">
        <f t="shared" si="56"/>
        <v>0</v>
      </c>
      <c r="I98" s="97">
        <f t="shared" si="56"/>
        <v>0</v>
      </c>
      <c r="J98" s="97">
        <f t="shared" si="56"/>
        <v>0</v>
      </c>
      <c r="K98" s="97">
        <f t="shared" si="56"/>
        <v>0</v>
      </c>
      <c r="L98" s="97">
        <f t="shared" si="56"/>
        <v>0</v>
      </c>
      <c r="M98" s="97">
        <f t="shared" si="56"/>
        <v>0</v>
      </c>
      <c r="N98" s="98">
        <f t="shared" si="53"/>
        <v>0</v>
      </c>
    </row>
    <row r="99" spans="1:14" x14ac:dyDescent="0.2">
      <c r="A99" s="71" t="s">
        <v>86</v>
      </c>
      <c r="B99" s="97">
        <f t="shared" ref="B99:M108" si="57">COUNTIFS(USERGestdossiercont,$A99,Moiscont,MONTH(B$2),OKKONA,$B$57)</f>
        <v>0</v>
      </c>
      <c r="C99" s="97">
        <f t="shared" si="57"/>
        <v>0</v>
      </c>
      <c r="D99" s="97">
        <f t="shared" si="57"/>
        <v>0</v>
      </c>
      <c r="E99" s="97">
        <f t="shared" si="57"/>
        <v>0</v>
      </c>
      <c r="F99" s="97">
        <f t="shared" si="57"/>
        <v>0</v>
      </c>
      <c r="G99" s="97">
        <f t="shared" si="57"/>
        <v>0</v>
      </c>
      <c r="H99" s="97">
        <f t="shared" si="57"/>
        <v>0</v>
      </c>
      <c r="I99" s="97">
        <f t="shared" si="57"/>
        <v>0</v>
      </c>
      <c r="J99" s="97">
        <f t="shared" si="57"/>
        <v>0</v>
      </c>
      <c r="K99" s="97">
        <f t="shared" si="57"/>
        <v>0</v>
      </c>
      <c r="L99" s="97">
        <f t="shared" si="57"/>
        <v>0</v>
      </c>
      <c r="M99" s="97">
        <f t="shared" si="57"/>
        <v>0</v>
      </c>
      <c r="N99" s="98">
        <f t="shared" si="53"/>
        <v>0</v>
      </c>
    </row>
    <row r="100" spans="1:14" x14ac:dyDescent="0.2">
      <c r="A100" s="71" t="s">
        <v>31</v>
      </c>
      <c r="B100" s="97">
        <f t="shared" si="57"/>
        <v>0</v>
      </c>
      <c r="C100" s="97">
        <f t="shared" si="57"/>
        <v>0</v>
      </c>
      <c r="D100" s="97">
        <f t="shared" si="57"/>
        <v>0</v>
      </c>
      <c r="E100" s="97">
        <f t="shared" si="57"/>
        <v>0</v>
      </c>
      <c r="F100" s="97">
        <f t="shared" si="57"/>
        <v>0</v>
      </c>
      <c r="G100" s="97">
        <f t="shared" si="57"/>
        <v>0</v>
      </c>
      <c r="H100" s="97">
        <f t="shared" si="57"/>
        <v>0</v>
      </c>
      <c r="I100" s="97">
        <f t="shared" si="57"/>
        <v>0</v>
      </c>
      <c r="J100" s="97">
        <f t="shared" si="57"/>
        <v>0</v>
      </c>
      <c r="K100" s="97">
        <f t="shared" si="57"/>
        <v>0</v>
      </c>
      <c r="L100" s="97">
        <f t="shared" si="57"/>
        <v>0</v>
      </c>
      <c r="M100" s="97">
        <f t="shared" si="57"/>
        <v>0</v>
      </c>
      <c r="N100" s="98">
        <f t="shared" si="53"/>
        <v>0</v>
      </c>
    </row>
    <row r="101" spans="1:14" x14ac:dyDescent="0.2">
      <c r="A101" s="71" t="s">
        <v>87</v>
      </c>
      <c r="B101" s="97">
        <f t="shared" si="57"/>
        <v>0</v>
      </c>
      <c r="C101" s="97">
        <f t="shared" si="57"/>
        <v>0</v>
      </c>
      <c r="D101" s="97">
        <f t="shared" si="57"/>
        <v>0</v>
      </c>
      <c r="E101" s="97">
        <f t="shared" si="57"/>
        <v>0</v>
      </c>
      <c r="F101" s="97">
        <f t="shared" si="57"/>
        <v>0</v>
      </c>
      <c r="G101" s="97">
        <f t="shared" si="57"/>
        <v>0</v>
      </c>
      <c r="H101" s="97">
        <f t="shared" si="57"/>
        <v>0</v>
      </c>
      <c r="I101" s="97">
        <f t="shared" si="57"/>
        <v>0</v>
      </c>
      <c r="J101" s="97">
        <f t="shared" si="57"/>
        <v>0</v>
      </c>
      <c r="K101" s="97">
        <f t="shared" si="57"/>
        <v>0</v>
      </c>
      <c r="L101" s="97">
        <f t="shared" si="57"/>
        <v>0</v>
      </c>
      <c r="M101" s="97">
        <f t="shared" si="57"/>
        <v>0</v>
      </c>
      <c r="N101" s="98">
        <f t="shared" si="53"/>
        <v>0</v>
      </c>
    </row>
    <row r="102" spans="1:14" x14ac:dyDescent="0.2">
      <c r="A102" s="71" t="s">
        <v>88</v>
      </c>
      <c r="B102" s="97">
        <f t="shared" si="57"/>
        <v>0</v>
      </c>
      <c r="C102" s="97">
        <f t="shared" si="57"/>
        <v>0</v>
      </c>
      <c r="D102" s="97">
        <f t="shared" si="57"/>
        <v>0</v>
      </c>
      <c r="E102" s="97">
        <f t="shared" si="57"/>
        <v>0</v>
      </c>
      <c r="F102" s="97">
        <f t="shared" si="57"/>
        <v>0</v>
      </c>
      <c r="G102" s="97">
        <f t="shared" si="57"/>
        <v>0</v>
      </c>
      <c r="H102" s="97">
        <f t="shared" si="57"/>
        <v>0</v>
      </c>
      <c r="I102" s="97">
        <f t="shared" si="57"/>
        <v>0</v>
      </c>
      <c r="J102" s="97">
        <f t="shared" si="57"/>
        <v>0</v>
      </c>
      <c r="K102" s="97">
        <f t="shared" si="57"/>
        <v>0</v>
      </c>
      <c r="L102" s="97">
        <f t="shared" si="57"/>
        <v>0</v>
      </c>
      <c r="M102" s="97">
        <f t="shared" si="57"/>
        <v>0</v>
      </c>
      <c r="N102" s="98">
        <f t="shared" si="53"/>
        <v>0</v>
      </c>
    </row>
    <row r="103" spans="1:14" x14ac:dyDescent="0.2">
      <c r="A103" s="71" t="s">
        <v>89</v>
      </c>
      <c r="B103" s="97">
        <f t="shared" si="57"/>
        <v>0</v>
      </c>
      <c r="C103" s="97">
        <f t="shared" si="57"/>
        <v>0</v>
      </c>
      <c r="D103" s="97">
        <f t="shared" si="57"/>
        <v>0</v>
      </c>
      <c r="E103" s="97">
        <f t="shared" si="57"/>
        <v>0</v>
      </c>
      <c r="F103" s="97">
        <f t="shared" si="57"/>
        <v>0</v>
      </c>
      <c r="G103" s="97">
        <f t="shared" si="57"/>
        <v>0</v>
      </c>
      <c r="H103" s="97">
        <f t="shared" si="57"/>
        <v>0</v>
      </c>
      <c r="I103" s="97">
        <f t="shared" si="57"/>
        <v>0</v>
      </c>
      <c r="J103" s="97">
        <f t="shared" si="57"/>
        <v>0</v>
      </c>
      <c r="K103" s="97">
        <f t="shared" si="57"/>
        <v>0</v>
      </c>
      <c r="L103" s="97">
        <f t="shared" si="57"/>
        <v>0</v>
      </c>
      <c r="M103" s="97">
        <f t="shared" si="57"/>
        <v>0</v>
      </c>
      <c r="N103" s="98">
        <f t="shared" si="53"/>
        <v>0</v>
      </c>
    </row>
    <row r="104" spans="1:14" x14ac:dyDescent="0.2">
      <c r="A104" s="71" t="s">
        <v>90</v>
      </c>
      <c r="B104" s="97">
        <f t="shared" si="57"/>
        <v>0</v>
      </c>
      <c r="C104" s="97">
        <f t="shared" si="57"/>
        <v>0</v>
      </c>
      <c r="D104" s="97">
        <f t="shared" si="57"/>
        <v>0</v>
      </c>
      <c r="E104" s="97">
        <f t="shared" si="57"/>
        <v>0</v>
      </c>
      <c r="F104" s="97">
        <f t="shared" si="57"/>
        <v>0</v>
      </c>
      <c r="G104" s="97">
        <f t="shared" si="57"/>
        <v>0</v>
      </c>
      <c r="H104" s="97">
        <f t="shared" si="57"/>
        <v>0</v>
      </c>
      <c r="I104" s="97">
        <f t="shared" si="57"/>
        <v>0</v>
      </c>
      <c r="J104" s="97">
        <f t="shared" si="57"/>
        <v>0</v>
      </c>
      <c r="K104" s="97">
        <f t="shared" si="57"/>
        <v>0</v>
      </c>
      <c r="L104" s="97">
        <f t="shared" si="57"/>
        <v>0</v>
      </c>
      <c r="M104" s="97">
        <f t="shared" si="57"/>
        <v>0</v>
      </c>
      <c r="N104" s="98">
        <f t="shared" si="53"/>
        <v>0</v>
      </c>
    </row>
    <row r="105" spans="1:14" x14ac:dyDescent="0.2">
      <c r="A105" s="71" t="s">
        <v>215</v>
      </c>
      <c r="B105" s="97">
        <f t="shared" si="57"/>
        <v>0</v>
      </c>
      <c r="C105" s="97">
        <f t="shared" si="57"/>
        <v>0</v>
      </c>
      <c r="D105" s="97">
        <f t="shared" si="57"/>
        <v>0</v>
      </c>
      <c r="E105" s="97">
        <f t="shared" si="57"/>
        <v>0</v>
      </c>
      <c r="F105" s="97">
        <f t="shared" si="57"/>
        <v>0</v>
      </c>
      <c r="G105" s="97">
        <f t="shared" si="57"/>
        <v>0</v>
      </c>
      <c r="H105" s="97">
        <f t="shared" si="57"/>
        <v>0</v>
      </c>
      <c r="I105" s="97">
        <f t="shared" si="57"/>
        <v>0</v>
      </c>
      <c r="J105" s="97">
        <f t="shared" si="57"/>
        <v>0</v>
      </c>
      <c r="K105" s="97">
        <f t="shared" si="57"/>
        <v>0</v>
      </c>
      <c r="L105" s="97">
        <f t="shared" si="57"/>
        <v>0</v>
      </c>
      <c r="M105" s="97">
        <f t="shared" si="57"/>
        <v>0</v>
      </c>
      <c r="N105" s="98">
        <f>SUM(B105:M105)</f>
        <v>0</v>
      </c>
    </row>
    <row r="106" spans="1:14" x14ac:dyDescent="0.2">
      <c r="A106" s="71" t="s">
        <v>216</v>
      </c>
      <c r="B106" s="97">
        <f t="shared" si="57"/>
        <v>0</v>
      </c>
      <c r="C106" s="97">
        <f t="shared" si="57"/>
        <v>0</v>
      </c>
      <c r="D106" s="97">
        <f t="shared" si="57"/>
        <v>0</v>
      </c>
      <c r="E106" s="97">
        <f t="shared" si="57"/>
        <v>0</v>
      </c>
      <c r="F106" s="97">
        <f t="shared" si="57"/>
        <v>0</v>
      </c>
      <c r="G106" s="97">
        <f t="shared" si="57"/>
        <v>0</v>
      </c>
      <c r="H106" s="97">
        <f t="shared" si="57"/>
        <v>0</v>
      </c>
      <c r="I106" s="97">
        <f t="shared" si="57"/>
        <v>0</v>
      </c>
      <c r="J106" s="97">
        <f t="shared" si="57"/>
        <v>0</v>
      </c>
      <c r="K106" s="97">
        <f t="shared" si="57"/>
        <v>0</v>
      </c>
      <c r="L106" s="97">
        <f t="shared" si="57"/>
        <v>0</v>
      </c>
      <c r="M106" s="97">
        <f t="shared" si="57"/>
        <v>0</v>
      </c>
      <c r="N106" s="98">
        <f>SUM(B106:M106)</f>
        <v>0</v>
      </c>
    </row>
    <row r="107" spans="1:14" x14ac:dyDescent="0.2">
      <c r="A107" s="71" t="s">
        <v>217</v>
      </c>
      <c r="B107" s="97">
        <f t="shared" si="57"/>
        <v>0</v>
      </c>
      <c r="C107" s="97">
        <f t="shared" si="57"/>
        <v>0</v>
      </c>
      <c r="D107" s="97">
        <f t="shared" si="57"/>
        <v>0</v>
      </c>
      <c r="E107" s="97">
        <f t="shared" si="57"/>
        <v>0</v>
      </c>
      <c r="F107" s="97">
        <f t="shared" si="57"/>
        <v>0</v>
      </c>
      <c r="G107" s="97">
        <f t="shared" si="57"/>
        <v>0</v>
      </c>
      <c r="H107" s="97">
        <f t="shared" si="57"/>
        <v>0</v>
      </c>
      <c r="I107" s="97">
        <f t="shared" si="57"/>
        <v>0</v>
      </c>
      <c r="J107" s="97">
        <f t="shared" si="57"/>
        <v>0</v>
      </c>
      <c r="K107" s="97">
        <f t="shared" si="57"/>
        <v>0</v>
      </c>
      <c r="L107" s="97">
        <f t="shared" si="57"/>
        <v>0</v>
      </c>
      <c r="M107" s="97">
        <f t="shared" si="57"/>
        <v>0</v>
      </c>
      <c r="N107" s="98">
        <f>SUM(B107:M107)</f>
        <v>0</v>
      </c>
    </row>
    <row r="108" spans="1:14" x14ac:dyDescent="0.2">
      <c r="A108" s="71" t="s">
        <v>218</v>
      </c>
      <c r="B108" s="97">
        <f t="shared" si="57"/>
        <v>0</v>
      </c>
      <c r="C108" s="97">
        <f t="shared" si="57"/>
        <v>0</v>
      </c>
      <c r="D108" s="97">
        <f t="shared" si="57"/>
        <v>0</v>
      </c>
      <c r="E108" s="97">
        <f t="shared" si="57"/>
        <v>0</v>
      </c>
      <c r="F108" s="97">
        <f t="shared" si="57"/>
        <v>0</v>
      </c>
      <c r="G108" s="97">
        <f t="shared" si="57"/>
        <v>0</v>
      </c>
      <c r="H108" s="97">
        <f t="shared" si="57"/>
        <v>0</v>
      </c>
      <c r="I108" s="97">
        <f t="shared" si="57"/>
        <v>0</v>
      </c>
      <c r="J108" s="97">
        <f t="shared" si="57"/>
        <v>0</v>
      </c>
      <c r="K108" s="97">
        <f t="shared" si="57"/>
        <v>0</v>
      </c>
      <c r="L108" s="97">
        <f t="shared" si="57"/>
        <v>0</v>
      </c>
      <c r="M108" s="97">
        <f t="shared" si="57"/>
        <v>0</v>
      </c>
      <c r="N108" s="98">
        <f>SUM(B108:M108)</f>
        <v>0</v>
      </c>
    </row>
    <row r="109" spans="1:14" x14ac:dyDescent="0.2">
      <c r="A109" s="71" t="s">
        <v>219</v>
      </c>
      <c r="B109" s="97">
        <f t="shared" ref="B109:M118" si="58">COUNTIFS(USERGestdossiercont,$A109,Moiscont,MONTH(B$2),OKKONA,$B$57)</f>
        <v>0</v>
      </c>
      <c r="C109" s="97">
        <f t="shared" si="58"/>
        <v>0</v>
      </c>
      <c r="D109" s="97">
        <f t="shared" si="58"/>
        <v>0</v>
      </c>
      <c r="E109" s="97">
        <f t="shared" si="58"/>
        <v>0</v>
      </c>
      <c r="F109" s="97">
        <f t="shared" si="58"/>
        <v>0</v>
      </c>
      <c r="G109" s="97">
        <f t="shared" si="58"/>
        <v>0</v>
      </c>
      <c r="H109" s="97">
        <f t="shared" si="58"/>
        <v>0</v>
      </c>
      <c r="I109" s="97">
        <f t="shared" si="58"/>
        <v>0</v>
      </c>
      <c r="J109" s="97">
        <f t="shared" si="58"/>
        <v>0</v>
      </c>
      <c r="K109" s="97">
        <f t="shared" si="58"/>
        <v>0</v>
      </c>
      <c r="L109" s="97">
        <f t="shared" si="58"/>
        <v>0</v>
      </c>
      <c r="M109" s="97">
        <f t="shared" si="58"/>
        <v>0</v>
      </c>
      <c r="N109" s="98">
        <f>SUM(B109:M109)</f>
        <v>0</v>
      </c>
    </row>
    <row r="110" spans="1:14" x14ac:dyDescent="0.2">
      <c r="A110" s="100" t="s">
        <v>97</v>
      </c>
      <c r="B110" s="97">
        <f t="shared" si="58"/>
        <v>0</v>
      </c>
      <c r="C110" s="97">
        <f t="shared" si="58"/>
        <v>0</v>
      </c>
      <c r="D110" s="97">
        <f t="shared" si="58"/>
        <v>0</v>
      </c>
      <c r="E110" s="97">
        <f t="shared" si="58"/>
        <v>0</v>
      </c>
      <c r="F110" s="97">
        <f t="shared" si="58"/>
        <v>0</v>
      </c>
      <c r="G110" s="97">
        <f t="shared" si="58"/>
        <v>0</v>
      </c>
      <c r="H110" s="97">
        <f t="shared" si="58"/>
        <v>0</v>
      </c>
      <c r="I110" s="97">
        <f t="shared" si="58"/>
        <v>0</v>
      </c>
      <c r="J110" s="97">
        <f t="shared" si="58"/>
        <v>0</v>
      </c>
      <c r="K110" s="97">
        <f t="shared" si="58"/>
        <v>0</v>
      </c>
      <c r="L110" s="97">
        <f t="shared" si="58"/>
        <v>0</v>
      </c>
      <c r="M110" s="97">
        <f t="shared" si="58"/>
        <v>0</v>
      </c>
      <c r="N110" s="98">
        <f t="shared" si="53"/>
        <v>0</v>
      </c>
    </row>
    <row r="111" spans="1:14" x14ac:dyDescent="0.2">
      <c r="A111" s="100" t="s">
        <v>98</v>
      </c>
      <c r="B111" s="97">
        <f t="shared" si="58"/>
        <v>0</v>
      </c>
      <c r="C111" s="97">
        <f t="shared" si="58"/>
        <v>0</v>
      </c>
      <c r="D111" s="97">
        <f t="shared" si="58"/>
        <v>0</v>
      </c>
      <c r="E111" s="97">
        <f t="shared" si="58"/>
        <v>0</v>
      </c>
      <c r="F111" s="97">
        <f t="shared" si="58"/>
        <v>0</v>
      </c>
      <c r="G111" s="97">
        <f t="shared" si="58"/>
        <v>0</v>
      </c>
      <c r="H111" s="97">
        <f t="shared" si="58"/>
        <v>0</v>
      </c>
      <c r="I111" s="97">
        <f t="shared" si="58"/>
        <v>0</v>
      </c>
      <c r="J111" s="97">
        <f t="shared" si="58"/>
        <v>0</v>
      </c>
      <c r="K111" s="97">
        <f t="shared" si="58"/>
        <v>0</v>
      </c>
      <c r="L111" s="97">
        <f t="shared" si="58"/>
        <v>0</v>
      </c>
      <c r="M111" s="97">
        <f t="shared" si="58"/>
        <v>0</v>
      </c>
      <c r="N111" s="98">
        <f t="shared" si="53"/>
        <v>0</v>
      </c>
    </row>
    <row r="112" spans="1:14" x14ac:dyDescent="0.2">
      <c r="A112" s="100" t="s">
        <v>99</v>
      </c>
      <c r="B112" s="97">
        <f t="shared" si="58"/>
        <v>0</v>
      </c>
      <c r="C112" s="97">
        <f t="shared" si="58"/>
        <v>0</v>
      </c>
      <c r="D112" s="97">
        <f t="shared" si="58"/>
        <v>0</v>
      </c>
      <c r="E112" s="97">
        <f t="shared" si="58"/>
        <v>0</v>
      </c>
      <c r="F112" s="97">
        <f t="shared" si="58"/>
        <v>0</v>
      </c>
      <c r="G112" s="97">
        <f t="shared" si="58"/>
        <v>0</v>
      </c>
      <c r="H112" s="97">
        <f t="shared" si="58"/>
        <v>0</v>
      </c>
      <c r="I112" s="97">
        <f t="shared" si="58"/>
        <v>0</v>
      </c>
      <c r="J112" s="97">
        <f t="shared" si="58"/>
        <v>0</v>
      </c>
      <c r="K112" s="97">
        <f t="shared" si="58"/>
        <v>0</v>
      </c>
      <c r="L112" s="97">
        <f t="shared" si="58"/>
        <v>0</v>
      </c>
      <c r="M112" s="97">
        <f t="shared" si="58"/>
        <v>0</v>
      </c>
      <c r="N112" s="98">
        <f t="shared" si="53"/>
        <v>0</v>
      </c>
    </row>
    <row r="113" spans="1:14" x14ac:dyDescent="0.2">
      <c r="A113" s="100" t="s">
        <v>100</v>
      </c>
      <c r="B113" s="97">
        <f t="shared" si="58"/>
        <v>0</v>
      </c>
      <c r="C113" s="97">
        <f t="shared" si="58"/>
        <v>0</v>
      </c>
      <c r="D113" s="97">
        <f t="shared" si="58"/>
        <v>0</v>
      </c>
      <c r="E113" s="97">
        <f t="shared" si="58"/>
        <v>0</v>
      </c>
      <c r="F113" s="97">
        <f t="shared" si="58"/>
        <v>0</v>
      </c>
      <c r="G113" s="97">
        <f t="shared" si="58"/>
        <v>0</v>
      </c>
      <c r="H113" s="97">
        <f t="shared" si="58"/>
        <v>0</v>
      </c>
      <c r="I113" s="97">
        <f t="shared" si="58"/>
        <v>0</v>
      </c>
      <c r="J113" s="97">
        <f t="shared" si="58"/>
        <v>0</v>
      </c>
      <c r="K113" s="97">
        <f t="shared" si="58"/>
        <v>0</v>
      </c>
      <c r="L113" s="97">
        <f t="shared" si="58"/>
        <v>0</v>
      </c>
      <c r="M113" s="97">
        <f t="shared" si="58"/>
        <v>0</v>
      </c>
      <c r="N113" s="98">
        <f t="shared" si="53"/>
        <v>0</v>
      </c>
    </row>
    <row r="114" spans="1:14" x14ac:dyDescent="0.2">
      <c r="A114" s="100" t="s">
        <v>101</v>
      </c>
      <c r="B114" s="97">
        <f t="shared" si="58"/>
        <v>0</v>
      </c>
      <c r="C114" s="97">
        <f t="shared" si="58"/>
        <v>0</v>
      </c>
      <c r="D114" s="97">
        <f t="shared" si="58"/>
        <v>0</v>
      </c>
      <c r="E114" s="97">
        <f t="shared" si="58"/>
        <v>0</v>
      </c>
      <c r="F114" s="97">
        <f t="shared" si="58"/>
        <v>0</v>
      </c>
      <c r="G114" s="97">
        <f t="shared" si="58"/>
        <v>0</v>
      </c>
      <c r="H114" s="97">
        <f t="shared" si="58"/>
        <v>0</v>
      </c>
      <c r="I114" s="97">
        <f t="shared" si="58"/>
        <v>0</v>
      </c>
      <c r="J114" s="97">
        <f t="shared" si="58"/>
        <v>0</v>
      </c>
      <c r="K114" s="97">
        <f t="shared" si="58"/>
        <v>0</v>
      </c>
      <c r="L114" s="97">
        <f t="shared" si="58"/>
        <v>0</v>
      </c>
      <c r="M114" s="97">
        <f t="shared" si="58"/>
        <v>0</v>
      </c>
      <c r="N114" s="98">
        <f t="shared" si="53"/>
        <v>0</v>
      </c>
    </row>
    <row r="115" spans="1:14" x14ac:dyDescent="0.2">
      <c r="A115" s="100" t="s">
        <v>102</v>
      </c>
      <c r="B115" s="97">
        <f t="shared" si="58"/>
        <v>0</v>
      </c>
      <c r="C115" s="97">
        <f t="shared" si="58"/>
        <v>0</v>
      </c>
      <c r="D115" s="97">
        <f t="shared" si="58"/>
        <v>0</v>
      </c>
      <c r="E115" s="97">
        <f t="shared" si="58"/>
        <v>0</v>
      </c>
      <c r="F115" s="97">
        <f t="shared" si="58"/>
        <v>0</v>
      </c>
      <c r="G115" s="97">
        <f t="shared" si="58"/>
        <v>0</v>
      </c>
      <c r="H115" s="97">
        <f t="shared" si="58"/>
        <v>0</v>
      </c>
      <c r="I115" s="97">
        <f t="shared" si="58"/>
        <v>0</v>
      </c>
      <c r="J115" s="97">
        <f t="shared" si="58"/>
        <v>0</v>
      </c>
      <c r="K115" s="97">
        <f t="shared" si="58"/>
        <v>0</v>
      </c>
      <c r="L115" s="97">
        <f t="shared" si="58"/>
        <v>0</v>
      </c>
      <c r="M115" s="97">
        <f t="shared" si="58"/>
        <v>0</v>
      </c>
      <c r="N115" s="98">
        <f t="shared" si="53"/>
        <v>0</v>
      </c>
    </row>
    <row r="116" spans="1:14" x14ac:dyDescent="0.2">
      <c r="A116" s="100" t="s">
        <v>103</v>
      </c>
      <c r="B116" s="97">
        <f t="shared" si="58"/>
        <v>0</v>
      </c>
      <c r="C116" s="97">
        <f t="shared" si="58"/>
        <v>0</v>
      </c>
      <c r="D116" s="97">
        <f t="shared" si="58"/>
        <v>0</v>
      </c>
      <c r="E116" s="97">
        <f t="shared" si="58"/>
        <v>0</v>
      </c>
      <c r="F116" s="97">
        <f t="shared" si="58"/>
        <v>0</v>
      </c>
      <c r="G116" s="97">
        <f t="shared" si="58"/>
        <v>0</v>
      </c>
      <c r="H116" s="97">
        <f t="shared" si="58"/>
        <v>0</v>
      </c>
      <c r="I116" s="97">
        <f t="shared" si="58"/>
        <v>0</v>
      </c>
      <c r="J116" s="97">
        <f t="shared" si="58"/>
        <v>0</v>
      </c>
      <c r="K116" s="97">
        <f t="shared" si="58"/>
        <v>0</v>
      </c>
      <c r="L116" s="97">
        <f t="shared" si="58"/>
        <v>0</v>
      </c>
      <c r="M116" s="97">
        <f t="shared" si="58"/>
        <v>0</v>
      </c>
      <c r="N116" s="98">
        <f t="shared" si="53"/>
        <v>0</v>
      </c>
    </row>
    <row r="117" spans="1:14" x14ac:dyDescent="0.2">
      <c r="A117" s="100" t="s">
        <v>104</v>
      </c>
      <c r="B117" s="97">
        <f t="shared" si="58"/>
        <v>0</v>
      </c>
      <c r="C117" s="97">
        <f t="shared" si="58"/>
        <v>0</v>
      </c>
      <c r="D117" s="97">
        <f t="shared" si="58"/>
        <v>0</v>
      </c>
      <c r="E117" s="97">
        <f t="shared" si="58"/>
        <v>0</v>
      </c>
      <c r="F117" s="97">
        <f t="shared" si="58"/>
        <v>0</v>
      </c>
      <c r="G117" s="97">
        <f t="shared" si="58"/>
        <v>0</v>
      </c>
      <c r="H117" s="97">
        <f t="shared" si="58"/>
        <v>0</v>
      </c>
      <c r="I117" s="97">
        <f t="shared" si="58"/>
        <v>0</v>
      </c>
      <c r="J117" s="97">
        <f t="shared" si="58"/>
        <v>0</v>
      </c>
      <c r="K117" s="97">
        <f t="shared" si="58"/>
        <v>0</v>
      </c>
      <c r="L117" s="97">
        <f t="shared" si="58"/>
        <v>0</v>
      </c>
      <c r="M117" s="97">
        <f t="shared" si="58"/>
        <v>0</v>
      </c>
      <c r="N117" s="98">
        <f t="shared" si="53"/>
        <v>0</v>
      </c>
    </row>
    <row r="118" spans="1:14" x14ac:dyDescent="0.2">
      <c r="A118" s="100" t="s">
        <v>105</v>
      </c>
      <c r="B118" s="97">
        <f t="shared" si="58"/>
        <v>0</v>
      </c>
      <c r="C118" s="97">
        <f t="shared" si="58"/>
        <v>0</v>
      </c>
      <c r="D118" s="97">
        <f t="shared" si="58"/>
        <v>0</v>
      </c>
      <c r="E118" s="97">
        <f t="shared" si="58"/>
        <v>0</v>
      </c>
      <c r="F118" s="97">
        <f t="shared" si="58"/>
        <v>0</v>
      </c>
      <c r="G118" s="97">
        <f t="shared" si="58"/>
        <v>0</v>
      </c>
      <c r="H118" s="97">
        <f t="shared" si="58"/>
        <v>0</v>
      </c>
      <c r="I118" s="97">
        <f t="shared" si="58"/>
        <v>0</v>
      </c>
      <c r="J118" s="97">
        <f t="shared" si="58"/>
        <v>0</v>
      </c>
      <c r="K118" s="97">
        <f t="shared" si="58"/>
        <v>0</v>
      </c>
      <c r="L118" s="97">
        <f t="shared" si="58"/>
        <v>0</v>
      </c>
      <c r="M118" s="97">
        <f t="shared" si="58"/>
        <v>0</v>
      </c>
      <c r="N118" s="98">
        <f t="shared" si="53"/>
        <v>0</v>
      </c>
    </row>
    <row r="119" spans="1:14" x14ac:dyDescent="0.2">
      <c r="A119" s="100" t="s">
        <v>106</v>
      </c>
      <c r="B119" s="97">
        <f t="shared" ref="B119:M128" si="59">COUNTIFS(USERGestdossiercont,$A119,Moiscont,MONTH(B$2),OKKONA,$B$57)</f>
        <v>0</v>
      </c>
      <c r="C119" s="97">
        <f t="shared" si="59"/>
        <v>0</v>
      </c>
      <c r="D119" s="97">
        <f t="shared" si="59"/>
        <v>0</v>
      </c>
      <c r="E119" s="97">
        <f t="shared" si="59"/>
        <v>0</v>
      </c>
      <c r="F119" s="97">
        <f t="shared" si="59"/>
        <v>0</v>
      </c>
      <c r="G119" s="97">
        <f t="shared" si="59"/>
        <v>0</v>
      </c>
      <c r="H119" s="97">
        <f t="shared" si="59"/>
        <v>0</v>
      </c>
      <c r="I119" s="97">
        <f t="shared" si="59"/>
        <v>0</v>
      </c>
      <c r="J119" s="97">
        <f t="shared" si="59"/>
        <v>0</v>
      </c>
      <c r="K119" s="97">
        <f t="shared" si="59"/>
        <v>0</v>
      </c>
      <c r="L119" s="97">
        <f t="shared" si="59"/>
        <v>0</v>
      </c>
      <c r="M119" s="97">
        <f t="shared" si="59"/>
        <v>0</v>
      </c>
      <c r="N119" s="98">
        <f t="shared" si="53"/>
        <v>0</v>
      </c>
    </row>
    <row r="120" spans="1:14" x14ac:dyDescent="0.2">
      <c r="A120" s="100" t="s">
        <v>107</v>
      </c>
      <c r="B120" s="97">
        <f t="shared" si="59"/>
        <v>0</v>
      </c>
      <c r="C120" s="97">
        <f t="shared" si="59"/>
        <v>0</v>
      </c>
      <c r="D120" s="97">
        <f t="shared" si="59"/>
        <v>0</v>
      </c>
      <c r="E120" s="97">
        <f t="shared" si="59"/>
        <v>0</v>
      </c>
      <c r="F120" s="97">
        <f t="shared" si="59"/>
        <v>0</v>
      </c>
      <c r="G120" s="97">
        <f t="shared" si="59"/>
        <v>0</v>
      </c>
      <c r="H120" s="97">
        <f t="shared" si="59"/>
        <v>0</v>
      </c>
      <c r="I120" s="97">
        <f t="shared" si="59"/>
        <v>0</v>
      </c>
      <c r="J120" s="97">
        <f t="shared" si="59"/>
        <v>0</v>
      </c>
      <c r="K120" s="97">
        <f t="shared" si="59"/>
        <v>0</v>
      </c>
      <c r="L120" s="97">
        <f t="shared" si="59"/>
        <v>0</v>
      </c>
      <c r="M120" s="97">
        <f t="shared" si="59"/>
        <v>0</v>
      </c>
      <c r="N120" s="98">
        <f t="shared" si="53"/>
        <v>0</v>
      </c>
    </row>
    <row r="121" spans="1:14" x14ac:dyDescent="0.2">
      <c r="A121" s="100" t="s">
        <v>108</v>
      </c>
      <c r="B121" s="97">
        <f t="shared" si="59"/>
        <v>0</v>
      </c>
      <c r="C121" s="97">
        <f t="shared" si="59"/>
        <v>0</v>
      </c>
      <c r="D121" s="97">
        <f t="shared" si="59"/>
        <v>0</v>
      </c>
      <c r="E121" s="97">
        <f t="shared" si="59"/>
        <v>0</v>
      </c>
      <c r="F121" s="97">
        <f t="shared" si="59"/>
        <v>0</v>
      </c>
      <c r="G121" s="97">
        <f t="shared" si="59"/>
        <v>0</v>
      </c>
      <c r="H121" s="97">
        <f t="shared" si="59"/>
        <v>0</v>
      </c>
      <c r="I121" s="97">
        <f t="shared" si="59"/>
        <v>0</v>
      </c>
      <c r="J121" s="97">
        <f t="shared" si="59"/>
        <v>0</v>
      </c>
      <c r="K121" s="97">
        <f t="shared" si="59"/>
        <v>0</v>
      </c>
      <c r="L121" s="97">
        <f t="shared" si="59"/>
        <v>0</v>
      </c>
      <c r="M121" s="97">
        <f t="shared" si="59"/>
        <v>0</v>
      </c>
      <c r="N121" s="98">
        <f t="shared" si="53"/>
        <v>0</v>
      </c>
    </row>
    <row r="122" spans="1:14" x14ac:dyDescent="0.2">
      <c r="A122" s="100" t="s">
        <v>109</v>
      </c>
      <c r="B122" s="97">
        <f t="shared" si="59"/>
        <v>0</v>
      </c>
      <c r="C122" s="97">
        <f t="shared" si="59"/>
        <v>0</v>
      </c>
      <c r="D122" s="97">
        <f t="shared" si="59"/>
        <v>0</v>
      </c>
      <c r="E122" s="97">
        <f t="shared" si="59"/>
        <v>0</v>
      </c>
      <c r="F122" s="97">
        <f t="shared" si="59"/>
        <v>0</v>
      </c>
      <c r="G122" s="97">
        <f t="shared" si="59"/>
        <v>0</v>
      </c>
      <c r="H122" s="97">
        <f t="shared" si="59"/>
        <v>0</v>
      </c>
      <c r="I122" s="97">
        <f t="shared" si="59"/>
        <v>0</v>
      </c>
      <c r="J122" s="97">
        <f t="shared" si="59"/>
        <v>0</v>
      </c>
      <c r="K122" s="97">
        <f t="shared" si="59"/>
        <v>0</v>
      </c>
      <c r="L122" s="97">
        <f t="shared" si="59"/>
        <v>0</v>
      </c>
      <c r="M122" s="97">
        <f t="shared" si="59"/>
        <v>0</v>
      </c>
      <c r="N122" s="98">
        <f t="shared" si="53"/>
        <v>0</v>
      </c>
    </row>
    <row r="123" spans="1:14" x14ac:dyDescent="0.2">
      <c r="A123" s="100" t="s">
        <v>110</v>
      </c>
      <c r="B123" s="97">
        <f t="shared" si="59"/>
        <v>0</v>
      </c>
      <c r="C123" s="97">
        <f t="shared" si="59"/>
        <v>0</v>
      </c>
      <c r="D123" s="97">
        <f t="shared" si="59"/>
        <v>0</v>
      </c>
      <c r="E123" s="97">
        <f t="shared" si="59"/>
        <v>0</v>
      </c>
      <c r="F123" s="97">
        <f t="shared" si="59"/>
        <v>0</v>
      </c>
      <c r="G123" s="97">
        <f t="shared" si="59"/>
        <v>0</v>
      </c>
      <c r="H123" s="97">
        <f t="shared" si="59"/>
        <v>0</v>
      </c>
      <c r="I123" s="97">
        <f t="shared" si="59"/>
        <v>0</v>
      </c>
      <c r="J123" s="97">
        <f t="shared" si="59"/>
        <v>0</v>
      </c>
      <c r="K123" s="97">
        <f t="shared" si="59"/>
        <v>0</v>
      </c>
      <c r="L123" s="97">
        <f t="shared" si="59"/>
        <v>0</v>
      </c>
      <c r="M123" s="97">
        <f t="shared" si="59"/>
        <v>0</v>
      </c>
      <c r="N123" s="98">
        <f t="shared" ref="N123:N137" si="60">SUM(B123:M123)</f>
        <v>0</v>
      </c>
    </row>
    <row r="124" spans="1:14" x14ac:dyDescent="0.2">
      <c r="A124" s="100" t="s">
        <v>111</v>
      </c>
      <c r="B124" s="97">
        <f t="shared" si="59"/>
        <v>0</v>
      </c>
      <c r="C124" s="97">
        <f t="shared" si="59"/>
        <v>0</v>
      </c>
      <c r="D124" s="97">
        <f t="shared" si="59"/>
        <v>0</v>
      </c>
      <c r="E124" s="97">
        <f t="shared" si="59"/>
        <v>0</v>
      </c>
      <c r="F124" s="97">
        <f t="shared" si="59"/>
        <v>0</v>
      </c>
      <c r="G124" s="97">
        <f t="shared" si="59"/>
        <v>0</v>
      </c>
      <c r="H124" s="97">
        <f t="shared" si="59"/>
        <v>0</v>
      </c>
      <c r="I124" s="97">
        <f t="shared" si="59"/>
        <v>0</v>
      </c>
      <c r="J124" s="97">
        <f t="shared" si="59"/>
        <v>0</v>
      </c>
      <c r="K124" s="97">
        <f t="shared" si="59"/>
        <v>0</v>
      </c>
      <c r="L124" s="97">
        <f t="shared" si="59"/>
        <v>0</v>
      </c>
      <c r="M124" s="97">
        <f t="shared" si="59"/>
        <v>0</v>
      </c>
      <c r="N124" s="98">
        <f t="shared" si="60"/>
        <v>0</v>
      </c>
    </row>
    <row r="125" spans="1:14" x14ac:dyDescent="0.2">
      <c r="A125" s="100" t="s">
        <v>112</v>
      </c>
      <c r="B125" s="97">
        <f t="shared" si="59"/>
        <v>0</v>
      </c>
      <c r="C125" s="97">
        <f t="shared" si="59"/>
        <v>0</v>
      </c>
      <c r="D125" s="97">
        <f t="shared" si="59"/>
        <v>0</v>
      </c>
      <c r="E125" s="97">
        <f t="shared" si="59"/>
        <v>0</v>
      </c>
      <c r="F125" s="97">
        <f t="shared" si="59"/>
        <v>0</v>
      </c>
      <c r="G125" s="97">
        <f t="shared" si="59"/>
        <v>0</v>
      </c>
      <c r="H125" s="97">
        <f t="shared" si="59"/>
        <v>0</v>
      </c>
      <c r="I125" s="97">
        <f t="shared" si="59"/>
        <v>0</v>
      </c>
      <c r="J125" s="97">
        <f t="shared" si="59"/>
        <v>0</v>
      </c>
      <c r="K125" s="97">
        <f t="shared" si="59"/>
        <v>0</v>
      </c>
      <c r="L125" s="97">
        <f t="shared" si="59"/>
        <v>0</v>
      </c>
      <c r="M125" s="97">
        <f t="shared" si="59"/>
        <v>0</v>
      </c>
      <c r="N125" s="98">
        <f t="shared" si="60"/>
        <v>0</v>
      </c>
    </row>
    <row r="126" spans="1:14" x14ac:dyDescent="0.2">
      <c r="A126" s="100" t="s">
        <v>113</v>
      </c>
      <c r="B126" s="97">
        <f t="shared" si="59"/>
        <v>0</v>
      </c>
      <c r="C126" s="97">
        <f t="shared" si="59"/>
        <v>0</v>
      </c>
      <c r="D126" s="97">
        <f t="shared" si="59"/>
        <v>0</v>
      </c>
      <c r="E126" s="97">
        <f t="shared" si="59"/>
        <v>0</v>
      </c>
      <c r="F126" s="97">
        <f t="shared" si="59"/>
        <v>0</v>
      </c>
      <c r="G126" s="97">
        <f t="shared" si="59"/>
        <v>0</v>
      </c>
      <c r="H126" s="97">
        <f t="shared" si="59"/>
        <v>0</v>
      </c>
      <c r="I126" s="97">
        <f t="shared" si="59"/>
        <v>0</v>
      </c>
      <c r="J126" s="97">
        <f t="shared" si="59"/>
        <v>0</v>
      </c>
      <c r="K126" s="97">
        <f t="shared" si="59"/>
        <v>0</v>
      </c>
      <c r="L126" s="97">
        <f t="shared" si="59"/>
        <v>0</v>
      </c>
      <c r="M126" s="97">
        <f t="shared" si="59"/>
        <v>0</v>
      </c>
      <c r="N126" s="98">
        <f t="shared" si="60"/>
        <v>0</v>
      </c>
    </row>
    <row r="127" spans="1:14" x14ac:dyDescent="0.2">
      <c r="A127" s="100" t="s">
        <v>114</v>
      </c>
      <c r="B127" s="97">
        <f t="shared" si="59"/>
        <v>0</v>
      </c>
      <c r="C127" s="97">
        <f t="shared" si="59"/>
        <v>0</v>
      </c>
      <c r="D127" s="97">
        <f t="shared" si="59"/>
        <v>0</v>
      </c>
      <c r="E127" s="97">
        <f t="shared" si="59"/>
        <v>0</v>
      </c>
      <c r="F127" s="97">
        <f t="shared" si="59"/>
        <v>0</v>
      </c>
      <c r="G127" s="97">
        <f t="shared" si="59"/>
        <v>0</v>
      </c>
      <c r="H127" s="97">
        <f t="shared" si="59"/>
        <v>0</v>
      </c>
      <c r="I127" s="97">
        <f t="shared" si="59"/>
        <v>0</v>
      </c>
      <c r="J127" s="97">
        <f t="shared" si="59"/>
        <v>0</v>
      </c>
      <c r="K127" s="97">
        <f t="shared" si="59"/>
        <v>0</v>
      </c>
      <c r="L127" s="97">
        <f t="shared" si="59"/>
        <v>0</v>
      </c>
      <c r="M127" s="97">
        <f t="shared" si="59"/>
        <v>0</v>
      </c>
      <c r="N127" s="98">
        <f t="shared" si="60"/>
        <v>0</v>
      </c>
    </row>
    <row r="128" spans="1:14" x14ac:dyDescent="0.2">
      <c r="A128" s="100" t="s">
        <v>115</v>
      </c>
      <c r="B128" s="97">
        <f t="shared" si="59"/>
        <v>0</v>
      </c>
      <c r="C128" s="97">
        <f t="shared" si="59"/>
        <v>0</v>
      </c>
      <c r="D128" s="97">
        <f t="shared" si="59"/>
        <v>0</v>
      </c>
      <c r="E128" s="97">
        <f t="shared" si="59"/>
        <v>0</v>
      </c>
      <c r="F128" s="97">
        <f t="shared" si="59"/>
        <v>0</v>
      </c>
      <c r="G128" s="97">
        <f t="shared" si="59"/>
        <v>0</v>
      </c>
      <c r="H128" s="97">
        <f t="shared" si="59"/>
        <v>0</v>
      </c>
      <c r="I128" s="97">
        <f t="shared" si="59"/>
        <v>0</v>
      </c>
      <c r="J128" s="97">
        <f t="shared" si="59"/>
        <v>0</v>
      </c>
      <c r="K128" s="97">
        <f t="shared" si="59"/>
        <v>0</v>
      </c>
      <c r="L128" s="97">
        <f t="shared" si="59"/>
        <v>0</v>
      </c>
      <c r="M128" s="97">
        <f t="shared" si="59"/>
        <v>0</v>
      </c>
      <c r="N128" s="98">
        <f t="shared" si="60"/>
        <v>0</v>
      </c>
    </row>
    <row r="129" spans="1:14" x14ac:dyDescent="0.2">
      <c r="A129" s="100" t="s">
        <v>116</v>
      </c>
      <c r="B129" s="97">
        <f t="shared" ref="B129:M138" si="61">COUNTIFS(USERGestdossiercont,$A129,Moiscont,MONTH(B$2),OKKONA,$B$57)</f>
        <v>0</v>
      </c>
      <c r="C129" s="97">
        <f t="shared" si="61"/>
        <v>0</v>
      </c>
      <c r="D129" s="97">
        <f t="shared" si="61"/>
        <v>0</v>
      </c>
      <c r="E129" s="97">
        <f t="shared" si="61"/>
        <v>0</v>
      </c>
      <c r="F129" s="97">
        <f t="shared" si="61"/>
        <v>0</v>
      </c>
      <c r="G129" s="97">
        <f t="shared" si="61"/>
        <v>0</v>
      </c>
      <c r="H129" s="97">
        <f t="shared" si="61"/>
        <v>0</v>
      </c>
      <c r="I129" s="97">
        <f t="shared" si="61"/>
        <v>0</v>
      </c>
      <c r="J129" s="97">
        <f t="shared" si="61"/>
        <v>0</v>
      </c>
      <c r="K129" s="97">
        <f t="shared" si="61"/>
        <v>0</v>
      </c>
      <c r="L129" s="97">
        <f t="shared" si="61"/>
        <v>0</v>
      </c>
      <c r="M129" s="97">
        <f t="shared" si="61"/>
        <v>0</v>
      </c>
      <c r="N129" s="98">
        <f t="shared" si="60"/>
        <v>0</v>
      </c>
    </row>
    <row r="130" spans="1:14" x14ac:dyDescent="0.2">
      <c r="A130" s="100" t="s">
        <v>117</v>
      </c>
      <c r="B130" s="97">
        <f t="shared" si="61"/>
        <v>0</v>
      </c>
      <c r="C130" s="97">
        <f t="shared" si="61"/>
        <v>0</v>
      </c>
      <c r="D130" s="97">
        <f t="shared" si="61"/>
        <v>0</v>
      </c>
      <c r="E130" s="97">
        <f t="shared" si="61"/>
        <v>0</v>
      </c>
      <c r="F130" s="97">
        <f t="shared" si="61"/>
        <v>0</v>
      </c>
      <c r="G130" s="97">
        <f t="shared" si="61"/>
        <v>0</v>
      </c>
      <c r="H130" s="97">
        <f t="shared" si="61"/>
        <v>0</v>
      </c>
      <c r="I130" s="97">
        <f t="shared" si="61"/>
        <v>0</v>
      </c>
      <c r="J130" s="97">
        <f t="shared" si="61"/>
        <v>0</v>
      </c>
      <c r="K130" s="97">
        <f t="shared" si="61"/>
        <v>0</v>
      </c>
      <c r="L130" s="97">
        <f t="shared" si="61"/>
        <v>0</v>
      </c>
      <c r="M130" s="97">
        <f t="shared" si="61"/>
        <v>0</v>
      </c>
      <c r="N130" s="98">
        <f t="shared" si="60"/>
        <v>0</v>
      </c>
    </row>
    <row r="131" spans="1:14" x14ac:dyDescent="0.2">
      <c r="A131" s="100" t="s">
        <v>118</v>
      </c>
      <c r="B131" s="97">
        <f t="shared" si="61"/>
        <v>0</v>
      </c>
      <c r="C131" s="97">
        <f t="shared" si="61"/>
        <v>0</v>
      </c>
      <c r="D131" s="97">
        <f t="shared" si="61"/>
        <v>0</v>
      </c>
      <c r="E131" s="97">
        <f t="shared" si="61"/>
        <v>0</v>
      </c>
      <c r="F131" s="97">
        <f t="shared" si="61"/>
        <v>0</v>
      </c>
      <c r="G131" s="97">
        <f t="shared" si="61"/>
        <v>0</v>
      </c>
      <c r="H131" s="97">
        <f t="shared" si="61"/>
        <v>0</v>
      </c>
      <c r="I131" s="97">
        <f t="shared" si="61"/>
        <v>0</v>
      </c>
      <c r="J131" s="97">
        <f t="shared" si="61"/>
        <v>0</v>
      </c>
      <c r="K131" s="97">
        <f t="shared" si="61"/>
        <v>0</v>
      </c>
      <c r="L131" s="97">
        <f t="shared" si="61"/>
        <v>0</v>
      </c>
      <c r="M131" s="97">
        <f t="shared" si="61"/>
        <v>0</v>
      </c>
      <c r="N131" s="98">
        <f t="shared" si="60"/>
        <v>0</v>
      </c>
    </row>
    <row r="132" spans="1:14" x14ac:dyDescent="0.2">
      <c r="A132" s="100" t="s">
        <v>119</v>
      </c>
      <c r="B132" s="97">
        <f t="shared" si="61"/>
        <v>0</v>
      </c>
      <c r="C132" s="97">
        <f t="shared" si="61"/>
        <v>0</v>
      </c>
      <c r="D132" s="97">
        <f t="shared" si="61"/>
        <v>0</v>
      </c>
      <c r="E132" s="97">
        <f t="shared" si="61"/>
        <v>0</v>
      </c>
      <c r="F132" s="97">
        <f t="shared" si="61"/>
        <v>0</v>
      </c>
      <c r="G132" s="97">
        <f t="shared" si="61"/>
        <v>0</v>
      </c>
      <c r="H132" s="97">
        <f t="shared" si="61"/>
        <v>0</v>
      </c>
      <c r="I132" s="97">
        <f t="shared" si="61"/>
        <v>0</v>
      </c>
      <c r="J132" s="97">
        <f t="shared" si="61"/>
        <v>0</v>
      </c>
      <c r="K132" s="97">
        <f t="shared" si="61"/>
        <v>0</v>
      </c>
      <c r="L132" s="97">
        <f t="shared" si="61"/>
        <v>0</v>
      </c>
      <c r="M132" s="97">
        <f t="shared" si="61"/>
        <v>0</v>
      </c>
      <c r="N132" s="98">
        <f t="shared" si="60"/>
        <v>0</v>
      </c>
    </row>
    <row r="133" spans="1:14" x14ac:dyDescent="0.2">
      <c r="A133" s="100" t="s">
        <v>120</v>
      </c>
      <c r="B133" s="97">
        <f t="shared" si="61"/>
        <v>0</v>
      </c>
      <c r="C133" s="97">
        <f t="shared" si="61"/>
        <v>0</v>
      </c>
      <c r="D133" s="97">
        <f t="shared" si="61"/>
        <v>0</v>
      </c>
      <c r="E133" s="97">
        <f t="shared" si="61"/>
        <v>0</v>
      </c>
      <c r="F133" s="97">
        <f t="shared" si="61"/>
        <v>0</v>
      </c>
      <c r="G133" s="97">
        <f t="shared" si="61"/>
        <v>0</v>
      </c>
      <c r="H133" s="97">
        <f t="shared" si="61"/>
        <v>0</v>
      </c>
      <c r="I133" s="97">
        <f t="shared" si="61"/>
        <v>0</v>
      </c>
      <c r="J133" s="97">
        <f t="shared" si="61"/>
        <v>0</v>
      </c>
      <c r="K133" s="97">
        <f t="shared" si="61"/>
        <v>0</v>
      </c>
      <c r="L133" s="97">
        <f t="shared" si="61"/>
        <v>0</v>
      </c>
      <c r="M133" s="97">
        <f t="shared" si="61"/>
        <v>0</v>
      </c>
      <c r="N133" s="98">
        <f t="shared" si="60"/>
        <v>0</v>
      </c>
    </row>
    <row r="134" spans="1:14" x14ac:dyDescent="0.2">
      <c r="A134" s="100" t="s">
        <v>121</v>
      </c>
      <c r="B134" s="97">
        <f t="shared" si="61"/>
        <v>0</v>
      </c>
      <c r="C134" s="97">
        <f t="shared" si="61"/>
        <v>0</v>
      </c>
      <c r="D134" s="97">
        <f t="shared" si="61"/>
        <v>0</v>
      </c>
      <c r="E134" s="97">
        <f t="shared" si="61"/>
        <v>0</v>
      </c>
      <c r="F134" s="97">
        <f t="shared" si="61"/>
        <v>0</v>
      </c>
      <c r="G134" s="97">
        <f t="shared" si="61"/>
        <v>0</v>
      </c>
      <c r="H134" s="97">
        <f t="shared" si="61"/>
        <v>0</v>
      </c>
      <c r="I134" s="97">
        <f t="shared" si="61"/>
        <v>0</v>
      </c>
      <c r="J134" s="97">
        <f t="shared" si="61"/>
        <v>0</v>
      </c>
      <c r="K134" s="97">
        <f t="shared" si="61"/>
        <v>0</v>
      </c>
      <c r="L134" s="97">
        <f t="shared" si="61"/>
        <v>0</v>
      </c>
      <c r="M134" s="97">
        <f t="shared" si="61"/>
        <v>0</v>
      </c>
      <c r="N134" s="98">
        <f t="shared" si="60"/>
        <v>0</v>
      </c>
    </row>
    <row r="135" spans="1:14" x14ac:dyDescent="0.2">
      <c r="A135" s="100" t="s">
        <v>122</v>
      </c>
      <c r="B135" s="97">
        <f t="shared" si="61"/>
        <v>0</v>
      </c>
      <c r="C135" s="97">
        <f t="shared" si="61"/>
        <v>0</v>
      </c>
      <c r="D135" s="97">
        <f t="shared" si="61"/>
        <v>0</v>
      </c>
      <c r="E135" s="97">
        <f t="shared" si="61"/>
        <v>0</v>
      </c>
      <c r="F135" s="97">
        <f t="shared" si="61"/>
        <v>0</v>
      </c>
      <c r="G135" s="97">
        <f t="shared" si="61"/>
        <v>0</v>
      </c>
      <c r="H135" s="97">
        <f t="shared" si="61"/>
        <v>0</v>
      </c>
      <c r="I135" s="97">
        <f t="shared" si="61"/>
        <v>0</v>
      </c>
      <c r="J135" s="97">
        <f t="shared" si="61"/>
        <v>0</v>
      </c>
      <c r="K135" s="97">
        <f t="shared" si="61"/>
        <v>0</v>
      </c>
      <c r="L135" s="97">
        <f t="shared" si="61"/>
        <v>0</v>
      </c>
      <c r="M135" s="97">
        <f t="shared" si="61"/>
        <v>0</v>
      </c>
      <c r="N135" s="98">
        <f t="shared" si="60"/>
        <v>0</v>
      </c>
    </row>
    <row r="136" spans="1:14" x14ac:dyDescent="0.2">
      <c r="A136" s="100" t="s">
        <v>123</v>
      </c>
      <c r="B136" s="97">
        <f t="shared" si="61"/>
        <v>0</v>
      </c>
      <c r="C136" s="97">
        <f t="shared" si="61"/>
        <v>0</v>
      </c>
      <c r="D136" s="97">
        <f t="shared" si="61"/>
        <v>0</v>
      </c>
      <c r="E136" s="97">
        <f t="shared" si="61"/>
        <v>0</v>
      </c>
      <c r="F136" s="97">
        <f t="shared" si="61"/>
        <v>0</v>
      </c>
      <c r="G136" s="97">
        <f t="shared" si="61"/>
        <v>0</v>
      </c>
      <c r="H136" s="97">
        <f t="shared" si="61"/>
        <v>0</v>
      </c>
      <c r="I136" s="97">
        <f t="shared" si="61"/>
        <v>0</v>
      </c>
      <c r="J136" s="97">
        <f t="shared" si="61"/>
        <v>0</v>
      </c>
      <c r="K136" s="97">
        <f t="shared" si="61"/>
        <v>0</v>
      </c>
      <c r="L136" s="97">
        <f t="shared" si="61"/>
        <v>0</v>
      </c>
      <c r="M136" s="97">
        <f t="shared" si="61"/>
        <v>0</v>
      </c>
      <c r="N136" s="98">
        <f t="shared" si="60"/>
        <v>0</v>
      </c>
    </row>
    <row r="137" spans="1:14" x14ac:dyDescent="0.2">
      <c r="A137" s="101" t="s">
        <v>124</v>
      </c>
      <c r="B137" s="97">
        <f t="shared" si="61"/>
        <v>0</v>
      </c>
      <c r="C137" s="97">
        <f t="shared" si="61"/>
        <v>0</v>
      </c>
      <c r="D137" s="97">
        <f t="shared" si="61"/>
        <v>0</v>
      </c>
      <c r="E137" s="97">
        <f t="shared" si="61"/>
        <v>0</v>
      </c>
      <c r="F137" s="97">
        <f t="shared" si="61"/>
        <v>0</v>
      </c>
      <c r="G137" s="97">
        <f t="shared" si="61"/>
        <v>0</v>
      </c>
      <c r="H137" s="97">
        <f t="shared" si="61"/>
        <v>0</v>
      </c>
      <c r="I137" s="97">
        <f t="shared" si="61"/>
        <v>0</v>
      </c>
      <c r="J137" s="97">
        <f t="shared" si="61"/>
        <v>0</v>
      </c>
      <c r="K137" s="97">
        <f t="shared" si="61"/>
        <v>0</v>
      </c>
      <c r="L137" s="97">
        <f t="shared" si="61"/>
        <v>0</v>
      </c>
      <c r="M137" s="97">
        <f t="shared" si="61"/>
        <v>0</v>
      </c>
      <c r="N137" s="98">
        <f t="shared" si="60"/>
        <v>0</v>
      </c>
    </row>
    <row r="138" spans="1:14" x14ac:dyDescent="0.2">
      <c r="A138" s="102" t="s">
        <v>125</v>
      </c>
      <c r="B138" s="97">
        <f t="shared" si="61"/>
        <v>0</v>
      </c>
      <c r="C138" s="97">
        <f t="shared" si="61"/>
        <v>0</v>
      </c>
      <c r="D138" s="97">
        <f t="shared" si="61"/>
        <v>0</v>
      </c>
      <c r="E138" s="97">
        <f t="shared" si="61"/>
        <v>0</v>
      </c>
      <c r="F138" s="97">
        <f t="shared" si="61"/>
        <v>0</v>
      </c>
      <c r="G138" s="97">
        <f t="shared" si="61"/>
        <v>0</v>
      </c>
      <c r="H138" s="97">
        <f t="shared" si="61"/>
        <v>0</v>
      </c>
      <c r="I138" s="97">
        <f t="shared" si="61"/>
        <v>0</v>
      </c>
      <c r="J138" s="97">
        <f t="shared" si="61"/>
        <v>0</v>
      </c>
      <c r="K138" s="97">
        <f t="shared" si="61"/>
        <v>0</v>
      </c>
      <c r="L138" s="97">
        <f t="shared" si="61"/>
        <v>0</v>
      </c>
      <c r="M138" s="97">
        <f t="shared" si="61"/>
        <v>0</v>
      </c>
      <c r="N138" s="98">
        <f t="shared" ref="N138:N153" si="62">SUM(B138:M138)</f>
        <v>0</v>
      </c>
    </row>
    <row r="139" spans="1:14" x14ac:dyDescent="0.2">
      <c r="A139" s="102" t="s">
        <v>126</v>
      </c>
      <c r="B139" s="97">
        <f t="shared" ref="B139:M148" si="63">COUNTIFS(USERGestdossiercont,$A139,Moiscont,MONTH(B$2),OKKONA,$B$57)</f>
        <v>0</v>
      </c>
      <c r="C139" s="97">
        <f t="shared" si="63"/>
        <v>0</v>
      </c>
      <c r="D139" s="97">
        <f t="shared" si="63"/>
        <v>0</v>
      </c>
      <c r="E139" s="97">
        <f t="shared" si="63"/>
        <v>0</v>
      </c>
      <c r="F139" s="97">
        <f t="shared" si="63"/>
        <v>0</v>
      </c>
      <c r="G139" s="97">
        <f t="shared" si="63"/>
        <v>0</v>
      </c>
      <c r="H139" s="97">
        <f t="shared" si="63"/>
        <v>0</v>
      </c>
      <c r="I139" s="97">
        <f t="shared" si="63"/>
        <v>0</v>
      </c>
      <c r="J139" s="97">
        <f t="shared" si="63"/>
        <v>0</v>
      </c>
      <c r="K139" s="97">
        <f t="shared" si="63"/>
        <v>0</v>
      </c>
      <c r="L139" s="97">
        <f t="shared" si="63"/>
        <v>0</v>
      </c>
      <c r="M139" s="97">
        <f t="shared" si="63"/>
        <v>0</v>
      </c>
      <c r="N139" s="98">
        <f t="shared" si="62"/>
        <v>0</v>
      </c>
    </row>
    <row r="140" spans="1:14" x14ac:dyDescent="0.2">
      <c r="A140" s="102" t="s">
        <v>127</v>
      </c>
      <c r="B140" s="97">
        <f t="shared" si="63"/>
        <v>0</v>
      </c>
      <c r="C140" s="97">
        <f t="shared" si="63"/>
        <v>0</v>
      </c>
      <c r="D140" s="97">
        <f t="shared" si="63"/>
        <v>0</v>
      </c>
      <c r="E140" s="97">
        <f t="shared" si="63"/>
        <v>0</v>
      </c>
      <c r="F140" s="97">
        <f t="shared" si="63"/>
        <v>0</v>
      </c>
      <c r="G140" s="97">
        <f t="shared" si="63"/>
        <v>0</v>
      </c>
      <c r="H140" s="97">
        <f t="shared" si="63"/>
        <v>0</v>
      </c>
      <c r="I140" s="97">
        <f t="shared" si="63"/>
        <v>0</v>
      </c>
      <c r="J140" s="97">
        <f t="shared" si="63"/>
        <v>0</v>
      </c>
      <c r="K140" s="97">
        <f t="shared" si="63"/>
        <v>0</v>
      </c>
      <c r="L140" s="97">
        <f t="shared" si="63"/>
        <v>0</v>
      </c>
      <c r="M140" s="97">
        <f t="shared" si="63"/>
        <v>0</v>
      </c>
      <c r="N140" s="98">
        <f t="shared" si="62"/>
        <v>0</v>
      </c>
    </row>
    <row r="141" spans="1:14" x14ac:dyDescent="0.2">
      <c r="A141" s="102" t="s">
        <v>128</v>
      </c>
      <c r="B141" s="97">
        <f t="shared" si="63"/>
        <v>0</v>
      </c>
      <c r="C141" s="97">
        <f t="shared" si="63"/>
        <v>0</v>
      </c>
      <c r="D141" s="97">
        <f t="shared" si="63"/>
        <v>0</v>
      </c>
      <c r="E141" s="97">
        <f t="shared" si="63"/>
        <v>0</v>
      </c>
      <c r="F141" s="97">
        <f t="shared" si="63"/>
        <v>0</v>
      </c>
      <c r="G141" s="97">
        <f t="shared" si="63"/>
        <v>0</v>
      </c>
      <c r="H141" s="97">
        <f t="shared" si="63"/>
        <v>0</v>
      </c>
      <c r="I141" s="97">
        <f t="shared" si="63"/>
        <v>0</v>
      </c>
      <c r="J141" s="97">
        <f t="shared" si="63"/>
        <v>0</v>
      </c>
      <c r="K141" s="97">
        <f t="shared" si="63"/>
        <v>0</v>
      </c>
      <c r="L141" s="97">
        <f t="shared" si="63"/>
        <v>0</v>
      </c>
      <c r="M141" s="97">
        <f t="shared" si="63"/>
        <v>0</v>
      </c>
      <c r="N141" s="98">
        <f t="shared" si="62"/>
        <v>0</v>
      </c>
    </row>
    <row r="142" spans="1:14" x14ac:dyDescent="0.2">
      <c r="A142" s="102" t="s">
        <v>129</v>
      </c>
      <c r="B142" s="97">
        <f t="shared" si="63"/>
        <v>0</v>
      </c>
      <c r="C142" s="97">
        <f t="shared" si="63"/>
        <v>0</v>
      </c>
      <c r="D142" s="97">
        <f t="shared" si="63"/>
        <v>0</v>
      </c>
      <c r="E142" s="97">
        <f t="shared" si="63"/>
        <v>0</v>
      </c>
      <c r="F142" s="97">
        <f t="shared" si="63"/>
        <v>0</v>
      </c>
      <c r="G142" s="97">
        <f t="shared" si="63"/>
        <v>0</v>
      </c>
      <c r="H142" s="97">
        <f t="shared" si="63"/>
        <v>0</v>
      </c>
      <c r="I142" s="97">
        <f t="shared" si="63"/>
        <v>0</v>
      </c>
      <c r="J142" s="97">
        <f t="shared" si="63"/>
        <v>0</v>
      </c>
      <c r="K142" s="97">
        <f t="shared" si="63"/>
        <v>0</v>
      </c>
      <c r="L142" s="97">
        <f t="shared" si="63"/>
        <v>0</v>
      </c>
      <c r="M142" s="97">
        <f t="shared" si="63"/>
        <v>0</v>
      </c>
      <c r="N142" s="98">
        <f t="shared" si="62"/>
        <v>0</v>
      </c>
    </row>
    <row r="143" spans="1:14" x14ac:dyDescent="0.2">
      <c r="A143" s="102" t="s">
        <v>130</v>
      </c>
      <c r="B143" s="97">
        <f t="shared" si="63"/>
        <v>0</v>
      </c>
      <c r="C143" s="97">
        <f t="shared" si="63"/>
        <v>0</v>
      </c>
      <c r="D143" s="97">
        <f t="shared" si="63"/>
        <v>0</v>
      </c>
      <c r="E143" s="97">
        <f t="shared" si="63"/>
        <v>0</v>
      </c>
      <c r="F143" s="97">
        <f t="shared" si="63"/>
        <v>0</v>
      </c>
      <c r="G143" s="97">
        <f t="shared" si="63"/>
        <v>0</v>
      </c>
      <c r="H143" s="97">
        <f t="shared" si="63"/>
        <v>0</v>
      </c>
      <c r="I143" s="97">
        <f t="shared" si="63"/>
        <v>0</v>
      </c>
      <c r="J143" s="97">
        <f t="shared" si="63"/>
        <v>0</v>
      </c>
      <c r="K143" s="97">
        <f t="shared" si="63"/>
        <v>0</v>
      </c>
      <c r="L143" s="97">
        <f t="shared" si="63"/>
        <v>0</v>
      </c>
      <c r="M143" s="97">
        <f t="shared" si="63"/>
        <v>0</v>
      </c>
      <c r="N143" s="98">
        <f t="shared" si="62"/>
        <v>0</v>
      </c>
    </row>
    <row r="144" spans="1:14" x14ac:dyDescent="0.2">
      <c r="A144" s="102" t="s">
        <v>131</v>
      </c>
      <c r="B144" s="97">
        <f t="shared" si="63"/>
        <v>0</v>
      </c>
      <c r="C144" s="97">
        <f t="shared" si="63"/>
        <v>0</v>
      </c>
      <c r="D144" s="97">
        <f t="shared" si="63"/>
        <v>0</v>
      </c>
      <c r="E144" s="97">
        <f t="shared" si="63"/>
        <v>0</v>
      </c>
      <c r="F144" s="97">
        <f t="shared" si="63"/>
        <v>0</v>
      </c>
      <c r="G144" s="97">
        <f t="shared" si="63"/>
        <v>0</v>
      </c>
      <c r="H144" s="97">
        <f t="shared" si="63"/>
        <v>0</v>
      </c>
      <c r="I144" s="97">
        <f t="shared" si="63"/>
        <v>0</v>
      </c>
      <c r="J144" s="97">
        <f t="shared" si="63"/>
        <v>0</v>
      </c>
      <c r="K144" s="97">
        <f t="shared" si="63"/>
        <v>0</v>
      </c>
      <c r="L144" s="97">
        <f t="shared" si="63"/>
        <v>0</v>
      </c>
      <c r="M144" s="97">
        <f t="shared" si="63"/>
        <v>0</v>
      </c>
      <c r="N144" s="98">
        <f t="shared" si="62"/>
        <v>0</v>
      </c>
    </row>
    <row r="145" spans="1:14" x14ac:dyDescent="0.2">
      <c r="A145" s="102" t="s">
        <v>132</v>
      </c>
      <c r="B145" s="97">
        <f t="shared" si="63"/>
        <v>0</v>
      </c>
      <c r="C145" s="97">
        <f t="shared" si="63"/>
        <v>0</v>
      </c>
      <c r="D145" s="97">
        <f t="shared" si="63"/>
        <v>0</v>
      </c>
      <c r="E145" s="97">
        <f t="shared" si="63"/>
        <v>0</v>
      </c>
      <c r="F145" s="97">
        <f t="shared" si="63"/>
        <v>0</v>
      </c>
      <c r="G145" s="97">
        <f t="shared" si="63"/>
        <v>0</v>
      </c>
      <c r="H145" s="97">
        <f t="shared" si="63"/>
        <v>0</v>
      </c>
      <c r="I145" s="97">
        <f t="shared" si="63"/>
        <v>0</v>
      </c>
      <c r="J145" s="97">
        <f t="shared" si="63"/>
        <v>0</v>
      </c>
      <c r="K145" s="97">
        <f t="shared" si="63"/>
        <v>0</v>
      </c>
      <c r="L145" s="97">
        <f t="shared" si="63"/>
        <v>0</v>
      </c>
      <c r="M145" s="97">
        <f t="shared" si="63"/>
        <v>0</v>
      </c>
      <c r="N145" s="98">
        <f t="shared" si="62"/>
        <v>0</v>
      </c>
    </row>
    <row r="146" spans="1:14" x14ac:dyDescent="0.2">
      <c r="A146" s="102" t="s">
        <v>133</v>
      </c>
      <c r="B146" s="97">
        <f t="shared" si="63"/>
        <v>0</v>
      </c>
      <c r="C146" s="97">
        <f t="shared" si="63"/>
        <v>0</v>
      </c>
      <c r="D146" s="97">
        <f t="shared" si="63"/>
        <v>0</v>
      </c>
      <c r="E146" s="97">
        <f t="shared" si="63"/>
        <v>0</v>
      </c>
      <c r="F146" s="97">
        <f t="shared" si="63"/>
        <v>0</v>
      </c>
      <c r="G146" s="97">
        <f t="shared" si="63"/>
        <v>0</v>
      </c>
      <c r="H146" s="97">
        <f t="shared" si="63"/>
        <v>0</v>
      </c>
      <c r="I146" s="97">
        <f t="shared" si="63"/>
        <v>0</v>
      </c>
      <c r="J146" s="97">
        <f t="shared" si="63"/>
        <v>0</v>
      </c>
      <c r="K146" s="97">
        <f t="shared" si="63"/>
        <v>0</v>
      </c>
      <c r="L146" s="97">
        <f t="shared" si="63"/>
        <v>0</v>
      </c>
      <c r="M146" s="97">
        <f t="shared" si="63"/>
        <v>0</v>
      </c>
      <c r="N146" s="98">
        <f t="shared" si="62"/>
        <v>0</v>
      </c>
    </row>
    <row r="147" spans="1:14" x14ac:dyDescent="0.2">
      <c r="A147" s="102" t="s">
        <v>134</v>
      </c>
      <c r="B147" s="97">
        <f t="shared" si="63"/>
        <v>0</v>
      </c>
      <c r="C147" s="97">
        <f t="shared" si="63"/>
        <v>0</v>
      </c>
      <c r="D147" s="97">
        <f t="shared" si="63"/>
        <v>0</v>
      </c>
      <c r="E147" s="97">
        <f t="shared" si="63"/>
        <v>0</v>
      </c>
      <c r="F147" s="97">
        <f t="shared" si="63"/>
        <v>0</v>
      </c>
      <c r="G147" s="97">
        <f t="shared" si="63"/>
        <v>0</v>
      </c>
      <c r="H147" s="97">
        <f t="shared" si="63"/>
        <v>0</v>
      </c>
      <c r="I147" s="97">
        <f t="shared" si="63"/>
        <v>0</v>
      </c>
      <c r="J147" s="97">
        <f t="shared" si="63"/>
        <v>0</v>
      </c>
      <c r="K147" s="97">
        <f t="shared" si="63"/>
        <v>0</v>
      </c>
      <c r="L147" s="97">
        <f t="shared" si="63"/>
        <v>0</v>
      </c>
      <c r="M147" s="97">
        <f t="shared" si="63"/>
        <v>0</v>
      </c>
      <c r="N147" s="98">
        <f t="shared" si="62"/>
        <v>0</v>
      </c>
    </row>
    <row r="148" spans="1:14" x14ac:dyDescent="0.2">
      <c r="A148" s="102" t="s">
        <v>135</v>
      </c>
      <c r="B148" s="97">
        <f t="shared" si="63"/>
        <v>0</v>
      </c>
      <c r="C148" s="97">
        <f t="shared" si="63"/>
        <v>0</v>
      </c>
      <c r="D148" s="97">
        <f t="shared" si="63"/>
        <v>0</v>
      </c>
      <c r="E148" s="97">
        <f t="shared" si="63"/>
        <v>0</v>
      </c>
      <c r="F148" s="97">
        <f t="shared" si="63"/>
        <v>0</v>
      </c>
      <c r="G148" s="97">
        <f t="shared" si="63"/>
        <v>0</v>
      </c>
      <c r="H148" s="97">
        <f t="shared" si="63"/>
        <v>0</v>
      </c>
      <c r="I148" s="97">
        <f t="shared" si="63"/>
        <v>0</v>
      </c>
      <c r="J148" s="97">
        <f t="shared" si="63"/>
        <v>0</v>
      </c>
      <c r="K148" s="97">
        <f t="shared" si="63"/>
        <v>0</v>
      </c>
      <c r="L148" s="97">
        <f t="shared" si="63"/>
        <v>0</v>
      </c>
      <c r="M148" s="97">
        <f t="shared" si="63"/>
        <v>0</v>
      </c>
      <c r="N148" s="98">
        <f t="shared" si="62"/>
        <v>0</v>
      </c>
    </row>
    <row r="149" spans="1:14" x14ac:dyDescent="0.2">
      <c r="A149" s="102" t="s">
        <v>136</v>
      </c>
      <c r="B149" s="97">
        <f t="shared" ref="B149:M158" si="64">COUNTIFS(USERGestdossiercont,$A149,Moiscont,MONTH(B$2),OKKONA,$B$57)</f>
        <v>0</v>
      </c>
      <c r="C149" s="97">
        <f t="shared" si="64"/>
        <v>0</v>
      </c>
      <c r="D149" s="97">
        <f t="shared" si="64"/>
        <v>0</v>
      </c>
      <c r="E149" s="97">
        <f t="shared" si="64"/>
        <v>0</v>
      </c>
      <c r="F149" s="97">
        <f t="shared" si="64"/>
        <v>0</v>
      </c>
      <c r="G149" s="97">
        <f t="shared" si="64"/>
        <v>0</v>
      </c>
      <c r="H149" s="97">
        <f t="shared" si="64"/>
        <v>0</v>
      </c>
      <c r="I149" s="97">
        <f t="shared" si="64"/>
        <v>0</v>
      </c>
      <c r="J149" s="97">
        <f t="shared" si="64"/>
        <v>0</v>
      </c>
      <c r="K149" s="97">
        <f t="shared" si="64"/>
        <v>0</v>
      </c>
      <c r="L149" s="97">
        <f t="shared" si="64"/>
        <v>0</v>
      </c>
      <c r="M149" s="97">
        <f t="shared" si="64"/>
        <v>0</v>
      </c>
      <c r="N149" s="98">
        <f t="shared" si="62"/>
        <v>0</v>
      </c>
    </row>
    <row r="150" spans="1:14" x14ac:dyDescent="0.2">
      <c r="A150" s="102" t="s">
        <v>137</v>
      </c>
      <c r="B150" s="97">
        <f t="shared" si="64"/>
        <v>0</v>
      </c>
      <c r="C150" s="97">
        <f t="shared" si="64"/>
        <v>0</v>
      </c>
      <c r="D150" s="97">
        <f t="shared" si="64"/>
        <v>0</v>
      </c>
      <c r="E150" s="97">
        <f t="shared" si="64"/>
        <v>0</v>
      </c>
      <c r="F150" s="97">
        <f t="shared" si="64"/>
        <v>0</v>
      </c>
      <c r="G150" s="97">
        <f t="shared" si="64"/>
        <v>0</v>
      </c>
      <c r="H150" s="97">
        <f t="shared" si="64"/>
        <v>0</v>
      </c>
      <c r="I150" s="97">
        <f t="shared" si="64"/>
        <v>0</v>
      </c>
      <c r="J150" s="97">
        <f t="shared" si="64"/>
        <v>0</v>
      </c>
      <c r="K150" s="97">
        <f t="shared" si="64"/>
        <v>0</v>
      </c>
      <c r="L150" s="97">
        <f t="shared" si="64"/>
        <v>0</v>
      </c>
      <c r="M150" s="97">
        <f t="shared" si="64"/>
        <v>0</v>
      </c>
      <c r="N150" s="98">
        <f t="shared" si="62"/>
        <v>0</v>
      </c>
    </row>
    <row r="151" spans="1:14" x14ac:dyDescent="0.2">
      <c r="A151" s="102" t="s">
        <v>138</v>
      </c>
      <c r="B151" s="97">
        <f t="shared" si="64"/>
        <v>0</v>
      </c>
      <c r="C151" s="97">
        <f t="shared" si="64"/>
        <v>0</v>
      </c>
      <c r="D151" s="97">
        <f t="shared" si="64"/>
        <v>0</v>
      </c>
      <c r="E151" s="97">
        <f t="shared" si="64"/>
        <v>0</v>
      </c>
      <c r="F151" s="97">
        <f t="shared" si="64"/>
        <v>0</v>
      </c>
      <c r="G151" s="97">
        <f t="shared" si="64"/>
        <v>0</v>
      </c>
      <c r="H151" s="97">
        <f t="shared" si="64"/>
        <v>0</v>
      </c>
      <c r="I151" s="97">
        <f t="shared" si="64"/>
        <v>0</v>
      </c>
      <c r="J151" s="97">
        <f t="shared" si="64"/>
        <v>0</v>
      </c>
      <c r="K151" s="97">
        <f t="shared" si="64"/>
        <v>0</v>
      </c>
      <c r="L151" s="97">
        <f t="shared" si="64"/>
        <v>0</v>
      </c>
      <c r="M151" s="97">
        <f t="shared" si="64"/>
        <v>0</v>
      </c>
      <c r="N151" s="98">
        <f t="shared" si="62"/>
        <v>0</v>
      </c>
    </row>
    <row r="152" spans="1:14" x14ac:dyDescent="0.2">
      <c r="A152" s="102" t="s">
        <v>139</v>
      </c>
      <c r="B152" s="97">
        <f t="shared" si="64"/>
        <v>0</v>
      </c>
      <c r="C152" s="97">
        <f t="shared" si="64"/>
        <v>0</v>
      </c>
      <c r="D152" s="97">
        <f t="shared" si="64"/>
        <v>0</v>
      </c>
      <c r="E152" s="97">
        <f t="shared" si="64"/>
        <v>0</v>
      </c>
      <c r="F152" s="97">
        <f t="shared" si="64"/>
        <v>0</v>
      </c>
      <c r="G152" s="97">
        <f t="shared" si="64"/>
        <v>0</v>
      </c>
      <c r="H152" s="97">
        <f t="shared" si="64"/>
        <v>0</v>
      </c>
      <c r="I152" s="97">
        <f t="shared" si="64"/>
        <v>0</v>
      </c>
      <c r="J152" s="97">
        <f t="shared" si="64"/>
        <v>0</v>
      </c>
      <c r="K152" s="97">
        <f t="shared" si="64"/>
        <v>0</v>
      </c>
      <c r="L152" s="97">
        <f t="shared" si="64"/>
        <v>0</v>
      </c>
      <c r="M152" s="97">
        <f t="shared" si="64"/>
        <v>0</v>
      </c>
      <c r="N152" s="98">
        <f t="shared" si="62"/>
        <v>0</v>
      </c>
    </row>
    <row r="153" spans="1:14" x14ac:dyDescent="0.2">
      <c r="A153" s="102" t="s">
        <v>140</v>
      </c>
      <c r="B153" s="97">
        <f t="shared" si="64"/>
        <v>0</v>
      </c>
      <c r="C153" s="97">
        <f t="shared" si="64"/>
        <v>0</v>
      </c>
      <c r="D153" s="97">
        <f t="shared" si="64"/>
        <v>0</v>
      </c>
      <c r="E153" s="97">
        <f t="shared" si="64"/>
        <v>0</v>
      </c>
      <c r="F153" s="97">
        <f t="shared" si="64"/>
        <v>0</v>
      </c>
      <c r="G153" s="97">
        <f t="shared" si="64"/>
        <v>0</v>
      </c>
      <c r="H153" s="97">
        <f t="shared" si="64"/>
        <v>0</v>
      </c>
      <c r="I153" s="97">
        <f t="shared" si="64"/>
        <v>0</v>
      </c>
      <c r="J153" s="97">
        <f t="shared" si="64"/>
        <v>0</v>
      </c>
      <c r="K153" s="97">
        <f t="shared" si="64"/>
        <v>0</v>
      </c>
      <c r="L153" s="97">
        <f t="shared" si="64"/>
        <v>0</v>
      </c>
      <c r="M153" s="97">
        <f t="shared" si="64"/>
        <v>0</v>
      </c>
      <c r="N153" s="98">
        <f t="shared" si="62"/>
        <v>0</v>
      </c>
    </row>
    <row r="154" spans="1:14" x14ac:dyDescent="0.2">
      <c r="A154" s="102" t="s">
        <v>220</v>
      </c>
      <c r="B154" s="97">
        <f t="shared" si="64"/>
        <v>0</v>
      </c>
      <c r="C154" s="97">
        <f t="shared" si="64"/>
        <v>0</v>
      </c>
      <c r="D154" s="97">
        <f t="shared" si="64"/>
        <v>0</v>
      </c>
      <c r="E154" s="97">
        <f t="shared" si="64"/>
        <v>0</v>
      </c>
      <c r="F154" s="97">
        <f t="shared" si="64"/>
        <v>0</v>
      </c>
      <c r="G154" s="97">
        <f t="shared" si="64"/>
        <v>0</v>
      </c>
      <c r="H154" s="97">
        <f t="shared" si="64"/>
        <v>0</v>
      </c>
      <c r="I154" s="97">
        <f t="shared" si="64"/>
        <v>0</v>
      </c>
      <c r="J154" s="97">
        <f t="shared" si="64"/>
        <v>0</v>
      </c>
      <c r="K154" s="97">
        <f t="shared" si="64"/>
        <v>0</v>
      </c>
      <c r="L154" s="97">
        <f t="shared" si="64"/>
        <v>0</v>
      </c>
      <c r="M154" s="97">
        <f t="shared" si="64"/>
        <v>0</v>
      </c>
      <c r="N154" s="98">
        <f t="shared" ref="N154:N217" si="65">SUM(B154:M154)</f>
        <v>0</v>
      </c>
    </row>
    <row r="155" spans="1:14" x14ac:dyDescent="0.2">
      <c r="A155" s="102" t="s">
        <v>141</v>
      </c>
      <c r="B155" s="97">
        <f t="shared" si="64"/>
        <v>0</v>
      </c>
      <c r="C155" s="97">
        <f t="shared" si="64"/>
        <v>0</v>
      </c>
      <c r="D155" s="97">
        <f t="shared" si="64"/>
        <v>0</v>
      </c>
      <c r="E155" s="97">
        <f t="shared" si="64"/>
        <v>0</v>
      </c>
      <c r="F155" s="97">
        <f t="shared" si="64"/>
        <v>0</v>
      </c>
      <c r="G155" s="97">
        <f t="shared" si="64"/>
        <v>0</v>
      </c>
      <c r="H155" s="97">
        <f t="shared" si="64"/>
        <v>0</v>
      </c>
      <c r="I155" s="97">
        <f t="shared" si="64"/>
        <v>0</v>
      </c>
      <c r="J155" s="97">
        <f t="shared" si="64"/>
        <v>0</v>
      </c>
      <c r="K155" s="97">
        <f t="shared" si="64"/>
        <v>0</v>
      </c>
      <c r="L155" s="97">
        <f t="shared" si="64"/>
        <v>0</v>
      </c>
      <c r="M155" s="97">
        <f t="shared" si="64"/>
        <v>0</v>
      </c>
      <c r="N155" s="98">
        <f t="shared" si="65"/>
        <v>0</v>
      </c>
    </row>
    <row r="156" spans="1:14" x14ac:dyDescent="0.2">
      <c r="A156" s="102" t="s">
        <v>142</v>
      </c>
      <c r="B156" s="97">
        <f t="shared" si="64"/>
        <v>0</v>
      </c>
      <c r="C156" s="97">
        <f t="shared" si="64"/>
        <v>0</v>
      </c>
      <c r="D156" s="97">
        <f t="shared" si="64"/>
        <v>0</v>
      </c>
      <c r="E156" s="97">
        <f t="shared" si="64"/>
        <v>0</v>
      </c>
      <c r="F156" s="97">
        <f t="shared" si="64"/>
        <v>0</v>
      </c>
      <c r="G156" s="97">
        <f t="shared" si="64"/>
        <v>0</v>
      </c>
      <c r="H156" s="97">
        <f t="shared" si="64"/>
        <v>0</v>
      </c>
      <c r="I156" s="97">
        <f t="shared" si="64"/>
        <v>0</v>
      </c>
      <c r="J156" s="97">
        <f t="shared" si="64"/>
        <v>0</v>
      </c>
      <c r="K156" s="97">
        <f t="shared" si="64"/>
        <v>0</v>
      </c>
      <c r="L156" s="97">
        <f t="shared" si="64"/>
        <v>0</v>
      </c>
      <c r="M156" s="97">
        <f t="shared" si="64"/>
        <v>0</v>
      </c>
      <c r="N156" s="98">
        <f t="shared" si="65"/>
        <v>0</v>
      </c>
    </row>
    <row r="157" spans="1:14" x14ac:dyDescent="0.2">
      <c r="A157" s="102" t="s">
        <v>143</v>
      </c>
      <c r="B157" s="97">
        <f t="shared" si="64"/>
        <v>0</v>
      </c>
      <c r="C157" s="97">
        <f t="shared" si="64"/>
        <v>1</v>
      </c>
      <c r="D157" s="97">
        <f t="shared" si="64"/>
        <v>0</v>
      </c>
      <c r="E157" s="97">
        <f t="shared" si="64"/>
        <v>0</v>
      </c>
      <c r="F157" s="97">
        <f t="shared" si="64"/>
        <v>0</v>
      </c>
      <c r="G157" s="97">
        <f t="shared" si="64"/>
        <v>0</v>
      </c>
      <c r="H157" s="97">
        <f t="shared" si="64"/>
        <v>0</v>
      </c>
      <c r="I157" s="97">
        <f t="shared" si="64"/>
        <v>0</v>
      </c>
      <c r="J157" s="97">
        <f t="shared" si="64"/>
        <v>0</v>
      </c>
      <c r="K157" s="97">
        <f t="shared" si="64"/>
        <v>0</v>
      </c>
      <c r="L157" s="97">
        <f t="shared" si="64"/>
        <v>0</v>
      </c>
      <c r="M157" s="97">
        <f t="shared" si="64"/>
        <v>0</v>
      </c>
      <c r="N157" s="98">
        <f t="shared" si="65"/>
        <v>1</v>
      </c>
    </row>
    <row r="158" spans="1:14" x14ac:dyDescent="0.2">
      <c r="A158" s="102" t="s">
        <v>144</v>
      </c>
      <c r="B158" s="97">
        <f t="shared" si="64"/>
        <v>0</v>
      </c>
      <c r="C158" s="97">
        <f t="shared" si="64"/>
        <v>0</v>
      </c>
      <c r="D158" s="97">
        <f t="shared" si="64"/>
        <v>0</v>
      </c>
      <c r="E158" s="97">
        <f t="shared" si="64"/>
        <v>0</v>
      </c>
      <c r="F158" s="97">
        <f t="shared" si="64"/>
        <v>0</v>
      </c>
      <c r="G158" s="97">
        <f t="shared" si="64"/>
        <v>0</v>
      </c>
      <c r="H158" s="97">
        <f t="shared" si="64"/>
        <v>0</v>
      </c>
      <c r="I158" s="97">
        <f t="shared" si="64"/>
        <v>0</v>
      </c>
      <c r="J158" s="97">
        <f t="shared" si="64"/>
        <v>0</v>
      </c>
      <c r="K158" s="97">
        <f t="shared" si="64"/>
        <v>0</v>
      </c>
      <c r="L158" s="97">
        <f t="shared" si="64"/>
        <v>0</v>
      </c>
      <c r="M158" s="97">
        <f t="shared" si="64"/>
        <v>0</v>
      </c>
      <c r="N158" s="98">
        <f t="shared" si="65"/>
        <v>0</v>
      </c>
    </row>
    <row r="159" spans="1:14" x14ac:dyDescent="0.2">
      <c r="A159" s="102" t="s">
        <v>145</v>
      </c>
      <c r="B159" s="97">
        <f t="shared" ref="B159:M168" si="66">COUNTIFS(USERGestdossiercont,$A159,Moiscont,MONTH(B$2),OKKONA,$B$57)</f>
        <v>0</v>
      </c>
      <c r="C159" s="97">
        <f t="shared" si="66"/>
        <v>0</v>
      </c>
      <c r="D159" s="97">
        <f t="shared" si="66"/>
        <v>0</v>
      </c>
      <c r="E159" s="97">
        <f t="shared" si="66"/>
        <v>0</v>
      </c>
      <c r="F159" s="97">
        <f t="shared" si="66"/>
        <v>0</v>
      </c>
      <c r="G159" s="97">
        <f t="shared" si="66"/>
        <v>0</v>
      </c>
      <c r="H159" s="97">
        <f t="shared" si="66"/>
        <v>0</v>
      </c>
      <c r="I159" s="97">
        <f t="shared" si="66"/>
        <v>0</v>
      </c>
      <c r="J159" s="97">
        <f t="shared" si="66"/>
        <v>0</v>
      </c>
      <c r="K159" s="97">
        <f t="shared" si="66"/>
        <v>0</v>
      </c>
      <c r="L159" s="97">
        <f t="shared" si="66"/>
        <v>0</v>
      </c>
      <c r="M159" s="97">
        <f t="shared" si="66"/>
        <v>0</v>
      </c>
      <c r="N159" s="98">
        <f t="shared" si="65"/>
        <v>0</v>
      </c>
    </row>
    <row r="160" spans="1:14" x14ac:dyDescent="0.2">
      <c r="A160" s="102" t="s">
        <v>146</v>
      </c>
      <c r="B160" s="97">
        <f t="shared" si="66"/>
        <v>0</v>
      </c>
      <c r="C160" s="97">
        <f t="shared" si="66"/>
        <v>0</v>
      </c>
      <c r="D160" s="97">
        <f t="shared" si="66"/>
        <v>0</v>
      </c>
      <c r="E160" s="97">
        <f t="shared" si="66"/>
        <v>0</v>
      </c>
      <c r="F160" s="97">
        <f t="shared" si="66"/>
        <v>0</v>
      </c>
      <c r="G160" s="97">
        <f t="shared" si="66"/>
        <v>0</v>
      </c>
      <c r="H160" s="97">
        <f t="shared" si="66"/>
        <v>0</v>
      </c>
      <c r="I160" s="97">
        <f t="shared" si="66"/>
        <v>0</v>
      </c>
      <c r="J160" s="97">
        <f t="shared" si="66"/>
        <v>0</v>
      </c>
      <c r="K160" s="97">
        <f t="shared" si="66"/>
        <v>0</v>
      </c>
      <c r="L160" s="97">
        <f t="shared" si="66"/>
        <v>0</v>
      </c>
      <c r="M160" s="97">
        <f t="shared" si="66"/>
        <v>0</v>
      </c>
      <c r="N160" s="98">
        <f t="shared" si="65"/>
        <v>0</v>
      </c>
    </row>
    <row r="161" spans="1:14" x14ac:dyDescent="0.2">
      <c r="A161" s="102" t="s">
        <v>147</v>
      </c>
      <c r="B161" s="97">
        <f t="shared" si="66"/>
        <v>0</v>
      </c>
      <c r="C161" s="97">
        <f t="shared" si="66"/>
        <v>0</v>
      </c>
      <c r="D161" s="97">
        <f t="shared" si="66"/>
        <v>0</v>
      </c>
      <c r="E161" s="97">
        <f t="shared" si="66"/>
        <v>0</v>
      </c>
      <c r="F161" s="97">
        <f t="shared" si="66"/>
        <v>0</v>
      </c>
      <c r="G161" s="97">
        <f t="shared" si="66"/>
        <v>0</v>
      </c>
      <c r="H161" s="97">
        <f t="shared" si="66"/>
        <v>0</v>
      </c>
      <c r="I161" s="97">
        <f t="shared" si="66"/>
        <v>0</v>
      </c>
      <c r="J161" s="97">
        <f t="shared" si="66"/>
        <v>0</v>
      </c>
      <c r="K161" s="97">
        <f t="shared" si="66"/>
        <v>0</v>
      </c>
      <c r="L161" s="97">
        <f t="shared" si="66"/>
        <v>0</v>
      </c>
      <c r="M161" s="97">
        <f t="shared" si="66"/>
        <v>0</v>
      </c>
      <c r="N161" s="98">
        <f t="shared" si="65"/>
        <v>0</v>
      </c>
    </row>
    <row r="162" spans="1:14" x14ac:dyDescent="0.2">
      <c r="A162" s="102" t="s">
        <v>148</v>
      </c>
      <c r="B162" s="97">
        <f t="shared" si="66"/>
        <v>0</v>
      </c>
      <c r="C162" s="97">
        <f t="shared" si="66"/>
        <v>0</v>
      </c>
      <c r="D162" s="97">
        <f t="shared" si="66"/>
        <v>0</v>
      </c>
      <c r="E162" s="97">
        <f t="shared" si="66"/>
        <v>0</v>
      </c>
      <c r="F162" s="97">
        <f t="shared" si="66"/>
        <v>0</v>
      </c>
      <c r="G162" s="97">
        <f t="shared" si="66"/>
        <v>0</v>
      </c>
      <c r="H162" s="97">
        <f t="shared" si="66"/>
        <v>0</v>
      </c>
      <c r="I162" s="97">
        <f t="shared" si="66"/>
        <v>0</v>
      </c>
      <c r="J162" s="97">
        <f t="shared" si="66"/>
        <v>0</v>
      </c>
      <c r="K162" s="97">
        <f t="shared" si="66"/>
        <v>0</v>
      </c>
      <c r="L162" s="97">
        <f t="shared" si="66"/>
        <v>0</v>
      </c>
      <c r="M162" s="97">
        <f t="shared" si="66"/>
        <v>0</v>
      </c>
      <c r="N162" s="98">
        <f t="shared" si="65"/>
        <v>0</v>
      </c>
    </row>
    <row r="163" spans="1:14" x14ac:dyDescent="0.2">
      <c r="A163" s="102" t="s">
        <v>149</v>
      </c>
      <c r="B163" s="97">
        <f t="shared" si="66"/>
        <v>0</v>
      </c>
      <c r="C163" s="97">
        <f t="shared" si="66"/>
        <v>0</v>
      </c>
      <c r="D163" s="97">
        <f t="shared" si="66"/>
        <v>0</v>
      </c>
      <c r="E163" s="97">
        <f t="shared" si="66"/>
        <v>0</v>
      </c>
      <c r="F163" s="97">
        <f t="shared" si="66"/>
        <v>0</v>
      </c>
      <c r="G163" s="97">
        <f t="shared" si="66"/>
        <v>0</v>
      </c>
      <c r="H163" s="97">
        <f t="shared" si="66"/>
        <v>0</v>
      </c>
      <c r="I163" s="97">
        <f t="shared" si="66"/>
        <v>0</v>
      </c>
      <c r="J163" s="97">
        <f t="shared" si="66"/>
        <v>0</v>
      </c>
      <c r="K163" s="97">
        <f t="shared" si="66"/>
        <v>0</v>
      </c>
      <c r="L163" s="97">
        <f t="shared" si="66"/>
        <v>0</v>
      </c>
      <c r="M163" s="97">
        <f t="shared" si="66"/>
        <v>0</v>
      </c>
      <c r="N163" s="98">
        <f t="shared" si="65"/>
        <v>0</v>
      </c>
    </row>
    <row r="164" spans="1:14" x14ac:dyDescent="0.2">
      <c r="A164" s="102" t="s">
        <v>150</v>
      </c>
      <c r="B164" s="97">
        <f t="shared" si="66"/>
        <v>0</v>
      </c>
      <c r="C164" s="97">
        <f t="shared" si="66"/>
        <v>0</v>
      </c>
      <c r="D164" s="97">
        <f t="shared" si="66"/>
        <v>0</v>
      </c>
      <c r="E164" s="97">
        <f t="shared" si="66"/>
        <v>0</v>
      </c>
      <c r="F164" s="97">
        <f t="shared" si="66"/>
        <v>0</v>
      </c>
      <c r="G164" s="97">
        <f t="shared" si="66"/>
        <v>0</v>
      </c>
      <c r="H164" s="97">
        <f t="shared" si="66"/>
        <v>0</v>
      </c>
      <c r="I164" s="97">
        <f t="shared" si="66"/>
        <v>0</v>
      </c>
      <c r="J164" s="97">
        <f t="shared" si="66"/>
        <v>0</v>
      </c>
      <c r="K164" s="97">
        <f t="shared" si="66"/>
        <v>0</v>
      </c>
      <c r="L164" s="97">
        <f t="shared" si="66"/>
        <v>0</v>
      </c>
      <c r="M164" s="97">
        <f t="shared" si="66"/>
        <v>0</v>
      </c>
      <c r="N164" s="98">
        <f t="shared" si="65"/>
        <v>0</v>
      </c>
    </row>
    <row r="165" spans="1:14" x14ac:dyDescent="0.2">
      <c r="A165" s="102" t="s">
        <v>151</v>
      </c>
      <c r="B165" s="97">
        <f t="shared" si="66"/>
        <v>0</v>
      </c>
      <c r="C165" s="97">
        <f t="shared" si="66"/>
        <v>0</v>
      </c>
      <c r="D165" s="97">
        <f t="shared" si="66"/>
        <v>0</v>
      </c>
      <c r="E165" s="97">
        <f t="shared" si="66"/>
        <v>0</v>
      </c>
      <c r="F165" s="97">
        <f t="shared" si="66"/>
        <v>0</v>
      </c>
      <c r="G165" s="97">
        <f t="shared" si="66"/>
        <v>0</v>
      </c>
      <c r="H165" s="97">
        <f t="shared" si="66"/>
        <v>0</v>
      </c>
      <c r="I165" s="97">
        <f t="shared" si="66"/>
        <v>0</v>
      </c>
      <c r="J165" s="97">
        <f t="shared" si="66"/>
        <v>0</v>
      </c>
      <c r="K165" s="97">
        <f t="shared" si="66"/>
        <v>0</v>
      </c>
      <c r="L165" s="97">
        <f t="shared" si="66"/>
        <v>0</v>
      </c>
      <c r="M165" s="97">
        <f t="shared" si="66"/>
        <v>0</v>
      </c>
      <c r="N165" s="98">
        <f t="shared" si="65"/>
        <v>0</v>
      </c>
    </row>
    <row r="166" spans="1:14" x14ac:dyDescent="0.2">
      <c r="A166" s="103" t="s">
        <v>152</v>
      </c>
      <c r="B166" s="97">
        <f t="shared" si="66"/>
        <v>0</v>
      </c>
      <c r="C166" s="97">
        <f t="shared" si="66"/>
        <v>0</v>
      </c>
      <c r="D166" s="97">
        <f t="shared" si="66"/>
        <v>0</v>
      </c>
      <c r="E166" s="97">
        <f t="shared" si="66"/>
        <v>0</v>
      </c>
      <c r="F166" s="97">
        <f t="shared" si="66"/>
        <v>0</v>
      </c>
      <c r="G166" s="97">
        <f t="shared" si="66"/>
        <v>0</v>
      </c>
      <c r="H166" s="97">
        <f t="shared" si="66"/>
        <v>0</v>
      </c>
      <c r="I166" s="97">
        <f t="shared" si="66"/>
        <v>0</v>
      </c>
      <c r="J166" s="97">
        <f t="shared" si="66"/>
        <v>0</v>
      </c>
      <c r="K166" s="97">
        <f t="shared" si="66"/>
        <v>0</v>
      </c>
      <c r="L166" s="97">
        <f t="shared" si="66"/>
        <v>0</v>
      </c>
      <c r="M166" s="97">
        <f t="shared" si="66"/>
        <v>0</v>
      </c>
      <c r="N166" s="98">
        <f t="shared" si="65"/>
        <v>0</v>
      </c>
    </row>
    <row r="167" spans="1:14" x14ac:dyDescent="0.2">
      <c r="A167" s="103" t="s">
        <v>93</v>
      </c>
      <c r="B167" s="97">
        <f t="shared" si="66"/>
        <v>0</v>
      </c>
      <c r="C167" s="97">
        <f t="shared" si="66"/>
        <v>0</v>
      </c>
      <c r="D167" s="97">
        <f t="shared" si="66"/>
        <v>0</v>
      </c>
      <c r="E167" s="97">
        <f t="shared" si="66"/>
        <v>0</v>
      </c>
      <c r="F167" s="97">
        <f t="shared" si="66"/>
        <v>0</v>
      </c>
      <c r="G167" s="97">
        <f t="shared" si="66"/>
        <v>0</v>
      </c>
      <c r="H167" s="97">
        <f t="shared" si="66"/>
        <v>0</v>
      </c>
      <c r="I167" s="97">
        <f t="shared" si="66"/>
        <v>0</v>
      </c>
      <c r="J167" s="97">
        <f t="shared" si="66"/>
        <v>0</v>
      </c>
      <c r="K167" s="97">
        <f t="shared" si="66"/>
        <v>0</v>
      </c>
      <c r="L167" s="97">
        <f t="shared" si="66"/>
        <v>0</v>
      </c>
      <c r="M167" s="97">
        <f t="shared" si="66"/>
        <v>0</v>
      </c>
      <c r="N167" s="98">
        <f t="shared" si="65"/>
        <v>0</v>
      </c>
    </row>
    <row r="168" spans="1:14" x14ac:dyDescent="0.2">
      <c r="A168" s="103" t="s">
        <v>153</v>
      </c>
      <c r="B168" s="97">
        <f t="shared" si="66"/>
        <v>0</v>
      </c>
      <c r="C168" s="97">
        <f t="shared" si="66"/>
        <v>0</v>
      </c>
      <c r="D168" s="97">
        <f t="shared" si="66"/>
        <v>0</v>
      </c>
      <c r="E168" s="97">
        <f t="shared" si="66"/>
        <v>0</v>
      </c>
      <c r="F168" s="97">
        <f t="shared" si="66"/>
        <v>0</v>
      </c>
      <c r="G168" s="97">
        <f t="shared" si="66"/>
        <v>0</v>
      </c>
      <c r="H168" s="97">
        <f t="shared" si="66"/>
        <v>0</v>
      </c>
      <c r="I168" s="97">
        <f t="shared" si="66"/>
        <v>0</v>
      </c>
      <c r="J168" s="97">
        <f t="shared" si="66"/>
        <v>0</v>
      </c>
      <c r="K168" s="97">
        <f t="shared" si="66"/>
        <v>0</v>
      </c>
      <c r="L168" s="97">
        <f t="shared" si="66"/>
        <v>0</v>
      </c>
      <c r="M168" s="97">
        <f t="shared" si="66"/>
        <v>0</v>
      </c>
      <c r="N168" s="98">
        <f t="shared" si="65"/>
        <v>0</v>
      </c>
    </row>
    <row r="169" spans="1:14" x14ac:dyDescent="0.2">
      <c r="A169" s="103" t="s">
        <v>154</v>
      </c>
      <c r="B169" s="97">
        <f t="shared" ref="B169:M178" si="67">COUNTIFS(USERGestdossiercont,$A169,Moiscont,MONTH(B$2),OKKONA,$B$57)</f>
        <v>0</v>
      </c>
      <c r="C169" s="97">
        <f t="shared" si="67"/>
        <v>0</v>
      </c>
      <c r="D169" s="97">
        <f t="shared" si="67"/>
        <v>0</v>
      </c>
      <c r="E169" s="97">
        <f t="shared" si="67"/>
        <v>0</v>
      </c>
      <c r="F169" s="97">
        <f t="shared" si="67"/>
        <v>0</v>
      </c>
      <c r="G169" s="97">
        <f t="shared" si="67"/>
        <v>0</v>
      </c>
      <c r="H169" s="97">
        <f t="shared" si="67"/>
        <v>0</v>
      </c>
      <c r="I169" s="97">
        <f t="shared" si="67"/>
        <v>0</v>
      </c>
      <c r="J169" s="97">
        <f t="shared" si="67"/>
        <v>0</v>
      </c>
      <c r="K169" s="97">
        <f t="shared" si="67"/>
        <v>0</v>
      </c>
      <c r="L169" s="97">
        <f t="shared" si="67"/>
        <v>0</v>
      </c>
      <c r="M169" s="97">
        <f t="shared" si="67"/>
        <v>0</v>
      </c>
      <c r="N169" s="98">
        <f t="shared" si="65"/>
        <v>0</v>
      </c>
    </row>
    <row r="170" spans="1:14" x14ac:dyDescent="0.2">
      <c r="A170" s="103" t="s">
        <v>155</v>
      </c>
      <c r="B170" s="97">
        <f t="shared" si="67"/>
        <v>0</v>
      </c>
      <c r="C170" s="97">
        <f t="shared" si="67"/>
        <v>0</v>
      </c>
      <c r="D170" s="97">
        <f t="shared" si="67"/>
        <v>0</v>
      </c>
      <c r="E170" s="97">
        <f t="shared" si="67"/>
        <v>0</v>
      </c>
      <c r="F170" s="97">
        <f t="shared" si="67"/>
        <v>0</v>
      </c>
      <c r="G170" s="97">
        <f t="shared" si="67"/>
        <v>0</v>
      </c>
      <c r="H170" s="97">
        <f t="shared" si="67"/>
        <v>0</v>
      </c>
      <c r="I170" s="97">
        <f t="shared" si="67"/>
        <v>0</v>
      </c>
      <c r="J170" s="97">
        <f t="shared" si="67"/>
        <v>0</v>
      </c>
      <c r="K170" s="97">
        <f t="shared" si="67"/>
        <v>0</v>
      </c>
      <c r="L170" s="97">
        <f t="shared" si="67"/>
        <v>0</v>
      </c>
      <c r="M170" s="97">
        <f t="shared" si="67"/>
        <v>0</v>
      </c>
      <c r="N170" s="98">
        <f t="shared" si="65"/>
        <v>0</v>
      </c>
    </row>
    <row r="171" spans="1:14" x14ac:dyDescent="0.2">
      <c r="A171" s="103" t="s">
        <v>156</v>
      </c>
      <c r="B171" s="97">
        <f t="shared" si="67"/>
        <v>0</v>
      </c>
      <c r="C171" s="97">
        <f t="shared" si="67"/>
        <v>0</v>
      </c>
      <c r="D171" s="97">
        <f t="shared" si="67"/>
        <v>0</v>
      </c>
      <c r="E171" s="97">
        <f t="shared" si="67"/>
        <v>0</v>
      </c>
      <c r="F171" s="97">
        <f t="shared" si="67"/>
        <v>0</v>
      </c>
      <c r="G171" s="97">
        <f t="shared" si="67"/>
        <v>0</v>
      </c>
      <c r="H171" s="97">
        <f t="shared" si="67"/>
        <v>0</v>
      </c>
      <c r="I171" s="97">
        <f t="shared" si="67"/>
        <v>0</v>
      </c>
      <c r="J171" s="97">
        <f t="shared" si="67"/>
        <v>0</v>
      </c>
      <c r="K171" s="97">
        <f t="shared" si="67"/>
        <v>0</v>
      </c>
      <c r="L171" s="97">
        <f t="shared" si="67"/>
        <v>0</v>
      </c>
      <c r="M171" s="97">
        <f t="shared" si="67"/>
        <v>0</v>
      </c>
      <c r="N171" s="98">
        <f t="shared" si="65"/>
        <v>0</v>
      </c>
    </row>
    <row r="172" spans="1:14" x14ac:dyDescent="0.2">
      <c r="A172" s="103" t="s">
        <v>157</v>
      </c>
      <c r="B172" s="97">
        <f t="shared" si="67"/>
        <v>0</v>
      </c>
      <c r="C172" s="97">
        <f t="shared" si="67"/>
        <v>0</v>
      </c>
      <c r="D172" s="97">
        <f t="shared" si="67"/>
        <v>0</v>
      </c>
      <c r="E172" s="97">
        <f t="shared" si="67"/>
        <v>0</v>
      </c>
      <c r="F172" s="97">
        <f t="shared" si="67"/>
        <v>0</v>
      </c>
      <c r="G172" s="97">
        <f t="shared" si="67"/>
        <v>0</v>
      </c>
      <c r="H172" s="97">
        <f t="shared" si="67"/>
        <v>0</v>
      </c>
      <c r="I172" s="97">
        <f t="shared" si="67"/>
        <v>0</v>
      </c>
      <c r="J172" s="97">
        <f t="shared" si="67"/>
        <v>0</v>
      </c>
      <c r="K172" s="97">
        <f t="shared" si="67"/>
        <v>0</v>
      </c>
      <c r="L172" s="97">
        <f t="shared" si="67"/>
        <v>0</v>
      </c>
      <c r="M172" s="97">
        <f t="shared" si="67"/>
        <v>0</v>
      </c>
      <c r="N172" s="98">
        <f t="shared" si="65"/>
        <v>0</v>
      </c>
    </row>
    <row r="173" spans="1:14" x14ac:dyDescent="0.2">
      <c r="A173" s="103" t="s">
        <v>158</v>
      </c>
      <c r="B173" s="97">
        <f t="shared" si="67"/>
        <v>0</v>
      </c>
      <c r="C173" s="97">
        <f t="shared" si="67"/>
        <v>0</v>
      </c>
      <c r="D173" s="97">
        <f t="shared" si="67"/>
        <v>0</v>
      </c>
      <c r="E173" s="97">
        <f t="shared" si="67"/>
        <v>0</v>
      </c>
      <c r="F173" s="97">
        <f t="shared" si="67"/>
        <v>0</v>
      </c>
      <c r="G173" s="97">
        <f t="shared" si="67"/>
        <v>0</v>
      </c>
      <c r="H173" s="97">
        <f t="shared" si="67"/>
        <v>0</v>
      </c>
      <c r="I173" s="97">
        <f t="shared" si="67"/>
        <v>0</v>
      </c>
      <c r="J173" s="97">
        <f t="shared" si="67"/>
        <v>0</v>
      </c>
      <c r="K173" s="97">
        <f t="shared" si="67"/>
        <v>0</v>
      </c>
      <c r="L173" s="97">
        <f t="shared" si="67"/>
        <v>0</v>
      </c>
      <c r="M173" s="97">
        <f t="shared" si="67"/>
        <v>0</v>
      </c>
      <c r="N173" s="98">
        <f t="shared" si="65"/>
        <v>0</v>
      </c>
    </row>
    <row r="174" spans="1:14" x14ac:dyDescent="0.2">
      <c r="A174" s="103" t="s">
        <v>208</v>
      </c>
      <c r="B174" s="97">
        <f t="shared" si="67"/>
        <v>0</v>
      </c>
      <c r="C174" s="97">
        <f t="shared" si="67"/>
        <v>0</v>
      </c>
      <c r="D174" s="97">
        <f t="shared" si="67"/>
        <v>0</v>
      </c>
      <c r="E174" s="97">
        <f t="shared" si="67"/>
        <v>0</v>
      </c>
      <c r="F174" s="97">
        <f t="shared" si="67"/>
        <v>0</v>
      </c>
      <c r="G174" s="97">
        <f t="shared" si="67"/>
        <v>0</v>
      </c>
      <c r="H174" s="97">
        <f t="shared" si="67"/>
        <v>0</v>
      </c>
      <c r="I174" s="97">
        <f t="shared" si="67"/>
        <v>0</v>
      </c>
      <c r="J174" s="97">
        <f t="shared" si="67"/>
        <v>0</v>
      </c>
      <c r="K174" s="97">
        <f t="shared" si="67"/>
        <v>0</v>
      </c>
      <c r="L174" s="97">
        <f t="shared" si="67"/>
        <v>0</v>
      </c>
      <c r="M174" s="97">
        <f t="shared" si="67"/>
        <v>0</v>
      </c>
      <c r="N174" s="98">
        <f t="shared" si="65"/>
        <v>0</v>
      </c>
    </row>
    <row r="175" spans="1:14" x14ac:dyDescent="0.2">
      <c r="A175" s="103" t="s">
        <v>159</v>
      </c>
      <c r="B175" s="97">
        <f t="shared" si="67"/>
        <v>0</v>
      </c>
      <c r="C175" s="97">
        <f t="shared" si="67"/>
        <v>0</v>
      </c>
      <c r="D175" s="97">
        <f t="shared" si="67"/>
        <v>0</v>
      </c>
      <c r="E175" s="97">
        <f t="shared" si="67"/>
        <v>0</v>
      </c>
      <c r="F175" s="97">
        <f t="shared" si="67"/>
        <v>0</v>
      </c>
      <c r="G175" s="97">
        <f t="shared" si="67"/>
        <v>0</v>
      </c>
      <c r="H175" s="97">
        <f t="shared" si="67"/>
        <v>0</v>
      </c>
      <c r="I175" s="97">
        <f t="shared" si="67"/>
        <v>0</v>
      </c>
      <c r="J175" s="97">
        <f t="shared" si="67"/>
        <v>0</v>
      </c>
      <c r="K175" s="97">
        <f t="shared" si="67"/>
        <v>0</v>
      </c>
      <c r="L175" s="97">
        <f t="shared" si="67"/>
        <v>0</v>
      </c>
      <c r="M175" s="97">
        <f t="shared" si="67"/>
        <v>0</v>
      </c>
      <c r="N175" s="98">
        <f t="shared" si="65"/>
        <v>0</v>
      </c>
    </row>
    <row r="176" spans="1:14" x14ac:dyDescent="0.2">
      <c r="A176" s="103" t="s">
        <v>160</v>
      </c>
      <c r="B176" s="97">
        <f t="shared" si="67"/>
        <v>0</v>
      </c>
      <c r="C176" s="97">
        <f t="shared" si="67"/>
        <v>0</v>
      </c>
      <c r="D176" s="97">
        <f t="shared" si="67"/>
        <v>0</v>
      </c>
      <c r="E176" s="97">
        <f t="shared" si="67"/>
        <v>0</v>
      </c>
      <c r="F176" s="97">
        <f t="shared" si="67"/>
        <v>0</v>
      </c>
      <c r="G176" s="97">
        <f t="shared" si="67"/>
        <v>0</v>
      </c>
      <c r="H176" s="97">
        <f t="shared" si="67"/>
        <v>0</v>
      </c>
      <c r="I176" s="97">
        <f t="shared" si="67"/>
        <v>0</v>
      </c>
      <c r="J176" s="97">
        <f t="shared" si="67"/>
        <v>0</v>
      </c>
      <c r="K176" s="97">
        <f t="shared" si="67"/>
        <v>0</v>
      </c>
      <c r="L176" s="97">
        <f t="shared" si="67"/>
        <v>0</v>
      </c>
      <c r="M176" s="97">
        <f t="shared" si="67"/>
        <v>0</v>
      </c>
      <c r="N176" s="98">
        <f t="shared" si="65"/>
        <v>0</v>
      </c>
    </row>
    <row r="177" spans="1:14" x14ac:dyDescent="0.2">
      <c r="A177" s="103" t="s">
        <v>161</v>
      </c>
      <c r="B177" s="97">
        <f t="shared" si="67"/>
        <v>0</v>
      </c>
      <c r="C177" s="97">
        <f t="shared" si="67"/>
        <v>0</v>
      </c>
      <c r="D177" s="97">
        <f t="shared" si="67"/>
        <v>0</v>
      </c>
      <c r="E177" s="97">
        <f t="shared" si="67"/>
        <v>0</v>
      </c>
      <c r="F177" s="97">
        <f t="shared" si="67"/>
        <v>0</v>
      </c>
      <c r="G177" s="97">
        <f t="shared" si="67"/>
        <v>0</v>
      </c>
      <c r="H177" s="97">
        <f t="shared" si="67"/>
        <v>0</v>
      </c>
      <c r="I177" s="97">
        <f t="shared" si="67"/>
        <v>0</v>
      </c>
      <c r="J177" s="97">
        <f t="shared" si="67"/>
        <v>0</v>
      </c>
      <c r="K177" s="97">
        <f t="shared" si="67"/>
        <v>0</v>
      </c>
      <c r="L177" s="97">
        <f t="shared" si="67"/>
        <v>0</v>
      </c>
      <c r="M177" s="97">
        <f t="shared" si="67"/>
        <v>0</v>
      </c>
      <c r="N177" s="98">
        <f t="shared" si="65"/>
        <v>0</v>
      </c>
    </row>
    <row r="178" spans="1:14" x14ac:dyDescent="0.2">
      <c r="A178" s="103" t="s">
        <v>162</v>
      </c>
      <c r="B178" s="97">
        <f t="shared" si="67"/>
        <v>0</v>
      </c>
      <c r="C178" s="97">
        <f t="shared" si="67"/>
        <v>0</v>
      </c>
      <c r="D178" s="97">
        <f t="shared" si="67"/>
        <v>0</v>
      </c>
      <c r="E178" s="97">
        <f t="shared" si="67"/>
        <v>0</v>
      </c>
      <c r="F178" s="97">
        <f t="shared" si="67"/>
        <v>0</v>
      </c>
      <c r="G178" s="97">
        <f t="shared" si="67"/>
        <v>0</v>
      </c>
      <c r="H178" s="97">
        <f t="shared" si="67"/>
        <v>0</v>
      </c>
      <c r="I178" s="97">
        <f t="shared" si="67"/>
        <v>0</v>
      </c>
      <c r="J178" s="97">
        <f t="shared" si="67"/>
        <v>0</v>
      </c>
      <c r="K178" s="97">
        <f t="shared" si="67"/>
        <v>0</v>
      </c>
      <c r="L178" s="97">
        <f t="shared" si="67"/>
        <v>0</v>
      </c>
      <c r="M178" s="97">
        <f t="shared" si="67"/>
        <v>0</v>
      </c>
      <c r="N178" s="98">
        <f t="shared" si="65"/>
        <v>0</v>
      </c>
    </row>
    <row r="179" spans="1:14" x14ac:dyDescent="0.2">
      <c r="A179" s="103" t="s">
        <v>209</v>
      </c>
      <c r="B179" s="97">
        <f t="shared" ref="B179:M188" si="68">COUNTIFS(USERGestdossiercont,$A179,Moiscont,MONTH(B$2),OKKONA,$B$57)</f>
        <v>0</v>
      </c>
      <c r="C179" s="97">
        <f t="shared" si="68"/>
        <v>0</v>
      </c>
      <c r="D179" s="97">
        <f t="shared" si="68"/>
        <v>0</v>
      </c>
      <c r="E179" s="97">
        <f t="shared" si="68"/>
        <v>0</v>
      </c>
      <c r="F179" s="97">
        <f t="shared" si="68"/>
        <v>0</v>
      </c>
      <c r="G179" s="97">
        <f t="shared" si="68"/>
        <v>0</v>
      </c>
      <c r="H179" s="97">
        <f t="shared" si="68"/>
        <v>0</v>
      </c>
      <c r="I179" s="97">
        <f t="shared" si="68"/>
        <v>0</v>
      </c>
      <c r="J179" s="97">
        <f t="shared" si="68"/>
        <v>0</v>
      </c>
      <c r="K179" s="97">
        <f t="shared" si="68"/>
        <v>0</v>
      </c>
      <c r="L179" s="97">
        <f t="shared" si="68"/>
        <v>0</v>
      </c>
      <c r="M179" s="97">
        <f t="shared" si="68"/>
        <v>0</v>
      </c>
      <c r="N179" s="98">
        <f t="shared" si="65"/>
        <v>0</v>
      </c>
    </row>
    <row r="180" spans="1:14" x14ac:dyDescent="0.2">
      <c r="A180" s="103" t="s">
        <v>163</v>
      </c>
      <c r="B180" s="97">
        <f t="shared" si="68"/>
        <v>0</v>
      </c>
      <c r="C180" s="97">
        <f t="shared" si="68"/>
        <v>0</v>
      </c>
      <c r="D180" s="97">
        <f t="shared" si="68"/>
        <v>0</v>
      </c>
      <c r="E180" s="97">
        <f t="shared" si="68"/>
        <v>0</v>
      </c>
      <c r="F180" s="97">
        <f t="shared" si="68"/>
        <v>0</v>
      </c>
      <c r="G180" s="97">
        <f t="shared" si="68"/>
        <v>0</v>
      </c>
      <c r="H180" s="97">
        <f t="shared" si="68"/>
        <v>0</v>
      </c>
      <c r="I180" s="97">
        <f t="shared" si="68"/>
        <v>0</v>
      </c>
      <c r="J180" s="97">
        <f t="shared" si="68"/>
        <v>0</v>
      </c>
      <c r="K180" s="97">
        <f t="shared" si="68"/>
        <v>0</v>
      </c>
      <c r="L180" s="97">
        <f t="shared" si="68"/>
        <v>0</v>
      </c>
      <c r="M180" s="97">
        <f t="shared" si="68"/>
        <v>0</v>
      </c>
      <c r="N180" s="98">
        <f t="shared" si="65"/>
        <v>0</v>
      </c>
    </row>
    <row r="181" spans="1:14" x14ac:dyDescent="0.2">
      <c r="A181" s="103" t="s">
        <v>164</v>
      </c>
      <c r="B181" s="97">
        <f t="shared" si="68"/>
        <v>0</v>
      </c>
      <c r="C181" s="97">
        <f t="shared" si="68"/>
        <v>0</v>
      </c>
      <c r="D181" s="97">
        <f t="shared" si="68"/>
        <v>0</v>
      </c>
      <c r="E181" s="97">
        <f t="shared" si="68"/>
        <v>0</v>
      </c>
      <c r="F181" s="97">
        <f t="shared" si="68"/>
        <v>0</v>
      </c>
      <c r="G181" s="97">
        <f t="shared" si="68"/>
        <v>0</v>
      </c>
      <c r="H181" s="97">
        <f t="shared" si="68"/>
        <v>0</v>
      </c>
      <c r="I181" s="97">
        <f t="shared" si="68"/>
        <v>0</v>
      </c>
      <c r="J181" s="97">
        <f t="shared" si="68"/>
        <v>0</v>
      </c>
      <c r="K181" s="97">
        <f t="shared" si="68"/>
        <v>0</v>
      </c>
      <c r="L181" s="97">
        <f t="shared" si="68"/>
        <v>0</v>
      </c>
      <c r="M181" s="97">
        <f t="shared" si="68"/>
        <v>0</v>
      </c>
      <c r="N181" s="98">
        <f t="shared" si="65"/>
        <v>0</v>
      </c>
    </row>
    <row r="182" spans="1:14" x14ac:dyDescent="0.2">
      <c r="A182" s="103" t="s">
        <v>165</v>
      </c>
      <c r="B182" s="97">
        <f t="shared" si="68"/>
        <v>0</v>
      </c>
      <c r="C182" s="97">
        <f t="shared" si="68"/>
        <v>0</v>
      </c>
      <c r="D182" s="97">
        <f t="shared" si="68"/>
        <v>0</v>
      </c>
      <c r="E182" s="97">
        <f t="shared" si="68"/>
        <v>0</v>
      </c>
      <c r="F182" s="97">
        <f t="shared" si="68"/>
        <v>0</v>
      </c>
      <c r="G182" s="97">
        <f t="shared" si="68"/>
        <v>0</v>
      </c>
      <c r="H182" s="97">
        <f t="shared" si="68"/>
        <v>0</v>
      </c>
      <c r="I182" s="97">
        <f t="shared" si="68"/>
        <v>0</v>
      </c>
      <c r="J182" s="97">
        <f t="shared" si="68"/>
        <v>0</v>
      </c>
      <c r="K182" s="97">
        <f t="shared" si="68"/>
        <v>0</v>
      </c>
      <c r="L182" s="97">
        <f t="shared" si="68"/>
        <v>0</v>
      </c>
      <c r="M182" s="97">
        <f t="shared" si="68"/>
        <v>0</v>
      </c>
      <c r="N182" s="98">
        <f t="shared" si="65"/>
        <v>0</v>
      </c>
    </row>
    <row r="183" spans="1:14" x14ac:dyDescent="0.2">
      <c r="A183" s="103" t="s">
        <v>210</v>
      </c>
      <c r="B183" s="97">
        <f t="shared" si="68"/>
        <v>0</v>
      </c>
      <c r="C183" s="97">
        <f t="shared" si="68"/>
        <v>0</v>
      </c>
      <c r="D183" s="97">
        <f t="shared" si="68"/>
        <v>0</v>
      </c>
      <c r="E183" s="97">
        <f t="shared" si="68"/>
        <v>0</v>
      </c>
      <c r="F183" s="97">
        <f t="shared" si="68"/>
        <v>0</v>
      </c>
      <c r="G183" s="97">
        <f t="shared" si="68"/>
        <v>0</v>
      </c>
      <c r="H183" s="97">
        <f t="shared" si="68"/>
        <v>0</v>
      </c>
      <c r="I183" s="97">
        <f t="shared" si="68"/>
        <v>0</v>
      </c>
      <c r="J183" s="97">
        <f t="shared" si="68"/>
        <v>0</v>
      </c>
      <c r="K183" s="97">
        <f t="shared" si="68"/>
        <v>0</v>
      </c>
      <c r="L183" s="97">
        <f t="shared" si="68"/>
        <v>0</v>
      </c>
      <c r="M183" s="97">
        <f t="shared" si="68"/>
        <v>0</v>
      </c>
      <c r="N183" s="98">
        <f t="shared" si="65"/>
        <v>0</v>
      </c>
    </row>
    <row r="184" spans="1:14" x14ac:dyDescent="0.2">
      <c r="A184" s="103" t="s">
        <v>166</v>
      </c>
      <c r="B184" s="97">
        <f t="shared" si="68"/>
        <v>0</v>
      </c>
      <c r="C184" s="97">
        <f t="shared" si="68"/>
        <v>0</v>
      </c>
      <c r="D184" s="97">
        <f t="shared" si="68"/>
        <v>0</v>
      </c>
      <c r="E184" s="97">
        <f t="shared" si="68"/>
        <v>0</v>
      </c>
      <c r="F184" s="97">
        <f t="shared" si="68"/>
        <v>0</v>
      </c>
      <c r="G184" s="97">
        <f t="shared" si="68"/>
        <v>0</v>
      </c>
      <c r="H184" s="97">
        <f t="shared" si="68"/>
        <v>0</v>
      </c>
      <c r="I184" s="97">
        <f t="shared" si="68"/>
        <v>0</v>
      </c>
      <c r="J184" s="97">
        <f t="shared" si="68"/>
        <v>0</v>
      </c>
      <c r="K184" s="97">
        <f t="shared" si="68"/>
        <v>0</v>
      </c>
      <c r="L184" s="97">
        <f t="shared" si="68"/>
        <v>0</v>
      </c>
      <c r="M184" s="97">
        <f t="shared" si="68"/>
        <v>0</v>
      </c>
      <c r="N184" s="98">
        <f t="shared" si="65"/>
        <v>0</v>
      </c>
    </row>
    <row r="185" spans="1:14" x14ac:dyDescent="0.2">
      <c r="A185" s="103" t="s">
        <v>167</v>
      </c>
      <c r="B185" s="97">
        <f t="shared" si="68"/>
        <v>0</v>
      </c>
      <c r="C185" s="97">
        <f t="shared" si="68"/>
        <v>0</v>
      </c>
      <c r="D185" s="97">
        <f t="shared" si="68"/>
        <v>0</v>
      </c>
      <c r="E185" s="97">
        <f t="shared" si="68"/>
        <v>0</v>
      </c>
      <c r="F185" s="97">
        <f t="shared" si="68"/>
        <v>0</v>
      </c>
      <c r="G185" s="97">
        <f t="shared" si="68"/>
        <v>0</v>
      </c>
      <c r="H185" s="97">
        <f t="shared" si="68"/>
        <v>0</v>
      </c>
      <c r="I185" s="97">
        <f t="shared" si="68"/>
        <v>0</v>
      </c>
      <c r="J185" s="97">
        <f t="shared" si="68"/>
        <v>0</v>
      </c>
      <c r="K185" s="97">
        <f t="shared" si="68"/>
        <v>0</v>
      </c>
      <c r="L185" s="97">
        <f t="shared" si="68"/>
        <v>0</v>
      </c>
      <c r="M185" s="97">
        <f t="shared" si="68"/>
        <v>0</v>
      </c>
      <c r="N185" s="98">
        <f t="shared" si="65"/>
        <v>0</v>
      </c>
    </row>
    <row r="186" spans="1:14" x14ac:dyDescent="0.2">
      <c r="A186" s="103" t="s">
        <v>168</v>
      </c>
      <c r="B186" s="97">
        <f t="shared" si="68"/>
        <v>0</v>
      </c>
      <c r="C186" s="97">
        <f t="shared" si="68"/>
        <v>0</v>
      </c>
      <c r="D186" s="97">
        <f t="shared" si="68"/>
        <v>0</v>
      </c>
      <c r="E186" s="97">
        <f t="shared" si="68"/>
        <v>0</v>
      </c>
      <c r="F186" s="97">
        <f t="shared" si="68"/>
        <v>0</v>
      </c>
      <c r="G186" s="97">
        <f t="shared" si="68"/>
        <v>0</v>
      </c>
      <c r="H186" s="97">
        <f t="shared" si="68"/>
        <v>0</v>
      </c>
      <c r="I186" s="97">
        <f t="shared" si="68"/>
        <v>0</v>
      </c>
      <c r="J186" s="97">
        <f t="shared" si="68"/>
        <v>0</v>
      </c>
      <c r="K186" s="97">
        <f t="shared" si="68"/>
        <v>0</v>
      </c>
      <c r="L186" s="97">
        <f t="shared" si="68"/>
        <v>0</v>
      </c>
      <c r="M186" s="97">
        <f t="shared" si="68"/>
        <v>0</v>
      </c>
      <c r="N186" s="98">
        <f t="shared" si="65"/>
        <v>0</v>
      </c>
    </row>
    <row r="187" spans="1:14" x14ac:dyDescent="0.2">
      <c r="A187" s="103" t="s">
        <v>169</v>
      </c>
      <c r="B187" s="97">
        <f t="shared" si="68"/>
        <v>0</v>
      </c>
      <c r="C187" s="97">
        <f t="shared" si="68"/>
        <v>0</v>
      </c>
      <c r="D187" s="97">
        <f t="shared" si="68"/>
        <v>0</v>
      </c>
      <c r="E187" s="97">
        <f t="shared" si="68"/>
        <v>0</v>
      </c>
      <c r="F187" s="97">
        <f t="shared" si="68"/>
        <v>0</v>
      </c>
      <c r="G187" s="97">
        <f t="shared" si="68"/>
        <v>0</v>
      </c>
      <c r="H187" s="97">
        <f t="shared" si="68"/>
        <v>0</v>
      </c>
      <c r="I187" s="97">
        <f t="shared" si="68"/>
        <v>0</v>
      </c>
      <c r="J187" s="97">
        <f t="shared" si="68"/>
        <v>0</v>
      </c>
      <c r="K187" s="97">
        <f t="shared" si="68"/>
        <v>0</v>
      </c>
      <c r="L187" s="97">
        <f t="shared" si="68"/>
        <v>0</v>
      </c>
      <c r="M187" s="97">
        <f t="shared" si="68"/>
        <v>0</v>
      </c>
      <c r="N187" s="98">
        <f t="shared" si="65"/>
        <v>0</v>
      </c>
    </row>
    <row r="188" spans="1:14" x14ac:dyDescent="0.2">
      <c r="A188" s="104" t="s">
        <v>211</v>
      </c>
      <c r="B188" s="97">
        <f t="shared" si="68"/>
        <v>0</v>
      </c>
      <c r="C188" s="97">
        <f t="shared" si="68"/>
        <v>0</v>
      </c>
      <c r="D188" s="97">
        <f t="shared" si="68"/>
        <v>0</v>
      </c>
      <c r="E188" s="97">
        <f t="shared" si="68"/>
        <v>0</v>
      </c>
      <c r="F188" s="97">
        <f t="shared" si="68"/>
        <v>0</v>
      </c>
      <c r="G188" s="97">
        <f t="shared" si="68"/>
        <v>0</v>
      </c>
      <c r="H188" s="97">
        <f t="shared" si="68"/>
        <v>0</v>
      </c>
      <c r="I188" s="97">
        <f t="shared" si="68"/>
        <v>0</v>
      </c>
      <c r="J188" s="97">
        <f t="shared" si="68"/>
        <v>0</v>
      </c>
      <c r="K188" s="97">
        <f t="shared" si="68"/>
        <v>0</v>
      </c>
      <c r="L188" s="97">
        <f t="shared" si="68"/>
        <v>0</v>
      </c>
      <c r="M188" s="97">
        <f t="shared" si="68"/>
        <v>0</v>
      </c>
      <c r="N188" s="98">
        <f t="shared" si="65"/>
        <v>0</v>
      </c>
    </row>
    <row r="189" spans="1:14" x14ac:dyDescent="0.2">
      <c r="A189" s="103" t="s">
        <v>170</v>
      </c>
      <c r="B189" s="97">
        <f t="shared" ref="B189:M198" si="69">COUNTIFS(USERGestdossiercont,$A189,Moiscont,MONTH(B$2),OKKONA,$B$57)</f>
        <v>0</v>
      </c>
      <c r="C189" s="97">
        <f t="shared" si="69"/>
        <v>0</v>
      </c>
      <c r="D189" s="97">
        <f t="shared" si="69"/>
        <v>0</v>
      </c>
      <c r="E189" s="97">
        <f t="shared" si="69"/>
        <v>0</v>
      </c>
      <c r="F189" s="97">
        <f t="shared" si="69"/>
        <v>0</v>
      </c>
      <c r="G189" s="97">
        <f t="shared" si="69"/>
        <v>0</v>
      </c>
      <c r="H189" s="97">
        <f t="shared" si="69"/>
        <v>0</v>
      </c>
      <c r="I189" s="97">
        <f t="shared" si="69"/>
        <v>0</v>
      </c>
      <c r="J189" s="97">
        <f t="shared" si="69"/>
        <v>0</v>
      </c>
      <c r="K189" s="97">
        <f t="shared" si="69"/>
        <v>0</v>
      </c>
      <c r="L189" s="97">
        <f t="shared" si="69"/>
        <v>0</v>
      </c>
      <c r="M189" s="97">
        <f t="shared" si="69"/>
        <v>0</v>
      </c>
      <c r="N189" s="98">
        <f t="shared" si="65"/>
        <v>0</v>
      </c>
    </row>
    <row r="190" spans="1:14" x14ac:dyDescent="0.2">
      <c r="A190" s="103" t="s">
        <v>171</v>
      </c>
      <c r="B190" s="97">
        <f t="shared" si="69"/>
        <v>0</v>
      </c>
      <c r="C190" s="97">
        <f t="shared" si="69"/>
        <v>0</v>
      </c>
      <c r="D190" s="97">
        <f t="shared" si="69"/>
        <v>0</v>
      </c>
      <c r="E190" s="97">
        <f t="shared" si="69"/>
        <v>0</v>
      </c>
      <c r="F190" s="97">
        <f t="shared" si="69"/>
        <v>0</v>
      </c>
      <c r="G190" s="97">
        <f t="shared" si="69"/>
        <v>0</v>
      </c>
      <c r="H190" s="97">
        <f t="shared" si="69"/>
        <v>0</v>
      </c>
      <c r="I190" s="97">
        <f t="shared" si="69"/>
        <v>0</v>
      </c>
      <c r="J190" s="97">
        <f t="shared" si="69"/>
        <v>0</v>
      </c>
      <c r="K190" s="97">
        <f t="shared" si="69"/>
        <v>0</v>
      </c>
      <c r="L190" s="97">
        <f t="shared" si="69"/>
        <v>0</v>
      </c>
      <c r="M190" s="97">
        <f t="shared" si="69"/>
        <v>0</v>
      </c>
      <c r="N190" s="98">
        <f t="shared" si="65"/>
        <v>0</v>
      </c>
    </row>
    <row r="191" spans="1:14" x14ac:dyDescent="0.2">
      <c r="A191" s="103" t="s">
        <v>172</v>
      </c>
      <c r="B191" s="97">
        <f t="shared" si="69"/>
        <v>0</v>
      </c>
      <c r="C191" s="97">
        <f t="shared" si="69"/>
        <v>0</v>
      </c>
      <c r="D191" s="97">
        <f t="shared" si="69"/>
        <v>0</v>
      </c>
      <c r="E191" s="97">
        <f t="shared" si="69"/>
        <v>0</v>
      </c>
      <c r="F191" s="97">
        <f t="shared" si="69"/>
        <v>0</v>
      </c>
      <c r="G191" s="97">
        <f t="shared" si="69"/>
        <v>0</v>
      </c>
      <c r="H191" s="97">
        <f t="shared" si="69"/>
        <v>0</v>
      </c>
      <c r="I191" s="97">
        <f t="shared" si="69"/>
        <v>0</v>
      </c>
      <c r="J191" s="97">
        <f t="shared" si="69"/>
        <v>0</v>
      </c>
      <c r="K191" s="97">
        <f t="shared" si="69"/>
        <v>0</v>
      </c>
      <c r="L191" s="97">
        <f t="shared" si="69"/>
        <v>0</v>
      </c>
      <c r="M191" s="97">
        <f t="shared" si="69"/>
        <v>0</v>
      </c>
      <c r="N191" s="98">
        <f t="shared" si="65"/>
        <v>0</v>
      </c>
    </row>
    <row r="192" spans="1:14" x14ac:dyDescent="0.2">
      <c r="A192" s="103" t="s">
        <v>173</v>
      </c>
      <c r="B192" s="97">
        <f t="shared" si="69"/>
        <v>0</v>
      </c>
      <c r="C192" s="97">
        <f t="shared" si="69"/>
        <v>0</v>
      </c>
      <c r="D192" s="97">
        <f t="shared" si="69"/>
        <v>0</v>
      </c>
      <c r="E192" s="97">
        <f t="shared" si="69"/>
        <v>0</v>
      </c>
      <c r="F192" s="97">
        <f t="shared" si="69"/>
        <v>0</v>
      </c>
      <c r="G192" s="97">
        <f t="shared" si="69"/>
        <v>0</v>
      </c>
      <c r="H192" s="97">
        <f t="shared" si="69"/>
        <v>0</v>
      </c>
      <c r="I192" s="97">
        <f t="shared" si="69"/>
        <v>0</v>
      </c>
      <c r="J192" s="97">
        <f t="shared" si="69"/>
        <v>0</v>
      </c>
      <c r="K192" s="97">
        <f t="shared" si="69"/>
        <v>0</v>
      </c>
      <c r="L192" s="97">
        <f t="shared" si="69"/>
        <v>0</v>
      </c>
      <c r="M192" s="97">
        <f t="shared" si="69"/>
        <v>0</v>
      </c>
      <c r="N192" s="98">
        <f t="shared" si="65"/>
        <v>0</v>
      </c>
    </row>
    <row r="193" spans="1:14" x14ac:dyDescent="0.2">
      <c r="A193" s="103" t="s">
        <v>174</v>
      </c>
      <c r="B193" s="97">
        <f t="shared" si="69"/>
        <v>0</v>
      </c>
      <c r="C193" s="97">
        <f t="shared" si="69"/>
        <v>0</v>
      </c>
      <c r="D193" s="97">
        <f t="shared" si="69"/>
        <v>0</v>
      </c>
      <c r="E193" s="97">
        <f t="shared" si="69"/>
        <v>0</v>
      </c>
      <c r="F193" s="97">
        <f t="shared" si="69"/>
        <v>0</v>
      </c>
      <c r="G193" s="97">
        <f t="shared" si="69"/>
        <v>0</v>
      </c>
      <c r="H193" s="97">
        <f t="shared" si="69"/>
        <v>0</v>
      </c>
      <c r="I193" s="97">
        <f t="shared" si="69"/>
        <v>0</v>
      </c>
      <c r="J193" s="97">
        <f t="shared" si="69"/>
        <v>0</v>
      </c>
      <c r="K193" s="97">
        <f t="shared" si="69"/>
        <v>0</v>
      </c>
      <c r="L193" s="97">
        <f t="shared" si="69"/>
        <v>0</v>
      </c>
      <c r="M193" s="97">
        <f t="shared" si="69"/>
        <v>0</v>
      </c>
      <c r="N193" s="98">
        <f t="shared" si="65"/>
        <v>0</v>
      </c>
    </row>
    <row r="194" spans="1:14" x14ac:dyDescent="0.2">
      <c r="A194" s="103" t="s">
        <v>175</v>
      </c>
      <c r="B194" s="97">
        <f t="shared" si="69"/>
        <v>0</v>
      </c>
      <c r="C194" s="97">
        <f t="shared" si="69"/>
        <v>0</v>
      </c>
      <c r="D194" s="97">
        <f t="shared" si="69"/>
        <v>0</v>
      </c>
      <c r="E194" s="97">
        <f t="shared" si="69"/>
        <v>0</v>
      </c>
      <c r="F194" s="97">
        <f t="shared" si="69"/>
        <v>0</v>
      </c>
      <c r="G194" s="97">
        <f t="shared" si="69"/>
        <v>0</v>
      </c>
      <c r="H194" s="97">
        <f t="shared" si="69"/>
        <v>0</v>
      </c>
      <c r="I194" s="97">
        <f t="shared" si="69"/>
        <v>0</v>
      </c>
      <c r="J194" s="97">
        <f t="shared" si="69"/>
        <v>0</v>
      </c>
      <c r="K194" s="97">
        <f t="shared" si="69"/>
        <v>0</v>
      </c>
      <c r="L194" s="97">
        <f t="shared" si="69"/>
        <v>0</v>
      </c>
      <c r="M194" s="97">
        <f t="shared" si="69"/>
        <v>0</v>
      </c>
      <c r="N194" s="98">
        <f t="shared" si="65"/>
        <v>0</v>
      </c>
    </row>
    <row r="195" spans="1:14" x14ac:dyDescent="0.2">
      <c r="A195" s="103" t="s">
        <v>176</v>
      </c>
      <c r="B195" s="97">
        <f t="shared" si="69"/>
        <v>0</v>
      </c>
      <c r="C195" s="97">
        <f t="shared" si="69"/>
        <v>0</v>
      </c>
      <c r="D195" s="97">
        <f t="shared" si="69"/>
        <v>0</v>
      </c>
      <c r="E195" s="97">
        <f t="shared" si="69"/>
        <v>0</v>
      </c>
      <c r="F195" s="97">
        <f t="shared" si="69"/>
        <v>0</v>
      </c>
      <c r="G195" s="97">
        <f t="shared" si="69"/>
        <v>0</v>
      </c>
      <c r="H195" s="97">
        <f t="shared" si="69"/>
        <v>0</v>
      </c>
      <c r="I195" s="97">
        <f t="shared" si="69"/>
        <v>0</v>
      </c>
      <c r="J195" s="97">
        <f t="shared" si="69"/>
        <v>0</v>
      </c>
      <c r="K195" s="97">
        <f t="shared" si="69"/>
        <v>0</v>
      </c>
      <c r="L195" s="97">
        <f t="shared" si="69"/>
        <v>0</v>
      </c>
      <c r="M195" s="97">
        <f t="shared" si="69"/>
        <v>0</v>
      </c>
      <c r="N195" s="98">
        <f t="shared" si="65"/>
        <v>0</v>
      </c>
    </row>
    <row r="196" spans="1:14" x14ac:dyDescent="0.2">
      <c r="A196" s="103" t="s">
        <v>177</v>
      </c>
      <c r="B196" s="97">
        <f t="shared" si="69"/>
        <v>0</v>
      </c>
      <c r="C196" s="97">
        <f t="shared" si="69"/>
        <v>0</v>
      </c>
      <c r="D196" s="97">
        <f t="shared" si="69"/>
        <v>0</v>
      </c>
      <c r="E196" s="97">
        <f t="shared" si="69"/>
        <v>0</v>
      </c>
      <c r="F196" s="97">
        <f t="shared" si="69"/>
        <v>0</v>
      </c>
      <c r="G196" s="97">
        <f t="shared" si="69"/>
        <v>0</v>
      </c>
      <c r="H196" s="97">
        <f t="shared" si="69"/>
        <v>0</v>
      </c>
      <c r="I196" s="97">
        <f t="shared" si="69"/>
        <v>0</v>
      </c>
      <c r="J196" s="97">
        <f t="shared" si="69"/>
        <v>0</v>
      </c>
      <c r="K196" s="97">
        <f t="shared" si="69"/>
        <v>0</v>
      </c>
      <c r="L196" s="97">
        <f t="shared" si="69"/>
        <v>0</v>
      </c>
      <c r="M196" s="97">
        <f t="shared" si="69"/>
        <v>0</v>
      </c>
      <c r="N196" s="98">
        <f t="shared" si="65"/>
        <v>0</v>
      </c>
    </row>
    <row r="197" spans="1:14" x14ac:dyDescent="0.2">
      <c r="A197" s="103" t="s">
        <v>178</v>
      </c>
      <c r="B197" s="97">
        <f t="shared" si="69"/>
        <v>0</v>
      </c>
      <c r="C197" s="97">
        <f t="shared" si="69"/>
        <v>0</v>
      </c>
      <c r="D197" s="97">
        <f t="shared" si="69"/>
        <v>0</v>
      </c>
      <c r="E197" s="97">
        <f t="shared" si="69"/>
        <v>0</v>
      </c>
      <c r="F197" s="97">
        <f t="shared" si="69"/>
        <v>0</v>
      </c>
      <c r="G197" s="97">
        <f t="shared" si="69"/>
        <v>0</v>
      </c>
      <c r="H197" s="97">
        <f t="shared" si="69"/>
        <v>0</v>
      </c>
      <c r="I197" s="97">
        <f t="shared" si="69"/>
        <v>0</v>
      </c>
      <c r="J197" s="97">
        <f t="shared" si="69"/>
        <v>0</v>
      </c>
      <c r="K197" s="97">
        <f t="shared" si="69"/>
        <v>0</v>
      </c>
      <c r="L197" s="97">
        <f t="shared" si="69"/>
        <v>0</v>
      </c>
      <c r="M197" s="97">
        <f t="shared" si="69"/>
        <v>0</v>
      </c>
      <c r="N197" s="98">
        <f t="shared" si="65"/>
        <v>0</v>
      </c>
    </row>
    <row r="198" spans="1:14" x14ac:dyDescent="0.2">
      <c r="A198" s="103" t="s">
        <v>179</v>
      </c>
      <c r="B198" s="97">
        <f t="shared" si="69"/>
        <v>0</v>
      </c>
      <c r="C198" s="97">
        <f t="shared" si="69"/>
        <v>0</v>
      </c>
      <c r="D198" s="97">
        <f t="shared" si="69"/>
        <v>0</v>
      </c>
      <c r="E198" s="97">
        <f t="shared" si="69"/>
        <v>0</v>
      </c>
      <c r="F198" s="97">
        <f t="shared" si="69"/>
        <v>0</v>
      </c>
      <c r="G198" s="97">
        <f t="shared" si="69"/>
        <v>0</v>
      </c>
      <c r="H198" s="97">
        <f t="shared" si="69"/>
        <v>0</v>
      </c>
      <c r="I198" s="97">
        <f t="shared" si="69"/>
        <v>0</v>
      </c>
      <c r="J198" s="97">
        <f t="shared" si="69"/>
        <v>0</v>
      </c>
      <c r="K198" s="97">
        <f t="shared" si="69"/>
        <v>0</v>
      </c>
      <c r="L198" s="97">
        <f t="shared" si="69"/>
        <v>0</v>
      </c>
      <c r="M198" s="97">
        <f t="shared" si="69"/>
        <v>0</v>
      </c>
      <c r="N198" s="98">
        <f t="shared" si="65"/>
        <v>0</v>
      </c>
    </row>
    <row r="199" spans="1:14" x14ac:dyDescent="0.2">
      <c r="A199" s="103" t="s">
        <v>180</v>
      </c>
      <c r="B199" s="97">
        <f t="shared" ref="B199:M208" si="70">COUNTIFS(USERGestdossiercont,$A199,Moiscont,MONTH(B$2),OKKONA,$B$57)</f>
        <v>0</v>
      </c>
      <c r="C199" s="97">
        <f t="shared" si="70"/>
        <v>0</v>
      </c>
      <c r="D199" s="97">
        <f t="shared" si="70"/>
        <v>0</v>
      </c>
      <c r="E199" s="97">
        <f t="shared" si="70"/>
        <v>0</v>
      </c>
      <c r="F199" s="97">
        <f t="shared" si="70"/>
        <v>0</v>
      </c>
      <c r="G199" s="97">
        <f t="shared" si="70"/>
        <v>0</v>
      </c>
      <c r="H199" s="97">
        <f t="shared" si="70"/>
        <v>0</v>
      </c>
      <c r="I199" s="97">
        <f t="shared" si="70"/>
        <v>0</v>
      </c>
      <c r="J199" s="97">
        <f t="shared" si="70"/>
        <v>0</v>
      </c>
      <c r="K199" s="97">
        <f t="shared" si="70"/>
        <v>0</v>
      </c>
      <c r="L199" s="97">
        <f t="shared" si="70"/>
        <v>0</v>
      </c>
      <c r="M199" s="97">
        <f t="shared" si="70"/>
        <v>0</v>
      </c>
      <c r="N199" s="98">
        <f t="shared" si="65"/>
        <v>0</v>
      </c>
    </row>
    <row r="200" spans="1:14" x14ac:dyDescent="0.2">
      <c r="A200" s="103" t="s">
        <v>181</v>
      </c>
      <c r="B200" s="97">
        <f t="shared" si="70"/>
        <v>0</v>
      </c>
      <c r="C200" s="97">
        <f t="shared" si="70"/>
        <v>0</v>
      </c>
      <c r="D200" s="97">
        <f t="shared" si="70"/>
        <v>0</v>
      </c>
      <c r="E200" s="97">
        <f t="shared" si="70"/>
        <v>0</v>
      </c>
      <c r="F200" s="97">
        <f t="shared" si="70"/>
        <v>0</v>
      </c>
      <c r="G200" s="97">
        <f t="shared" si="70"/>
        <v>0</v>
      </c>
      <c r="H200" s="97">
        <f t="shared" si="70"/>
        <v>0</v>
      </c>
      <c r="I200" s="97">
        <f t="shared" si="70"/>
        <v>0</v>
      </c>
      <c r="J200" s="97">
        <f t="shared" si="70"/>
        <v>0</v>
      </c>
      <c r="K200" s="97">
        <f t="shared" si="70"/>
        <v>0</v>
      </c>
      <c r="L200" s="97">
        <f t="shared" si="70"/>
        <v>0</v>
      </c>
      <c r="M200" s="97">
        <f t="shared" si="70"/>
        <v>0</v>
      </c>
      <c r="N200" s="98">
        <f t="shared" si="65"/>
        <v>0</v>
      </c>
    </row>
    <row r="201" spans="1:14" x14ac:dyDescent="0.2">
      <c r="A201" s="103" t="s">
        <v>182</v>
      </c>
      <c r="B201" s="97">
        <f t="shared" si="70"/>
        <v>0</v>
      </c>
      <c r="C201" s="97">
        <f t="shared" si="70"/>
        <v>0</v>
      </c>
      <c r="D201" s="97">
        <f t="shared" si="70"/>
        <v>0</v>
      </c>
      <c r="E201" s="97">
        <f t="shared" si="70"/>
        <v>0</v>
      </c>
      <c r="F201" s="97">
        <f t="shared" si="70"/>
        <v>0</v>
      </c>
      <c r="G201" s="97">
        <f t="shared" si="70"/>
        <v>0</v>
      </c>
      <c r="H201" s="97">
        <f t="shared" si="70"/>
        <v>0</v>
      </c>
      <c r="I201" s="97">
        <f t="shared" si="70"/>
        <v>0</v>
      </c>
      <c r="J201" s="97">
        <f t="shared" si="70"/>
        <v>0</v>
      </c>
      <c r="K201" s="97">
        <f t="shared" si="70"/>
        <v>0</v>
      </c>
      <c r="L201" s="97">
        <f t="shared" si="70"/>
        <v>0</v>
      </c>
      <c r="M201" s="97">
        <f t="shared" si="70"/>
        <v>0</v>
      </c>
      <c r="N201" s="98">
        <f t="shared" si="65"/>
        <v>0</v>
      </c>
    </row>
    <row r="202" spans="1:14" x14ac:dyDescent="0.2">
      <c r="A202" s="103" t="s">
        <v>183</v>
      </c>
      <c r="B202" s="97">
        <f t="shared" si="70"/>
        <v>0</v>
      </c>
      <c r="C202" s="97">
        <f t="shared" si="70"/>
        <v>0</v>
      </c>
      <c r="D202" s="97">
        <f t="shared" si="70"/>
        <v>0</v>
      </c>
      <c r="E202" s="97">
        <f t="shared" si="70"/>
        <v>0</v>
      </c>
      <c r="F202" s="97">
        <f t="shared" si="70"/>
        <v>0</v>
      </c>
      <c r="G202" s="97">
        <f t="shared" si="70"/>
        <v>0</v>
      </c>
      <c r="H202" s="97">
        <f t="shared" si="70"/>
        <v>0</v>
      </c>
      <c r="I202" s="97">
        <f t="shared" si="70"/>
        <v>0</v>
      </c>
      <c r="J202" s="97">
        <f t="shared" si="70"/>
        <v>0</v>
      </c>
      <c r="K202" s="97">
        <f t="shared" si="70"/>
        <v>0</v>
      </c>
      <c r="L202" s="97">
        <f t="shared" si="70"/>
        <v>0</v>
      </c>
      <c r="M202" s="97">
        <f t="shared" si="70"/>
        <v>0</v>
      </c>
      <c r="N202" s="98">
        <f t="shared" si="65"/>
        <v>0</v>
      </c>
    </row>
    <row r="203" spans="1:14" x14ac:dyDescent="0.2">
      <c r="A203" s="105" t="s">
        <v>184</v>
      </c>
      <c r="B203" s="97">
        <f t="shared" si="70"/>
        <v>0</v>
      </c>
      <c r="C203" s="97">
        <f t="shared" si="70"/>
        <v>0</v>
      </c>
      <c r="D203" s="97">
        <f t="shared" si="70"/>
        <v>0</v>
      </c>
      <c r="E203" s="97">
        <f t="shared" si="70"/>
        <v>0</v>
      </c>
      <c r="F203" s="97">
        <f t="shared" si="70"/>
        <v>0</v>
      </c>
      <c r="G203" s="97">
        <f t="shared" si="70"/>
        <v>0</v>
      </c>
      <c r="H203" s="97">
        <f t="shared" si="70"/>
        <v>0</v>
      </c>
      <c r="I203" s="97">
        <f t="shared" si="70"/>
        <v>0</v>
      </c>
      <c r="J203" s="97">
        <f t="shared" si="70"/>
        <v>0</v>
      </c>
      <c r="K203" s="97">
        <f t="shared" si="70"/>
        <v>0</v>
      </c>
      <c r="L203" s="97">
        <f t="shared" si="70"/>
        <v>0</v>
      </c>
      <c r="M203" s="97">
        <f t="shared" si="70"/>
        <v>0</v>
      </c>
      <c r="N203" s="98">
        <f t="shared" si="65"/>
        <v>0</v>
      </c>
    </row>
    <row r="204" spans="1:14" x14ac:dyDescent="0.2">
      <c r="A204" s="105" t="s">
        <v>185</v>
      </c>
      <c r="B204" s="97">
        <f t="shared" si="70"/>
        <v>0</v>
      </c>
      <c r="C204" s="97">
        <f t="shared" si="70"/>
        <v>0</v>
      </c>
      <c r="D204" s="97">
        <f t="shared" si="70"/>
        <v>0</v>
      </c>
      <c r="E204" s="97">
        <f t="shared" si="70"/>
        <v>0</v>
      </c>
      <c r="F204" s="97">
        <f t="shared" si="70"/>
        <v>0</v>
      </c>
      <c r="G204" s="97">
        <f t="shared" si="70"/>
        <v>0</v>
      </c>
      <c r="H204" s="97">
        <f t="shared" si="70"/>
        <v>0</v>
      </c>
      <c r="I204" s="97">
        <f t="shared" si="70"/>
        <v>0</v>
      </c>
      <c r="J204" s="97">
        <f t="shared" si="70"/>
        <v>0</v>
      </c>
      <c r="K204" s="97">
        <f t="shared" si="70"/>
        <v>0</v>
      </c>
      <c r="L204" s="97">
        <f t="shared" si="70"/>
        <v>0</v>
      </c>
      <c r="M204" s="97">
        <f t="shared" si="70"/>
        <v>0</v>
      </c>
      <c r="N204" s="98">
        <f t="shared" si="65"/>
        <v>0</v>
      </c>
    </row>
    <row r="205" spans="1:14" x14ac:dyDescent="0.2">
      <c r="A205" s="105" t="s">
        <v>186</v>
      </c>
      <c r="B205" s="97">
        <f t="shared" si="70"/>
        <v>0</v>
      </c>
      <c r="C205" s="97">
        <f t="shared" si="70"/>
        <v>0</v>
      </c>
      <c r="D205" s="97">
        <f t="shared" si="70"/>
        <v>0</v>
      </c>
      <c r="E205" s="97">
        <f t="shared" si="70"/>
        <v>0</v>
      </c>
      <c r="F205" s="97">
        <f t="shared" si="70"/>
        <v>0</v>
      </c>
      <c r="G205" s="97">
        <f t="shared" si="70"/>
        <v>0</v>
      </c>
      <c r="H205" s="97">
        <f t="shared" si="70"/>
        <v>0</v>
      </c>
      <c r="I205" s="97">
        <f t="shared" si="70"/>
        <v>0</v>
      </c>
      <c r="J205" s="97">
        <f t="shared" si="70"/>
        <v>0</v>
      </c>
      <c r="K205" s="97">
        <f t="shared" si="70"/>
        <v>0</v>
      </c>
      <c r="L205" s="97">
        <f t="shared" si="70"/>
        <v>0</v>
      </c>
      <c r="M205" s="97">
        <f t="shared" si="70"/>
        <v>0</v>
      </c>
      <c r="N205" s="98">
        <f t="shared" si="65"/>
        <v>0</v>
      </c>
    </row>
    <row r="206" spans="1:14" x14ac:dyDescent="0.2">
      <c r="A206" s="105" t="s">
        <v>187</v>
      </c>
      <c r="B206" s="97">
        <f t="shared" si="70"/>
        <v>0</v>
      </c>
      <c r="C206" s="97">
        <f t="shared" si="70"/>
        <v>0</v>
      </c>
      <c r="D206" s="97">
        <f t="shared" si="70"/>
        <v>0</v>
      </c>
      <c r="E206" s="97">
        <f t="shared" si="70"/>
        <v>0</v>
      </c>
      <c r="F206" s="97">
        <f t="shared" si="70"/>
        <v>0</v>
      </c>
      <c r="G206" s="97">
        <f t="shared" si="70"/>
        <v>0</v>
      </c>
      <c r="H206" s="97">
        <f t="shared" si="70"/>
        <v>0</v>
      </c>
      <c r="I206" s="97">
        <f t="shared" si="70"/>
        <v>0</v>
      </c>
      <c r="J206" s="97">
        <f t="shared" si="70"/>
        <v>0</v>
      </c>
      <c r="K206" s="97">
        <f t="shared" si="70"/>
        <v>0</v>
      </c>
      <c r="L206" s="97">
        <f t="shared" si="70"/>
        <v>0</v>
      </c>
      <c r="M206" s="97">
        <f t="shared" si="70"/>
        <v>0</v>
      </c>
      <c r="N206" s="98">
        <f t="shared" si="65"/>
        <v>0</v>
      </c>
    </row>
    <row r="207" spans="1:14" x14ac:dyDescent="0.2">
      <c r="A207" s="105" t="s">
        <v>188</v>
      </c>
      <c r="B207" s="97">
        <f t="shared" si="70"/>
        <v>0</v>
      </c>
      <c r="C207" s="97">
        <f t="shared" si="70"/>
        <v>0</v>
      </c>
      <c r="D207" s="97">
        <f t="shared" si="70"/>
        <v>0</v>
      </c>
      <c r="E207" s="97">
        <f t="shared" si="70"/>
        <v>0</v>
      </c>
      <c r="F207" s="97">
        <f t="shared" si="70"/>
        <v>0</v>
      </c>
      <c r="G207" s="97">
        <f t="shared" si="70"/>
        <v>0</v>
      </c>
      <c r="H207" s="97">
        <f t="shared" si="70"/>
        <v>0</v>
      </c>
      <c r="I207" s="97">
        <f t="shared" si="70"/>
        <v>0</v>
      </c>
      <c r="J207" s="97">
        <f t="shared" si="70"/>
        <v>0</v>
      </c>
      <c r="K207" s="97">
        <f t="shared" si="70"/>
        <v>0</v>
      </c>
      <c r="L207" s="97">
        <f t="shared" si="70"/>
        <v>0</v>
      </c>
      <c r="M207" s="97">
        <f t="shared" si="70"/>
        <v>0</v>
      </c>
      <c r="N207" s="98">
        <f t="shared" si="65"/>
        <v>0</v>
      </c>
    </row>
    <row r="208" spans="1:14" x14ac:dyDescent="0.2">
      <c r="A208" s="105" t="s">
        <v>170</v>
      </c>
      <c r="B208" s="97">
        <f t="shared" si="70"/>
        <v>0</v>
      </c>
      <c r="C208" s="97">
        <f t="shared" si="70"/>
        <v>0</v>
      </c>
      <c r="D208" s="97">
        <f t="shared" si="70"/>
        <v>0</v>
      </c>
      <c r="E208" s="97">
        <f t="shared" si="70"/>
        <v>0</v>
      </c>
      <c r="F208" s="97">
        <f t="shared" si="70"/>
        <v>0</v>
      </c>
      <c r="G208" s="97">
        <f t="shared" si="70"/>
        <v>0</v>
      </c>
      <c r="H208" s="97">
        <f t="shared" si="70"/>
        <v>0</v>
      </c>
      <c r="I208" s="97">
        <f t="shared" si="70"/>
        <v>0</v>
      </c>
      <c r="J208" s="97">
        <f t="shared" si="70"/>
        <v>0</v>
      </c>
      <c r="K208" s="97">
        <f t="shared" si="70"/>
        <v>0</v>
      </c>
      <c r="L208" s="97">
        <f t="shared" si="70"/>
        <v>0</v>
      </c>
      <c r="M208" s="97">
        <f t="shared" si="70"/>
        <v>0</v>
      </c>
      <c r="N208" s="98">
        <f t="shared" si="65"/>
        <v>0</v>
      </c>
    </row>
    <row r="209" spans="1:14" x14ac:dyDescent="0.2">
      <c r="A209" s="105" t="s">
        <v>212</v>
      </c>
      <c r="B209" s="97">
        <f t="shared" ref="B209:M218" si="71">COUNTIFS(USERGestdossiercont,$A209,Moiscont,MONTH(B$2),OKKONA,$B$57)</f>
        <v>0</v>
      </c>
      <c r="C209" s="97">
        <f t="shared" si="71"/>
        <v>0</v>
      </c>
      <c r="D209" s="97">
        <f t="shared" si="71"/>
        <v>0</v>
      </c>
      <c r="E209" s="97">
        <f t="shared" si="71"/>
        <v>0</v>
      </c>
      <c r="F209" s="97">
        <f t="shared" si="71"/>
        <v>0</v>
      </c>
      <c r="G209" s="97">
        <f t="shared" si="71"/>
        <v>0</v>
      </c>
      <c r="H209" s="97">
        <f t="shared" si="71"/>
        <v>0</v>
      </c>
      <c r="I209" s="97">
        <f t="shared" si="71"/>
        <v>0</v>
      </c>
      <c r="J209" s="97">
        <f t="shared" si="71"/>
        <v>0</v>
      </c>
      <c r="K209" s="97">
        <f t="shared" si="71"/>
        <v>0</v>
      </c>
      <c r="L209" s="97">
        <f t="shared" si="71"/>
        <v>0</v>
      </c>
      <c r="M209" s="97">
        <f t="shared" si="71"/>
        <v>0</v>
      </c>
      <c r="N209" s="98">
        <f t="shared" si="65"/>
        <v>0</v>
      </c>
    </row>
    <row r="210" spans="1:14" x14ac:dyDescent="0.2">
      <c r="A210" s="105" t="s">
        <v>213</v>
      </c>
      <c r="B210" s="97">
        <f t="shared" si="71"/>
        <v>0</v>
      </c>
      <c r="C210" s="97">
        <f t="shared" si="71"/>
        <v>0</v>
      </c>
      <c r="D210" s="97">
        <f t="shared" si="71"/>
        <v>0</v>
      </c>
      <c r="E210" s="97">
        <f t="shared" si="71"/>
        <v>0</v>
      </c>
      <c r="F210" s="97">
        <f t="shared" si="71"/>
        <v>0</v>
      </c>
      <c r="G210" s="97">
        <f t="shared" si="71"/>
        <v>0</v>
      </c>
      <c r="H210" s="97">
        <f t="shared" si="71"/>
        <v>0</v>
      </c>
      <c r="I210" s="97">
        <f t="shared" si="71"/>
        <v>0</v>
      </c>
      <c r="J210" s="97">
        <f t="shared" si="71"/>
        <v>0</v>
      </c>
      <c r="K210" s="97">
        <f t="shared" si="71"/>
        <v>0</v>
      </c>
      <c r="L210" s="97">
        <f t="shared" si="71"/>
        <v>0</v>
      </c>
      <c r="M210" s="97">
        <f t="shared" si="71"/>
        <v>0</v>
      </c>
      <c r="N210" s="98">
        <f t="shared" si="65"/>
        <v>0</v>
      </c>
    </row>
    <row r="211" spans="1:14" x14ac:dyDescent="0.2">
      <c r="A211" s="105" t="s">
        <v>214</v>
      </c>
      <c r="B211" s="97">
        <f t="shared" si="71"/>
        <v>0</v>
      </c>
      <c r="C211" s="97">
        <f t="shared" si="71"/>
        <v>0</v>
      </c>
      <c r="D211" s="97">
        <f t="shared" si="71"/>
        <v>0</v>
      </c>
      <c r="E211" s="97">
        <f t="shared" si="71"/>
        <v>0</v>
      </c>
      <c r="F211" s="97">
        <f t="shared" si="71"/>
        <v>0</v>
      </c>
      <c r="G211" s="97">
        <f t="shared" si="71"/>
        <v>0</v>
      </c>
      <c r="H211" s="97">
        <f t="shared" si="71"/>
        <v>0</v>
      </c>
      <c r="I211" s="97">
        <f t="shared" si="71"/>
        <v>0</v>
      </c>
      <c r="J211" s="97">
        <f t="shared" si="71"/>
        <v>0</v>
      </c>
      <c r="K211" s="97">
        <f t="shared" si="71"/>
        <v>0</v>
      </c>
      <c r="L211" s="97">
        <f t="shared" si="71"/>
        <v>0</v>
      </c>
      <c r="M211" s="97">
        <f t="shared" si="71"/>
        <v>0</v>
      </c>
      <c r="N211" s="98">
        <f t="shared" si="65"/>
        <v>0</v>
      </c>
    </row>
    <row r="212" spans="1:14" x14ac:dyDescent="0.2">
      <c r="A212" s="106" t="s">
        <v>189</v>
      </c>
      <c r="B212" s="97">
        <f t="shared" si="71"/>
        <v>0</v>
      </c>
      <c r="C212" s="97">
        <f t="shared" si="71"/>
        <v>0</v>
      </c>
      <c r="D212" s="97">
        <f t="shared" si="71"/>
        <v>0</v>
      </c>
      <c r="E212" s="97">
        <f t="shared" si="71"/>
        <v>0</v>
      </c>
      <c r="F212" s="97">
        <f t="shared" si="71"/>
        <v>0</v>
      </c>
      <c r="G212" s="97">
        <f t="shared" si="71"/>
        <v>0</v>
      </c>
      <c r="H212" s="97">
        <f t="shared" si="71"/>
        <v>0</v>
      </c>
      <c r="I212" s="97">
        <f t="shared" si="71"/>
        <v>0</v>
      </c>
      <c r="J212" s="97">
        <f t="shared" si="71"/>
        <v>0</v>
      </c>
      <c r="K212" s="97">
        <f t="shared" si="71"/>
        <v>0</v>
      </c>
      <c r="L212" s="97">
        <f t="shared" si="71"/>
        <v>0</v>
      </c>
      <c r="M212" s="97">
        <f t="shared" si="71"/>
        <v>0</v>
      </c>
      <c r="N212" s="98">
        <f t="shared" si="65"/>
        <v>0</v>
      </c>
    </row>
    <row r="213" spans="1:14" x14ac:dyDescent="0.2">
      <c r="A213" s="106" t="s">
        <v>190</v>
      </c>
      <c r="B213" s="97">
        <f t="shared" si="71"/>
        <v>0</v>
      </c>
      <c r="C213" s="97">
        <f t="shared" si="71"/>
        <v>0</v>
      </c>
      <c r="D213" s="97">
        <f t="shared" si="71"/>
        <v>0</v>
      </c>
      <c r="E213" s="97">
        <f t="shared" si="71"/>
        <v>0</v>
      </c>
      <c r="F213" s="97">
        <f t="shared" si="71"/>
        <v>0</v>
      </c>
      <c r="G213" s="97">
        <f t="shared" si="71"/>
        <v>0</v>
      </c>
      <c r="H213" s="97">
        <f t="shared" si="71"/>
        <v>0</v>
      </c>
      <c r="I213" s="97">
        <f t="shared" si="71"/>
        <v>0</v>
      </c>
      <c r="J213" s="97">
        <f t="shared" si="71"/>
        <v>0</v>
      </c>
      <c r="K213" s="97">
        <f t="shared" si="71"/>
        <v>0</v>
      </c>
      <c r="L213" s="97">
        <f t="shared" si="71"/>
        <v>0</v>
      </c>
      <c r="M213" s="97">
        <f t="shared" si="71"/>
        <v>0</v>
      </c>
      <c r="N213" s="98">
        <f t="shared" si="65"/>
        <v>0</v>
      </c>
    </row>
    <row r="214" spans="1:14" x14ac:dyDescent="0.2">
      <c r="A214" s="106" t="s">
        <v>96</v>
      </c>
      <c r="B214" s="97">
        <f t="shared" si="71"/>
        <v>0</v>
      </c>
      <c r="C214" s="97">
        <f t="shared" si="71"/>
        <v>0</v>
      </c>
      <c r="D214" s="97">
        <f t="shared" si="71"/>
        <v>0</v>
      </c>
      <c r="E214" s="97">
        <f t="shared" si="71"/>
        <v>0</v>
      </c>
      <c r="F214" s="97">
        <f t="shared" si="71"/>
        <v>0</v>
      </c>
      <c r="G214" s="97">
        <f t="shared" si="71"/>
        <v>0</v>
      </c>
      <c r="H214" s="97">
        <f t="shared" si="71"/>
        <v>0</v>
      </c>
      <c r="I214" s="97">
        <f t="shared" si="71"/>
        <v>0</v>
      </c>
      <c r="J214" s="97">
        <f t="shared" si="71"/>
        <v>0</v>
      </c>
      <c r="K214" s="97">
        <f t="shared" si="71"/>
        <v>0</v>
      </c>
      <c r="L214" s="97">
        <f t="shared" si="71"/>
        <v>0</v>
      </c>
      <c r="M214" s="97">
        <f t="shared" si="71"/>
        <v>0</v>
      </c>
      <c r="N214" s="98">
        <f t="shared" si="65"/>
        <v>0</v>
      </c>
    </row>
    <row r="215" spans="1:14" x14ac:dyDescent="0.2">
      <c r="A215" s="106" t="s">
        <v>191</v>
      </c>
      <c r="B215" s="97">
        <f t="shared" si="71"/>
        <v>0</v>
      </c>
      <c r="C215" s="97">
        <f t="shared" si="71"/>
        <v>0</v>
      </c>
      <c r="D215" s="97">
        <f t="shared" si="71"/>
        <v>0</v>
      </c>
      <c r="E215" s="97">
        <f t="shared" si="71"/>
        <v>0</v>
      </c>
      <c r="F215" s="97">
        <f t="shared" si="71"/>
        <v>0</v>
      </c>
      <c r="G215" s="97">
        <f t="shared" si="71"/>
        <v>0</v>
      </c>
      <c r="H215" s="97">
        <f t="shared" si="71"/>
        <v>0</v>
      </c>
      <c r="I215" s="97">
        <f t="shared" si="71"/>
        <v>0</v>
      </c>
      <c r="J215" s="97">
        <f t="shared" si="71"/>
        <v>0</v>
      </c>
      <c r="K215" s="97">
        <f t="shared" si="71"/>
        <v>0</v>
      </c>
      <c r="L215" s="97">
        <f t="shared" si="71"/>
        <v>0</v>
      </c>
      <c r="M215" s="97">
        <f t="shared" si="71"/>
        <v>0</v>
      </c>
      <c r="N215" s="98">
        <f t="shared" si="65"/>
        <v>0</v>
      </c>
    </row>
    <row r="216" spans="1:14" x14ac:dyDescent="0.2">
      <c r="A216" s="106" t="s">
        <v>95</v>
      </c>
      <c r="B216" s="97">
        <f t="shared" si="71"/>
        <v>0</v>
      </c>
      <c r="C216" s="97">
        <f t="shared" si="71"/>
        <v>0</v>
      </c>
      <c r="D216" s="97">
        <f t="shared" si="71"/>
        <v>0</v>
      </c>
      <c r="E216" s="97">
        <f t="shared" si="71"/>
        <v>0</v>
      </c>
      <c r="F216" s="97">
        <f t="shared" si="71"/>
        <v>0</v>
      </c>
      <c r="G216" s="97">
        <f t="shared" si="71"/>
        <v>0</v>
      </c>
      <c r="H216" s="97">
        <f t="shared" si="71"/>
        <v>0</v>
      </c>
      <c r="I216" s="97">
        <f t="shared" si="71"/>
        <v>0</v>
      </c>
      <c r="J216" s="97">
        <f t="shared" si="71"/>
        <v>0</v>
      </c>
      <c r="K216" s="97">
        <f t="shared" si="71"/>
        <v>0</v>
      </c>
      <c r="L216" s="97">
        <f t="shared" si="71"/>
        <v>0</v>
      </c>
      <c r="M216" s="97">
        <f t="shared" si="71"/>
        <v>0</v>
      </c>
      <c r="N216" s="98">
        <f t="shared" si="65"/>
        <v>0</v>
      </c>
    </row>
    <row r="217" spans="1:14" x14ac:dyDescent="0.2">
      <c r="A217" s="106" t="s">
        <v>192</v>
      </c>
      <c r="B217" s="97">
        <f t="shared" si="71"/>
        <v>0</v>
      </c>
      <c r="C217" s="97">
        <f t="shared" si="71"/>
        <v>0</v>
      </c>
      <c r="D217" s="97">
        <f t="shared" si="71"/>
        <v>0</v>
      </c>
      <c r="E217" s="97">
        <f t="shared" si="71"/>
        <v>0</v>
      </c>
      <c r="F217" s="97">
        <f t="shared" si="71"/>
        <v>0</v>
      </c>
      <c r="G217" s="97">
        <f t="shared" si="71"/>
        <v>0</v>
      </c>
      <c r="H217" s="97">
        <f t="shared" si="71"/>
        <v>0</v>
      </c>
      <c r="I217" s="97">
        <f t="shared" si="71"/>
        <v>0</v>
      </c>
      <c r="J217" s="97">
        <f t="shared" si="71"/>
        <v>0</v>
      </c>
      <c r="K217" s="97">
        <f t="shared" si="71"/>
        <v>0</v>
      </c>
      <c r="L217" s="97">
        <f t="shared" si="71"/>
        <v>0</v>
      </c>
      <c r="M217" s="97">
        <f t="shared" si="71"/>
        <v>0</v>
      </c>
      <c r="N217" s="98">
        <f t="shared" si="65"/>
        <v>0</v>
      </c>
    </row>
    <row r="218" spans="1:14" x14ac:dyDescent="0.2">
      <c r="A218" s="106" t="s">
        <v>193</v>
      </c>
      <c r="B218" s="97">
        <f t="shared" si="71"/>
        <v>0</v>
      </c>
      <c r="C218" s="97">
        <f t="shared" si="71"/>
        <v>0</v>
      </c>
      <c r="D218" s="97">
        <f t="shared" si="71"/>
        <v>0</v>
      </c>
      <c r="E218" s="97">
        <f t="shared" si="71"/>
        <v>0</v>
      </c>
      <c r="F218" s="97">
        <f t="shared" si="71"/>
        <v>0</v>
      </c>
      <c r="G218" s="97">
        <f t="shared" si="71"/>
        <v>0</v>
      </c>
      <c r="H218" s="97">
        <f t="shared" si="71"/>
        <v>0</v>
      </c>
      <c r="I218" s="97">
        <f t="shared" si="71"/>
        <v>0</v>
      </c>
      <c r="J218" s="97">
        <f t="shared" si="71"/>
        <v>0</v>
      </c>
      <c r="K218" s="97">
        <f t="shared" si="71"/>
        <v>0</v>
      </c>
      <c r="L218" s="97">
        <f t="shared" si="71"/>
        <v>0</v>
      </c>
      <c r="M218" s="97">
        <f t="shared" si="71"/>
        <v>0</v>
      </c>
      <c r="N218" s="98">
        <f t="shared" ref="N218:N230" si="72">SUM(B218:M218)</f>
        <v>0</v>
      </c>
    </row>
    <row r="219" spans="1:14" x14ac:dyDescent="0.2">
      <c r="A219" s="106" t="s">
        <v>194</v>
      </c>
      <c r="B219" s="97">
        <f t="shared" ref="B219:M230" si="73">COUNTIFS(USERGestdossiercont,$A219,Moiscont,MONTH(B$2),OKKONA,$B$57)</f>
        <v>0</v>
      </c>
      <c r="C219" s="97">
        <f t="shared" si="73"/>
        <v>0</v>
      </c>
      <c r="D219" s="97">
        <f t="shared" si="73"/>
        <v>0</v>
      </c>
      <c r="E219" s="97">
        <f t="shared" si="73"/>
        <v>0</v>
      </c>
      <c r="F219" s="97">
        <f t="shared" si="73"/>
        <v>0</v>
      </c>
      <c r="G219" s="97">
        <f t="shared" si="73"/>
        <v>0</v>
      </c>
      <c r="H219" s="97">
        <f t="shared" si="73"/>
        <v>0</v>
      </c>
      <c r="I219" s="97">
        <f t="shared" si="73"/>
        <v>0</v>
      </c>
      <c r="J219" s="97">
        <f t="shared" si="73"/>
        <v>0</v>
      </c>
      <c r="K219" s="97">
        <f t="shared" si="73"/>
        <v>0</v>
      </c>
      <c r="L219" s="97">
        <f t="shared" si="73"/>
        <v>0</v>
      </c>
      <c r="M219" s="97">
        <f t="shared" si="73"/>
        <v>0</v>
      </c>
      <c r="N219" s="98">
        <f t="shared" si="72"/>
        <v>0</v>
      </c>
    </row>
    <row r="220" spans="1:14" x14ac:dyDescent="0.2">
      <c r="A220" s="106" t="s">
        <v>195</v>
      </c>
      <c r="B220" s="97">
        <f t="shared" si="73"/>
        <v>0</v>
      </c>
      <c r="C220" s="97">
        <f t="shared" si="73"/>
        <v>0</v>
      </c>
      <c r="D220" s="97">
        <f t="shared" si="73"/>
        <v>0</v>
      </c>
      <c r="E220" s="97">
        <f t="shared" si="73"/>
        <v>0</v>
      </c>
      <c r="F220" s="97">
        <f t="shared" si="73"/>
        <v>0</v>
      </c>
      <c r="G220" s="97">
        <f t="shared" si="73"/>
        <v>0</v>
      </c>
      <c r="H220" s="97">
        <f t="shared" si="73"/>
        <v>0</v>
      </c>
      <c r="I220" s="97">
        <f t="shared" si="73"/>
        <v>0</v>
      </c>
      <c r="J220" s="97">
        <f t="shared" si="73"/>
        <v>0</v>
      </c>
      <c r="K220" s="97">
        <f t="shared" si="73"/>
        <v>0</v>
      </c>
      <c r="L220" s="97">
        <f t="shared" si="73"/>
        <v>0</v>
      </c>
      <c r="M220" s="97">
        <f t="shared" si="73"/>
        <v>0</v>
      </c>
      <c r="N220" s="98">
        <f t="shared" si="72"/>
        <v>0</v>
      </c>
    </row>
    <row r="221" spans="1:14" x14ac:dyDescent="0.2">
      <c r="A221" s="106" t="s">
        <v>196</v>
      </c>
      <c r="B221" s="97">
        <f t="shared" si="73"/>
        <v>0</v>
      </c>
      <c r="C221" s="97">
        <f t="shared" si="73"/>
        <v>0</v>
      </c>
      <c r="D221" s="97">
        <f t="shared" si="73"/>
        <v>0</v>
      </c>
      <c r="E221" s="97">
        <f t="shared" si="73"/>
        <v>0</v>
      </c>
      <c r="F221" s="97">
        <f t="shared" si="73"/>
        <v>0</v>
      </c>
      <c r="G221" s="97">
        <f t="shared" si="73"/>
        <v>0</v>
      </c>
      <c r="H221" s="97">
        <f t="shared" si="73"/>
        <v>0</v>
      </c>
      <c r="I221" s="97">
        <f t="shared" si="73"/>
        <v>0</v>
      </c>
      <c r="J221" s="97">
        <f t="shared" si="73"/>
        <v>0</v>
      </c>
      <c r="K221" s="97">
        <f t="shared" si="73"/>
        <v>0</v>
      </c>
      <c r="L221" s="97">
        <f t="shared" si="73"/>
        <v>0</v>
      </c>
      <c r="M221" s="97">
        <f t="shared" si="73"/>
        <v>0</v>
      </c>
      <c r="N221" s="98">
        <f t="shared" si="72"/>
        <v>0</v>
      </c>
    </row>
    <row r="222" spans="1:14" x14ac:dyDescent="0.2">
      <c r="A222" s="106" t="s">
        <v>197</v>
      </c>
      <c r="B222" s="97">
        <f t="shared" si="73"/>
        <v>0</v>
      </c>
      <c r="C222" s="97">
        <f t="shared" si="73"/>
        <v>0</v>
      </c>
      <c r="D222" s="97">
        <f t="shared" si="73"/>
        <v>0</v>
      </c>
      <c r="E222" s="97">
        <f t="shared" si="73"/>
        <v>0</v>
      </c>
      <c r="F222" s="97">
        <f t="shared" si="73"/>
        <v>0</v>
      </c>
      <c r="G222" s="97">
        <f t="shared" si="73"/>
        <v>0</v>
      </c>
      <c r="H222" s="97">
        <f t="shared" si="73"/>
        <v>0</v>
      </c>
      <c r="I222" s="97">
        <f t="shared" si="73"/>
        <v>0</v>
      </c>
      <c r="J222" s="97">
        <f t="shared" si="73"/>
        <v>0</v>
      </c>
      <c r="K222" s="97">
        <f t="shared" si="73"/>
        <v>0</v>
      </c>
      <c r="L222" s="97">
        <f t="shared" si="73"/>
        <v>0</v>
      </c>
      <c r="M222" s="97">
        <f t="shared" si="73"/>
        <v>0</v>
      </c>
      <c r="N222" s="98">
        <f t="shared" si="72"/>
        <v>0</v>
      </c>
    </row>
    <row r="223" spans="1:14" x14ac:dyDescent="0.2">
      <c r="A223" s="106" t="s">
        <v>198</v>
      </c>
      <c r="B223" s="97">
        <f t="shared" si="73"/>
        <v>0</v>
      </c>
      <c r="C223" s="97">
        <f t="shared" si="73"/>
        <v>0</v>
      </c>
      <c r="D223" s="97">
        <f t="shared" si="73"/>
        <v>0</v>
      </c>
      <c r="E223" s="97">
        <f t="shared" si="73"/>
        <v>0</v>
      </c>
      <c r="F223" s="97">
        <f t="shared" si="73"/>
        <v>0</v>
      </c>
      <c r="G223" s="97">
        <f t="shared" si="73"/>
        <v>0</v>
      </c>
      <c r="H223" s="97">
        <f t="shared" si="73"/>
        <v>0</v>
      </c>
      <c r="I223" s="97">
        <f t="shared" si="73"/>
        <v>0</v>
      </c>
      <c r="J223" s="97">
        <f t="shared" si="73"/>
        <v>0</v>
      </c>
      <c r="K223" s="97">
        <f t="shared" si="73"/>
        <v>0</v>
      </c>
      <c r="L223" s="97">
        <f t="shared" si="73"/>
        <v>0</v>
      </c>
      <c r="M223" s="97">
        <f t="shared" si="73"/>
        <v>0</v>
      </c>
      <c r="N223" s="98">
        <f t="shared" si="72"/>
        <v>0</v>
      </c>
    </row>
    <row r="224" spans="1:14" x14ac:dyDescent="0.2">
      <c r="A224" s="106" t="s">
        <v>199</v>
      </c>
      <c r="B224" s="97">
        <f t="shared" si="73"/>
        <v>0</v>
      </c>
      <c r="C224" s="97">
        <f t="shared" si="73"/>
        <v>0</v>
      </c>
      <c r="D224" s="97">
        <f t="shared" si="73"/>
        <v>0</v>
      </c>
      <c r="E224" s="97">
        <f t="shared" si="73"/>
        <v>0</v>
      </c>
      <c r="F224" s="97">
        <f t="shared" si="73"/>
        <v>0</v>
      </c>
      <c r="G224" s="97">
        <f t="shared" si="73"/>
        <v>0</v>
      </c>
      <c r="H224" s="97">
        <f t="shared" si="73"/>
        <v>0</v>
      </c>
      <c r="I224" s="97">
        <f t="shared" si="73"/>
        <v>0</v>
      </c>
      <c r="J224" s="97">
        <f t="shared" si="73"/>
        <v>0</v>
      </c>
      <c r="K224" s="97">
        <f t="shared" si="73"/>
        <v>0</v>
      </c>
      <c r="L224" s="97">
        <f t="shared" si="73"/>
        <v>0</v>
      </c>
      <c r="M224" s="97">
        <f t="shared" si="73"/>
        <v>0</v>
      </c>
      <c r="N224" s="98">
        <f t="shared" si="72"/>
        <v>0</v>
      </c>
    </row>
    <row r="225" spans="1:14" x14ac:dyDescent="0.2">
      <c r="A225" s="106" t="s">
        <v>200</v>
      </c>
      <c r="B225" s="97">
        <f t="shared" si="73"/>
        <v>0</v>
      </c>
      <c r="C225" s="97">
        <f t="shared" si="73"/>
        <v>0</v>
      </c>
      <c r="D225" s="97">
        <f t="shared" si="73"/>
        <v>0</v>
      </c>
      <c r="E225" s="97">
        <f t="shared" si="73"/>
        <v>0</v>
      </c>
      <c r="F225" s="97">
        <f t="shared" si="73"/>
        <v>0</v>
      </c>
      <c r="G225" s="97">
        <f t="shared" si="73"/>
        <v>0</v>
      </c>
      <c r="H225" s="97">
        <f t="shared" si="73"/>
        <v>0</v>
      </c>
      <c r="I225" s="97">
        <f t="shared" si="73"/>
        <v>0</v>
      </c>
      <c r="J225" s="97">
        <f t="shared" si="73"/>
        <v>0</v>
      </c>
      <c r="K225" s="97">
        <f t="shared" si="73"/>
        <v>0</v>
      </c>
      <c r="L225" s="97">
        <f t="shared" si="73"/>
        <v>0</v>
      </c>
      <c r="M225" s="97">
        <f t="shared" si="73"/>
        <v>0</v>
      </c>
      <c r="N225" s="98">
        <f t="shared" si="72"/>
        <v>0</v>
      </c>
    </row>
    <row r="226" spans="1:14" x14ac:dyDescent="0.2">
      <c r="A226" s="106" t="s">
        <v>201</v>
      </c>
      <c r="B226" s="97">
        <f t="shared" si="73"/>
        <v>0</v>
      </c>
      <c r="C226" s="97">
        <f t="shared" si="73"/>
        <v>0</v>
      </c>
      <c r="D226" s="97">
        <f t="shared" si="73"/>
        <v>0</v>
      </c>
      <c r="E226" s="97">
        <f t="shared" si="73"/>
        <v>0</v>
      </c>
      <c r="F226" s="97">
        <f t="shared" si="73"/>
        <v>0</v>
      </c>
      <c r="G226" s="97">
        <f t="shared" si="73"/>
        <v>0</v>
      </c>
      <c r="H226" s="97">
        <f t="shared" si="73"/>
        <v>0</v>
      </c>
      <c r="I226" s="97">
        <f t="shared" si="73"/>
        <v>0</v>
      </c>
      <c r="J226" s="97">
        <f t="shared" si="73"/>
        <v>0</v>
      </c>
      <c r="K226" s="97">
        <f t="shared" si="73"/>
        <v>0</v>
      </c>
      <c r="L226" s="97">
        <f t="shared" si="73"/>
        <v>0</v>
      </c>
      <c r="M226" s="97">
        <f t="shared" si="73"/>
        <v>0</v>
      </c>
      <c r="N226" s="98">
        <f t="shared" si="72"/>
        <v>0</v>
      </c>
    </row>
    <row r="227" spans="1:14" x14ac:dyDescent="0.2">
      <c r="A227" s="106" t="s">
        <v>202</v>
      </c>
      <c r="B227" s="97">
        <f t="shared" si="73"/>
        <v>0</v>
      </c>
      <c r="C227" s="97">
        <f t="shared" si="73"/>
        <v>0</v>
      </c>
      <c r="D227" s="97">
        <f t="shared" si="73"/>
        <v>0</v>
      </c>
      <c r="E227" s="97">
        <f t="shared" si="73"/>
        <v>0</v>
      </c>
      <c r="F227" s="97">
        <f t="shared" si="73"/>
        <v>0</v>
      </c>
      <c r="G227" s="97">
        <f t="shared" si="73"/>
        <v>0</v>
      </c>
      <c r="H227" s="97">
        <f t="shared" si="73"/>
        <v>0</v>
      </c>
      <c r="I227" s="97">
        <f t="shared" si="73"/>
        <v>0</v>
      </c>
      <c r="J227" s="97">
        <f t="shared" si="73"/>
        <v>0</v>
      </c>
      <c r="K227" s="97">
        <f t="shared" si="73"/>
        <v>0</v>
      </c>
      <c r="L227" s="97">
        <f t="shared" si="73"/>
        <v>0</v>
      </c>
      <c r="M227" s="97">
        <f t="shared" si="73"/>
        <v>0</v>
      </c>
      <c r="N227" s="98">
        <f t="shared" si="72"/>
        <v>0</v>
      </c>
    </row>
    <row r="228" spans="1:14" x14ac:dyDescent="0.2">
      <c r="A228" s="106" t="s">
        <v>203</v>
      </c>
      <c r="B228" s="97">
        <f t="shared" si="73"/>
        <v>0</v>
      </c>
      <c r="C228" s="97">
        <f t="shared" si="73"/>
        <v>0</v>
      </c>
      <c r="D228" s="97">
        <f t="shared" si="73"/>
        <v>0</v>
      </c>
      <c r="E228" s="97">
        <f t="shared" si="73"/>
        <v>0</v>
      </c>
      <c r="F228" s="97">
        <f t="shared" si="73"/>
        <v>0</v>
      </c>
      <c r="G228" s="97">
        <f t="shared" si="73"/>
        <v>0</v>
      </c>
      <c r="H228" s="97">
        <f t="shared" si="73"/>
        <v>0</v>
      </c>
      <c r="I228" s="97">
        <f t="shared" si="73"/>
        <v>0</v>
      </c>
      <c r="J228" s="97">
        <f t="shared" si="73"/>
        <v>0</v>
      </c>
      <c r="K228" s="97">
        <f t="shared" si="73"/>
        <v>0</v>
      </c>
      <c r="L228" s="97">
        <f t="shared" si="73"/>
        <v>0</v>
      </c>
      <c r="M228" s="97">
        <f t="shared" si="73"/>
        <v>0</v>
      </c>
      <c r="N228" s="98">
        <f t="shared" si="72"/>
        <v>0</v>
      </c>
    </row>
    <row r="229" spans="1:14" x14ac:dyDescent="0.2">
      <c r="A229" s="106" t="s">
        <v>204</v>
      </c>
      <c r="B229" s="97">
        <f t="shared" si="73"/>
        <v>0</v>
      </c>
      <c r="C229" s="97">
        <f t="shared" si="73"/>
        <v>0</v>
      </c>
      <c r="D229" s="97">
        <f t="shared" si="73"/>
        <v>0</v>
      </c>
      <c r="E229" s="97">
        <f t="shared" si="73"/>
        <v>0</v>
      </c>
      <c r="F229" s="97">
        <f t="shared" si="73"/>
        <v>0</v>
      </c>
      <c r="G229" s="97">
        <f t="shared" si="73"/>
        <v>0</v>
      </c>
      <c r="H229" s="97">
        <f t="shared" si="73"/>
        <v>0</v>
      </c>
      <c r="I229" s="97">
        <f t="shared" si="73"/>
        <v>0</v>
      </c>
      <c r="J229" s="97">
        <f t="shared" si="73"/>
        <v>0</v>
      </c>
      <c r="K229" s="97">
        <f t="shared" si="73"/>
        <v>0</v>
      </c>
      <c r="L229" s="97">
        <f t="shared" si="73"/>
        <v>0</v>
      </c>
      <c r="M229" s="97">
        <f t="shared" si="73"/>
        <v>0</v>
      </c>
      <c r="N229" s="98">
        <f t="shared" si="72"/>
        <v>0</v>
      </c>
    </row>
    <row r="230" spans="1:14" x14ac:dyDescent="0.2">
      <c r="A230" s="106" t="s">
        <v>205</v>
      </c>
      <c r="B230" s="97">
        <f t="shared" si="73"/>
        <v>0</v>
      </c>
      <c r="C230" s="97">
        <f t="shared" si="73"/>
        <v>0</v>
      </c>
      <c r="D230" s="97">
        <f t="shared" si="73"/>
        <v>0</v>
      </c>
      <c r="E230" s="97">
        <f t="shared" si="73"/>
        <v>0</v>
      </c>
      <c r="F230" s="97">
        <f t="shared" si="73"/>
        <v>0</v>
      </c>
      <c r="G230" s="97">
        <f t="shared" si="73"/>
        <v>0</v>
      </c>
      <c r="H230" s="97">
        <f t="shared" si="73"/>
        <v>0</v>
      </c>
      <c r="I230" s="97">
        <f t="shared" si="73"/>
        <v>0</v>
      </c>
      <c r="J230" s="97">
        <f t="shared" si="73"/>
        <v>0</v>
      </c>
      <c r="K230" s="97">
        <f t="shared" si="73"/>
        <v>0</v>
      </c>
      <c r="L230" s="97">
        <f t="shared" si="73"/>
        <v>0</v>
      </c>
      <c r="M230" s="97">
        <f t="shared" si="73"/>
        <v>0</v>
      </c>
      <c r="N230" s="98">
        <f t="shared" si="72"/>
        <v>0</v>
      </c>
    </row>
  </sheetData>
  <mergeCells count="1">
    <mergeCell ref="A11:A12"/>
  </mergeCells>
  <conditionalFormatting sqref="B59:N230">
    <cfRule type="cellIs" dxfId="2" priority="2" stopIfTrue="1" operator="notEqual">
      <formula>0</formula>
    </cfRule>
  </conditionalFormatting>
  <conditionalFormatting sqref="B59:M230">
    <cfRule type="cellIs" dxfId="1" priority="1" stopIfTrue="1" operator="greaterThan">
      <formula>0</formula>
    </cfRule>
  </conditionalFormatting>
  <dataValidations count="1">
    <dataValidation showInputMessage="1" showErrorMessage="1" errorTitle="Erreur" error="Merci de bien vouloir utiliser les listes déroulantes." sqref="A3:A8"/>
  </dataValidations>
  <pageMargins left="0.70866141732283472" right="0.70866141732283472" top="0.74803149606299213" bottom="0.74803149606299213" header="0.31496062992125984" footer="0.31496062992125984"/>
  <pageSetup paperSize="9" scale="27" orientation="landscape" r:id="rId1"/>
  <headerFooter>
    <oddHeader>&amp;L&amp;F&amp;R&amp;A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"/>
  <sheetViews>
    <sheetView workbookViewId="0"/>
  </sheetViews>
  <sheetFormatPr baseColWidth="10" defaultRowHeight="12.75" x14ac:dyDescent="0.2"/>
  <sheetData>
    <row r="1" spans="1:1" x14ac:dyDescent="0.2">
      <c r="A1" s="4"/>
    </row>
  </sheetData>
  <customSheetViews>
    <customSheetView guid="{404275D0-D97D-4414-AE8E-606C17C6DC1D}">
      <pageMargins left="0.7" right="0.7" top="0.75" bottom="0.75" header="0.3" footer="0.3"/>
    </customSheetView>
    <customSheetView guid="{26DD0B89-6F49-4DE4-B25B-6DCE9C21963C}" showRuler="0">
      <pageMargins left="0.7" right="0.7" top="0.75" bottom="0.75" header="0.3" footer="0.3"/>
      <headerFooter alignWithMargins="0"/>
    </customSheetView>
    <customSheetView guid="{80EC7872-05F8-4C1F-85FC-F8BB88670529}">
      <pageMargins left="0.7" right="0.7" top="0.75" bottom="0.75" header="0.3" footer="0.3"/>
    </customSheetView>
    <customSheetView guid="{112EEA5A-2AFD-414F-8A95-B36E8F125E9F}">
      <pageMargins left="0.7" right="0.7" top="0.75" bottom="0.75" header="0.3" footer="0.3"/>
    </customSheetView>
    <customSheetView guid="{18699663-99EB-4F79-896B-F090020650F9}" state="hidden">
      <pageMargins left="0.7" right="0.7" top="0.75" bottom="0.75" header="0.3" footer="0.3"/>
    </customSheetView>
    <customSheetView guid="{E53BCFEB-0722-4145-875F-8DE21B024708}" showRuler="0">
      <pageMargins left="0.7" right="0.7" top="0.75" bottom="0.75" header="0.3" footer="0.3"/>
      <headerFooter alignWithMargins="0"/>
    </customSheetView>
    <customSheetView guid="{5F52627E-7BB5-4F2B-B655-A5CE2C70FF7E}" showRuler="0">
      <pageMargins left="0.7" right="0.7" top="0.75" bottom="0.75" header="0.3" footer="0.3"/>
      <headerFooter alignWithMargins="0"/>
    </customSheetView>
    <customSheetView guid="{29527AC1-465F-489F-88AA-D3EEBCED4E30}">
      <pageMargins left="0.7" right="0.7" top="0.75" bottom="0.75" header="0.3" footer="0.3"/>
    </customSheetView>
  </customSheetViews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U34"/>
  <sheetViews>
    <sheetView topLeftCell="A6" zoomScale="85" zoomScaleNormal="85" workbookViewId="0">
      <selection activeCell="G11" sqref="G11"/>
    </sheetView>
  </sheetViews>
  <sheetFormatPr baseColWidth="10" defaultRowHeight="18" x14ac:dyDescent="0.35"/>
  <cols>
    <col min="1" max="1" width="16.5703125" style="9" customWidth="1"/>
    <col min="2" max="2" width="27.85546875" style="9" customWidth="1"/>
    <col min="3" max="3" width="16.7109375" style="6" customWidth="1"/>
    <col min="4" max="4" width="9.42578125" style="32" customWidth="1"/>
    <col min="5" max="5" width="31.85546875" style="7" customWidth="1"/>
    <col min="6" max="6" width="16.85546875" style="7" customWidth="1"/>
    <col min="7" max="7" width="23.42578125" style="8" customWidth="1"/>
    <col min="8" max="8" width="13" style="9" customWidth="1"/>
    <col min="9" max="9" width="13.5703125" style="9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7" spans="1:21" ht="4.5" customHeight="1" x14ac:dyDescent="0.35"/>
    <row r="8" spans="1:21" ht="34.5" customHeight="1" x14ac:dyDescent="0.35">
      <c r="A8" s="149" t="s">
        <v>94</v>
      </c>
      <c r="B8" s="150"/>
      <c r="C8" s="150"/>
      <c r="D8" s="150"/>
      <c r="E8" s="150"/>
      <c r="F8" s="150"/>
      <c r="G8" s="150"/>
      <c r="H8" s="150"/>
      <c r="I8" s="150"/>
      <c r="J8" s="150"/>
      <c r="K8" s="151"/>
      <c r="L8" s="1"/>
      <c r="M8" s="1"/>
      <c r="N8" s="1"/>
      <c r="O8" s="1"/>
      <c r="Q8" s="152" t="s">
        <v>22</v>
      </c>
      <c r="R8" s="153"/>
      <c r="S8" s="153"/>
      <c r="T8" s="153"/>
      <c r="U8" s="154"/>
    </row>
    <row r="9" spans="1:21" ht="4.5" customHeight="1" x14ac:dyDescent="0.35"/>
    <row r="10" spans="1:21" s="10" customFormat="1" ht="90" customHeight="1" thickBot="1" x14ac:dyDescent="0.25">
      <c r="A10" s="27" t="s">
        <v>17</v>
      </c>
      <c r="B10" s="34" t="s">
        <v>225</v>
      </c>
      <c r="C10" s="34" t="s">
        <v>226</v>
      </c>
      <c r="D10" s="35" t="s">
        <v>231</v>
      </c>
      <c r="E10" s="28" t="s">
        <v>27</v>
      </c>
      <c r="F10" s="28" t="s">
        <v>227</v>
      </c>
      <c r="G10" s="36" t="s">
        <v>228</v>
      </c>
      <c r="H10" s="36" t="s">
        <v>229</v>
      </c>
      <c r="I10" s="36" t="s">
        <v>233</v>
      </c>
      <c r="J10" s="29" t="s">
        <v>271</v>
      </c>
      <c r="K10" s="30" t="s">
        <v>230</v>
      </c>
      <c r="L10" s="3"/>
      <c r="M10" s="3"/>
      <c r="N10" s="3"/>
      <c r="O10" s="3"/>
      <c r="Q10" s="11" t="s">
        <v>17</v>
      </c>
      <c r="R10" s="12" t="s">
        <v>2</v>
      </c>
      <c r="S10" s="11" t="s">
        <v>3</v>
      </c>
      <c r="T10" s="11" t="s">
        <v>6</v>
      </c>
      <c r="U10" s="11" t="s">
        <v>21</v>
      </c>
    </row>
    <row r="11" spans="1:21" customFormat="1" x14ac:dyDescent="0.35">
      <c r="A11" s="5" t="s">
        <v>18</v>
      </c>
      <c r="B11" s="22" t="s">
        <v>222</v>
      </c>
      <c r="C11" s="21">
        <v>41671</v>
      </c>
      <c r="D11" s="33">
        <f t="shared" ref="D11:D30" si="0">MONTH(C11)</f>
        <v>2</v>
      </c>
      <c r="E11" s="13">
        <v>150088503203660</v>
      </c>
      <c r="F11" s="20">
        <v>41892</v>
      </c>
      <c r="G11" s="23" t="s">
        <v>143</v>
      </c>
      <c r="H11" s="144" t="s">
        <v>8</v>
      </c>
      <c r="I11" s="25" t="s">
        <v>235</v>
      </c>
      <c r="J11" s="14" t="s">
        <v>28</v>
      </c>
      <c r="K11" s="15"/>
    </row>
    <row r="12" spans="1:21" customFormat="1" x14ac:dyDescent="0.35">
      <c r="A12" s="5" t="s">
        <v>18</v>
      </c>
      <c r="B12" s="22" t="s">
        <v>222</v>
      </c>
      <c r="C12" s="21">
        <v>41671</v>
      </c>
      <c r="D12" s="33">
        <f t="shared" si="0"/>
        <v>2</v>
      </c>
      <c r="E12" s="13">
        <v>150088503203660</v>
      </c>
      <c r="F12" s="20">
        <v>41892</v>
      </c>
      <c r="G12" s="23" t="s">
        <v>143</v>
      </c>
      <c r="H12" s="24" t="s">
        <v>9</v>
      </c>
      <c r="I12" s="25" t="s">
        <v>23</v>
      </c>
      <c r="J12" s="14" t="s">
        <v>272</v>
      </c>
      <c r="K12" s="15"/>
    </row>
    <row r="13" spans="1:21" customFormat="1" x14ac:dyDescent="0.35">
      <c r="A13" s="5" t="s">
        <v>18</v>
      </c>
      <c r="B13" s="22" t="s">
        <v>222</v>
      </c>
      <c r="C13" s="21">
        <v>41671</v>
      </c>
      <c r="D13" s="33">
        <f t="shared" si="0"/>
        <v>2</v>
      </c>
      <c r="E13" s="13">
        <v>150088503203660</v>
      </c>
      <c r="F13" s="20">
        <v>41892</v>
      </c>
      <c r="G13" s="23" t="s">
        <v>143</v>
      </c>
      <c r="H13" s="24" t="s">
        <v>10</v>
      </c>
      <c r="I13" s="25" t="s">
        <v>24</v>
      </c>
      <c r="J13" s="14" t="s">
        <v>272</v>
      </c>
      <c r="K13" s="15"/>
    </row>
    <row r="14" spans="1:21" customFormat="1" x14ac:dyDescent="0.35">
      <c r="A14" s="37" t="s">
        <v>18</v>
      </c>
      <c r="B14" s="22" t="s">
        <v>222</v>
      </c>
      <c r="C14" s="39">
        <v>41671</v>
      </c>
      <c r="D14" s="40">
        <f t="shared" si="0"/>
        <v>2</v>
      </c>
      <c r="E14" s="41">
        <v>150088503203660</v>
      </c>
      <c r="F14" s="42">
        <v>41892</v>
      </c>
      <c r="G14" s="43" t="s">
        <v>143</v>
      </c>
      <c r="H14" s="44" t="s">
        <v>11</v>
      </c>
      <c r="I14" s="45" t="s">
        <v>23</v>
      </c>
      <c r="J14" s="46" t="s">
        <v>272</v>
      </c>
      <c r="K14" s="47"/>
    </row>
    <row r="15" spans="1:21" customFormat="1" x14ac:dyDescent="0.35">
      <c r="A15" s="5" t="s">
        <v>18</v>
      </c>
      <c r="B15" s="22" t="s">
        <v>223</v>
      </c>
      <c r="C15" s="26">
        <v>41699</v>
      </c>
      <c r="D15" s="33">
        <f>MONTH(C15)</f>
        <v>3</v>
      </c>
      <c r="E15" s="13">
        <v>150088503203660</v>
      </c>
      <c r="F15" s="20">
        <v>41699</v>
      </c>
      <c r="G15" s="23" t="s">
        <v>143</v>
      </c>
      <c r="H15" s="24" t="s">
        <v>8</v>
      </c>
      <c r="I15" s="25" t="s">
        <v>23</v>
      </c>
      <c r="J15" s="14" t="s">
        <v>28</v>
      </c>
      <c r="K15" s="15"/>
    </row>
    <row r="16" spans="1:21" customFormat="1" x14ac:dyDescent="0.35">
      <c r="A16" s="5" t="s">
        <v>18</v>
      </c>
      <c r="B16" s="22" t="s">
        <v>223</v>
      </c>
      <c r="C16" s="26">
        <v>41699</v>
      </c>
      <c r="D16" s="33">
        <f t="shared" ref="D16:D18" si="1">MONTH(C16)</f>
        <v>3</v>
      </c>
      <c r="E16" s="13">
        <v>150088503203660</v>
      </c>
      <c r="F16" s="20">
        <v>41699</v>
      </c>
      <c r="G16" s="23" t="s">
        <v>143</v>
      </c>
      <c r="H16" s="24" t="s">
        <v>9</v>
      </c>
      <c r="I16" s="25" t="s">
        <v>23</v>
      </c>
      <c r="J16" s="14" t="s">
        <v>272</v>
      </c>
      <c r="K16" s="15"/>
    </row>
    <row r="17" spans="1:11" customFormat="1" x14ac:dyDescent="0.35">
      <c r="A17" s="5" t="s">
        <v>18</v>
      </c>
      <c r="B17" s="22" t="s">
        <v>223</v>
      </c>
      <c r="C17" s="26">
        <v>41699</v>
      </c>
      <c r="D17" s="33">
        <f t="shared" si="1"/>
        <v>3</v>
      </c>
      <c r="E17" s="13">
        <v>150088503203660</v>
      </c>
      <c r="F17" s="20">
        <v>41699</v>
      </c>
      <c r="G17" s="23" t="s">
        <v>143</v>
      </c>
      <c r="H17" s="24" t="s">
        <v>10</v>
      </c>
      <c r="I17" s="25" t="s">
        <v>23</v>
      </c>
      <c r="J17" s="14" t="s">
        <v>272</v>
      </c>
      <c r="K17" s="15"/>
    </row>
    <row r="18" spans="1:11" customFormat="1" x14ac:dyDescent="0.35">
      <c r="A18" s="37" t="s">
        <v>18</v>
      </c>
      <c r="B18" s="22" t="s">
        <v>223</v>
      </c>
      <c r="C18" s="48">
        <v>41699</v>
      </c>
      <c r="D18" s="40">
        <f t="shared" si="1"/>
        <v>3</v>
      </c>
      <c r="E18" s="41">
        <v>150088503203660</v>
      </c>
      <c r="F18" s="42">
        <v>41699</v>
      </c>
      <c r="G18" s="43" t="s">
        <v>143</v>
      </c>
      <c r="H18" s="44" t="s">
        <v>11</v>
      </c>
      <c r="I18" s="45" t="s">
        <v>23</v>
      </c>
      <c r="J18" s="46" t="s">
        <v>272</v>
      </c>
      <c r="K18" s="47"/>
    </row>
    <row r="19" spans="1:11" customFormat="1" x14ac:dyDescent="0.35">
      <c r="A19" s="5" t="s">
        <v>18</v>
      </c>
      <c r="B19" s="22" t="s">
        <v>224</v>
      </c>
      <c r="C19" s="21">
        <v>41730</v>
      </c>
      <c r="D19" s="33">
        <f>MONTH(C19)</f>
        <v>4</v>
      </c>
      <c r="E19" s="13">
        <v>150088503203660</v>
      </c>
      <c r="F19" s="20">
        <v>41892</v>
      </c>
      <c r="G19" s="23" t="s">
        <v>143</v>
      </c>
      <c r="H19" s="24" t="s">
        <v>8</v>
      </c>
      <c r="I19" s="25" t="s">
        <v>23</v>
      </c>
      <c r="J19" s="14" t="s">
        <v>28</v>
      </c>
      <c r="K19" s="15"/>
    </row>
    <row r="20" spans="1:11" customFormat="1" x14ac:dyDescent="0.35">
      <c r="A20" s="5" t="s">
        <v>18</v>
      </c>
      <c r="B20" s="22" t="s">
        <v>224</v>
      </c>
      <c r="C20" s="21">
        <v>41730</v>
      </c>
      <c r="D20" s="33">
        <f t="shared" ref="D20:D22" si="2">MONTH(C20)</f>
        <v>4</v>
      </c>
      <c r="E20" s="13">
        <v>150088503203660</v>
      </c>
      <c r="F20" s="20">
        <v>41892</v>
      </c>
      <c r="G20" s="23" t="s">
        <v>143</v>
      </c>
      <c r="H20" s="24" t="s">
        <v>9</v>
      </c>
      <c r="I20" s="25" t="s">
        <v>23</v>
      </c>
      <c r="J20" s="14" t="s">
        <v>272</v>
      </c>
      <c r="K20" s="15"/>
    </row>
    <row r="21" spans="1:11" customFormat="1" x14ac:dyDescent="0.35">
      <c r="A21" s="5" t="s">
        <v>18</v>
      </c>
      <c r="B21" s="22" t="s">
        <v>224</v>
      </c>
      <c r="C21" s="21">
        <v>41730</v>
      </c>
      <c r="D21" s="33">
        <f t="shared" si="2"/>
        <v>4</v>
      </c>
      <c r="E21" s="13">
        <v>150088503203660</v>
      </c>
      <c r="F21" s="20">
        <v>41892</v>
      </c>
      <c r="G21" s="23" t="s">
        <v>143</v>
      </c>
      <c r="H21" s="24" t="s">
        <v>10</v>
      </c>
      <c r="I21" s="25" t="s">
        <v>23</v>
      </c>
      <c r="J21" s="14" t="s">
        <v>272</v>
      </c>
      <c r="K21" s="15"/>
    </row>
    <row r="22" spans="1:11" customFormat="1" x14ac:dyDescent="0.35">
      <c r="A22" s="37" t="s">
        <v>18</v>
      </c>
      <c r="B22" s="22" t="s">
        <v>224</v>
      </c>
      <c r="C22" s="39">
        <v>41730</v>
      </c>
      <c r="D22" s="40">
        <f t="shared" si="2"/>
        <v>4</v>
      </c>
      <c r="E22" s="41">
        <v>150088503203660</v>
      </c>
      <c r="F22" s="42">
        <v>41892</v>
      </c>
      <c r="G22" s="43" t="s">
        <v>143</v>
      </c>
      <c r="H22" s="44" t="s">
        <v>11</v>
      </c>
      <c r="I22" s="45" t="s">
        <v>23</v>
      </c>
      <c r="J22" s="46" t="s">
        <v>272</v>
      </c>
      <c r="K22" s="47"/>
    </row>
    <row r="23" spans="1:11" customFormat="1" x14ac:dyDescent="0.35">
      <c r="A23" s="5" t="s">
        <v>18</v>
      </c>
      <c r="B23" s="22" t="s">
        <v>232</v>
      </c>
      <c r="C23" s="21">
        <v>41671</v>
      </c>
      <c r="D23" s="33">
        <f>MONTH(C23)</f>
        <v>2</v>
      </c>
      <c r="E23" s="13">
        <v>150088503203660</v>
      </c>
      <c r="F23" s="20">
        <v>41892</v>
      </c>
      <c r="G23" s="23" t="s">
        <v>143</v>
      </c>
      <c r="H23" s="24" t="s">
        <v>8</v>
      </c>
      <c r="I23" s="25" t="s">
        <v>23</v>
      </c>
      <c r="J23" s="14" t="s">
        <v>28</v>
      </c>
      <c r="K23" s="15"/>
    </row>
    <row r="24" spans="1:11" customFormat="1" x14ac:dyDescent="0.35">
      <c r="A24" s="5" t="s">
        <v>18</v>
      </c>
      <c r="B24" s="22" t="s">
        <v>232</v>
      </c>
      <c r="C24" s="21">
        <v>41671</v>
      </c>
      <c r="D24" s="33">
        <f t="shared" ref="D24:D26" si="3">MONTH(C24)</f>
        <v>2</v>
      </c>
      <c r="E24" s="13">
        <v>150088503203660</v>
      </c>
      <c r="F24" s="20">
        <v>41892</v>
      </c>
      <c r="G24" s="23" t="s">
        <v>143</v>
      </c>
      <c r="H24" s="24" t="s">
        <v>9</v>
      </c>
      <c r="I24" s="25" t="s">
        <v>23</v>
      </c>
      <c r="J24" s="14" t="s">
        <v>272</v>
      </c>
      <c r="K24" s="15"/>
    </row>
    <row r="25" spans="1:11" customFormat="1" x14ac:dyDescent="0.35">
      <c r="A25" s="5" t="s">
        <v>18</v>
      </c>
      <c r="B25" s="22" t="s">
        <v>232</v>
      </c>
      <c r="C25" s="21">
        <v>41671</v>
      </c>
      <c r="D25" s="33">
        <f t="shared" si="3"/>
        <v>2</v>
      </c>
      <c r="E25" s="13">
        <v>150088503203660</v>
      </c>
      <c r="F25" s="20">
        <v>41892</v>
      </c>
      <c r="G25" s="23" t="s">
        <v>143</v>
      </c>
      <c r="H25" s="24" t="s">
        <v>10</v>
      </c>
      <c r="I25" s="25" t="s">
        <v>23</v>
      </c>
      <c r="J25" s="14" t="s">
        <v>272</v>
      </c>
      <c r="K25" s="15"/>
    </row>
    <row r="26" spans="1:11" customFormat="1" x14ac:dyDescent="0.35">
      <c r="A26" s="37" t="s">
        <v>18</v>
      </c>
      <c r="B26" s="22" t="s">
        <v>232</v>
      </c>
      <c r="C26" s="39">
        <v>41671</v>
      </c>
      <c r="D26" s="40">
        <f t="shared" si="3"/>
        <v>2</v>
      </c>
      <c r="E26" s="41">
        <v>150088503203660</v>
      </c>
      <c r="F26" s="42">
        <v>41892</v>
      </c>
      <c r="G26" s="43" t="s">
        <v>143</v>
      </c>
      <c r="H26" s="44" t="s">
        <v>11</v>
      </c>
      <c r="I26" s="45" t="s">
        <v>23</v>
      </c>
      <c r="J26" s="46" t="s">
        <v>272</v>
      </c>
      <c r="K26" s="47"/>
    </row>
    <row r="27" spans="1:11" customFormat="1" x14ac:dyDescent="0.35">
      <c r="A27" s="5" t="s">
        <v>18</v>
      </c>
      <c r="B27" s="22" t="s">
        <v>269</v>
      </c>
      <c r="C27" s="26">
        <v>41699</v>
      </c>
      <c r="D27" s="33">
        <f>MONTH(C27)</f>
        <v>3</v>
      </c>
      <c r="E27" s="13">
        <v>150088503203660</v>
      </c>
      <c r="F27" s="20">
        <v>41699</v>
      </c>
      <c r="G27" s="23" t="s">
        <v>143</v>
      </c>
      <c r="H27" s="24" t="s">
        <v>8</v>
      </c>
      <c r="I27" s="25" t="s">
        <v>23</v>
      </c>
      <c r="J27" s="14" t="s">
        <v>28</v>
      </c>
      <c r="K27" s="15"/>
    </row>
    <row r="28" spans="1:11" customFormat="1" x14ac:dyDescent="0.35">
      <c r="A28" s="5" t="s">
        <v>18</v>
      </c>
      <c r="B28" s="22" t="s">
        <v>269</v>
      </c>
      <c r="C28" s="26">
        <v>41699</v>
      </c>
      <c r="D28" s="33">
        <f t="shared" ref="D28:D30" si="4">MONTH(C28)</f>
        <v>3</v>
      </c>
      <c r="E28" s="13">
        <v>150088503203660</v>
      </c>
      <c r="F28" s="20">
        <v>41699</v>
      </c>
      <c r="G28" s="23" t="s">
        <v>143</v>
      </c>
      <c r="H28" s="24" t="s">
        <v>9</v>
      </c>
      <c r="I28" s="25" t="s">
        <v>23</v>
      </c>
      <c r="J28" s="14" t="s">
        <v>272</v>
      </c>
      <c r="K28" s="15"/>
    </row>
    <row r="29" spans="1:11" customFormat="1" x14ac:dyDescent="0.35">
      <c r="A29" s="5" t="s">
        <v>18</v>
      </c>
      <c r="B29" s="22" t="s">
        <v>269</v>
      </c>
      <c r="C29" s="26">
        <v>41699</v>
      </c>
      <c r="D29" s="33">
        <f t="shared" si="4"/>
        <v>3</v>
      </c>
      <c r="E29" s="13">
        <v>150088503203660</v>
      </c>
      <c r="F29" s="20">
        <v>41699</v>
      </c>
      <c r="G29" s="23" t="s">
        <v>143</v>
      </c>
      <c r="H29" s="24" t="s">
        <v>10</v>
      </c>
      <c r="I29" s="25" t="s">
        <v>23</v>
      </c>
      <c r="J29" s="14" t="s">
        <v>272</v>
      </c>
      <c r="K29" s="15"/>
    </row>
    <row r="30" spans="1:11" customFormat="1" x14ac:dyDescent="0.35">
      <c r="A30" s="37" t="s">
        <v>18</v>
      </c>
      <c r="B30" s="22" t="s">
        <v>269</v>
      </c>
      <c r="C30" s="48">
        <v>41699</v>
      </c>
      <c r="D30" s="40">
        <f t="shared" si="4"/>
        <v>3</v>
      </c>
      <c r="E30" s="41">
        <v>150088503203660</v>
      </c>
      <c r="F30" s="42">
        <v>41699</v>
      </c>
      <c r="G30" s="43" t="s">
        <v>143</v>
      </c>
      <c r="H30" s="44" t="s">
        <v>11</v>
      </c>
      <c r="I30" s="45" t="s">
        <v>23</v>
      </c>
      <c r="J30" s="46" t="s">
        <v>272</v>
      </c>
      <c r="K30" s="47"/>
    </row>
    <row r="31" spans="1:11" x14ac:dyDescent="0.35">
      <c r="A31" s="5" t="s">
        <v>18</v>
      </c>
      <c r="B31" s="22" t="s">
        <v>270</v>
      </c>
      <c r="C31" s="21">
        <v>41730</v>
      </c>
      <c r="D31" s="33">
        <f>MONTH(C31)</f>
        <v>4</v>
      </c>
      <c r="E31" s="13">
        <v>150088503203660</v>
      </c>
      <c r="F31" s="20">
        <v>41892</v>
      </c>
      <c r="G31" s="23" t="s">
        <v>143</v>
      </c>
      <c r="H31" s="24" t="s">
        <v>8</v>
      </c>
      <c r="I31" s="25" t="s">
        <v>23</v>
      </c>
      <c r="J31" s="14" t="s">
        <v>28</v>
      </c>
      <c r="K31" s="15"/>
    </row>
    <row r="32" spans="1:11" x14ac:dyDescent="0.35">
      <c r="A32" s="5" t="s">
        <v>18</v>
      </c>
      <c r="B32" s="22" t="s">
        <v>270</v>
      </c>
      <c r="C32" s="21">
        <v>41730</v>
      </c>
      <c r="D32" s="33">
        <f t="shared" ref="D32:D34" si="5">MONTH(C32)</f>
        <v>4</v>
      </c>
      <c r="E32" s="13">
        <v>150088503203660</v>
      </c>
      <c r="F32" s="20">
        <v>41892</v>
      </c>
      <c r="G32" s="23" t="s">
        <v>143</v>
      </c>
      <c r="H32" s="24" t="s">
        <v>9</v>
      </c>
      <c r="I32" s="25" t="s">
        <v>23</v>
      </c>
      <c r="J32" s="14" t="s">
        <v>272</v>
      </c>
      <c r="K32" s="15"/>
    </row>
    <row r="33" spans="1:11" x14ac:dyDescent="0.35">
      <c r="A33" s="5" t="s">
        <v>18</v>
      </c>
      <c r="B33" s="22" t="s">
        <v>270</v>
      </c>
      <c r="C33" s="21">
        <v>41730</v>
      </c>
      <c r="D33" s="33">
        <f t="shared" si="5"/>
        <v>4</v>
      </c>
      <c r="E33" s="13">
        <v>150088503203660</v>
      </c>
      <c r="F33" s="20">
        <v>41892</v>
      </c>
      <c r="G33" s="23" t="s">
        <v>143</v>
      </c>
      <c r="H33" s="24" t="s">
        <v>10</v>
      </c>
      <c r="I33" s="25" t="s">
        <v>23</v>
      </c>
      <c r="J33" s="14" t="s">
        <v>272</v>
      </c>
      <c r="K33" s="15"/>
    </row>
    <row r="34" spans="1:11" x14ac:dyDescent="0.35">
      <c r="A34" s="37" t="s">
        <v>18</v>
      </c>
      <c r="B34" s="38" t="s">
        <v>270</v>
      </c>
      <c r="C34" s="39">
        <v>41730</v>
      </c>
      <c r="D34" s="40">
        <f t="shared" si="5"/>
        <v>4</v>
      </c>
      <c r="E34" s="41">
        <v>150088503203660</v>
      </c>
      <c r="F34" s="42">
        <v>41892</v>
      </c>
      <c r="G34" s="43" t="s">
        <v>143</v>
      </c>
      <c r="H34" s="44" t="s">
        <v>11</v>
      </c>
      <c r="I34" s="45" t="s">
        <v>23</v>
      </c>
      <c r="J34" s="46" t="s">
        <v>272</v>
      </c>
      <c r="K34" s="47"/>
    </row>
  </sheetData>
  <mergeCells count="2">
    <mergeCell ref="A8:K8"/>
    <mergeCell ref="Q8:U8"/>
  </mergeCells>
  <dataValidations count="6">
    <dataValidation showInputMessage="1" showErrorMessage="1" errorTitle="Erreur" error="Merci de bien vouloir utiliser les listes déroulantes." sqref="B11:B34"/>
    <dataValidation type="list" showInputMessage="1" showErrorMessage="1" errorTitle="Erreur" error="Merci de bien vouloir utiliser les listes déroulantes." sqref="H11:H34">
      <formula1>CONTROLES</formula1>
    </dataValidation>
    <dataValidation type="list" showInputMessage="1" showErrorMessage="1" errorTitle="Erreur" error="Merci de bien vouloir utiliser les listes déroulantes." sqref="I11:I34">
      <formula1>Etat</formula1>
    </dataValidation>
    <dataValidation type="list" showInputMessage="1" showErrorMessage="1" errorTitle="Erreur" error="Merci de bien vouloir utiliser les listes déroulantes," sqref="A11:A34">
      <formula1>NmSite</formula1>
    </dataValidation>
    <dataValidation type="list" showInputMessage="1" showErrorMessage="1" errorTitle="Erreur" error="Merci de bien vouloir utiliser les listes déroulantes." sqref="J11:J34">
      <formula1>Corrigé</formula1>
    </dataValidation>
    <dataValidation type="list" showInputMessage="1" errorTitle="Erreur" error="Merci de bien vouloir utiliser les listes déroulantes" sqref="G11:G34">
      <formula1>INDIRECT(A11)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U8"/>
  <sheetViews>
    <sheetView workbookViewId="0">
      <selection activeCell="A5" sqref="A5:K8"/>
    </sheetView>
  </sheetViews>
  <sheetFormatPr baseColWidth="10" defaultRowHeight="18" x14ac:dyDescent="0.35"/>
  <cols>
    <col min="1" max="1" width="16.5703125" style="9" customWidth="1"/>
    <col min="2" max="2" width="18.42578125" style="9" customWidth="1"/>
    <col min="3" max="3" width="16.5703125" style="6" customWidth="1"/>
    <col min="4" max="4" width="9.7109375" style="6" bestFit="1" customWidth="1"/>
    <col min="5" max="5" width="24.5703125" style="7" bestFit="1" customWidth="1"/>
    <col min="6" max="6" width="16.85546875" style="7" customWidth="1"/>
    <col min="7" max="7" width="18.85546875" style="8" customWidth="1"/>
    <col min="8" max="8" width="18.42578125" style="9" customWidth="1"/>
    <col min="9" max="9" width="18.7109375" style="9" customWidth="1"/>
    <col min="10" max="10" width="10" style="2" bestFit="1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2" spans="1:2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  <c r="L2" s="1"/>
      <c r="M2" s="1"/>
      <c r="N2" s="1"/>
      <c r="O2" s="1"/>
      <c r="Q2" s="152" t="s">
        <v>22</v>
      </c>
      <c r="R2" s="153"/>
      <c r="S2" s="153"/>
      <c r="T2" s="153"/>
      <c r="U2" s="154"/>
    </row>
    <row r="3" spans="1:21" customFormat="1" ht="12.75" x14ac:dyDescent="0.2"/>
    <row r="4" spans="1:21" s="145" customFormat="1" ht="15.75" x14ac:dyDescent="0.25">
      <c r="A4" s="145" t="s">
        <v>246</v>
      </c>
      <c r="B4" s="145" t="s">
        <v>247</v>
      </c>
      <c r="C4" s="145" t="s">
        <v>248</v>
      </c>
      <c r="D4" s="145" t="s">
        <v>238</v>
      </c>
      <c r="E4" s="145" t="s">
        <v>239</v>
      </c>
      <c r="F4" s="145" t="s">
        <v>240</v>
      </c>
      <c r="G4" s="145" t="s">
        <v>241</v>
      </c>
      <c r="H4" s="145" t="s">
        <v>242</v>
      </c>
      <c r="I4" s="145" t="s">
        <v>243</v>
      </c>
      <c r="J4" s="145" t="s">
        <v>244</v>
      </c>
      <c r="K4" s="145" t="s">
        <v>245</v>
      </c>
      <c r="Q4" s="145" t="s">
        <v>17</v>
      </c>
      <c r="R4" s="145" t="s">
        <v>2</v>
      </c>
      <c r="S4" s="145" t="s">
        <v>3</v>
      </c>
      <c r="T4" s="145" t="s">
        <v>6</v>
      </c>
      <c r="U4" s="145" t="s">
        <v>21</v>
      </c>
    </row>
    <row r="5" spans="1:21" x14ac:dyDescent="0.35">
      <c r="A5" s="5" t="s">
        <v>18</v>
      </c>
      <c r="B5" s="22" t="s">
        <v>222</v>
      </c>
      <c r="C5" s="21">
        <v>41671</v>
      </c>
      <c r="D5" s="33">
        <f>MONTH(C5)</f>
        <v>2</v>
      </c>
      <c r="E5" s="13">
        <v>150088503203660</v>
      </c>
      <c r="F5" s="20">
        <v>41892</v>
      </c>
      <c r="G5" s="23" t="s">
        <v>143</v>
      </c>
      <c r="H5" s="144" t="s">
        <v>8</v>
      </c>
      <c r="I5" s="25" t="s">
        <v>235</v>
      </c>
      <c r="J5" s="14" t="s">
        <v>28</v>
      </c>
      <c r="K5" s="15"/>
      <c r="L5" s="16"/>
      <c r="M5" s="16"/>
      <c r="N5" s="16"/>
      <c r="O5" s="16"/>
      <c r="Q5" s="17" t="s">
        <v>18</v>
      </c>
      <c r="R5" s="18" t="s">
        <v>0</v>
      </c>
      <c r="S5" s="17">
        <v>1</v>
      </c>
      <c r="T5" s="17" t="s">
        <v>4</v>
      </c>
      <c r="U5" s="19" t="s">
        <v>16</v>
      </c>
    </row>
    <row r="6" spans="1:21" x14ac:dyDescent="0.35">
      <c r="A6" s="5" t="s">
        <v>18</v>
      </c>
      <c r="B6" s="22" t="s">
        <v>222</v>
      </c>
      <c r="C6" s="21">
        <v>41671</v>
      </c>
      <c r="D6" s="33">
        <f t="shared" ref="D6:D8" si="0">MONTH(C6)</f>
        <v>2</v>
      </c>
      <c r="E6" s="13">
        <v>150088503203660</v>
      </c>
      <c r="F6" s="20">
        <v>41892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  <c r="L6" s="16"/>
      <c r="M6" s="16"/>
      <c r="N6" s="16"/>
      <c r="O6" s="16"/>
      <c r="Q6" s="17" t="s">
        <v>19</v>
      </c>
      <c r="R6" s="18" t="s">
        <v>1</v>
      </c>
      <c r="S6" s="17">
        <v>2</v>
      </c>
      <c r="T6" s="17" t="s">
        <v>5</v>
      </c>
      <c r="U6" s="17" t="s">
        <v>13</v>
      </c>
    </row>
    <row r="7" spans="1:21" x14ac:dyDescent="0.35">
      <c r="A7" s="5" t="s">
        <v>18</v>
      </c>
      <c r="B7" s="22" t="s">
        <v>222</v>
      </c>
      <c r="C7" s="21">
        <v>41671</v>
      </c>
      <c r="D7" s="33">
        <f t="shared" si="0"/>
        <v>2</v>
      </c>
      <c r="E7" s="13">
        <v>150088503203660</v>
      </c>
      <c r="F7" s="20">
        <v>41892</v>
      </c>
      <c r="G7" s="23" t="s">
        <v>143</v>
      </c>
      <c r="H7" s="24" t="s">
        <v>10</v>
      </c>
      <c r="I7" s="25" t="s">
        <v>24</v>
      </c>
      <c r="J7" s="14" t="s">
        <v>272</v>
      </c>
      <c r="K7" s="15"/>
      <c r="L7" s="16"/>
      <c r="M7" s="16"/>
      <c r="N7" s="16"/>
      <c r="O7" s="16"/>
      <c r="Q7" s="17" t="s">
        <v>20</v>
      </c>
      <c r="R7" s="18" t="s">
        <v>12</v>
      </c>
      <c r="S7" s="17">
        <v>3</v>
      </c>
      <c r="U7" s="17" t="s">
        <v>14</v>
      </c>
    </row>
    <row r="8" spans="1:21" x14ac:dyDescent="0.35">
      <c r="A8" s="37" t="s">
        <v>18</v>
      </c>
      <c r="B8" s="22" t="s">
        <v>222</v>
      </c>
      <c r="C8" s="39">
        <v>41671</v>
      </c>
      <c r="D8" s="40">
        <f t="shared" si="0"/>
        <v>2</v>
      </c>
      <c r="E8" s="41">
        <v>150088503203660</v>
      </c>
      <c r="F8" s="42">
        <v>41892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  <c r="L8" s="16"/>
      <c r="M8" s="16"/>
      <c r="N8" s="16"/>
      <c r="O8" s="16"/>
      <c r="R8" s="18" t="s">
        <v>7</v>
      </c>
      <c r="S8" s="17">
        <v>4</v>
      </c>
      <c r="U8" s="17" t="s">
        <v>15</v>
      </c>
    </row>
  </sheetData>
  <mergeCells count="2">
    <mergeCell ref="A2:K2"/>
    <mergeCell ref="Q2:U2"/>
  </mergeCells>
  <dataValidations count="6"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showErrorMessage="1" errorTitle="Erreur" error="Merci de bien vouloir utiliser les listes déroulantes." sqref="H5:H8">
      <formula1>CONTROLES</formula1>
    </dataValidation>
    <dataValidation type="list" showInputMessage="1" showErrorMessage="1" errorTitle="Erreur" error="Merci de bien vouloir utiliser les listes déroulantes." sqref="J5:J8">
      <formula1>Corrigé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showInputMessage="1" showErrorMessage="1" errorTitle="Erreur" error="Merci de bien vouloir utiliser les listes déroulantes." sqref="B5:B8"/>
    <dataValidation type="list" showInputMessage="1" errorTitle="Erreur" error="Merci de bien vouloir utiliser les listes déroulantes" sqref="G5:G8">
      <formula1>INDIRECT(A5)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U8"/>
  <sheetViews>
    <sheetView workbookViewId="0">
      <selection activeCell="A5" sqref="A5:K8"/>
    </sheetView>
  </sheetViews>
  <sheetFormatPr baseColWidth="10" defaultRowHeight="18" x14ac:dyDescent="0.35"/>
  <cols>
    <col min="1" max="1" width="16.5703125" style="9" customWidth="1"/>
    <col min="2" max="2" width="21.85546875" style="9" customWidth="1"/>
    <col min="3" max="3" width="20" style="6" customWidth="1"/>
    <col min="4" max="4" width="9.140625" style="6" customWidth="1"/>
    <col min="5" max="5" width="31.85546875" style="7" customWidth="1"/>
    <col min="6" max="6" width="31.42578125" style="7" customWidth="1"/>
    <col min="7" max="7" width="52.85546875" style="8" customWidth="1"/>
    <col min="8" max="8" width="29.28515625" style="9" customWidth="1"/>
    <col min="9" max="9" width="18.7109375" style="9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2" spans="1:2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  <c r="L2" s="1"/>
      <c r="M2" s="1"/>
      <c r="N2" s="1"/>
      <c r="O2" s="1"/>
      <c r="Q2" s="152" t="s">
        <v>22</v>
      </c>
      <c r="R2" s="153"/>
      <c r="S2" s="153"/>
      <c r="T2" s="153"/>
      <c r="U2" s="154"/>
    </row>
    <row r="3" spans="1:21" x14ac:dyDescent="0.35">
      <c r="C3" s="9"/>
      <c r="D3" s="9"/>
      <c r="E3" s="9"/>
      <c r="F3" s="9"/>
      <c r="G3" s="9"/>
      <c r="J3" s="9"/>
      <c r="K3" s="9"/>
    </row>
    <row r="4" spans="1:21" s="145" customFormat="1" ht="47.25" x14ac:dyDescent="0.25">
      <c r="A4" s="145" t="s">
        <v>249</v>
      </c>
      <c r="B4" s="145" t="s">
        <v>275</v>
      </c>
      <c r="C4" s="145" t="s">
        <v>276</v>
      </c>
      <c r="D4" s="145" t="s">
        <v>250</v>
      </c>
      <c r="E4" s="145" t="s">
        <v>251</v>
      </c>
      <c r="F4" s="145" t="s">
        <v>277</v>
      </c>
      <c r="G4" s="145" t="s">
        <v>278</v>
      </c>
      <c r="H4" s="145" t="s">
        <v>279</v>
      </c>
      <c r="I4" s="145" t="s">
        <v>252</v>
      </c>
      <c r="J4" s="146" t="s">
        <v>280</v>
      </c>
      <c r="K4" s="145" t="s">
        <v>281</v>
      </c>
      <c r="Q4" s="145" t="s">
        <v>17</v>
      </c>
      <c r="R4" s="145" t="s">
        <v>2</v>
      </c>
      <c r="S4" s="145" t="s">
        <v>3</v>
      </c>
      <c r="T4" s="145" t="s">
        <v>6</v>
      </c>
      <c r="U4" s="145" t="s">
        <v>21</v>
      </c>
    </row>
    <row r="5" spans="1:21" x14ac:dyDescent="0.35">
      <c r="A5" s="5" t="s">
        <v>18</v>
      </c>
      <c r="B5" s="22" t="s">
        <v>223</v>
      </c>
      <c r="C5" s="26">
        <v>41699</v>
      </c>
      <c r="D5" s="33">
        <f>MONTH(C5)</f>
        <v>3</v>
      </c>
      <c r="E5" s="13">
        <v>150088503203660</v>
      </c>
      <c r="F5" s="20">
        <v>41699</v>
      </c>
      <c r="G5" s="23" t="s">
        <v>143</v>
      </c>
      <c r="H5" s="24" t="s">
        <v>8</v>
      </c>
      <c r="I5" s="25" t="s">
        <v>23</v>
      </c>
      <c r="J5" s="14" t="s">
        <v>28</v>
      </c>
      <c r="K5" s="15"/>
      <c r="L5" s="16"/>
      <c r="M5" s="16"/>
      <c r="N5" s="16"/>
      <c r="O5" s="16"/>
      <c r="Q5" s="17" t="s">
        <v>18</v>
      </c>
      <c r="R5" s="18" t="s">
        <v>0</v>
      </c>
      <c r="S5" s="17">
        <v>1</v>
      </c>
      <c r="T5" s="17" t="s">
        <v>4</v>
      </c>
      <c r="U5" s="19" t="s">
        <v>16</v>
      </c>
    </row>
    <row r="6" spans="1:21" x14ac:dyDescent="0.35">
      <c r="A6" s="5" t="s">
        <v>18</v>
      </c>
      <c r="B6" s="22" t="s">
        <v>223</v>
      </c>
      <c r="C6" s="26">
        <v>41699</v>
      </c>
      <c r="D6" s="33">
        <f t="shared" ref="D6:D8" si="0">MONTH(C6)</f>
        <v>3</v>
      </c>
      <c r="E6" s="13">
        <v>150088503203660</v>
      </c>
      <c r="F6" s="20">
        <v>41699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  <c r="L6" s="16"/>
      <c r="M6" s="16"/>
      <c r="N6" s="16"/>
      <c r="O6" s="16"/>
      <c r="Q6" s="17" t="s">
        <v>19</v>
      </c>
      <c r="R6" s="18" t="s">
        <v>1</v>
      </c>
      <c r="S6" s="17">
        <v>2</v>
      </c>
      <c r="T6" s="17" t="s">
        <v>5</v>
      </c>
      <c r="U6" s="17" t="s">
        <v>13</v>
      </c>
    </row>
    <row r="7" spans="1:21" x14ac:dyDescent="0.35">
      <c r="A7" s="5" t="s">
        <v>18</v>
      </c>
      <c r="B7" s="22" t="s">
        <v>223</v>
      </c>
      <c r="C7" s="26">
        <v>41699</v>
      </c>
      <c r="D7" s="33">
        <f t="shared" si="0"/>
        <v>3</v>
      </c>
      <c r="E7" s="13">
        <v>150088503203660</v>
      </c>
      <c r="F7" s="20">
        <v>41699</v>
      </c>
      <c r="G7" s="23" t="s">
        <v>143</v>
      </c>
      <c r="H7" s="24" t="s">
        <v>10</v>
      </c>
      <c r="I7" s="25" t="s">
        <v>23</v>
      </c>
      <c r="J7" s="14" t="s">
        <v>272</v>
      </c>
      <c r="K7" s="15"/>
      <c r="L7" s="16"/>
      <c r="M7" s="16"/>
      <c r="N7" s="16"/>
      <c r="O7" s="16"/>
      <c r="Q7" s="17" t="s">
        <v>20</v>
      </c>
      <c r="R7" s="18" t="s">
        <v>12</v>
      </c>
      <c r="S7" s="17">
        <v>3</v>
      </c>
      <c r="U7" s="17" t="s">
        <v>14</v>
      </c>
    </row>
    <row r="8" spans="1:21" x14ac:dyDescent="0.35">
      <c r="A8" s="37" t="s">
        <v>18</v>
      </c>
      <c r="B8" s="22" t="s">
        <v>223</v>
      </c>
      <c r="C8" s="48">
        <v>41699</v>
      </c>
      <c r="D8" s="40">
        <f t="shared" si="0"/>
        <v>3</v>
      </c>
      <c r="E8" s="41">
        <v>150088503203660</v>
      </c>
      <c r="F8" s="42">
        <v>41699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  <c r="L8" s="16"/>
      <c r="M8" s="16"/>
      <c r="N8" s="16"/>
      <c r="O8" s="16"/>
      <c r="R8" s="18" t="s">
        <v>7</v>
      </c>
      <c r="S8" s="17">
        <v>4</v>
      </c>
      <c r="U8" s="17" t="s">
        <v>15</v>
      </c>
    </row>
  </sheetData>
  <mergeCells count="2">
    <mergeCell ref="A2:K2"/>
    <mergeCell ref="Q2:U2"/>
  </mergeCells>
  <dataValidations count="6"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showErrorMessage="1" errorTitle="Erreur" error="Merci de bien vouloir utiliser les listes déroulantes." sqref="H5:H8">
      <formula1>CONTROLES</formula1>
    </dataValidation>
    <dataValidation showInputMessage="1" showErrorMessage="1" errorTitle="Erreur" error="Merci de bien vouloir utiliser les listes déroulantes." sqref="B5:B8"/>
    <dataValidation type="list" showInputMessage="1" errorTitle="Erreur" error="Merci de bien vouloir utiliser les listes déroulantes" sqref="G5:G8">
      <formula1>INDIRECT(A5)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type="list" showInputMessage="1" showErrorMessage="1" errorTitle="Erreur" error="Merci de bien vouloir utiliser les listes déroulantes." sqref="J5:J8">
      <formula1>Corrigé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8"/>
  <sheetViews>
    <sheetView workbookViewId="0">
      <selection activeCell="A5" sqref="A5:K8"/>
    </sheetView>
  </sheetViews>
  <sheetFormatPr baseColWidth="10" defaultRowHeight="18" x14ac:dyDescent="0.35"/>
  <cols>
    <col min="1" max="1" width="9.28515625" style="9" bestFit="1" customWidth="1"/>
    <col min="2" max="2" width="20" style="9" bestFit="1" customWidth="1"/>
    <col min="3" max="3" width="18" style="6" bestFit="1" customWidth="1"/>
    <col min="4" max="4" width="10.5703125" style="6" bestFit="1" customWidth="1"/>
    <col min="5" max="5" width="24.5703125" style="7" bestFit="1" customWidth="1"/>
    <col min="6" max="6" width="13.140625" style="7" bestFit="1" customWidth="1"/>
    <col min="7" max="7" width="16.140625" style="8" bestFit="1" customWidth="1"/>
    <col min="8" max="8" width="15" style="9" bestFit="1" customWidth="1"/>
    <col min="9" max="9" width="21.5703125" style="9" bestFit="1" customWidth="1"/>
    <col min="10" max="10" width="16.5703125" style="2" bestFit="1" customWidth="1"/>
    <col min="11" max="11" width="32.5703125" style="2" bestFit="1" customWidth="1"/>
    <col min="12" max="16384" width="11.42578125" style="9"/>
  </cols>
  <sheetData>
    <row r="2" spans="1:1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</row>
    <row r="3" spans="1:11" customFormat="1" ht="12.75" x14ac:dyDescent="0.2"/>
    <row r="4" spans="1:11" s="147" customFormat="1" ht="32.25" thickBot="1" x14ac:dyDescent="0.3">
      <c r="A4" s="145" t="s">
        <v>253</v>
      </c>
      <c r="B4" s="145" t="s">
        <v>282</v>
      </c>
      <c r="C4" s="145" t="s">
        <v>283</v>
      </c>
      <c r="D4" s="145" t="s">
        <v>254</v>
      </c>
      <c r="E4" s="145" t="s">
        <v>255</v>
      </c>
      <c r="F4" s="145" t="s">
        <v>284</v>
      </c>
      <c r="G4" s="145" t="s">
        <v>285</v>
      </c>
      <c r="H4" s="145" t="s">
        <v>286</v>
      </c>
      <c r="I4" s="145" t="s">
        <v>256</v>
      </c>
      <c r="J4" s="146" t="s">
        <v>287</v>
      </c>
      <c r="K4" s="145" t="s">
        <v>288</v>
      </c>
    </row>
    <row r="5" spans="1:11" x14ac:dyDescent="0.35">
      <c r="A5" s="5" t="s">
        <v>18</v>
      </c>
      <c r="B5" s="22" t="s">
        <v>224</v>
      </c>
      <c r="C5" s="21">
        <v>41730</v>
      </c>
      <c r="D5" s="33">
        <f>MONTH(C5)</f>
        <v>4</v>
      </c>
      <c r="E5" s="13">
        <v>150088503203660</v>
      </c>
      <c r="F5" s="20">
        <v>41892</v>
      </c>
      <c r="G5" s="23" t="s">
        <v>143</v>
      </c>
      <c r="H5" s="24" t="s">
        <v>8</v>
      </c>
      <c r="I5" s="25" t="s">
        <v>23</v>
      </c>
      <c r="J5" s="14" t="s">
        <v>28</v>
      </c>
      <c r="K5" s="15"/>
    </row>
    <row r="6" spans="1:11" x14ac:dyDescent="0.35">
      <c r="A6" s="5" t="s">
        <v>18</v>
      </c>
      <c r="B6" s="22" t="s">
        <v>224</v>
      </c>
      <c r="C6" s="21">
        <v>41730</v>
      </c>
      <c r="D6" s="33">
        <f t="shared" ref="D6:D8" si="0">MONTH(C6)</f>
        <v>4</v>
      </c>
      <c r="E6" s="13">
        <v>150088503203660</v>
      </c>
      <c r="F6" s="20">
        <v>41892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</row>
    <row r="7" spans="1:11" x14ac:dyDescent="0.35">
      <c r="A7" s="5" t="s">
        <v>18</v>
      </c>
      <c r="B7" s="22" t="s">
        <v>224</v>
      </c>
      <c r="C7" s="21">
        <v>41730</v>
      </c>
      <c r="D7" s="33">
        <f t="shared" si="0"/>
        <v>4</v>
      </c>
      <c r="E7" s="13">
        <v>150088503203660</v>
      </c>
      <c r="F7" s="20">
        <v>41892</v>
      </c>
      <c r="G7" s="23" t="s">
        <v>143</v>
      </c>
      <c r="H7" s="24" t="s">
        <v>10</v>
      </c>
      <c r="I7" s="25" t="s">
        <v>23</v>
      </c>
      <c r="J7" s="14" t="s">
        <v>272</v>
      </c>
      <c r="K7" s="15"/>
    </row>
    <row r="8" spans="1:11" x14ac:dyDescent="0.35">
      <c r="A8" s="37" t="s">
        <v>18</v>
      </c>
      <c r="B8" s="22" t="s">
        <v>224</v>
      </c>
      <c r="C8" s="39">
        <v>41730</v>
      </c>
      <c r="D8" s="40">
        <f t="shared" si="0"/>
        <v>4</v>
      </c>
      <c r="E8" s="41">
        <v>150088503203660</v>
      </c>
      <c r="F8" s="42">
        <v>41892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</row>
  </sheetData>
  <mergeCells count="1">
    <mergeCell ref="A2:K2"/>
  </mergeCells>
  <dataValidations count="6"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showErrorMessage="1" errorTitle="Erreur" error="Merci de bien vouloir utiliser les listes déroulantes." sqref="H5:H8">
      <formula1>CONTROLES</formula1>
    </dataValidation>
    <dataValidation showInputMessage="1" showErrorMessage="1" errorTitle="Erreur" error="Merci de bien vouloir utiliser les listes déroulantes." sqref="B5:B8"/>
    <dataValidation type="list" showInputMessage="1" errorTitle="Erreur" error="Merci de bien vouloir utiliser les listes déroulantes" sqref="G5:G8">
      <formula1>INDIRECT(A5)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type="list" showInputMessage="1" showErrorMessage="1" errorTitle="Erreur" error="Merci de bien vouloir utiliser les listes déroulantes." sqref="J5:J8">
      <formula1>Corrigé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U8"/>
  <sheetViews>
    <sheetView workbookViewId="0">
      <selection activeCell="A5" sqref="A5:K8"/>
    </sheetView>
  </sheetViews>
  <sheetFormatPr baseColWidth="10" defaultRowHeight="18" x14ac:dyDescent="0.35"/>
  <cols>
    <col min="1" max="1" width="8.5703125" style="9" customWidth="1"/>
    <col min="2" max="2" width="21.85546875" style="9" customWidth="1"/>
    <col min="3" max="3" width="20" style="6" customWidth="1"/>
    <col min="4" max="4" width="9.140625" style="6" customWidth="1"/>
    <col min="5" max="5" width="24.5703125" style="7" bestFit="1" customWidth="1"/>
    <col min="6" max="6" width="31.42578125" style="7" customWidth="1"/>
    <col min="7" max="7" width="52.85546875" style="8" customWidth="1"/>
    <col min="8" max="8" width="29.28515625" style="9" customWidth="1"/>
    <col min="9" max="9" width="18.7109375" style="9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2" spans="1:2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  <c r="L2" s="1"/>
      <c r="M2" s="1"/>
      <c r="N2" s="1"/>
      <c r="O2" s="1"/>
      <c r="Q2" s="152" t="s">
        <v>22</v>
      </c>
      <c r="R2" s="153"/>
      <c r="S2" s="153"/>
      <c r="T2" s="153"/>
      <c r="U2" s="154"/>
    </row>
    <row r="3" spans="1:21" customFormat="1" ht="12.75" x14ac:dyDescent="0.2"/>
    <row r="4" spans="1:21" s="145" customFormat="1" ht="47.25" x14ac:dyDescent="0.25">
      <c r="A4" s="145" t="s">
        <v>257</v>
      </c>
      <c r="B4" s="145" t="s">
        <v>289</v>
      </c>
      <c r="C4" s="145" t="s">
        <v>290</v>
      </c>
      <c r="D4" s="145" t="s">
        <v>258</v>
      </c>
      <c r="E4" s="145" t="s">
        <v>259</v>
      </c>
      <c r="F4" s="145" t="s">
        <v>291</v>
      </c>
      <c r="G4" s="145" t="s">
        <v>292</v>
      </c>
      <c r="H4" s="145" t="s">
        <v>293</v>
      </c>
      <c r="I4" s="145" t="s">
        <v>260</v>
      </c>
      <c r="J4" s="146" t="s">
        <v>294</v>
      </c>
      <c r="K4" s="145" t="s">
        <v>295</v>
      </c>
      <c r="Q4" s="145" t="s">
        <v>17</v>
      </c>
      <c r="R4" s="145" t="s">
        <v>2</v>
      </c>
      <c r="S4" s="145" t="s">
        <v>3</v>
      </c>
      <c r="T4" s="145" t="s">
        <v>6</v>
      </c>
      <c r="U4" s="145" t="s">
        <v>21</v>
      </c>
    </row>
    <row r="5" spans="1:21" x14ac:dyDescent="0.35">
      <c r="A5" s="5" t="s">
        <v>18</v>
      </c>
      <c r="B5" s="22" t="s">
        <v>232</v>
      </c>
      <c r="C5" s="21">
        <v>41671</v>
      </c>
      <c r="D5" s="33">
        <f>MONTH(C5)</f>
        <v>2</v>
      </c>
      <c r="E5" s="13">
        <v>150088503203660</v>
      </c>
      <c r="F5" s="20">
        <v>41892</v>
      </c>
      <c r="G5" s="23" t="s">
        <v>143</v>
      </c>
      <c r="H5" s="24" t="s">
        <v>8</v>
      </c>
      <c r="I5" s="25" t="s">
        <v>23</v>
      </c>
      <c r="J5" s="14" t="s">
        <v>28</v>
      </c>
      <c r="K5" s="15"/>
      <c r="L5" s="16"/>
      <c r="M5" s="16"/>
      <c r="N5" s="16"/>
      <c r="O5" s="16"/>
      <c r="Q5" s="17" t="s">
        <v>18</v>
      </c>
      <c r="R5" s="18" t="s">
        <v>0</v>
      </c>
      <c r="S5" s="17">
        <v>1</v>
      </c>
      <c r="T5" s="17" t="s">
        <v>4</v>
      </c>
      <c r="U5" s="19" t="s">
        <v>16</v>
      </c>
    </row>
    <row r="6" spans="1:21" x14ac:dyDescent="0.35">
      <c r="A6" s="5" t="s">
        <v>18</v>
      </c>
      <c r="B6" s="22" t="s">
        <v>232</v>
      </c>
      <c r="C6" s="21">
        <v>41671</v>
      </c>
      <c r="D6" s="33">
        <f t="shared" ref="D6:D8" si="0">MONTH(C6)</f>
        <v>2</v>
      </c>
      <c r="E6" s="13">
        <v>150088503203660</v>
      </c>
      <c r="F6" s="20">
        <v>41892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  <c r="L6" s="16"/>
      <c r="M6" s="16"/>
      <c r="N6" s="16"/>
      <c r="O6" s="16"/>
      <c r="Q6" s="17" t="s">
        <v>19</v>
      </c>
      <c r="R6" s="18" t="s">
        <v>1</v>
      </c>
      <c r="S6" s="17">
        <v>2</v>
      </c>
      <c r="T6" s="17" t="s">
        <v>5</v>
      </c>
      <c r="U6" s="17" t="s">
        <v>13</v>
      </c>
    </row>
    <row r="7" spans="1:21" x14ac:dyDescent="0.35">
      <c r="A7" s="5" t="s">
        <v>18</v>
      </c>
      <c r="B7" s="22" t="s">
        <v>232</v>
      </c>
      <c r="C7" s="21">
        <v>41671</v>
      </c>
      <c r="D7" s="33">
        <f t="shared" si="0"/>
        <v>2</v>
      </c>
      <c r="E7" s="13">
        <v>150088503203660</v>
      </c>
      <c r="F7" s="20">
        <v>41892</v>
      </c>
      <c r="G7" s="23" t="s">
        <v>143</v>
      </c>
      <c r="H7" s="24" t="s">
        <v>10</v>
      </c>
      <c r="I7" s="25" t="s">
        <v>23</v>
      </c>
      <c r="J7" s="14" t="s">
        <v>272</v>
      </c>
      <c r="K7" s="15"/>
      <c r="L7" s="16"/>
      <c r="M7" s="16"/>
      <c r="N7" s="16"/>
      <c r="O7" s="16"/>
      <c r="Q7" s="17" t="s">
        <v>20</v>
      </c>
      <c r="R7" s="18" t="s">
        <v>12</v>
      </c>
      <c r="S7" s="17">
        <v>3</v>
      </c>
      <c r="U7" s="17" t="s">
        <v>14</v>
      </c>
    </row>
    <row r="8" spans="1:21" x14ac:dyDescent="0.35">
      <c r="A8" s="37" t="s">
        <v>18</v>
      </c>
      <c r="B8" s="22" t="s">
        <v>232</v>
      </c>
      <c r="C8" s="39">
        <v>41671</v>
      </c>
      <c r="D8" s="40">
        <f t="shared" si="0"/>
        <v>2</v>
      </c>
      <c r="E8" s="41">
        <v>150088503203660</v>
      </c>
      <c r="F8" s="42">
        <v>41892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  <c r="L8" s="16"/>
      <c r="M8" s="16"/>
      <c r="N8" s="16"/>
      <c r="O8" s="16"/>
      <c r="R8" s="18" t="s">
        <v>7</v>
      </c>
      <c r="S8" s="17">
        <v>4</v>
      </c>
      <c r="U8" s="17" t="s">
        <v>15</v>
      </c>
    </row>
  </sheetData>
  <mergeCells count="2">
    <mergeCell ref="A2:K2"/>
    <mergeCell ref="Q2:U2"/>
  </mergeCells>
  <dataValidations count="6">
    <dataValidation showInputMessage="1" showErrorMessage="1" errorTitle="Erreur" error="Merci de bien vouloir utiliser les listes déroulantes." sqref="B5:B8"/>
    <dataValidation type="list" showInputMessage="1" showErrorMessage="1" errorTitle="Erreur" error="Merci de bien vouloir utiliser les listes déroulantes." sqref="H5:H8">
      <formula1>CONTROLES</formula1>
    </dataValidation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errorTitle="Erreur" error="Merci de bien vouloir utiliser les listes déroulantes" sqref="G5:G8">
      <formula1>INDIRECT(A5)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type="list" showInputMessage="1" showErrorMessage="1" errorTitle="Erreur" error="Merci de bien vouloir utiliser les listes déroulantes." sqref="J5:J8">
      <formula1>Corrigé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U8"/>
  <sheetViews>
    <sheetView workbookViewId="0">
      <selection activeCell="A5" sqref="A5:K8"/>
    </sheetView>
  </sheetViews>
  <sheetFormatPr baseColWidth="10" defaultRowHeight="18" x14ac:dyDescent="0.35"/>
  <cols>
    <col min="1" max="1" width="16.5703125" style="9" customWidth="1"/>
    <col min="2" max="2" width="21.7109375" style="9" customWidth="1"/>
    <col min="3" max="3" width="19.85546875" style="6" customWidth="1"/>
    <col min="4" max="4" width="9" style="6" customWidth="1"/>
    <col min="5" max="5" width="31.85546875" style="7" customWidth="1"/>
    <col min="6" max="6" width="31.28515625" style="7" customWidth="1"/>
    <col min="7" max="7" width="52.7109375" style="8" customWidth="1"/>
    <col min="8" max="8" width="29.140625" style="9" customWidth="1"/>
    <col min="9" max="9" width="18.5703125" style="9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2" spans="1:2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  <c r="L2" s="1"/>
      <c r="M2" s="1"/>
      <c r="N2" s="1"/>
      <c r="O2" s="1"/>
      <c r="Q2" s="152" t="s">
        <v>22</v>
      </c>
      <c r="R2" s="153"/>
      <c r="S2" s="153"/>
      <c r="T2" s="153"/>
      <c r="U2" s="154"/>
    </row>
    <row r="3" spans="1:21" customFormat="1" ht="12.75" x14ac:dyDescent="0.2"/>
    <row r="4" spans="1:21" s="145" customFormat="1" ht="47.25" x14ac:dyDescent="0.25">
      <c r="A4" s="145" t="s">
        <v>261</v>
      </c>
      <c r="B4" s="145" t="s">
        <v>296</v>
      </c>
      <c r="C4" s="145" t="s">
        <v>297</v>
      </c>
      <c r="D4" s="145" t="s">
        <v>262</v>
      </c>
      <c r="E4" s="145" t="s">
        <v>263</v>
      </c>
      <c r="F4" s="145" t="s">
        <v>298</v>
      </c>
      <c r="G4" s="145" t="s">
        <v>299</v>
      </c>
      <c r="H4" s="145" t="s">
        <v>300</v>
      </c>
      <c r="I4" s="145" t="s">
        <v>264</v>
      </c>
      <c r="J4" s="146" t="s">
        <v>301</v>
      </c>
      <c r="K4" s="145" t="s">
        <v>302</v>
      </c>
      <c r="Q4" s="145" t="s">
        <v>17</v>
      </c>
      <c r="R4" s="145" t="s">
        <v>2</v>
      </c>
      <c r="S4" s="145" t="s">
        <v>3</v>
      </c>
      <c r="T4" s="145" t="s">
        <v>6</v>
      </c>
      <c r="U4" s="145" t="s">
        <v>21</v>
      </c>
    </row>
    <row r="5" spans="1:21" x14ac:dyDescent="0.35">
      <c r="A5" s="5" t="s">
        <v>18</v>
      </c>
      <c r="B5" s="22" t="s">
        <v>269</v>
      </c>
      <c r="C5" s="26">
        <v>41699</v>
      </c>
      <c r="D5" s="33">
        <f>MONTH(C5)</f>
        <v>3</v>
      </c>
      <c r="E5" s="13">
        <v>150088503203660</v>
      </c>
      <c r="F5" s="20">
        <v>41699</v>
      </c>
      <c r="G5" s="23" t="s">
        <v>143</v>
      </c>
      <c r="H5" s="24" t="s">
        <v>8</v>
      </c>
      <c r="I5" s="25" t="s">
        <v>23</v>
      </c>
      <c r="J5" s="14" t="s">
        <v>28</v>
      </c>
      <c r="K5" s="15"/>
      <c r="L5" s="16"/>
      <c r="M5" s="16"/>
      <c r="N5" s="16"/>
      <c r="O5" s="16"/>
      <c r="Q5" s="17" t="s">
        <v>18</v>
      </c>
      <c r="R5" s="18" t="s">
        <v>0</v>
      </c>
      <c r="S5" s="17">
        <v>1</v>
      </c>
      <c r="T5" s="17" t="s">
        <v>4</v>
      </c>
      <c r="U5" s="19" t="s">
        <v>16</v>
      </c>
    </row>
    <row r="6" spans="1:21" x14ac:dyDescent="0.35">
      <c r="A6" s="5" t="s">
        <v>18</v>
      </c>
      <c r="B6" s="22" t="s">
        <v>269</v>
      </c>
      <c r="C6" s="26">
        <v>41699</v>
      </c>
      <c r="D6" s="33">
        <f t="shared" ref="D6:D8" si="0">MONTH(C6)</f>
        <v>3</v>
      </c>
      <c r="E6" s="13">
        <v>150088503203660</v>
      </c>
      <c r="F6" s="20">
        <v>41699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  <c r="L6" s="16"/>
      <c r="M6" s="16"/>
      <c r="N6" s="16"/>
      <c r="O6" s="16"/>
      <c r="Q6" s="17" t="s">
        <v>19</v>
      </c>
      <c r="R6" s="18" t="s">
        <v>1</v>
      </c>
      <c r="S6" s="17">
        <v>2</v>
      </c>
      <c r="T6" s="17" t="s">
        <v>5</v>
      </c>
      <c r="U6" s="17" t="s">
        <v>13</v>
      </c>
    </row>
    <row r="7" spans="1:21" x14ac:dyDescent="0.35">
      <c r="A7" s="5" t="s">
        <v>18</v>
      </c>
      <c r="B7" s="22" t="s">
        <v>269</v>
      </c>
      <c r="C7" s="26">
        <v>41699</v>
      </c>
      <c r="D7" s="33">
        <f t="shared" si="0"/>
        <v>3</v>
      </c>
      <c r="E7" s="13">
        <v>150088503203660</v>
      </c>
      <c r="F7" s="20">
        <v>41699</v>
      </c>
      <c r="G7" s="23" t="s">
        <v>143</v>
      </c>
      <c r="H7" s="24" t="s">
        <v>10</v>
      </c>
      <c r="I7" s="25" t="s">
        <v>23</v>
      </c>
      <c r="J7" s="14" t="s">
        <v>272</v>
      </c>
      <c r="K7" s="15"/>
      <c r="L7" s="16"/>
      <c r="M7" s="16"/>
      <c r="N7" s="16"/>
      <c r="O7" s="16"/>
      <c r="Q7" s="17" t="s">
        <v>20</v>
      </c>
      <c r="R7" s="18" t="s">
        <v>12</v>
      </c>
      <c r="S7" s="17">
        <v>3</v>
      </c>
      <c r="U7" s="17" t="s">
        <v>14</v>
      </c>
    </row>
    <row r="8" spans="1:21" x14ac:dyDescent="0.35">
      <c r="A8" s="37" t="s">
        <v>18</v>
      </c>
      <c r="B8" s="22" t="s">
        <v>269</v>
      </c>
      <c r="C8" s="48">
        <v>41699</v>
      </c>
      <c r="D8" s="40">
        <f t="shared" si="0"/>
        <v>3</v>
      </c>
      <c r="E8" s="41">
        <v>150088503203660</v>
      </c>
      <c r="F8" s="42">
        <v>41699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  <c r="L8" s="16"/>
      <c r="M8" s="16"/>
      <c r="N8" s="16"/>
      <c r="O8" s="16"/>
      <c r="R8" s="18" t="s">
        <v>7</v>
      </c>
      <c r="S8" s="17">
        <v>4</v>
      </c>
      <c r="U8" s="17" t="s">
        <v>15</v>
      </c>
    </row>
  </sheetData>
  <mergeCells count="2">
    <mergeCell ref="A2:K2"/>
    <mergeCell ref="Q2:U2"/>
  </mergeCells>
  <dataValidations count="6">
    <dataValidation showInputMessage="1" showErrorMessage="1" errorTitle="Erreur" error="Merci de bien vouloir utiliser les listes déroulantes." sqref="B5:B8"/>
    <dataValidation type="list" showInputMessage="1" showErrorMessage="1" errorTitle="Erreur" error="Merci de bien vouloir utiliser les listes déroulantes." sqref="H5:H8">
      <formula1>CONTROLES</formula1>
    </dataValidation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errorTitle="Erreur" error="Merci de bien vouloir utiliser les listes déroulantes" sqref="G5:G8">
      <formula1>INDIRECT(A5)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type="list" showInputMessage="1" showErrorMessage="1" errorTitle="Erreur" error="Merci de bien vouloir utiliser les listes déroulantes." sqref="J5:J8">
      <formula1>Corrigé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U8"/>
  <sheetViews>
    <sheetView workbookViewId="0">
      <selection activeCell="A5" sqref="A5:K8"/>
    </sheetView>
  </sheetViews>
  <sheetFormatPr baseColWidth="10" defaultRowHeight="18" x14ac:dyDescent="0.35"/>
  <cols>
    <col min="1" max="1" width="16.5703125" style="9" customWidth="1"/>
    <col min="2" max="2" width="21.7109375" style="9" customWidth="1"/>
    <col min="3" max="3" width="19.85546875" style="6" customWidth="1"/>
    <col min="4" max="4" width="9" style="6" customWidth="1"/>
    <col min="5" max="5" width="31.85546875" style="7" customWidth="1"/>
    <col min="6" max="6" width="31.28515625" style="7" customWidth="1"/>
    <col min="7" max="7" width="52.7109375" style="8" customWidth="1"/>
    <col min="8" max="8" width="29.140625" style="9" customWidth="1"/>
    <col min="9" max="9" width="18.5703125" style="9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9" customWidth="1"/>
    <col min="17" max="17" width="24.7109375" style="9" customWidth="1"/>
    <col min="18" max="18" width="30.85546875" style="9" customWidth="1"/>
    <col min="19" max="19" width="8" style="9" customWidth="1"/>
    <col min="20" max="20" width="20.7109375" style="9" customWidth="1"/>
    <col min="21" max="21" width="16.7109375" style="9" customWidth="1"/>
    <col min="22" max="22" width="12.85546875" style="9" customWidth="1"/>
    <col min="23" max="16384" width="11.42578125" style="9"/>
  </cols>
  <sheetData>
    <row r="2" spans="1:21" ht="23.25" x14ac:dyDescent="0.35">
      <c r="A2" s="149" t="s">
        <v>94</v>
      </c>
      <c r="B2" s="150"/>
      <c r="C2" s="150"/>
      <c r="D2" s="150"/>
      <c r="E2" s="150"/>
      <c r="F2" s="150"/>
      <c r="G2" s="150"/>
      <c r="H2" s="150"/>
      <c r="I2" s="150"/>
      <c r="J2" s="150"/>
      <c r="K2" s="151"/>
      <c r="L2" s="1"/>
      <c r="M2" s="1"/>
      <c r="N2" s="1"/>
      <c r="O2" s="1"/>
      <c r="Q2" s="152" t="s">
        <v>22</v>
      </c>
      <c r="R2" s="153"/>
      <c r="S2" s="153"/>
      <c r="T2" s="153"/>
      <c r="U2" s="154"/>
    </row>
    <row r="3" spans="1:21" customFormat="1" ht="12.75" x14ac:dyDescent="0.2"/>
    <row r="4" spans="1:21" s="145" customFormat="1" ht="47.25" x14ac:dyDescent="0.25">
      <c r="A4" s="145" t="s">
        <v>265</v>
      </c>
      <c r="B4" s="145" t="s">
        <v>303</v>
      </c>
      <c r="C4" s="145" t="s">
        <v>304</v>
      </c>
      <c r="D4" s="145" t="s">
        <v>266</v>
      </c>
      <c r="E4" s="145" t="s">
        <v>267</v>
      </c>
      <c r="F4" s="145" t="s">
        <v>305</v>
      </c>
      <c r="G4" s="145" t="s">
        <v>306</v>
      </c>
      <c r="H4" s="145" t="s">
        <v>307</v>
      </c>
      <c r="I4" s="145" t="s">
        <v>268</v>
      </c>
      <c r="J4" s="146" t="s">
        <v>308</v>
      </c>
      <c r="K4" s="145" t="s">
        <v>309</v>
      </c>
      <c r="Q4" s="145" t="s">
        <v>17</v>
      </c>
      <c r="R4" s="145" t="s">
        <v>2</v>
      </c>
      <c r="S4" s="145" t="s">
        <v>3</v>
      </c>
      <c r="T4" s="145" t="s">
        <v>6</v>
      </c>
      <c r="U4" s="145" t="s">
        <v>21</v>
      </c>
    </row>
    <row r="5" spans="1:21" x14ac:dyDescent="0.35">
      <c r="A5" s="5" t="s">
        <v>18</v>
      </c>
      <c r="B5" s="22" t="s">
        <v>270</v>
      </c>
      <c r="C5" s="21">
        <v>41730</v>
      </c>
      <c r="D5" s="33">
        <f>MONTH(C5)</f>
        <v>4</v>
      </c>
      <c r="E5" s="13">
        <v>150088503203660</v>
      </c>
      <c r="F5" s="20">
        <v>41892</v>
      </c>
      <c r="G5" s="23" t="s">
        <v>143</v>
      </c>
      <c r="H5" s="24" t="s">
        <v>8</v>
      </c>
      <c r="I5" s="25" t="s">
        <v>23</v>
      </c>
      <c r="J5" s="14" t="s">
        <v>28</v>
      </c>
      <c r="K5" s="15"/>
      <c r="L5" s="16"/>
      <c r="M5" s="16"/>
      <c r="N5" s="16"/>
      <c r="O5" s="16"/>
      <c r="Q5" s="17" t="s">
        <v>18</v>
      </c>
      <c r="R5" s="18" t="s">
        <v>0</v>
      </c>
      <c r="S5" s="17">
        <v>1</v>
      </c>
      <c r="T5" s="17" t="s">
        <v>4</v>
      </c>
      <c r="U5" s="19" t="s">
        <v>16</v>
      </c>
    </row>
    <row r="6" spans="1:21" x14ac:dyDescent="0.35">
      <c r="A6" s="5" t="s">
        <v>18</v>
      </c>
      <c r="B6" s="22" t="s">
        <v>270</v>
      </c>
      <c r="C6" s="21">
        <v>41730</v>
      </c>
      <c r="D6" s="33">
        <f t="shared" ref="D6:D8" si="0">MONTH(C6)</f>
        <v>4</v>
      </c>
      <c r="E6" s="13">
        <v>150088503203660</v>
      </c>
      <c r="F6" s="20">
        <v>41892</v>
      </c>
      <c r="G6" s="23" t="s">
        <v>143</v>
      </c>
      <c r="H6" s="24" t="s">
        <v>9</v>
      </c>
      <c r="I6" s="25" t="s">
        <v>23</v>
      </c>
      <c r="J6" s="14" t="s">
        <v>272</v>
      </c>
      <c r="K6" s="15"/>
      <c r="L6" s="16"/>
      <c r="M6" s="16"/>
      <c r="N6" s="16"/>
      <c r="O6" s="16"/>
      <c r="Q6" s="17" t="s">
        <v>19</v>
      </c>
      <c r="R6" s="18" t="s">
        <v>1</v>
      </c>
      <c r="S6" s="17">
        <v>2</v>
      </c>
      <c r="T6" s="17" t="s">
        <v>5</v>
      </c>
      <c r="U6" s="17" t="s">
        <v>13</v>
      </c>
    </row>
    <row r="7" spans="1:21" x14ac:dyDescent="0.35">
      <c r="A7" s="5" t="s">
        <v>18</v>
      </c>
      <c r="B7" s="22" t="s">
        <v>270</v>
      </c>
      <c r="C7" s="21">
        <v>41730</v>
      </c>
      <c r="D7" s="33">
        <f t="shared" si="0"/>
        <v>4</v>
      </c>
      <c r="E7" s="13">
        <v>150088503203660</v>
      </c>
      <c r="F7" s="20">
        <v>41892</v>
      </c>
      <c r="G7" s="23" t="s">
        <v>143</v>
      </c>
      <c r="H7" s="24" t="s">
        <v>10</v>
      </c>
      <c r="I7" s="25" t="s">
        <v>23</v>
      </c>
      <c r="J7" s="14" t="s">
        <v>272</v>
      </c>
      <c r="K7" s="15"/>
      <c r="L7" s="16"/>
      <c r="M7" s="16"/>
      <c r="N7" s="16"/>
      <c r="O7" s="16"/>
      <c r="Q7" s="17" t="s">
        <v>20</v>
      </c>
      <c r="R7" s="18" t="s">
        <v>12</v>
      </c>
      <c r="S7" s="17">
        <v>3</v>
      </c>
      <c r="U7" s="17" t="s">
        <v>14</v>
      </c>
    </row>
    <row r="8" spans="1:21" x14ac:dyDescent="0.35">
      <c r="A8" s="37" t="s">
        <v>18</v>
      </c>
      <c r="B8" s="22" t="s">
        <v>270</v>
      </c>
      <c r="C8" s="39">
        <v>41730</v>
      </c>
      <c r="D8" s="40">
        <f t="shared" si="0"/>
        <v>4</v>
      </c>
      <c r="E8" s="41">
        <v>150088503203660</v>
      </c>
      <c r="F8" s="42">
        <v>41892</v>
      </c>
      <c r="G8" s="43" t="s">
        <v>143</v>
      </c>
      <c r="H8" s="44" t="s">
        <v>11</v>
      </c>
      <c r="I8" s="45" t="s">
        <v>23</v>
      </c>
      <c r="J8" s="46" t="s">
        <v>272</v>
      </c>
      <c r="K8" s="47"/>
      <c r="L8" s="16"/>
      <c r="M8" s="16"/>
      <c r="N8" s="16"/>
      <c r="O8" s="16"/>
      <c r="R8" s="18" t="s">
        <v>7</v>
      </c>
      <c r="S8" s="17">
        <v>4</v>
      </c>
      <c r="U8" s="17" t="s">
        <v>15</v>
      </c>
    </row>
  </sheetData>
  <mergeCells count="2">
    <mergeCell ref="A2:K2"/>
    <mergeCell ref="Q2:U2"/>
  </mergeCells>
  <dataValidations count="6">
    <dataValidation showInputMessage="1" showErrorMessage="1" errorTitle="Erreur" error="Merci de bien vouloir utiliser les listes déroulantes." sqref="B5:B8"/>
    <dataValidation type="list" showInputMessage="1" showErrorMessage="1" errorTitle="Erreur" error="Merci de bien vouloir utiliser les listes déroulantes." sqref="H5:H8">
      <formula1>CONTROLES</formula1>
    </dataValidation>
    <dataValidation type="list" showInputMessage="1" showErrorMessage="1" errorTitle="Erreur" error="Merci de bien vouloir utiliser les listes déroulantes." sqref="I5:I8">
      <formula1>Etat</formula1>
    </dataValidation>
    <dataValidation type="list" showInputMessage="1" errorTitle="Erreur" error="Merci de bien vouloir utiliser les listes déroulantes" sqref="G5:G8">
      <formula1>INDIRECT(A5)</formula1>
    </dataValidation>
    <dataValidation type="list" showInputMessage="1" showErrorMessage="1" errorTitle="Erreur" error="Merci de bien vouloir utiliser les listes déroulantes," sqref="A5:A8">
      <formula1>NmSite</formula1>
    </dataValidation>
    <dataValidation type="list" showInputMessage="1" showErrorMessage="1" errorTitle="Erreur" error="Merci de bien vouloir utiliser les listes déroulantes." sqref="J5:J8">
      <formula1>Corrigé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2"/>
  <sheetViews>
    <sheetView workbookViewId="0">
      <selection activeCell="A11" sqref="A11"/>
    </sheetView>
  </sheetViews>
  <sheetFormatPr baseColWidth="10" defaultRowHeight="12.75" x14ac:dyDescent="0.2"/>
  <cols>
    <col min="3" max="3" width="21" customWidth="1"/>
    <col min="11" max="11" width="17.85546875" bestFit="1" customWidth="1"/>
  </cols>
  <sheetData>
    <row r="1" spans="1:13" ht="15.75" x14ac:dyDescent="0.25">
      <c r="A1" s="31" t="s">
        <v>234</v>
      </c>
      <c r="C1" s="31" t="s">
        <v>236</v>
      </c>
      <c r="D1" s="31" t="s">
        <v>237</v>
      </c>
      <c r="G1" s="31" t="s">
        <v>273</v>
      </c>
      <c r="I1" s="145" t="s">
        <v>274</v>
      </c>
      <c r="K1" s="145" t="s">
        <v>2</v>
      </c>
      <c r="M1" s="145" t="s">
        <v>3</v>
      </c>
    </row>
    <row r="2" spans="1:13" ht="18" x14ac:dyDescent="0.35">
      <c r="A2" s="31" t="s">
        <v>23</v>
      </c>
      <c r="C2" s="19" t="s">
        <v>16</v>
      </c>
      <c r="G2" s="31" t="s">
        <v>28</v>
      </c>
      <c r="I2" s="17" t="s">
        <v>18</v>
      </c>
      <c r="K2" s="18" t="s">
        <v>0</v>
      </c>
      <c r="M2" s="17">
        <v>1</v>
      </c>
    </row>
    <row r="3" spans="1:13" ht="18" x14ac:dyDescent="0.35">
      <c r="A3" s="31" t="s">
        <v>24</v>
      </c>
      <c r="C3" s="17" t="s">
        <v>13</v>
      </c>
      <c r="G3" s="31" t="s">
        <v>272</v>
      </c>
      <c r="I3" s="17" t="s">
        <v>19</v>
      </c>
      <c r="K3" s="18" t="s">
        <v>1</v>
      </c>
      <c r="M3" s="17">
        <v>2</v>
      </c>
    </row>
    <row r="4" spans="1:13" ht="18" x14ac:dyDescent="0.35">
      <c r="A4" s="31" t="s">
        <v>235</v>
      </c>
      <c r="C4" s="17" t="s">
        <v>14</v>
      </c>
      <c r="I4" s="17" t="s">
        <v>20</v>
      </c>
      <c r="K4" s="18" t="s">
        <v>12</v>
      </c>
      <c r="M4" s="17">
        <v>3</v>
      </c>
    </row>
    <row r="5" spans="1:13" ht="18" x14ac:dyDescent="0.35">
      <c r="C5" s="17" t="s">
        <v>15</v>
      </c>
      <c r="K5" s="18" t="s">
        <v>7</v>
      </c>
      <c r="M5" s="17">
        <v>4</v>
      </c>
    </row>
    <row r="22" spans="1:1" ht="18" x14ac:dyDescent="0.35">
      <c r="A22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I158"/>
  <sheetViews>
    <sheetView workbookViewId="0">
      <selection activeCell="A3" sqref="A3:I158"/>
    </sheetView>
  </sheetViews>
  <sheetFormatPr baseColWidth="10" defaultRowHeight="12.75" x14ac:dyDescent="0.2"/>
  <sheetData>
    <row r="3" spans="1:9" ht="18" x14ac:dyDescent="0.35">
      <c r="A3" s="111">
        <v>41892</v>
      </c>
      <c r="B3" s="112" t="e">
        <f>MONTH(Tableau1[[#This Row],[Datecontrôle]])</f>
        <v>#VALUE!</v>
      </c>
      <c r="C3" s="113">
        <v>154037511031356</v>
      </c>
      <c r="D3" s="114">
        <v>41892</v>
      </c>
      <c r="E3" s="115" t="s">
        <v>140</v>
      </c>
      <c r="F3" s="116" t="s">
        <v>8</v>
      </c>
      <c r="G3" s="117" t="s">
        <v>23</v>
      </c>
      <c r="H3" s="118"/>
      <c r="I3" s="119"/>
    </row>
    <row r="4" spans="1:9" ht="18" x14ac:dyDescent="0.35">
      <c r="A4" s="111">
        <v>41892</v>
      </c>
      <c r="B4" s="112" t="e">
        <f>MONTH(Tableau1[[#This Row],[Datecontrôle]])</f>
        <v>#VALUE!</v>
      </c>
      <c r="C4" s="120">
        <v>154037511031356</v>
      </c>
      <c r="D4" s="121">
        <v>41892</v>
      </c>
      <c r="E4" s="115" t="s">
        <v>140</v>
      </c>
      <c r="F4" s="116" t="s">
        <v>9</v>
      </c>
      <c r="G4" s="117" t="s">
        <v>235</v>
      </c>
      <c r="H4" s="122"/>
      <c r="I4" s="123"/>
    </row>
    <row r="5" spans="1:9" ht="18" x14ac:dyDescent="0.35">
      <c r="A5" s="111">
        <v>41892</v>
      </c>
      <c r="B5" s="112" t="e">
        <f>MONTH(Tableau1[[#This Row],[Datecontrôle]])</f>
        <v>#VALUE!</v>
      </c>
      <c r="C5" s="113">
        <v>154037511031356</v>
      </c>
      <c r="D5" s="114">
        <v>41892</v>
      </c>
      <c r="E5" s="115" t="s">
        <v>140</v>
      </c>
      <c r="F5" s="116" t="s">
        <v>10</v>
      </c>
      <c r="G5" s="117" t="s">
        <v>23</v>
      </c>
      <c r="H5" s="118"/>
      <c r="I5" s="119"/>
    </row>
    <row r="6" spans="1:9" ht="18" x14ac:dyDescent="0.35">
      <c r="A6" s="111">
        <v>41892</v>
      </c>
      <c r="B6" s="112" t="e">
        <f>MONTH(Tableau1[[#This Row],[Datecontrôle]])</f>
        <v>#VALUE!</v>
      </c>
      <c r="C6" s="120">
        <v>154037511031356</v>
      </c>
      <c r="D6" s="121">
        <v>41892</v>
      </c>
      <c r="E6" s="115" t="s">
        <v>140</v>
      </c>
      <c r="F6" s="116" t="s">
        <v>11</v>
      </c>
      <c r="G6" s="117" t="s">
        <v>23</v>
      </c>
      <c r="H6" s="122"/>
      <c r="I6" s="123"/>
    </row>
    <row r="7" spans="1:9" ht="18" x14ac:dyDescent="0.35">
      <c r="A7" s="111">
        <v>41892</v>
      </c>
      <c r="B7" s="112" t="e">
        <f>MONTH(Tableau1[[#This Row],[Datecontrôle]])</f>
        <v>#VALUE!</v>
      </c>
      <c r="C7" s="113">
        <v>179096748257243</v>
      </c>
      <c r="D7" s="114">
        <v>41892</v>
      </c>
      <c r="E7" s="115" t="s">
        <v>140</v>
      </c>
      <c r="F7" s="116" t="s">
        <v>8</v>
      </c>
      <c r="G7" s="117" t="s">
        <v>23</v>
      </c>
      <c r="H7" s="118"/>
      <c r="I7" s="124"/>
    </row>
    <row r="8" spans="1:9" ht="18" x14ac:dyDescent="0.35">
      <c r="A8" s="111">
        <v>37144</v>
      </c>
      <c r="B8" s="112" t="e">
        <f>MONTH(Tableau1[[#This Row],[Datecontrôle]])</f>
        <v>#VALUE!</v>
      </c>
      <c r="C8" s="120">
        <v>179096748257243</v>
      </c>
      <c r="D8" s="121">
        <v>41892</v>
      </c>
      <c r="E8" s="115" t="s">
        <v>140</v>
      </c>
      <c r="F8" s="116" t="s">
        <v>9</v>
      </c>
      <c r="G8" s="117" t="s">
        <v>235</v>
      </c>
      <c r="H8" s="122"/>
      <c r="I8" s="125"/>
    </row>
    <row r="9" spans="1:9" ht="18" x14ac:dyDescent="0.35">
      <c r="A9" s="111">
        <v>41892</v>
      </c>
      <c r="B9" s="112" t="e">
        <f>MONTH(Tableau1[[#This Row],[Datecontrôle]])</f>
        <v>#VALUE!</v>
      </c>
      <c r="C9" s="113">
        <v>179096748257243</v>
      </c>
      <c r="D9" s="114">
        <v>41892</v>
      </c>
      <c r="E9" s="115" t="s">
        <v>140</v>
      </c>
      <c r="F9" s="116" t="s">
        <v>10</v>
      </c>
      <c r="G9" s="117" t="s">
        <v>23</v>
      </c>
      <c r="H9" s="118"/>
      <c r="I9" s="124"/>
    </row>
    <row r="10" spans="1:9" ht="18" x14ac:dyDescent="0.35">
      <c r="A10" s="111">
        <v>41892</v>
      </c>
      <c r="B10" s="112" t="e">
        <f>MONTH(Tableau1[[#This Row],[Datecontrôle]])</f>
        <v>#VALUE!</v>
      </c>
      <c r="C10" s="120">
        <v>179096748257243</v>
      </c>
      <c r="D10" s="121">
        <v>41892</v>
      </c>
      <c r="E10" s="115" t="s">
        <v>140</v>
      </c>
      <c r="F10" s="116" t="s">
        <v>11</v>
      </c>
      <c r="G10" s="117" t="s">
        <v>23</v>
      </c>
      <c r="H10" s="122"/>
      <c r="I10" s="125"/>
    </row>
    <row r="11" spans="1:9" ht="18" x14ac:dyDescent="0.35">
      <c r="A11" s="111">
        <v>41892</v>
      </c>
      <c r="B11" s="112">
        <f>MONTH(Tableau1[[#This Row],[Datecontrôle]])</f>
        <v>2</v>
      </c>
      <c r="C11" s="113">
        <v>277081422003806</v>
      </c>
      <c r="D11" s="114">
        <v>41892</v>
      </c>
      <c r="E11" s="115" t="s">
        <v>140</v>
      </c>
      <c r="F11" s="116" t="s">
        <v>8</v>
      </c>
      <c r="G11" s="117" t="s">
        <v>23</v>
      </c>
      <c r="H11" s="118"/>
      <c r="I11" s="124"/>
    </row>
    <row r="12" spans="1:9" ht="18" x14ac:dyDescent="0.35">
      <c r="A12" s="111">
        <v>41892</v>
      </c>
      <c r="B12" s="112">
        <f>MONTH(Tableau1[[#This Row],[Datecontrôle]])</f>
        <v>2</v>
      </c>
      <c r="C12" s="120">
        <v>277081422003806</v>
      </c>
      <c r="D12" s="121">
        <v>41892</v>
      </c>
      <c r="E12" s="115" t="s">
        <v>140</v>
      </c>
      <c r="F12" s="116" t="s">
        <v>9</v>
      </c>
      <c r="G12" s="117" t="s">
        <v>235</v>
      </c>
      <c r="H12" s="122"/>
      <c r="I12" s="125"/>
    </row>
    <row r="13" spans="1:9" ht="18" x14ac:dyDescent="0.35">
      <c r="A13" s="111">
        <v>41892</v>
      </c>
      <c r="B13" s="112">
        <f>MONTH(Tableau1[[#This Row],[Datecontrôle]])</f>
        <v>2</v>
      </c>
      <c r="C13" s="113">
        <v>277081422003806</v>
      </c>
      <c r="D13" s="114">
        <v>41892</v>
      </c>
      <c r="E13" s="115" t="s">
        <v>140</v>
      </c>
      <c r="F13" s="116" t="s">
        <v>10</v>
      </c>
      <c r="G13" s="117" t="s">
        <v>23</v>
      </c>
      <c r="H13" s="118"/>
      <c r="I13" s="124"/>
    </row>
    <row r="14" spans="1:9" ht="18" x14ac:dyDescent="0.35">
      <c r="A14" s="111">
        <v>41892</v>
      </c>
      <c r="B14" s="112">
        <f>MONTH(Tableau1[[#This Row],[Datecontrôle]])</f>
        <v>2</v>
      </c>
      <c r="C14" s="120">
        <v>277081422003806</v>
      </c>
      <c r="D14" s="121">
        <v>41892</v>
      </c>
      <c r="E14" s="115" t="s">
        <v>140</v>
      </c>
      <c r="F14" s="116" t="s">
        <v>11</v>
      </c>
      <c r="G14" s="117" t="s">
        <v>23</v>
      </c>
      <c r="H14" s="122"/>
      <c r="I14" s="125"/>
    </row>
    <row r="15" spans="1:9" ht="18" x14ac:dyDescent="0.35">
      <c r="A15" s="111">
        <v>41892</v>
      </c>
      <c r="B15" s="112">
        <f>MONTH(Tableau1[[#This Row],[Datecontrôle]])</f>
        <v>3</v>
      </c>
      <c r="C15" s="113">
        <v>252044932822197</v>
      </c>
      <c r="D15" s="114">
        <v>41892</v>
      </c>
      <c r="E15" s="115" t="s">
        <v>143</v>
      </c>
      <c r="F15" s="116" t="s">
        <v>8</v>
      </c>
      <c r="G15" s="117" t="s">
        <v>23</v>
      </c>
      <c r="H15" s="118"/>
      <c r="I15" s="124"/>
    </row>
    <row r="16" spans="1:9" ht="18" x14ac:dyDescent="0.35">
      <c r="A16" s="111">
        <v>41892</v>
      </c>
      <c r="B16" s="112">
        <f>MONTH(Tableau1[[#This Row],[Datecontrôle]])</f>
        <v>3</v>
      </c>
      <c r="C16" s="120">
        <v>252044932822197</v>
      </c>
      <c r="D16" s="121">
        <v>41892</v>
      </c>
      <c r="E16" s="115" t="s">
        <v>143</v>
      </c>
      <c r="F16" s="116" t="s">
        <v>9</v>
      </c>
      <c r="G16" s="117" t="s">
        <v>235</v>
      </c>
      <c r="H16" s="122"/>
      <c r="I16" s="125"/>
    </row>
    <row r="17" spans="1:9" ht="18" x14ac:dyDescent="0.35">
      <c r="A17" s="111">
        <v>41892</v>
      </c>
      <c r="B17" s="112">
        <f>MONTH(Tableau1[[#This Row],[Datecontrôle]])</f>
        <v>3</v>
      </c>
      <c r="C17" s="113">
        <v>252044932822197</v>
      </c>
      <c r="D17" s="114">
        <v>41892</v>
      </c>
      <c r="E17" s="115" t="s">
        <v>143</v>
      </c>
      <c r="F17" s="116" t="s">
        <v>10</v>
      </c>
      <c r="G17" s="117" t="s">
        <v>23</v>
      </c>
      <c r="H17" s="118"/>
      <c r="I17" s="124"/>
    </row>
    <row r="18" spans="1:9" ht="18" x14ac:dyDescent="0.35">
      <c r="A18" s="111">
        <v>41892</v>
      </c>
      <c r="B18" s="112">
        <f>MONTH(Tableau1[[#This Row],[Datecontrôle]])</f>
        <v>3</v>
      </c>
      <c r="C18" s="120">
        <v>252044932822197</v>
      </c>
      <c r="D18" s="121">
        <v>41892</v>
      </c>
      <c r="E18" s="115" t="s">
        <v>143</v>
      </c>
      <c r="F18" s="116" t="s">
        <v>11</v>
      </c>
      <c r="G18" s="117" t="s">
        <v>23</v>
      </c>
      <c r="H18" s="122"/>
      <c r="I18" s="125"/>
    </row>
    <row r="19" spans="1:9" ht="18" x14ac:dyDescent="0.35">
      <c r="A19" s="111">
        <v>41892</v>
      </c>
      <c r="B19" s="112">
        <f>MONTH(Tableau1[[#This Row],[Datecontrôle]])</f>
        <v>4</v>
      </c>
      <c r="C19" s="113">
        <v>288083854407622</v>
      </c>
      <c r="D19" s="114">
        <v>41892</v>
      </c>
      <c r="E19" s="126" t="s">
        <v>143</v>
      </c>
      <c r="F19" s="116" t="s">
        <v>8</v>
      </c>
      <c r="G19" s="117" t="s">
        <v>23</v>
      </c>
      <c r="H19" s="127"/>
      <c r="I19" s="124"/>
    </row>
    <row r="20" spans="1:9" ht="18" x14ac:dyDescent="0.35">
      <c r="A20" s="128">
        <v>41892</v>
      </c>
      <c r="B20" s="112">
        <f>MONTH(Tableau1[[#This Row],[Datecontrôle]])</f>
        <v>4</v>
      </c>
      <c r="C20" s="120">
        <v>288083854407622</v>
      </c>
      <c r="D20" s="129">
        <v>41892</v>
      </c>
      <c r="E20" s="126" t="s">
        <v>143</v>
      </c>
      <c r="F20" s="116" t="s">
        <v>9</v>
      </c>
      <c r="G20" s="117" t="s">
        <v>235</v>
      </c>
      <c r="H20" s="130"/>
      <c r="I20" s="125"/>
    </row>
    <row r="21" spans="1:9" ht="18" x14ac:dyDescent="0.35">
      <c r="A21" s="128">
        <v>41892</v>
      </c>
      <c r="B21" s="112">
        <f>MONTH(Tableau1[[#This Row],[Datecontrôle]])</f>
        <v>4</v>
      </c>
      <c r="C21" s="113">
        <v>288083854407622</v>
      </c>
      <c r="D21" s="131">
        <v>41892</v>
      </c>
      <c r="E21" s="126" t="s">
        <v>143</v>
      </c>
      <c r="F21" s="116" t="s">
        <v>10</v>
      </c>
      <c r="G21" s="117" t="s">
        <v>23</v>
      </c>
      <c r="H21" s="127"/>
      <c r="I21" s="124"/>
    </row>
    <row r="22" spans="1:9" ht="18" x14ac:dyDescent="0.35">
      <c r="A22" s="128">
        <v>41892</v>
      </c>
      <c r="B22" s="112">
        <f>MONTH(Tableau1[[#This Row],[Datecontrôle]])</f>
        <v>4</v>
      </c>
      <c r="C22" s="120">
        <v>288083854407622</v>
      </c>
      <c r="D22" s="129">
        <v>41892</v>
      </c>
      <c r="E22" s="126" t="s">
        <v>143</v>
      </c>
      <c r="F22" s="116" t="s">
        <v>11</v>
      </c>
      <c r="G22" s="117" t="s">
        <v>23</v>
      </c>
      <c r="H22" s="130"/>
      <c r="I22" s="125"/>
    </row>
    <row r="23" spans="1:9" ht="18" x14ac:dyDescent="0.35">
      <c r="A23" s="128">
        <v>41892</v>
      </c>
      <c r="B23" s="112">
        <f>MONTH(Tableau1[[#This Row],[Datecontrôle]])</f>
        <v>2</v>
      </c>
      <c r="C23" s="113">
        <v>254085014729359</v>
      </c>
      <c r="D23" s="131">
        <v>41892</v>
      </c>
      <c r="E23" s="126" t="s">
        <v>143</v>
      </c>
      <c r="F23" s="116" t="s">
        <v>8</v>
      </c>
      <c r="G23" s="117" t="s">
        <v>23</v>
      </c>
      <c r="H23" s="127"/>
      <c r="I23" s="124"/>
    </row>
    <row r="24" spans="1:9" ht="18" x14ac:dyDescent="0.35">
      <c r="A24" s="128">
        <v>41892</v>
      </c>
      <c r="B24" s="112">
        <f>MONTH(Tableau1[[#This Row],[Datecontrôle]])</f>
        <v>2</v>
      </c>
      <c r="C24" s="120">
        <v>254085014729359</v>
      </c>
      <c r="D24" s="129">
        <v>41892</v>
      </c>
      <c r="E24" s="126" t="s">
        <v>143</v>
      </c>
      <c r="F24" s="116" t="s">
        <v>9</v>
      </c>
      <c r="G24" s="117" t="s">
        <v>23</v>
      </c>
      <c r="H24" s="130"/>
      <c r="I24" s="125" t="s">
        <v>207</v>
      </c>
    </row>
    <row r="25" spans="1:9" ht="18" x14ac:dyDescent="0.35">
      <c r="A25" s="128">
        <v>41892</v>
      </c>
      <c r="B25" s="112">
        <f>MONTH(Tableau1[[#This Row],[Datecontrôle]])</f>
        <v>2</v>
      </c>
      <c r="C25" s="113">
        <v>254085014729359</v>
      </c>
      <c r="D25" s="131">
        <v>41892</v>
      </c>
      <c r="E25" s="126" t="s">
        <v>143</v>
      </c>
      <c r="F25" s="116" t="s">
        <v>10</v>
      </c>
      <c r="G25" s="117" t="s">
        <v>24</v>
      </c>
      <c r="H25" s="127" t="s">
        <v>28</v>
      </c>
      <c r="I25" s="124" t="s">
        <v>221</v>
      </c>
    </row>
    <row r="26" spans="1:9" ht="18" x14ac:dyDescent="0.35">
      <c r="A26" s="128">
        <v>41892</v>
      </c>
      <c r="B26" s="112">
        <f>MONTH(Tableau1[[#This Row],[Datecontrôle]])</f>
        <v>2</v>
      </c>
      <c r="C26" s="120">
        <v>254085014729359</v>
      </c>
      <c r="D26" s="129">
        <v>41892</v>
      </c>
      <c r="E26" s="126" t="s">
        <v>143</v>
      </c>
      <c r="F26" s="116" t="s">
        <v>11</v>
      </c>
      <c r="G26" s="117" t="s">
        <v>23</v>
      </c>
      <c r="H26" s="130"/>
      <c r="I26" s="125"/>
    </row>
    <row r="27" spans="1:9" ht="18" x14ac:dyDescent="0.35">
      <c r="A27" s="128">
        <v>41892</v>
      </c>
      <c r="B27" s="112">
        <f>MONTH(Tableau1[[#This Row],[Datecontrôle]])</f>
        <v>3</v>
      </c>
      <c r="C27" s="113">
        <v>266112808504983</v>
      </c>
      <c r="D27" s="131">
        <v>41892</v>
      </c>
      <c r="E27" s="126" t="s">
        <v>143</v>
      </c>
      <c r="F27" s="116" t="s">
        <v>8</v>
      </c>
      <c r="G27" s="117" t="s">
        <v>23</v>
      </c>
      <c r="H27" s="127"/>
      <c r="I27" s="124"/>
    </row>
    <row r="28" spans="1:9" ht="18" x14ac:dyDescent="0.35">
      <c r="A28" s="128">
        <v>41892</v>
      </c>
      <c r="B28" s="112">
        <f>MONTH(Tableau1[[#This Row],[Datecontrôle]])</f>
        <v>3</v>
      </c>
      <c r="C28" s="120">
        <v>266112808504983</v>
      </c>
      <c r="D28" s="129">
        <v>41892</v>
      </c>
      <c r="E28" s="126" t="s">
        <v>143</v>
      </c>
      <c r="F28" s="116" t="s">
        <v>9</v>
      </c>
      <c r="G28" s="117" t="s">
        <v>235</v>
      </c>
      <c r="H28" s="130"/>
      <c r="I28" s="125"/>
    </row>
    <row r="29" spans="1:9" ht="18" x14ac:dyDescent="0.35">
      <c r="A29" s="128">
        <v>41892</v>
      </c>
      <c r="B29" s="112">
        <f>MONTH(Tableau1[[#This Row],[Datecontrôle]])</f>
        <v>3</v>
      </c>
      <c r="C29" s="113">
        <v>266112808504983</v>
      </c>
      <c r="D29" s="131">
        <v>41892</v>
      </c>
      <c r="E29" s="126" t="s">
        <v>143</v>
      </c>
      <c r="F29" s="116" t="s">
        <v>10</v>
      </c>
      <c r="G29" s="117" t="s">
        <v>23</v>
      </c>
      <c r="H29" s="127"/>
      <c r="I29" s="124"/>
    </row>
    <row r="30" spans="1:9" ht="18" x14ac:dyDescent="0.35">
      <c r="A30" s="128">
        <v>41892</v>
      </c>
      <c r="B30" s="112">
        <f>MONTH(Tableau1[[#This Row],[Datecontrôle]])</f>
        <v>3</v>
      </c>
      <c r="C30" s="120">
        <v>266112808504983</v>
      </c>
      <c r="D30" s="129">
        <v>41892</v>
      </c>
      <c r="E30" s="126" t="s">
        <v>143</v>
      </c>
      <c r="F30" s="116" t="s">
        <v>11</v>
      </c>
      <c r="G30" s="117" t="s">
        <v>23</v>
      </c>
      <c r="H30" s="130"/>
      <c r="I30" s="125"/>
    </row>
    <row r="31" spans="1:9" ht="18" x14ac:dyDescent="0.35">
      <c r="A31" s="128">
        <v>41892</v>
      </c>
      <c r="B31" s="112">
        <f>MONTH(Tableau1[[#This Row],[Datecontrôle]])</f>
        <v>4</v>
      </c>
      <c r="C31" s="113">
        <v>150088503203660</v>
      </c>
      <c r="D31" s="131">
        <v>41892</v>
      </c>
      <c r="E31" s="126" t="s">
        <v>143</v>
      </c>
      <c r="F31" s="116" t="s">
        <v>8</v>
      </c>
      <c r="G31" s="117" t="s">
        <v>23</v>
      </c>
      <c r="H31" s="127"/>
      <c r="I31" s="124"/>
    </row>
    <row r="32" spans="1:9" ht="18" x14ac:dyDescent="0.35">
      <c r="A32" s="128">
        <v>41892</v>
      </c>
      <c r="B32" s="112">
        <f>MONTH(Tableau1[[#This Row],[Datecontrôle]])</f>
        <v>4</v>
      </c>
      <c r="C32" s="120">
        <v>150088503203660</v>
      </c>
      <c r="D32" s="129">
        <v>41892</v>
      </c>
      <c r="E32" s="126" t="s">
        <v>143</v>
      </c>
      <c r="F32" s="116" t="s">
        <v>9</v>
      </c>
      <c r="G32" s="117" t="s">
        <v>23</v>
      </c>
      <c r="H32" s="130"/>
      <c r="I32" s="125"/>
    </row>
    <row r="33" spans="1:9" ht="18" x14ac:dyDescent="0.35">
      <c r="A33" s="128">
        <v>41892</v>
      </c>
      <c r="B33" s="112">
        <f>MONTH(Tableau1[[#This Row],[Datecontrôle]])</f>
        <v>4</v>
      </c>
      <c r="C33" s="113">
        <v>150088503203660</v>
      </c>
      <c r="D33" s="131">
        <v>41892</v>
      </c>
      <c r="E33" s="126" t="s">
        <v>143</v>
      </c>
      <c r="F33" s="116" t="s">
        <v>10</v>
      </c>
      <c r="G33" s="117" t="s">
        <v>23</v>
      </c>
      <c r="H33" s="127"/>
      <c r="I33" s="124"/>
    </row>
    <row r="34" spans="1:9" ht="18" x14ac:dyDescent="0.35">
      <c r="A34" s="128">
        <v>41892</v>
      </c>
      <c r="B34" s="112">
        <f>MONTH(Tableau1[[#This Row],[Datecontrôle]])</f>
        <v>4</v>
      </c>
      <c r="C34" s="120">
        <v>150088503203660</v>
      </c>
      <c r="D34" s="129">
        <v>41892</v>
      </c>
      <c r="E34" s="126" t="s">
        <v>143</v>
      </c>
      <c r="F34" s="116" t="s">
        <v>11</v>
      </c>
      <c r="G34" s="117" t="s">
        <v>23</v>
      </c>
      <c r="H34" s="130"/>
      <c r="I34" s="125"/>
    </row>
    <row r="35" spans="1:9" ht="18" x14ac:dyDescent="0.35">
      <c r="A35" s="128">
        <v>41892</v>
      </c>
      <c r="B35" s="112" t="e">
        <f>MONTH(Tableau1[[#This Row],[Datecontrôle]])</f>
        <v>#VALUE!</v>
      </c>
      <c r="C35" s="113">
        <v>284108902401779</v>
      </c>
      <c r="D35" s="131">
        <v>41892</v>
      </c>
      <c r="E35" s="126" t="s">
        <v>143</v>
      </c>
      <c r="F35" s="116" t="s">
        <v>8</v>
      </c>
      <c r="G35" s="117" t="s">
        <v>23</v>
      </c>
      <c r="H35" s="127"/>
      <c r="I35" s="124"/>
    </row>
    <row r="36" spans="1:9" ht="18" x14ac:dyDescent="0.35">
      <c r="A36" s="128">
        <v>41892</v>
      </c>
      <c r="B36" s="112" t="e">
        <f>MONTH(Tableau1[[#This Row],[Datecontrôle]])</f>
        <v>#VALUE!</v>
      </c>
      <c r="C36" s="120">
        <v>284108902401779</v>
      </c>
      <c r="D36" s="129">
        <v>41892</v>
      </c>
      <c r="E36" s="126" t="s">
        <v>143</v>
      </c>
      <c r="F36" s="116" t="s">
        <v>9</v>
      </c>
      <c r="G36" s="117" t="s">
        <v>23</v>
      </c>
      <c r="H36" s="130"/>
      <c r="I36" s="125"/>
    </row>
    <row r="37" spans="1:9" ht="18" x14ac:dyDescent="0.35">
      <c r="A37" s="128">
        <v>41892</v>
      </c>
      <c r="B37" s="112" t="e">
        <f>MONTH(Tableau1[[#This Row],[Datecontrôle]])</f>
        <v>#VALUE!</v>
      </c>
      <c r="C37" s="113">
        <v>284108902401779</v>
      </c>
      <c r="D37" s="131">
        <v>41892</v>
      </c>
      <c r="E37" s="126" t="s">
        <v>143</v>
      </c>
      <c r="F37" s="116" t="s">
        <v>10</v>
      </c>
      <c r="G37" s="117" t="s">
        <v>23</v>
      </c>
      <c r="H37" s="127"/>
      <c r="I37" s="124"/>
    </row>
    <row r="38" spans="1:9" ht="18" x14ac:dyDescent="0.35">
      <c r="A38" s="128">
        <v>41892</v>
      </c>
      <c r="B38" s="112" t="e">
        <f>MONTH(Tableau1[[#This Row],[Datecontrôle]])</f>
        <v>#VALUE!</v>
      </c>
      <c r="C38" s="120">
        <v>284108902401779</v>
      </c>
      <c r="D38" s="129">
        <v>41892</v>
      </c>
      <c r="E38" s="126" t="s">
        <v>143</v>
      </c>
      <c r="F38" s="116" t="s">
        <v>11</v>
      </c>
      <c r="G38" s="117" t="s">
        <v>23</v>
      </c>
      <c r="H38" s="130"/>
      <c r="I38" s="125"/>
    </row>
    <row r="39" spans="1:9" ht="18" x14ac:dyDescent="0.35">
      <c r="A39" s="128">
        <v>41898</v>
      </c>
      <c r="B39" s="112" t="e">
        <f>MONTH(Tableau1[[#This Row],[Datecontrôle]])</f>
        <v>#VALUE!</v>
      </c>
      <c r="C39" s="113">
        <v>133072214200486</v>
      </c>
      <c r="D39" s="131">
        <v>41898</v>
      </c>
      <c r="E39" s="126" t="s">
        <v>220</v>
      </c>
      <c r="F39" s="116" t="s">
        <v>8</v>
      </c>
      <c r="G39" s="117" t="s">
        <v>23</v>
      </c>
      <c r="H39" s="127"/>
      <c r="I39" s="124"/>
    </row>
    <row r="40" spans="1:9" ht="18" x14ac:dyDescent="0.35">
      <c r="A40" s="128">
        <v>41898</v>
      </c>
      <c r="B40" s="112" t="e">
        <f>MONTH(Tableau1[[#This Row],[Datecontrôle]])</f>
        <v>#VALUE!</v>
      </c>
      <c r="C40" s="120">
        <v>133072214200486</v>
      </c>
      <c r="D40" s="129">
        <v>41898</v>
      </c>
      <c r="E40" s="126" t="s">
        <v>220</v>
      </c>
      <c r="F40" s="116" t="s">
        <v>9</v>
      </c>
      <c r="G40" s="117" t="s">
        <v>23</v>
      </c>
      <c r="H40" s="130"/>
      <c r="I40" s="125"/>
    </row>
    <row r="41" spans="1:9" ht="18" x14ac:dyDescent="0.35">
      <c r="A41" s="128">
        <v>41898</v>
      </c>
      <c r="B41" s="112" t="e">
        <f>MONTH(Tableau1[[#This Row],[Datecontrôle]])</f>
        <v>#VALUE!</v>
      </c>
      <c r="C41" s="113">
        <v>133072214200486</v>
      </c>
      <c r="D41" s="131">
        <v>41898</v>
      </c>
      <c r="E41" s="126" t="s">
        <v>220</v>
      </c>
      <c r="F41" s="116" t="s">
        <v>10</v>
      </c>
      <c r="G41" s="117" t="s">
        <v>23</v>
      </c>
      <c r="H41" s="127"/>
      <c r="I41" s="124"/>
    </row>
    <row r="42" spans="1:9" ht="18" x14ac:dyDescent="0.35">
      <c r="A42" s="128">
        <v>41898</v>
      </c>
      <c r="B42" s="112" t="e">
        <f>MONTH(Tableau1[[#This Row],[Datecontrôle]])</f>
        <v>#VALUE!</v>
      </c>
      <c r="C42" s="120">
        <v>133072214200486</v>
      </c>
      <c r="D42" s="129">
        <v>41898</v>
      </c>
      <c r="E42" s="126" t="s">
        <v>220</v>
      </c>
      <c r="F42" s="116" t="s">
        <v>11</v>
      </c>
      <c r="G42" s="117" t="s">
        <v>23</v>
      </c>
      <c r="H42" s="130"/>
      <c r="I42" s="125"/>
    </row>
    <row r="43" spans="1:9" ht="18" x14ac:dyDescent="0.35">
      <c r="A43" s="131">
        <v>41913</v>
      </c>
      <c r="B43" s="132" t="e">
        <f>MONTH(Tableau1[[#This Row],[Datecontrôle]])</f>
        <v>#VALUE!</v>
      </c>
      <c r="C43" s="113">
        <v>133072214200486</v>
      </c>
      <c r="D43" s="131">
        <v>41913</v>
      </c>
      <c r="E43" s="126" t="s">
        <v>220</v>
      </c>
      <c r="F43" s="116" t="s">
        <v>8</v>
      </c>
      <c r="G43" s="117" t="s">
        <v>23</v>
      </c>
      <c r="H43" s="133"/>
      <c r="I43" s="134"/>
    </row>
    <row r="44" spans="1:9" ht="18" x14ac:dyDescent="0.35">
      <c r="A44" s="129">
        <v>41913</v>
      </c>
      <c r="B44" s="135" t="e">
        <f>MONTH(Tableau1[[#This Row],[Datecontrôle]])</f>
        <v>#VALUE!</v>
      </c>
      <c r="C44" s="120">
        <v>133072214200486</v>
      </c>
      <c r="D44" s="129">
        <v>41913</v>
      </c>
      <c r="E44" s="126" t="s">
        <v>220</v>
      </c>
      <c r="F44" s="116" t="s">
        <v>9</v>
      </c>
      <c r="G44" s="117" t="s">
        <v>23</v>
      </c>
      <c r="H44" s="136"/>
      <c r="I44" s="137"/>
    </row>
    <row r="45" spans="1:9" ht="18" x14ac:dyDescent="0.35">
      <c r="A45" s="131">
        <v>41913</v>
      </c>
      <c r="B45" s="132" t="e">
        <f>MONTH(Tableau1[[#This Row],[Datecontrôle]])</f>
        <v>#VALUE!</v>
      </c>
      <c r="C45" s="113">
        <v>133072214200486</v>
      </c>
      <c r="D45" s="131">
        <v>41913</v>
      </c>
      <c r="E45" s="126" t="s">
        <v>220</v>
      </c>
      <c r="F45" s="116" t="s">
        <v>10</v>
      </c>
      <c r="G45" s="117" t="s">
        <v>23</v>
      </c>
      <c r="H45" s="133"/>
      <c r="I45" s="134"/>
    </row>
    <row r="46" spans="1:9" ht="18" x14ac:dyDescent="0.35">
      <c r="A46" s="129">
        <v>41913</v>
      </c>
      <c r="B46" s="135" t="e">
        <f>MONTH(Tableau1[[#This Row],[Datecontrôle]])</f>
        <v>#VALUE!</v>
      </c>
      <c r="C46" s="120">
        <v>133072214200486</v>
      </c>
      <c r="D46" s="129">
        <v>41913</v>
      </c>
      <c r="E46" s="126" t="s">
        <v>220</v>
      </c>
      <c r="F46" s="116" t="s">
        <v>11</v>
      </c>
      <c r="G46" s="117" t="s">
        <v>23</v>
      </c>
      <c r="H46" s="136"/>
      <c r="I46" s="137"/>
    </row>
    <row r="47" spans="1:9" ht="18" x14ac:dyDescent="0.35">
      <c r="A47" s="131">
        <v>41913</v>
      </c>
      <c r="B47" s="132" t="e">
        <f>MONTH(Tableau1[[#This Row],[Datecontrôle]])</f>
        <v>#VALUE!</v>
      </c>
      <c r="C47" s="113">
        <v>133072214200486</v>
      </c>
      <c r="D47" s="131">
        <v>41913</v>
      </c>
      <c r="E47" s="126" t="s">
        <v>220</v>
      </c>
      <c r="F47" s="116" t="s">
        <v>8</v>
      </c>
      <c r="G47" s="117" t="s">
        <v>24</v>
      </c>
      <c r="H47" s="133"/>
      <c r="I47" s="134"/>
    </row>
    <row r="48" spans="1:9" ht="18" x14ac:dyDescent="0.35">
      <c r="A48" s="129">
        <v>41913</v>
      </c>
      <c r="B48" s="135" t="e">
        <f>MONTH(Tableau1[[#This Row],[Datecontrôle]])</f>
        <v>#VALUE!</v>
      </c>
      <c r="C48" s="120">
        <v>133072214200486</v>
      </c>
      <c r="D48" s="129">
        <v>41913</v>
      </c>
      <c r="E48" s="126" t="s">
        <v>220</v>
      </c>
      <c r="F48" s="116" t="s">
        <v>9</v>
      </c>
      <c r="G48" s="117" t="s">
        <v>24</v>
      </c>
      <c r="H48" s="136"/>
      <c r="I48" s="137"/>
    </row>
    <row r="49" spans="1:9" ht="18" x14ac:dyDescent="0.35">
      <c r="A49" s="131">
        <v>41913</v>
      </c>
      <c r="B49" s="132" t="e">
        <f>MONTH(Tableau1[[#This Row],[Datecontrôle]])</f>
        <v>#VALUE!</v>
      </c>
      <c r="C49" s="113">
        <v>133072214200486</v>
      </c>
      <c r="D49" s="131">
        <v>41913</v>
      </c>
      <c r="E49" s="126" t="s">
        <v>220</v>
      </c>
      <c r="F49" s="116" t="s">
        <v>10</v>
      </c>
      <c r="G49" s="117" t="s">
        <v>24</v>
      </c>
      <c r="H49" s="133"/>
      <c r="I49" s="134"/>
    </row>
    <row r="50" spans="1:9" ht="18" x14ac:dyDescent="0.35">
      <c r="A50" s="129">
        <v>41913</v>
      </c>
      <c r="B50" s="135" t="e">
        <f>MONTH(Tableau1[[#This Row],[Datecontrôle]])</f>
        <v>#VALUE!</v>
      </c>
      <c r="C50" s="120">
        <v>133072214200486</v>
      </c>
      <c r="D50" s="129">
        <v>41913</v>
      </c>
      <c r="E50" s="126" t="s">
        <v>220</v>
      </c>
      <c r="F50" s="116" t="s">
        <v>11</v>
      </c>
      <c r="G50" s="117" t="s">
        <v>24</v>
      </c>
      <c r="H50" s="136"/>
      <c r="I50" s="137"/>
    </row>
    <row r="51" spans="1:9" ht="18" x14ac:dyDescent="0.35">
      <c r="A51" s="131">
        <v>41913</v>
      </c>
      <c r="B51" s="132" t="e">
        <f>MONTH(Tableau1[[#This Row],[Datecontrôle]])</f>
        <v>#VALUE!</v>
      </c>
      <c r="C51" s="113">
        <v>133072214200486</v>
      </c>
      <c r="D51" s="131">
        <v>41913</v>
      </c>
      <c r="E51" s="126" t="s">
        <v>46</v>
      </c>
      <c r="F51" s="116" t="s">
        <v>8</v>
      </c>
      <c r="G51" s="117" t="s">
        <v>24</v>
      </c>
      <c r="H51" s="133"/>
      <c r="I51" s="134"/>
    </row>
    <row r="52" spans="1:9" ht="18" x14ac:dyDescent="0.35">
      <c r="A52" s="129">
        <v>41913</v>
      </c>
      <c r="B52" s="135" t="e">
        <f>MONTH(Tableau1[[#This Row],[Datecontrôle]])</f>
        <v>#VALUE!</v>
      </c>
      <c r="C52" s="120">
        <v>133072214200486</v>
      </c>
      <c r="D52" s="129">
        <v>41913</v>
      </c>
      <c r="E52" s="126" t="s">
        <v>46</v>
      </c>
      <c r="F52" s="116" t="s">
        <v>9</v>
      </c>
      <c r="G52" s="117" t="s">
        <v>24</v>
      </c>
      <c r="H52" s="136"/>
      <c r="I52" s="137"/>
    </row>
    <row r="53" spans="1:9" ht="18" x14ac:dyDescent="0.35">
      <c r="A53" s="131">
        <v>41913</v>
      </c>
      <c r="B53" s="132" t="e">
        <f>MONTH(Tableau1[[#This Row],[Datecontrôle]])</f>
        <v>#VALUE!</v>
      </c>
      <c r="C53" s="113">
        <v>133072214200486</v>
      </c>
      <c r="D53" s="131">
        <v>41913</v>
      </c>
      <c r="E53" s="126" t="s">
        <v>46</v>
      </c>
      <c r="F53" s="116" t="s">
        <v>10</v>
      </c>
      <c r="G53" s="117" t="s">
        <v>24</v>
      </c>
      <c r="H53" s="133"/>
      <c r="I53" s="134"/>
    </row>
    <row r="54" spans="1:9" ht="18" x14ac:dyDescent="0.35">
      <c r="A54" s="129">
        <v>41913</v>
      </c>
      <c r="B54" s="135" t="e">
        <f>MONTH(Tableau1[[#This Row],[Datecontrôle]])</f>
        <v>#VALUE!</v>
      </c>
      <c r="C54" s="120">
        <v>133072214200486</v>
      </c>
      <c r="D54" s="129">
        <v>41913</v>
      </c>
      <c r="E54" s="126" t="s">
        <v>46</v>
      </c>
      <c r="F54" s="116" t="s">
        <v>11</v>
      </c>
      <c r="G54" s="117" t="s">
        <v>24</v>
      </c>
      <c r="H54" s="136"/>
      <c r="I54" s="137"/>
    </row>
    <row r="55" spans="1:9" ht="18" x14ac:dyDescent="0.35">
      <c r="A55" s="131">
        <v>41670</v>
      </c>
      <c r="B55" s="132" t="e">
        <f>MONTH(Tableau1[[#This Row],[Datecontrôle]])</f>
        <v>#VALUE!</v>
      </c>
      <c r="C55" s="113">
        <v>133072214200486</v>
      </c>
      <c r="D55" s="131">
        <v>41913</v>
      </c>
      <c r="E55" s="126" t="s">
        <v>46</v>
      </c>
      <c r="F55" s="116" t="s">
        <v>8</v>
      </c>
      <c r="G55" s="117" t="s">
        <v>235</v>
      </c>
      <c r="H55" s="133"/>
      <c r="I55" s="134"/>
    </row>
    <row r="56" spans="1:9" ht="18" x14ac:dyDescent="0.35">
      <c r="A56" s="129">
        <v>41670</v>
      </c>
      <c r="B56" s="135" t="e">
        <f>MONTH(Tableau1[[#This Row],[Datecontrôle]])</f>
        <v>#VALUE!</v>
      </c>
      <c r="C56" s="120">
        <v>133072214200486</v>
      </c>
      <c r="D56" s="129">
        <v>41913</v>
      </c>
      <c r="E56" s="126" t="s">
        <v>46</v>
      </c>
      <c r="F56" s="116" t="s">
        <v>9</v>
      </c>
      <c r="G56" s="117" t="s">
        <v>235</v>
      </c>
      <c r="H56" s="136"/>
      <c r="I56" s="137"/>
    </row>
    <row r="57" spans="1:9" ht="18" x14ac:dyDescent="0.35">
      <c r="A57" s="131">
        <v>41670</v>
      </c>
      <c r="B57" s="132" t="e">
        <f>MONTH(Tableau1[[#This Row],[Datecontrôle]])</f>
        <v>#VALUE!</v>
      </c>
      <c r="C57" s="113">
        <v>133072214200486</v>
      </c>
      <c r="D57" s="131">
        <v>41913</v>
      </c>
      <c r="E57" s="126" t="s">
        <v>46</v>
      </c>
      <c r="F57" s="116" t="s">
        <v>10</v>
      </c>
      <c r="G57" s="117" t="s">
        <v>235</v>
      </c>
      <c r="H57" s="133"/>
      <c r="I57" s="134"/>
    </row>
    <row r="58" spans="1:9" ht="18" x14ac:dyDescent="0.35">
      <c r="A58" s="129">
        <v>41670</v>
      </c>
      <c r="B58" s="135" t="e">
        <f>MONTH(Tableau1[[#This Row],[Datecontrôle]])</f>
        <v>#VALUE!</v>
      </c>
      <c r="C58" s="120">
        <v>133072214200486</v>
      </c>
      <c r="D58" s="129">
        <v>41913</v>
      </c>
      <c r="E58" s="126" t="s">
        <v>46</v>
      </c>
      <c r="F58" s="116" t="s">
        <v>11</v>
      </c>
      <c r="G58" s="117" t="s">
        <v>235</v>
      </c>
      <c r="H58" s="136"/>
      <c r="I58" s="137"/>
    </row>
    <row r="59" spans="1:9" ht="18" x14ac:dyDescent="0.35">
      <c r="A59" s="111">
        <v>41892</v>
      </c>
      <c r="B59" s="112" t="e">
        <f>MONTH(Tableau1[[#This Row],[Datecontrôle]])</f>
        <v>#VALUE!</v>
      </c>
      <c r="C59" s="113">
        <v>154037511031356</v>
      </c>
      <c r="D59" s="114">
        <v>41892</v>
      </c>
      <c r="E59" s="115" t="s">
        <v>140</v>
      </c>
      <c r="F59" s="116" t="s">
        <v>8</v>
      </c>
      <c r="G59" s="117" t="s">
        <v>23</v>
      </c>
      <c r="H59" s="118"/>
      <c r="I59" s="119"/>
    </row>
    <row r="60" spans="1:9" ht="18" x14ac:dyDescent="0.35">
      <c r="A60" s="111">
        <v>41892</v>
      </c>
      <c r="B60" s="112" t="e">
        <f>MONTH(Tableau1[[#This Row],[Datecontrôle]])</f>
        <v>#VALUE!</v>
      </c>
      <c r="C60" s="120">
        <v>154037511031356</v>
      </c>
      <c r="D60" s="121">
        <v>41892</v>
      </c>
      <c r="E60" s="115" t="s">
        <v>140</v>
      </c>
      <c r="F60" s="116" t="s">
        <v>9</v>
      </c>
      <c r="G60" s="117" t="s">
        <v>235</v>
      </c>
      <c r="H60" s="122"/>
      <c r="I60" s="123"/>
    </row>
    <row r="61" spans="1:9" ht="18" x14ac:dyDescent="0.35">
      <c r="A61" s="111">
        <v>41892</v>
      </c>
      <c r="B61" s="112" t="e">
        <f>MONTH(Tableau1[[#This Row],[Datecontrôle]])</f>
        <v>#VALUE!</v>
      </c>
      <c r="C61" s="113">
        <v>154037511031356</v>
      </c>
      <c r="D61" s="114">
        <v>41892</v>
      </c>
      <c r="E61" s="115" t="s">
        <v>140</v>
      </c>
      <c r="F61" s="116" t="s">
        <v>10</v>
      </c>
      <c r="G61" s="117" t="s">
        <v>23</v>
      </c>
      <c r="H61" s="118"/>
      <c r="I61" s="119"/>
    </row>
    <row r="62" spans="1:9" ht="18" x14ac:dyDescent="0.35">
      <c r="A62" s="111">
        <v>41892</v>
      </c>
      <c r="B62" s="112" t="e">
        <f>MONTH(Tableau1[[#This Row],[Datecontrôle]])</f>
        <v>#VALUE!</v>
      </c>
      <c r="C62" s="120">
        <v>154037511031356</v>
      </c>
      <c r="D62" s="121">
        <v>41892</v>
      </c>
      <c r="E62" s="115" t="s">
        <v>140</v>
      </c>
      <c r="F62" s="116" t="s">
        <v>11</v>
      </c>
      <c r="G62" s="117" t="s">
        <v>23</v>
      </c>
      <c r="H62" s="122"/>
      <c r="I62" s="123"/>
    </row>
    <row r="63" spans="1:9" ht="18" x14ac:dyDescent="0.35">
      <c r="A63" s="111">
        <v>41892</v>
      </c>
      <c r="B63" s="112" t="e">
        <f>MONTH(Tableau1[[#This Row],[Datecontrôle]])</f>
        <v>#VALUE!</v>
      </c>
      <c r="C63" s="113">
        <v>179096748257243</v>
      </c>
      <c r="D63" s="114">
        <v>41892</v>
      </c>
      <c r="E63" s="115" t="s">
        <v>140</v>
      </c>
      <c r="F63" s="116" t="s">
        <v>8</v>
      </c>
      <c r="G63" s="117" t="s">
        <v>23</v>
      </c>
      <c r="H63" s="118"/>
      <c r="I63" s="124"/>
    </row>
    <row r="64" spans="1:9" ht="18" x14ac:dyDescent="0.35">
      <c r="A64" s="111">
        <v>37144</v>
      </c>
      <c r="B64" s="112" t="e">
        <f>MONTH(Tableau1[[#This Row],[Datecontrôle]])</f>
        <v>#VALUE!</v>
      </c>
      <c r="C64" s="120">
        <v>179096748257243</v>
      </c>
      <c r="D64" s="121">
        <v>41892</v>
      </c>
      <c r="E64" s="115" t="s">
        <v>140</v>
      </c>
      <c r="F64" s="116" t="s">
        <v>9</v>
      </c>
      <c r="G64" s="117" t="s">
        <v>235</v>
      </c>
      <c r="H64" s="122"/>
      <c r="I64" s="125"/>
    </row>
    <row r="65" spans="1:9" ht="18" x14ac:dyDescent="0.35">
      <c r="A65" s="111">
        <v>41892</v>
      </c>
      <c r="B65" s="112" t="e">
        <f>MONTH(Tableau1[[#This Row],[Datecontrôle]])</f>
        <v>#VALUE!</v>
      </c>
      <c r="C65" s="113">
        <v>179096748257243</v>
      </c>
      <c r="D65" s="114">
        <v>41892</v>
      </c>
      <c r="E65" s="115" t="s">
        <v>140</v>
      </c>
      <c r="F65" s="116" t="s">
        <v>10</v>
      </c>
      <c r="G65" s="117" t="s">
        <v>23</v>
      </c>
      <c r="H65" s="118"/>
      <c r="I65" s="124"/>
    </row>
    <row r="66" spans="1:9" ht="18" x14ac:dyDescent="0.35">
      <c r="A66" s="111">
        <v>41892</v>
      </c>
      <c r="B66" s="112" t="e">
        <f>MONTH(Tableau1[[#This Row],[Datecontrôle]])</f>
        <v>#VALUE!</v>
      </c>
      <c r="C66" s="120">
        <v>179096748257243</v>
      </c>
      <c r="D66" s="121">
        <v>41892</v>
      </c>
      <c r="E66" s="115" t="s">
        <v>140</v>
      </c>
      <c r="F66" s="116" t="s">
        <v>11</v>
      </c>
      <c r="G66" s="117" t="s">
        <v>23</v>
      </c>
      <c r="H66" s="122"/>
      <c r="I66" s="125"/>
    </row>
    <row r="67" spans="1:9" ht="18" x14ac:dyDescent="0.35">
      <c r="A67" s="111">
        <v>41892</v>
      </c>
      <c r="B67" s="112" t="e">
        <f>MONTH(Tableau1[[#This Row],[Datecontrôle]])</f>
        <v>#VALUE!</v>
      </c>
      <c r="C67" s="113">
        <v>277081422003806</v>
      </c>
      <c r="D67" s="114">
        <v>41892</v>
      </c>
      <c r="E67" s="115" t="s">
        <v>140</v>
      </c>
      <c r="F67" s="116" t="s">
        <v>8</v>
      </c>
      <c r="G67" s="117" t="s">
        <v>23</v>
      </c>
      <c r="H67" s="118"/>
      <c r="I67" s="124"/>
    </row>
    <row r="68" spans="1:9" ht="18" x14ac:dyDescent="0.35">
      <c r="A68" s="111">
        <v>41892</v>
      </c>
      <c r="B68" s="112" t="e">
        <f>MONTH(Tableau1[[#This Row],[Datecontrôle]])</f>
        <v>#VALUE!</v>
      </c>
      <c r="C68" s="120">
        <v>277081422003806</v>
      </c>
      <c r="D68" s="121">
        <v>41892</v>
      </c>
      <c r="E68" s="115" t="s">
        <v>140</v>
      </c>
      <c r="F68" s="116" t="s">
        <v>9</v>
      </c>
      <c r="G68" s="117" t="s">
        <v>235</v>
      </c>
      <c r="H68" s="122"/>
      <c r="I68" s="125"/>
    </row>
    <row r="69" spans="1:9" ht="18" x14ac:dyDescent="0.35">
      <c r="A69" s="111">
        <v>41892</v>
      </c>
      <c r="B69" s="112" t="e">
        <f>MONTH(Tableau1[[#This Row],[Datecontrôle]])</f>
        <v>#VALUE!</v>
      </c>
      <c r="C69" s="113">
        <v>277081422003806</v>
      </c>
      <c r="D69" s="114">
        <v>41892</v>
      </c>
      <c r="E69" s="115" t="s">
        <v>140</v>
      </c>
      <c r="F69" s="116" t="s">
        <v>10</v>
      </c>
      <c r="G69" s="117" t="s">
        <v>23</v>
      </c>
      <c r="H69" s="118"/>
      <c r="I69" s="124"/>
    </row>
    <row r="70" spans="1:9" ht="18" x14ac:dyDescent="0.35">
      <c r="A70" s="111">
        <v>41892</v>
      </c>
      <c r="B70" s="112" t="e">
        <f>MONTH(Tableau1[[#This Row],[Datecontrôle]])</f>
        <v>#VALUE!</v>
      </c>
      <c r="C70" s="120">
        <v>277081422003806</v>
      </c>
      <c r="D70" s="121">
        <v>41892</v>
      </c>
      <c r="E70" s="115" t="s">
        <v>140</v>
      </c>
      <c r="F70" s="116" t="s">
        <v>11</v>
      </c>
      <c r="G70" s="117" t="s">
        <v>23</v>
      </c>
      <c r="H70" s="122"/>
      <c r="I70" s="125"/>
    </row>
    <row r="71" spans="1:9" ht="18" x14ac:dyDescent="0.35">
      <c r="A71" s="111">
        <v>41892</v>
      </c>
      <c r="B71" s="112" t="e">
        <f>MONTH(Tableau1[[#This Row],[Datecontrôle]])</f>
        <v>#VALUE!</v>
      </c>
      <c r="C71" s="113">
        <v>252044932822197</v>
      </c>
      <c r="D71" s="114">
        <v>41892</v>
      </c>
      <c r="E71" s="115" t="s">
        <v>143</v>
      </c>
      <c r="F71" s="116" t="s">
        <v>8</v>
      </c>
      <c r="G71" s="117" t="s">
        <v>23</v>
      </c>
      <c r="H71" s="118"/>
      <c r="I71" s="124"/>
    </row>
    <row r="72" spans="1:9" ht="18" x14ac:dyDescent="0.35">
      <c r="A72" s="111">
        <v>41892</v>
      </c>
      <c r="B72" s="112" t="e">
        <f>MONTH(Tableau1[[#This Row],[Datecontrôle]])</f>
        <v>#VALUE!</v>
      </c>
      <c r="C72" s="120">
        <v>252044932822197</v>
      </c>
      <c r="D72" s="121">
        <v>41892</v>
      </c>
      <c r="E72" s="115" t="s">
        <v>143</v>
      </c>
      <c r="F72" s="116" t="s">
        <v>9</v>
      </c>
      <c r="G72" s="117" t="s">
        <v>235</v>
      </c>
      <c r="H72" s="122"/>
      <c r="I72" s="125"/>
    </row>
    <row r="73" spans="1:9" ht="18" x14ac:dyDescent="0.35">
      <c r="A73" s="111">
        <v>41892</v>
      </c>
      <c r="B73" s="112" t="e">
        <f>MONTH(Tableau1[[#This Row],[Datecontrôle]])</f>
        <v>#VALUE!</v>
      </c>
      <c r="C73" s="113">
        <v>252044932822197</v>
      </c>
      <c r="D73" s="114">
        <v>41892</v>
      </c>
      <c r="E73" s="115" t="s">
        <v>143</v>
      </c>
      <c r="F73" s="116" t="s">
        <v>10</v>
      </c>
      <c r="G73" s="117" t="s">
        <v>23</v>
      </c>
      <c r="H73" s="118"/>
      <c r="I73" s="124"/>
    </row>
    <row r="74" spans="1:9" ht="18" x14ac:dyDescent="0.35">
      <c r="A74" s="111">
        <v>41892</v>
      </c>
      <c r="B74" s="112" t="e">
        <f>MONTH(Tableau1[[#This Row],[Datecontrôle]])</f>
        <v>#VALUE!</v>
      </c>
      <c r="C74" s="120">
        <v>252044932822197</v>
      </c>
      <c r="D74" s="121">
        <v>41892</v>
      </c>
      <c r="E74" s="115" t="s">
        <v>143</v>
      </c>
      <c r="F74" s="116" t="s">
        <v>11</v>
      </c>
      <c r="G74" s="117" t="s">
        <v>23</v>
      </c>
      <c r="H74" s="122"/>
      <c r="I74" s="125"/>
    </row>
    <row r="75" spans="1:9" ht="18" x14ac:dyDescent="0.35">
      <c r="A75" s="111">
        <v>41892</v>
      </c>
      <c r="B75" s="112" t="e">
        <f>MONTH(Tableau1[[#This Row],[Datecontrôle]])</f>
        <v>#VALUE!</v>
      </c>
      <c r="C75" s="113">
        <v>288083854407622</v>
      </c>
      <c r="D75" s="114">
        <v>41892</v>
      </c>
      <c r="E75" s="126" t="s">
        <v>143</v>
      </c>
      <c r="F75" s="116" t="s">
        <v>8</v>
      </c>
      <c r="G75" s="117" t="s">
        <v>23</v>
      </c>
      <c r="H75" s="127"/>
      <c r="I75" s="124"/>
    </row>
    <row r="76" spans="1:9" ht="18" x14ac:dyDescent="0.35">
      <c r="A76" s="128">
        <v>41892</v>
      </c>
      <c r="B76" s="112" t="e">
        <f>MONTH(Tableau1[[#This Row],[Datecontrôle]])</f>
        <v>#VALUE!</v>
      </c>
      <c r="C76" s="120">
        <v>288083854407622</v>
      </c>
      <c r="D76" s="129">
        <v>41892</v>
      </c>
      <c r="E76" s="126" t="s">
        <v>143</v>
      </c>
      <c r="F76" s="116" t="s">
        <v>9</v>
      </c>
      <c r="G76" s="117" t="s">
        <v>235</v>
      </c>
      <c r="H76" s="130"/>
      <c r="I76" s="125"/>
    </row>
    <row r="77" spans="1:9" ht="18" x14ac:dyDescent="0.35">
      <c r="A77" s="128">
        <v>41892</v>
      </c>
      <c r="B77" s="112" t="e">
        <f>MONTH(Tableau1[[#This Row],[Datecontrôle]])</f>
        <v>#VALUE!</v>
      </c>
      <c r="C77" s="113">
        <v>288083854407622</v>
      </c>
      <c r="D77" s="131">
        <v>41892</v>
      </c>
      <c r="E77" s="126" t="s">
        <v>143</v>
      </c>
      <c r="F77" s="116" t="s">
        <v>10</v>
      </c>
      <c r="G77" s="117" t="s">
        <v>23</v>
      </c>
      <c r="H77" s="127"/>
      <c r="I77" s="124"/>
    </row>
    <row r="78" spans="1:9" ht="18" x14ac:dyDescent="0.35">
      <c r="A78" s="128">
        <v>41892</v>
      </c>
      <c r="B78" s="112" t="e">
        <f>MONTH(Tableau1[[#This Row],[Datecontrôle]])</f>
        <v>#VALUE!</v>
      </c>
      <c r="C78" s="120">
        <v>288083854407622</v>
      </c>
      <c r="D78" s="129">
        <v>41892</v>
      </c>
      <c r="E78" s="126" t="s">
        <v>143</v>
      </c>
      <c r="F78" s="116" t="s">
        <v>11</v>
      </c>
      <c r="G78" s="117" t="s">
        <v>23</v>
      </c>
      <c r="H78" s="130"/>
      <c r="I78" s="125"/>
    </row>
    <row r="79" spans="1:9" ht="18" x14ac:dyDescent="0.35">
      <c r="A79" s="128">
        <v>41892</v>
      </c>
      <c r="B79" s="112" t="e">
        <f>MONTH(Tableau1[[#This Row],[Datecontrôle]])</f>
        <v>#VALUE!</v>
      </c>
      <c r="C79" s="113">
        <v>254085014729359</v>
      </c>
      <c r="D79" s="131">
        <v>41892</v>
      </c>
      <c r="E79" s="126" t="s">
        <v>143</v>
      </c>
      <c r="F79" s="116" t="s">
        <v>8</v>
      </c>
      <c r="G79" s="117" t="s">
        <v>23</v>
      </c>
      <c r="H79" s="127"/>
      <c r="I79" s="124"/>
    </row>
    <row r="80" spans="1:9" ht="18" x14ac:dyDescent="0.35">
      <c r="A80" s="128">
        <v>41892</v>
      </c>
      <c r="B80" s="112" t="e">
        <f>MONTH(Tableau1[[#This Row],[Datecontrôle]])</f>
        <v>#VALUE!</v>
      </c>
      <c r="C80" s="120">
        <v>254085014729359</v>
      </c>
      <c r="D80" s="129">
        <v>41892</v>
      </c>
      <c r="E80" s="126" t="s">
        <v>143</v>
      </c>
      <c r="F80" s="116" t="s">
        <v>9</v>
      </c>
      <c r="G80" s="117" t="s">
        <v>23</v>
      </c>
      <c r="H80" s="130"/>
      <c r="I80" s="125" t="s">
        <v>207</v>
      </c>
    </row>
    <row r="81" spans="1:9" ht="18" x14ac:dyDescent="0.35">
      <c r="A81" s="128">
        <v>41892</v>
      </c>
      <c r="B81" s="112" t="e">
        <f>MONTH(Tableau1[[#This Row],[Datecontrôle]])</f>
        <v>#VALUE!</v>
      </c>
      <c r="C81" s="113">
        <v>254085014729359</v>
      </c>
      <c r="D81" s="131">
        <v>41892</v>
      </c>
      <c r="E81" s="126" t="s">
        <v>143</v>
      </c>
      <c r="F81" s="116" t="s">
        <v>10</v>
      </c>
      <c r="G81" s="117" t="s">
        <v>24</v>
      </c>
      <c r="H81" s="127" t="s">
        <v>28</v>
      </c>
      <c r="I81" s="124" t="s">
        <v>221</v>
      </c>
    </row>
    <row r="82" spans="1:9" ht="18" x14ac:dyDescent="0.35">
      <c r="A82" s="128">
        <v>41892</v>
      </c>
      <c r="B82" s="112" t="e">
        <f>MONTH(Tableau1[[#This Row],[Datecontrôle]])</f>
        <v>#VALUE!</v>
      </c>
      <c r="C82" s="120">
        <v>254085014729359</v>
      </c>
      <c r="D82" s="129">
        <v>41892</v>
      </c>
      <c r="E82" s="126" t="s">
        <v>143</v>
      </c>
      <c r="F82" s="116" t="s">
        <v>11</v>
      </c>
      <c r="G82" s="117" t="s">
        <v>23</v>
      </c>
      <c r="H82" s="130"/>
      <c r="I82" s="125"/>
    </row>
    <row r="83" spans="1:9" ht="18" x14ac:dyDescent="0.35">
      <c r="A83" s="128">
        <v>41892</v>
      </c>
      <c r="B83" s="112" t="e">
        <f>MONTH(Tableau1[[#This Row],[Datecontrôle]])</f>
        <v>#VALUE!</v>
      </c>
      <c r="C83" s="113">
        <v>266112808504983</v>
      </c>
      <c r="D83" s="131">
        <v>41892</v>
      </c>
      <c r="E83" s="126" t="s">
        <v>143</v>
      </c>
      <c r="F83" s="116" t="s">
        <v>8</v>
      </c>
      <c r="G83" s="117" t="s">
        <v>23</v>
      </c>
      <c r="H83" s="127"/>
      <c r="I83" s="124"/>
    </row>
    <row r="84" spans="1:9" ht="18" x14ac:dyDescent="0.35">
      <c r="A84" s="128">
        <v>41892</v>
      </c>
      <c r="B84" s="112" t="e">
        <f>MONTH(Tableau1[[#This Row],[Datecontrôle]])</f>
        <v>#VALUE!</v>
      </c>
      <c r="C84" s="120">
        <v>266112808504983</v>
      </c>
      <c r="D84" s="129">
        <v>41892</v>
      </c>
      <c r="E84" s="126" t="s">
        <v>143</v>
      </c>
      <c r="F84" s="116" t="s">
        <v>9</v>
      </c>
      <c r="G84" s="117" t="s">
        <v>235</v>
      </c>
      <c r="H84" s="130"/>
      <c r="I84" s="125"/>
    </row>
    <row r="85" spans="1:9" ht="18" x14ac:dyDescent="0.35">
      <c r="A85" s="128">
        <v>41892</v>
      </c>
      <c r="B85" s="112" t="e">
        <f>MONTH(Tableau1[[#This Row],[Datecontrôle]])</f>
        <v>#VALUE!</v>
      </c>
      <c r="C85" s="113">
        <v>266112808504983</v>
      </c>
      <c r="D85" s="131">
        <v>41892</v>
      </c>
      <c r="E85" s="126" t="s">
        <v>143</v>
      </c>
      <c r="F85" s="116" t="s">
        <v>10</v>
      </c>
      <c r="G85" s="117" t="s">
        <v>23</v>
      </c>
      <c r="H85" s="127"/>
      <c r="I85" s="124"/>
    </row>
    <row r="86" spans="1:9" ht="18" x14ac:dyDescent="0.35">
      <c r="A86" s="128">
        <v>41892</v>
      </c>
      <c r="B86" s="112" t="e">
        <f>MONTH(Tableau1[[#This Row],[Datecontrôle]])</f>
        <v>#VALUE!</v>
      </c>
      <c r="C86" s="120">
        <v>266112808504983</v>
      </c>
      <c r="D86" s="129">
        <v>41892</v>
      </c>
      <c r="E86" s="126" t="s">
        <v>143</v>
      </c>
      <c r="F86" s="116" t="s">
        <v>11</v>
      </c>
      <c r="G86" s="117" t="s">
        <v>23</v>
      </c>
      <c r="H86" s="130"/>
      <c r="I86" s="125"/>
    </row>
    <row r="87" spans="1:9" ht="18" x14ac:dyDescent="0.35">
      <c r="A87" s="128">
        <v>41892</v>
      </c>
      <c r="B87" s="112" t="e">
        <f>MONTH(Tableau1[[#This Row],[Datecontrôle]])</f>
        <v>#VALUE!</v>
      </c>
      <c r="C87" s="113">
        <v>150088503203660</v>
      </c>
      <c r="D87" s="131">
        <v>41892</v>
      </c>
      <c r="E87" s="126" t="s">
        <v>143</v>
      </c>
      <c r="F87" s="116" t="s">
        <v>8</v>
      </c>
      <c r="G87" s="117" t="s">
        <v>23</v>
      </c>
      <c r="H87" s="127"/>
      <c r="I87" s="124"/>
    </row>
    <row r="88" spans="1:9" ht="18" x14ac:dyDescent="0.35">
      <c r="A88" s="128">
        <v>41892</v>
      </c>
      <c r="B88" s="112" t="e">
        <f>MONTH(Tableau1[[#This Row],[Datecontrôle]])</f>
        <v>#VALUE!</v>
      </c>
      <c r="C88" s="120">
        <v>150088503203660</v>
      </c>
      <c r="D88" s="129">
        <v>41892</v>
      </c>
      <c r="E88" s="126" t="s">
        <v>143</v>
      </c>
      <c r="F88" s="116" t="s">
        <v>9</v>
      </c>
      <c r="G88" s="117" t="s">
        <v>23</v>
      </c>
      <c r="H88" s="130"/>
      <c r="I88" s="125"/>
    </row>
    <row r="89" spans="1:9" ht="18" x14ac:dyDescent="0.35">
      <c r="A89" s="128">
        <v>41892</v>
      </c>
      <c r="B89" s="112" t="e">
        <f>MONTH(Tableau1[[#This Row],[Datecontrôle]])</f>
        <v>#VALUE!</v>
      </c>
      <c r="C89" s="113">
        <v>150088503203660</v>
      </c>
      <c r="D89" s="131">
        <v>41892</v>
      </c>
      <c r="E89" s="126" t="s">
        <v>143</v>
      </c>
      <c r="F89" s="116" t="s">
        <v>10</v>
      </c>
      <c r="G89" s="117" t="s">
        <v>23</v>
      </c>
      <c r="H89" s="127"/>
      <c r="I89" s="124"/>
    </row>
    <row r="90" spans="1:9" ht="18" x14ac:dyDescent="0.35">
      <c r="A90" s="128">
        <v>41892</v>
      </c>
      <c r="B90" s="112" t="e">
        <f>MONTH(Tableau1[[#This Row],[Datecontrôle]])</f>
        <v>#VALUE!</v>
      </c>
      <c r="C90" s="120">
        <v>150088503203660</v>
      </c>
      <c r="D90" s="129">
        <v>41892</v>
      </c>
      <c r="E90" s="126" t="s">
        <v>143</v>
      </c>
      <c r="F90" s="116" t="s">
        <v>11</v>
      </c>
      <c r="G90" s="117" t="s">
        <v>23</v>
      </c>
      <c r="H90" s="130"/>
      <c r="I90" s="125"/>
    </row>
    <row r="91" spans="1:9" ht="18" x14ac:dyDescent="0.35">
      <c r="A91" s="128">
        <v>41892</v>
      </c>
      <c r="B91" s="112" t="e">
        <f>MONTH(Tableau1[[#This Row],[Datecontrôle]])</f>
        <v>#VALUE!</v>
      </c>
      <c r="C91" s="113">
        <v>284108902401779</v>
      </c>
      <c r="D91" s="131">
        <v>41892</v>
      </c>
      <c r="E91" s="126" t="s">
        <v>143</v>
      </c>
      <c r="F91" s="116" t="s">
        <v>8</v>
      </c>
      <c r="G91" s="117" t="s">
        <v>23</v>
      </c>
      <c r="H91" s="127"/>
      <c r="I91" s="124"/>
    </row>
    <row r="92" spans="1:9" ht="18" x14ac:dyDescent="0.35">
      <c r="A92" s="128">
        <v>41892</v>
      </c>
      <c r="B92" s="112" t="e">
        <f>MONTH(Tableau1[[#This Row],[Datecontrôle]])</f>
        <v>#VALUE!</v>
      </c>
      <c r="C92" s="120">
        <v>284108902401779</v>
      </c>
      <c r="D92" s="129">
        <v>41892</v>
      </c>
      <c r="E92" s="126" t="s">
        <v>143</v>
      </c>
      <c r="F92" s="116" t="s">
        <v>9</v>
      </c>
      <c r="G92" s="117" t="s">
        <v>23</v>
      </c>
      <c r="H92" s="130"/>
      <c r="I92" s="125"/>
    </row>
    <row r="93" spans="1:9" ht="18" x14ac:dyDescent="0.35">
      <c r="A93" s="128">
        <v>41892</v>
      </c>
      <c r="B93" s="112" t="e">
        <f>MONTH(Tableau1[[#This Row],[Datecontrôle]])</f>
        <v>#VALUE!</v>
      </c>
      <c r="C93" s="113">
        <v>284108902401779</v>
      </c>
      <c r="D93" s="131">
        <v>41892</v>
      </c>
      <c r="E93" s="126" t="s">
        <v>143</v>
      </c>
      <c r="F93" s="116" t="s">
        <v>10</v>
      </c>
      <c r="G93" s="117" t="s">
        <v>23</v>
      </c>
      <c r="H93" s="127"/>
      <c r="I93" s="124"/>
    </row>
    <row r="94" spans="1:9" ht="18" x14ac:dyDescent="0.35">
      <c r="A94" s="128">
        <v>41892</v>
      </c>
      <c r="B94" s="112" t="e">
        <f>MONTH(Tableau1[[#This Row],[Datecontrôle]])</f>
        <v>#VALUE!</v>
      </c>
      <c r="C94" s="120">
        <v>284108902401779</v>
      </c>
      <c r="D94" s="129">
        <v>41892</v>
      </c>
      <c r="E94" s="126" t="s">
        <v>143</v>
      </c>
      <c r="F94" s="116" t="s">
        <v>11</v>
      </c>
      <c r="G94" s="117" t="s">
        <v>23</v>
      </c>
      <c r="H94" s="130"/>
      <c r="I94" s="125"/>
    </row>
    <row r="95" spans="1:9" ht="18" x14ac:dyDescent="0.35">
      <c r="A95" s="128">
        <v>41898</v>
      </c>
      <c r="B95" s="112" t="e">
        <f>MONTH(Tableau1[[#This Row],[Datecontrôle]])</f>
        <v>#VALUE!</v>
      </c>
      <c r="C95" s="113">
        <v>133072214200486</v>
      </c>
      <c r="D95" s="131">
        <v>41898</v>
      </c>
      <c r="E95" s="126" t="s">
        <v>220</v>
      </c>
      <c r="F95" s="116" t="s">
        <v>8</v>
      </c>
      <c r="G95" s="117" t="s">
        <v>23</v>
      </c>
      <c r="H95" s="127"/>
      <c r="I95" s="124"/>
    </row>
    <row r="96" spans="1:9" ht="18" x14ac:dyDescent="0.35">
      <c r="A96" s="128">
        <v>41898</v>
      </c>
      <c r="B96" s="112" t="e">
        <f>MONTH(Tableau1[[#This Row],[Datecontrôle]])</f>
        <v>#VALUE!</v>
      </c>
      <c r="C96" s="120">
        <v>133072214200486</v>
      </c>
      <c r="D96" s="129">
        <v>41898</v>
      </c>
      <c r="E96" s="126" t="s">
        <v>220</v>
      </c>
      <c r="F96" s="116" t="s">
        <v>9</v>
      </c>
      <c r="G96" s="117" t="s">
        <v>23</v>
      </c>
      <c r="H96" s="130"/>
      <c r="I96" s="125"/>
    </row>
    <row r="97" spans="1:9" ht="18" x14ac:dyDescent="0.35">
      <c r="A97" s="128">
        <v>41898</v>
      </c>
      <c r="B97" s="112" t="e">
        <f>MONTH(Tableau1[[#This Row],[Datecontrôle]])</f>
        <v>#VALUE!</v>
      </c>
      <c r="C97" s="113">
        <v>133072214200486</v>
      </c>
      <c r="D97" s="131">
        <v>41898</v>
      </c>
      <c r="E97" s="126" t="s">
        <v>220</v>
      </c>
      <c r="F97" s="116" t="s">
        <v>10</v>
      </c>
      <c r="G97" s="117" t="s">
        <v>23</v>
      </c>
      <c r="H97" s="127"/>
      <c r="I97" s="124"/>
    </row>
    <row r="98" spans="1:9" ht="18" x14ac:dyDescent="0.35">
      <c r="A98" s="128">
        <v>41898</v>
      </c>
      <c r="B98" s="112" t="e">
        <f>MONTH(Tableau1[[#This Row],[Datecontrôle]])</f>
        <v>#VALUE!</v>
      </c>
      <c r="C98" s="120">
        <v>133072214200486</v>
      </c>
      <c r="D98" s="129">
        <v>41898</v>
      </c>
      <c r="E98" s="126" t="s">
        <v>220</v>
      </c>
      <c r="F98" s="116" t="s">
        <v>11</v>
      </c>
      <c r="G98" s="117" t="s">
        <v>23</v>
      </c>
      <c r="H98" s="130"/>
      <c r="I98" s="125"/>
    </row>
    <row r="99" spans="1:9" ht="18" x14ac:dyDescent="0.35">
      <c r="A99" s="131">
        <v>41913</v>
      </c>
      <c r="B99" s="132" t="e">
        <f>MONTH(Tableau1[[#This Row],[Datecontrôle]])</f>
        <v>#VALUE!</v>
      </c>
      <c r="C99" s="113">
        <v>133072214200486</v>
      </c>
      <c r="D99" s="131">
        <v>41913</v>
      </c>
      <c r="E99" s="126" t="s">
        <v>220</v>
      </c>
      <c r="F99" s="116" t="s">
        <v>8</v>
      </c>
      <c r="G99" s="117" t="s">
        <v>23</v>
      </c>
      <c r="H99" s="133"/>
      <c r="I99" s="134"/>
    </row>
    <row r="100" spans="1:9" ht="18" x14ac:dyDescent="0.35">
      <c r="A100" s="129">
        <v>41913</v>
      </c>
      <c r="B100" s="135" t="e">
        <f>MONTH(Tableau1[[#This Row],[Datecontrôle]])</f>
        <v>#VALUE!</v>
      </c>
      <c r="C100" s="120">
        <v>133072214200486</v>
      </c>
      <c r="D100" s="129">
        <v>41913</v>
      </c>
      <c r="E100" s="126" t="s">
        <v>220</v>
      </c>
      <c r="F100" s="116" t="s">
        <v>9</v>
      </c>
      <c r="G100" s="117" t="s">
        <v>23</v>
      </c>
      <c r="H100" s="136"/>
      <c r="I100" s="137"/>
    </row>
    <row r="101" spans="1:9" ht="18" x14ac:dyDescent="0.35">
      <c r="A101" s="131">
        <v>41913</v>
      </c>
      <c r="B101" s="132" t="e">
        <f>MONTH(Tableau1[[#This Row],[Datecontrôle]])</f>
        <v>#VALUE!</v>
      </c>
      <c r="C101" s="113">
        <v>133072214200486</v>
      </c>
      <c r="D101" s="131">
        <v>41913</v>
      </c>
      <c r="E101" s="126" t="s">
        <v>220</v>
      </c>
      <c r="F101" s="116" t="s">
        <v>10</v>
      </c>
      <c r="G101" s="117" t="s">
        <v>23</v>
      </c>
      <c r="H101" s="133"/>
      <c r="I101" s="134"/>
    </row>
    <row r="102" spans="1:9" ht="18" x14ac:dyDescent="0.35">
      <c r="A102" s="129">
        <v>41913</v>
      </c>
      <c r="B102" s="135" t="e">
        <f>MONTH(Tableau1[[#This Row],[Datecontrôle]])</f>
        <v>#VALUE!</v>
      </c>
      <c r="C102" s="120">
        <v>133072214200486</v>
      </c>
      <c r="D102" s="129">
        <v>41913</v>
      </c>
      <c r="E102" s="126" t="s">
        <v>220</v>
      </c>
      <c r="F102" s="116" t="s">
        <v>11</v>
      </c>
      <c r="G102" s="117" t="s">
        <v>23</v>
      </c>
      <c r="H102" s="136"/>
      <c r="I102" s="137"/>
    </row>
    <row r="103" spans="1:9" ht="18" x14ac:dyDescent="0.35">
      <c r="A103" s="131">
        <v>41670</v>
      </c>
      <c r="B103" s="132" t="e">
        <f>MONTH(Tableau1[[#This Row],[Datecontrôle]])</f>
        <v>#VALUE!</v>
      </c>
      <c r="C103" s="113">
        <v>133072214200486</v>
      </c>
      <c r="D103" s="131">
        <v>41913</v>
      </c>
      <c r="E103" s="126" t="s">
        <v>46</v>
      </c>
      <c r="F103" s="116" t="s">
        <v>8</v>
      </c>
      <c r="G103" s="117" t="s">
        <v>235</v>
      </c>
      <c r="H103" s="133"/>
      <c r="I103" s="134"/>
    </row>
    <row r="104" spans="1:9" ht="18" x14ac:dyDescent="0.35">
      <c r="A104" s="129">
        <v>41670</v>
      </c>
      <c r="B104" s="135" t="e">
        <f>MONTH(Tableau1[[#This Row],[Datecontrôle]])</f>
        <v>#VALUE!</v>
      </c>
      <c r="C104" s="120">
        <v>133072214200486</v>
      </c>
      <c r="D104" s="129">
        <v>41913</v>
      </c>
      <c r="E104" s="126" t="s">
        <v>46</v>
      </c>
      <c r="F104" s="116" t="s">
        <v>9</v>
      </c>
      <c r="G104" s="117" t="s">
        <v>235</v>
      </c>
      <c r="H104" s="136"/>
      <c r="I104" s="137"/>
    </row>
    <row r="105" spans="1:9" ht="18" x14ac:dyDescent="0.35">
      <c r="A105" s="131">
        <v>41670</v>
      </c>
      <c r="B105" s="132" t="e">
        <f>MONTH(Tableau1[[#This Row],[Datecontrôle]])</f>
        <v>#VALUE!</v>
      </c>
      <c r="C105" s="113">
        <v>133072214200486</v>
      </c>
      <c r="D105" s="131">
        <v>41913</v>
      </c>
      <c r="E105" s="126" t="s">
        <v>46</v>
      </c>
      <c r="F105" s="116" t="s">
        <v>10</v>
      </c>
      <c r="G105" s="117" t="s">
        <v>235</v>
      </c>
      <c r="H105" s="133"/>
      <c r="I105" s="134"/>
    </row>
    <row r="106" spans="1:9" ht="18" x14ac:dyDescent="0.35">
      <c r="A106" s="129">
        <v>41670</v>
      </c>
      <c r="B106" s="135" t="e">
        <f>MONTH(Tableau1[[#This Row],[Datecontrôle]])</f>
        <v>#VALUE!</v>
      </c>
      <c r="C106" s="120">
        <v>133072214200486</v>
      </c>
      <c r="D106" s="129">
        <v>41913</v>
      </c>
      <c r="E106" s="126" t="s">
        <v>46</v>
      </c>
      <c r="F106" s="116" t="s">
        <v>11</v>
      </c>
      <c r="G106" s="117" t="s">
        <v>235</v>
      </c>
      <c r="H106" s="136"/>
      <c r="I106" s="137"/>
    </row>
    <row r="107" spans="1:9" ht="18" x14ac:dyDescent="0.35">
      <c r="A107" s="111">
        <v>41892</v>
      </c>
      <c r="B107" s="112" t="e">
        <f>MONTH(Tableau1[[#This Row],[Datecontrôle]])</f>
        <v>#VALUE!</v>
      </c>
      <c r="C107" s="113">
        <v>154037511031356</v>
      </c>
      <c r="D107" s="114">
        <v>41892</v>
      </c>
      <c r="E107" s="115" t="s">
        <v>140</v>
      </c>
      <c r="F107" s="116" t="s">
        <v>8</v>
      </c>
      <c r="G107" s="117" t="s">
        <v>23</v>
      </c>
      <c r="H107" s="118"/>
      <c r="I107" s="119"/>
    </row>
    <row r="108" spans="1:9" ht="18" x14ac:dyDescent="0.35">
      <c r="A108" s="111">
        <v>41892</v>
      </c>
      <c r="B108" s="112" t="e">
        <f>MONTH(Tableau1[[#This Row],[Datecontrôle]])</f>
        <v>#VALUE!</v>
      </c>
      <c r="C108" s="120">
        <v>154037511031356</v>
      </c>
      <c r="D108" s="121">
        <v>41892</v>
      </c>
      <c r="E108" s="115" t="s">
        <v>140</v>
      </c>
      <c r="F108" s="116" t="s">
        <v>9</v>
      </c>
      <c r="G108" s="117" t="s">
        <v>235</v>
      </c>
      <c r="H108" s="122"/>
      <c r="I108" s="123"/>
    </row>
    <row r="109" spans="1:9" ht="18" x14ac:dyDescent="0.35">
      <c r="A109" s="111">
        <v>41892</v>
      </c>
      <c r="B109" s="112" t="e">
        <f>MONTH(Tableau1[[#This Row],[Datecontrôle]])</f>
        <v>#VALUE!</v>
      </c>
      <c r="C109" s="113">
        <v>154037511031356</v>
      </c>
      <c r="D109" s="114">
        <v>41892</v>
      </c>
      <c r="E109" s="115" t="s">
        <v>140</v>
      </c>
      <c r="F109" s="116" t="s">
        <v>10</v>
      </c>
      <c r="G109" s="117" t="s">
        <v>23</v>
      </c>
      <c r="H109" s="118"/>
      <c r="I109" s="119"/>
    </row>
    <row r="110" spans="1:9" ht="18" x14ac:dyDescent="0.35">
      <c r="A110" s="111">
        <v>41892</v>
      </c>
      <c r="B110" s="112" t="e">
        <f>MONTH(Tableau1[[#This Row],[Datecontrôle]])</f>
        <v>#VALUE!</v>
      </c>
      <c r="C110" s="120">
        <v>154037511031356</v>
      </c>
      <c r="D110" s="121">
        <v>41892</v>
      </c>
      <c r="E110" s="115" t="s">
        <v>140</v>
      </c>
      <c r="F110" s="116" t="s">
        <v>11</v>
      </c>
      <c r="G110" s="117" t="s">
        <v>23</v>
      </c>
      <c r="H110" s="122"/>
      <c r="I110" s="123"/>
    </row>
    <row r="111" spans="1:9" ht="18" x14ac:dyDescent="0.35">
      <c r="A111" s="111">
        <v>41892</v>
      </c>
      <c r="B111" s="112" t="e">
        <f>MONTH(Tableau1[[#This Row],[Datecontrôle]])</f>
        <v>#VALUE!</v>
      </c>
      <c r="C111" s="113">
        <v>179096748257243</v>
      </c>
      <c r="D111" s="114">
        <v>41892</v>
      </c>
      <c r="E111" s="115" t="s">
        <v>140</v>
      </c>
      <c r="F111" s="116" t="s">
        <v>8</v>
      </c>
      <c r="G111" s="117" t="s">
        <v>23</v>
      </c>
      <c r="H111" s="118"/>
      <c r="I111" s="124"/>
    </row>
    <row r="112" spans="1:9" ht="18" x14ac:dyDescent="0.35">
      <c r="A112" s="111">
        <v>37144</v>
      </c>
      <c r="B112" s="112" t="e">
        <f>MONTH(Tableau1[[#This Row],[Datecontrôle]])</f>
        <v>#VALUE!</v>
      </c>
      <c r="C112" s="120">
        <v>179096748257243</v>
      </c>
      <c r="D112" s="121">
        <v>41892</v>
      </c>
      <c r="E112" s="115" t="s">
        <v>140</v>
      </c>
      <c r="F112" s="116" t="s">
        <v>9</v>
      </c>
      <c r="G112" s="117" t="s">
        <v>235</v>
      </c>
      <c r="H112" s="122"/>
      <c r="I112" s="125"/>
    </row>
    <row r="113" spans="1:9" ht="18" x14ac:dyDescent="0.35">
      <c r="A113" s="111">
        <v>41892</v>
      </c>
      <c r="B113" s="112" t="e">
        <f>MONTH(Tableau1[[#This Row],[Datecontrôle]])</f>
        <v>#VALUE!</v>
      </c>
      <c r="C113" s="113">
        <v>179096748257243</v>
      </c>
      <c r="D113" s="114">
        <v>41892</v>
      </c>
      <c r="E113" s="115" t="s">
        <v>140</v>
      </c>
      <c r="F113" s="116" t="s">
        <v>10</v>
      </c>
      <c r="G113" s="117" t="s">
        <v>23</v>
      </c>
      <c r="H113" s="118"/>
      <c r="I113" s="124"/>
    </row>
    <row r="114" spans="1:9" ht="18" x14ac:dyDescent="0.35">
      <c r="A114" s="111">
        <v>41892</v>
      </c>
      <c r="B114" s="112" t="e">
        <f>MONTH(Tableau1[[#This Row],[Datecontrôle]])</f>
        <v>#VALUE!</v>
      </c>
      <c r="C114" s="120">
        <v>179096748257243</v>
      </c>
      <c r="D114" s="121">
        <v>41892</v>
      </c>
      <c r="E114" s="115" t="s">
        <v>140</v>
      </c>
      <c r="F114" s="116" t="s">
        <v>11</v>
      </c>
      <c r="G114" s="117" t="s">
        <v>23</v>
      </c>
      <c r="H114" s="122"/>
      <c r="I114" s="125"/>
    </row>
    <row r="115" spans="1:9" ht="18" x14ac:dyDescent="0.35">
      <c r="A115" s="111">
        <v>41892</v>
      </c>
      <c r="B115" s="112" t="e">
        <f>MONTH(Tableau1[[#This Row],[Datecontrôle]])</f>
        <v>#VALUE!</v>
      </c>
      <c r="C115" s="113">
        <v>277081422003806</v>
      </c>
      <c r="D115" s="114">
        <v>41892</v>
      </c>
      <c r="E115" s="115" t="s">
        <v>140</v>
      </c>
      <c r="F115" s="116" t="s">
        <v>8</v>
      </c>
      <c r="G115" s="117" t="s">
        <v>23</v>
      </c>
      <c r="H115" s="118"/>
      <c r="I115" s="124"/>
    </row>
    <row r="116" spans="1:9" ht="18" x14ac:dyDescent="0.35">
      <c r="A116" s="111">
        <v>41892</v>
      </c>
      <c r="B116" s="112" t="e">
        <f>MONTH(Tableau1[[#This Row],[Datecontrôle]])</f>
        <v>#VALUE!</v>
      </c>
      <c r="C116" s="120">
        <v>277081422003806</v>
      </c>
      <c r="D116" s="121">
        <v>41892</v>
      </c>
      <c r="E116" s="115" t="s">
        <v>140</v>
      </c>
      <c r="F116" s="116" t="s">
        <v>9</v>
      </c>
      <c r="G116" s="117" t="s">
        <v>235</v>
      </c>
      <c r="H116" s="122"/>
      <c r="I116" s="125"/>
    </row>
    <row r="117" spans="1:9" ht="18" x14ac:dyDescent="0.35">
      <c r="A117" s="111">
        <v>41892</v>
      </c>
      <c r="B117" s="112" t="e">
        <f>MONTH(Tableau1[[#This Row],[Datecontrôle]])</f>
        <v>#VALUE!</v>
      </c>
      <c r="C117" s="113">
        <v>277081422003806</v>
      </c>
      <c r="D117" s="114">
        <v>41892</v>
      </c>
      <c r="E117" s="115" t="s">
        <v>140</v>
      </c>
      <c r="F117" s="116" t="s">
        <v>10</v>
      </c>
      <c r="G117" s="117" t="s">
        <v>23</v>
      </c>
      <c r="H117" s="118"/>
      <c r="I117" s="124"/>
    </row>
    <row r="118" spans="1:9" ht="18" x14ac:dyDescent="0.35">
      <c r="A118" s="111">
        <v>41892</v>
      </c>
      <c r="B118" s="112" t="e">
        <f>MONTH(Tableau1[[#This Row],[Datecontrôle]])</f>
        <v>#VALUE!</v>
      </c>
      <c r="C118" s="120">
        <v>277081422003806</v>
      </c>
      <c r="D118" s="121">
        <v>41892</v>
      </c>
      <c r="E118" s="115" t="s">
        <v>140</v>
      </c>
      <c r="F118" s="116" t="s">
        <v>11</v>
      </c>
      <c r="G118" s="117" t="s">
        <v>23</v>
      </c>
      <c r="H118" s="122"/>
      <c r="I118" s="125"/>
    </row>
    <row r="119" spans="1:9" ht="18" x14ac:dyDescent="0.35">
      <c r="A119" s="111">
        <v>41892</v>
      </c>
      <c r="B119" s="112" t="e">
        <f>MONTH(Tableau1[[#This Row],[Datecontrôle]])</f>
        <v>#VALUE!</v>
      </c>
      <c r="C119" s="113">
        <v>252044932822197</v>
      </c>
      <c r="D119" s="114">
        <v>41892</v>
      </c>
      <c r="E119" s="115" t="s">
        <v>143</v>
      </c>
      <c r="F119" s="116" t="s">
        <v>8</v>
      </c>
      <c r="G119" s="117" t="s">
        <v>23</v>
      </c>
      <c r="H119" s="118"/>
      <c r="I119" s="124"/>
    </row>
    <row r="120" spans="1:9" ht="18" x14ac:dyDescent="0.35">
      <c r="A120" s="111">
        <v>41892</v>
      </c>
      <c r="B120" s="112" t="e">
        <f>MONTH(Tableau1[[#This Row],[Datecontrôle]])</f>
        <v>#VALUE!</v>
      </c>
      <c r="C120" s="120">
        <v>252044932822197</v>
      </c>
      <c r="D120" s="121">
        <v>41892</v>
      </c>
      <c r="E120" s="115" t="s">
        <v>143</v>
      </c>
      <c r="F120" s="116" t="s">
        <v>9</v>
      </c>
      <c r="G120" s="117" t="s">
        <v>235</v>
      </c>
      <c r="H120" s="122"/>
      <c r="I120" s="125"/>
    </row>
    <row r="121" spans="1:9" ht="18" x14ac:dyDescent="0.35">
      <c r="A121" s="111">
        <v>41892</v>
      </c>
      <c r="B121" s="112" t="e">
        <f>MONTH(Tableau1[[#This Row],[Datecontrôle]])</f>
        <v>#VALUE!</v>
      </c>
      <c r="C121" s="113">
        <v>252044932822197</v>
      </c>
      <c r="D121" s="114">
        <v>41892</v>
      </c>
      <c r="E121" s="115" t="s">
        <v>143</v>
      </c>
      <c r="F121" s="116" t="s">
        <v>10</v>
      </c>
      <c r="G121" s="117" t="s">
        <v>23</v>
      </c>
      <c r="H121" s="118"/>
      <c r="I121" s="124"/>
    </row>
    <row r="122" spans="1:9" ht="18" x14ac:dyDescent="0.35">
      <c r="A122" s="111">
        <v>41892</v>
      </c>
      <c r="B122" s="112" t="e">
        <f>MONTH(Tableau1[[#This Row],[Datecontrôle]])</f>
        <v>#VALUE!</v>
      </c>
      <c r="C122" s="120">
        <v>252044932822197</v>
      </c>
      <c r="D122" s="121">
        <v>41892</v>
      </c>
      <c r="E122" s="115" t="s">
        <v>143</v>
      </c>
      <c r="F122" s="116" t="s">
        <v>11</v>
      </c>
      <c r="G122" s="117" t="s">
        <v>23</v>
      </c>
      <c r="H122" s="122"/>
      <c r="I122" s="125"/>
    </row>
    <row r="123" spans="1:9" ht="18" x14ac:dyDescent="0.35">
      <c r="A123" s="111">
        <v>41892</v>
      </c>
      <c r="B123" s="112" t="e">
        <f>MONTH(Tableau1[[#This Row],[Datecontrôle]])</f>
        <v>#VALUE!</v>
      </c>
      <c r="C123" s="113">
        <v>288083854407622</v>
      </c>
      <c r="D123" s="114">
        <v>41892</v>
      </c>
      <c r="E123" s="126" t="s">
        <v>143</v>
      </c>
      <c r="F123" s="116" t="s">
        <v>8</v>
      </c>
      <c r="G123" s="117" t="s">
        <v>23</v>
      </c>
      <c r="H123" s="127"/>
      <c r="I123" s="124"/>
    </row>
    <row r="124" spans="1:9" ht="18" x14ac:dyDescent="0.35">
      <c r="A124" s="128">
        <v>41892</v>
      </c>
      <c r="B124" s="112" t="e">
        <f>MONTH(Tableau1[[#This Row],[Datecontrôle]])</f>
        <v>#VALUE!</v>
      </c>
      <c r="C124" s="120">
        <v>288083854407622</v>
      </c>
      <c r="D124" s="129">
        <v>41892</v>
      </c>
      <c r="E124" s="126" t="s">
        <v>143</v>
      </c>
      <c r="F124" s="116" t="s">
        <v>9</v>
      </c>
      <c r="G124" s="117" t="s">
        <v>235</v>
      </c>
      <c r="H124" s="130"/>
      <c r="I124" s="125"/>
    </row>
    <row r="125" spans="1:9" ht="18" x14ac:dyDescent="0.35">
      <c r="A125" s="128">
        <v>41892</v>
      </c>
      <c r="B125" s="112" t="e">
        <f>MONTH(Tableau1[[#This Row],[Datecontrôle]])</f>
        <v>#VALUE!</v>
      </c>
      <c r="C125" s="113">
        <v>288083854407622</v>
      </c>
      <c r="D125" s="131">
        <v>41892</v>
      </c>
      <c r="E125" s="126" t="s">
        <v>143</v>
      </c>
      <c r="F125" s="116" t="s">
        <v>10</v>
      </c>
      <c r="G125" s="117" t="s">
        <v>23</v>
      </c>
      <c r="H125" s="127"/>
      <c r="I125" s="124"/>
    </row>
    <row r="126" spans="1:9" ht="18" x14ac:dyDescent="0.35">
      <c r="A126" s="128">
        <v>41892</v>
      </c>
      <c r="B126" s="112" t="e">
        <f>MONTH(Tableau1[[#This Row],[Datecontrôle]])</f>
        <v>#VALUE!</v>
      </c>
      <c r="C126" s="120">
        <v>288083854407622</v>
      </c>
      <c r="D126" s="129">
        <v>41892</v>
      </c>
      <c r="E126" s="126" t="s">
        <v>143</v>
      </c>
      <c r="F126" s="116" t="s">
        <v>11</v>
      </c>
      <c r="G126" s="117" t="s">
        <v>23</v>
      </c>
      <c r="H126" s="130"/>
      <c r="I126" s="125"/>
    </row>
    <row r="127" spans="1:9" ht="18" x14ac:dyDescent="0.35">
      <c r="A127" s="128">
        <v>41892</v>
      </c>
      <c r="B127" s="112" t="e">
        <f>MONTH(Tableau1[[#This Row],[Datecontrôle]])</f>
        <v>#VALUE!</v>
      </c>
      <c r="C127" s="113">
        <v>254085014729359</v>
      </c>
      <c r="D127" s="131">
        <v>41892</v>
      </c>
      <c r="E127" s="126" t="s">
        <v>143</v>
      </c>
      <c r="F127" s="116" t="s">
        <v>8</v>
      </c>
      <c r="G127" s="117" t="s">
        <v>23</v>
      </c>
      <c r="H127" s="127"/>
      <c r="I127" s="124"/>
    </row>
    <row r="128" spans="1:9" ht="18" x14ac:dyDescent="0.35">
      <c r="A128" s="128">
        <v>41892</v>
      </c>
      <c r="B128" s="112" t="e">
        <f>MONTH(Tableau1[[#This Row],[Datecontrôle]])</f>
        <v>#VALUE!</v>
      </c>
      <c r="C128" s="120">
        <v>254085014729359</v>
      </c>
      <c r="D128" s="129">
        <v>41892</v>
      </c>
      <c r="E128" s="126" t="s">
        <v>143</v>
      </c>
      <c r="F128" s="116" t="s">
        <v>9</v>
      </c>
      <c r="G128" s="117" t="s">
        <v>23</v>
      </c>
      <c r="H128" s="130"/>
      <c r="I128" s="125" t="s">
        <v>207</v>
      </c>
    </row>
    <row r="129" spans="1:9" ht="18" x14ac:dyDescent="0.35">
      <c r="A129" s="128">
        <v>41892</v>
      </c>
      <c r="B129" s="112" t="e">
        <f>MONTH(Tableau1[[#This Row],[Datecontrôle]])</f>
        <v>#VALUE!</v>
      </c>
      <c r="C129" s="113">
        <v>254085014729359</v>
      </c>
      <c r="D129" s="131">
        <v>41892</v>
      </c>
      <c r="E129" s="126" t="s">
        <v>143</v>
      </c>
      <c r="F129" s="116" t="s">
        <v>10</v>
      </c>
      <c r="G129" s="117" t="s">
        <v>24</v>
      </c>
      <c r="H129" s="127" t="s">
        <v>28</v>
      </c>
      <c r="I129" s="124" t="s">
        <v>221</v>
      </c>
    </row>
    <row r="130" spans="1:9" ht="18" x14ac:dyDescent="0.35">
      <c r="A130" s="128">
        <v>41892</v>
      </c>
      <c r="B130" s="112" t="e">
        <f>MONTH(Tableau1[[#This Row],[Datecontrôle]])</f>
        <v>#VALUE!</v>
      </c>
      <c r="C130" s="120">
        <v>254085014729359</v>
      </c>
      <c r="D130" s="129">
        <v>41892</v>
      </c>
      <c r="E130" s="126" t="s">
        <v>143</v>
      </c>
      <c r="F130" s="116" t="s">
        <v>11</v>
      </c>
      <c r="G130" s="117" t="s">
        <v>23</v>
      </c>
      <c r="H130" s="130"/>
      <c r="I130" s="125"/>
    </row>
    <row r="131" spans="1:9" ht="18" x14ac:dyDescent="0.35">
      <c r="A131" s="128">
        <v>41892</v>
      </c>
      <c r="B131" s="112" t="e">
        <f>MONTH(Tableau1[[#This Row],[Datecontrôle]])</f>
        <v>#VALUE!</v>
      </c>
      <c r="C131" s="113">
        <v>266112808504983</v>
      </c>
      <c r="D131" s="131">
        <v>41892</v>
      </c>
      <c r="E131" s="126" t="s">
        <v>143</v>
      </c>
      <c r="F131" s="116" t="s">
        <v>8</v>
      </c>
      <c r="G131" s="117" t="s">
        <v>23</v>
      </c>
      <c r="H131" s="127"/>
      <c r="I131" s="124"/>
    </row>
    <row r="132" spans="1:9" ht="18" x14ac:dyDescent="0.35">
      <c r="A132" s="128">
        <v>41892</v>
      </c>
      <c r="B132" s="112" t="e">
        <f>MONTH(Tableau1[[#This Row],[Datecontrôle]])</f>
        <v>#VALUE!</v>
      </c>
      <c r="C132" s="120">
        <v>266112808504983</v>
      </c>
      <c r="D132" s="129">
        <v>41892</v>
      </c>
      <c r="E132" s="126" t="s">
        <v>143</v>
      </c>
      <c r="F132" s="116" t="s">
        <v>9</v>
      </c>
      <c r="G132" s="117" t="s">
        <v>235</v>
      </c>
      <c r="H132" s="130"/>
      <c r="I132" s="125"/>
    </row>
    <row r="133" spans="1:9" ht="18" x14ac:dyDescent="0.35">
      <c r="A133" s="128">
        <v>41892</v>
      </c>
      <c r="B133" s="112" t="e">
        <f>MONTH(Tableau1[[#This Row],[Datecontrôle]])</f>
        <v>#VALUE!</v>
      </c>
      <c r="C133" s="113">
        <v>266112808504983</v>
      </c>
      <c r="D133" s="131">
        <v>41892</v>
      </c>
      <c r="E133" s="126" t="s">
        <v>143</v>
      </c>
      <c r="F133" s="116" t="s">
        <v>10</v>
      </c>
      <c r="G133" s="117" t="s">
        <v>23</v>
      </c>
      <c r="H133" s="127"/>
      <c r="I133" s="124"/>
    </row>
    <row r="134" spans="1:9" ht="18" x14ac:dyDescent="0.35">
      <c r="A134" s="128">
        <v>41892</v>
      </c>
      <c r="B134" s="112" t="e">
        <f>MONTH(Tableau1[[#This Row],[Datecontrôle]])</f>
        <v>#VALUE!</v>
      </c>
      <c r="C134" s="120">
        <v>266112808504983</v>
      </c>
      <c r="D134" s="129">
        <v>41892</v>
      </c>
      <c r="E134" s="126" t="s">
        <v>143</v>
      </c>
      <c r="F134" s="116" t="s">
        <v>11</v>
      </c>
      <c r="G134" s="117" t="s">
        <v>23</v>
      </c>
      <c r="H134" s="130"/>
      <c r="I134" s="125"/>
    </row>
    <row r="135" spans="1:9" ht="18" x14ac:dyDescent="0.35">
      <c r="A135" s="128">
        <v>41892</v>
      </c>
      <c r="B135" s="112" t="e">
        <f>MONTH(Tableau1[[#This Row],[Datecontrôle]])</f>
        <v>#VALUE!</v>
      </c>
      <c r="C135" s="113">
        <v>150088503203660</v>
      </c>
      <c r="D135" s="131">
        <v>41892</v>
      </c>
      <c r="E135" s="126" t="s">
        <v>143</v>
      </c>
      <c r="F135" s="116" t="s">
        <v>8</v>
      </c>
      <c r="G135" s="117" t="s">
        <v>23</v>
      </c>
      <c r="H135" s="127"/>
      <c r="I135" s="124"/>
    </row>
    <row r="136" spans="1:9" ht="18" x14ac:dyDescent="0.35">
      <c r="A136" s="128">
        <v>41892</v>
      </c>
      <c r="B136" s="112" t="e">
        <f>MONTH(Tableau1[[#This Row],[Datecontrôle]])</f>
        <v>#VALUE!</v>
      </c>
      <c r="C136" s="120">
        <v>150088503203660</v>
      </c>
      <c r="D136" s="129">
        <v>41892</v>
      </c>
      <c r="E136" s="126" t="s">
        <v>143</v>
      </c>
      <c r="F136" s="116" t="s">
        <v>9</v>
      </c>
      <c r="G136" s="117" t="s">
        <v>23</v>
      </c>
      <c r="H136" s="130"/>
      <c r="I136" s="125"/>
    </row>
    <row r="137" spans="1:9" ht="18" x14ac:dyDescent="0.35">
      <c r="A137" s="128">
        <v>41892</v>
      </c>
      <c r="B137" s="112" t="e">
        <f>MONTH(Tableau1[[#This Row],[Datecontrôle]])</f>
        <v>#VALUE!</v>
      </c>
      <c r="C137" s="113">
        <v>150088503203660</v>
      </c>
      <c r="D137" s="131">
        <v>41892</v>
      </c>
      <c r="E137" s="126" t="s">
        <v>143</v>
      </c>
      <c r="F137" s="116" t="s">
        <v>10</v>
      </c>
      <c r="G137" s="117" t="s">
        <v>23</v>
      </c>
      <c r="H137" s="127"/>
      <c r="I137" s="124"/>
    </row>
    <row r="138" spans="1:9" ht="18" x14ac:dyDescent="0.35">
      <c r="A138" s="128">
        <v>41892</v>
      </c>
      <c r="B138" s="112" t="e">
        <f>MONTH(Tableau1[[#This Row],[Datecontrôle]])</f>
        <v>#VALUE!</v>
      </c>
      <c r="C138" s="120">
        <v>150088503203660</v>
      </c>
      <c r="D138" s="129">
        <v>41892</v>
      </c>
      <c r="E138" s="126" t="s">
        <v>143</v>
      </c>
      <c r="F138" s="116" t="s">
        <v>11</v>
      </c>
      <c r="G138" s="117" t="s">
        <v>23</v>
      </c>
      <c r="H138" s="130"/>
      <c r="I138" s="125"/>
    </row>
    <row r="139" spans="1:9" ht="18" x14ac:dyDescent="0.35">
      <c r="A139" s="128">
        <v>41892</v>
      </c>
      <c r="B139" s="112" t="e">
        <f>MONTH(Tableau1[[#This Row],[Datecontrôle]])</f>
        <v>#VALUE!</v>
      </c>
      <c r="C139" s="113">
        <v>284108902401779</v>
      </c>
      <c r="D139" s="131">
        <v>41892</v>
      </c>
      <c r="E139" s="126" t="s">
        <v>143</v>
      </c>
      <c r="F139" s="116" t="s">
        <v>8</v>
      </c>
      <c r="G139" s="117" t="s">
        <v>23</v>
      </c>
      <c r="H139" s="127"/>
      <c r="I139" s="124"/>
    </row>
    <row r="140" spans="1:9" ht="18" x14ac:dyDescent="0.35">
      <c r="A140" s="128">
        <v>41892</v>
      </c>
      <c r="B140" s="112" t="e">
        <f>MONTH(Tableau1[[#This Row],[Datecontrôle]])</f>
        <v>#VALUE!</v>
      </c>
      <c r="C140" s="120">
        <v>284108902401779</v>
      </c>
      <c r="D140" s="129">
        <v>41892</v>
      </c>
      <c r="E140" s="126" t="s">
        <v>143</v>
      </c>
      <c r="F140" s="116" t="s">
        <v>9</v>
      </c>
      <c r="G140" s="117" t="s">
        <v>23</v>
      </c>
      <c r="H140" s="130"/>
      <c r="I140" s="125"/>
    </row>
    <row r="141" spans="1:9" ht="18" x14ac:dyDescent="0.35">
      <c r="A141" s="128">
        <v>41892</v>
      </c>
      <c r="B141" s="112" t="e">
        <f>MONTH(Tableau1[[#This Row],[Datecontrôle]])</f>
        <v>#VALUE!</v>
      </c>
      <c r="C141" s="113">
        <v>284108902401779</v>
      </c>
      <c r="D141" s="131">
        <v>41892</v>
      </c>
      <c r="E141" s="126" t="s">
        <v>143</v>
      </c>
      <c r="F141" s="116" t="s">
        <v>10</v>
      </c>
      <c r="G141" s="117" t="s">
        <v>23</v>
      </c>
      <c r="H141" s="127"/>
      <c r="I141" s="124"/>
    </row>
    <row r="142" spans="1:9" ht="18" x14ac:dyDescent="0.35">
      <c r="A142" s="128">
        <v>41892</v>
      </c>
      <c r="B142" s="112" t="e">
        <f>MONTH(Tableau1[[#This Row],[Datecontrôle]])</f>
        <v>#VALUE!</v>
      </c>
      <c r="C142" s="120">
        <v>284108902401779</v>
      </c>
      <c r="D142" s="129">
        <v>41892</v>
      </c>
      <c r="E142" s="126" t="s">
        <v>143</v>
      </c>
      <c r="F142" s="116" t="s">
        <v>11</v>
      </c>
      <c r="G142" s="117" t="s">
        <v>23</v>
      </c>
      <c r="H142" s="130"/>
      <c r="I142" s="125"/>
    </row>
    <row r="143" spans="1:9" ht="18" x14ac:dyDescent="0.35">
      <c r="A143" s="128">
        <v>41898</v>
      </c>
      <c r="B143" s="112" t="e">
        <f>MONTH(Tableau1[[#This Row],[Datecontrôle]])</f>
        <v>#VALUE!</v>
      </c>
      <c r="C143" s="113">
        <v>133072214200486</v>
      </c>
      <c r="D143" s="131">
        <v>41898</v>
      </c>
      <c r="E143" s="126" t="s">
        <v>220</v>
      </c>
      <c r="F143" s="116" t="s">
        <v>8</v>
      </c>
      <c r="G143" s="117" t="s">
        <v>23</v>
      </c>
      <c r="H143" s="127"/>
      <c r="I143" s="124"/>
    </row>
    <row r="144" spans="1:9" ht="18" x14ac:dyDescent="0.35">
      <c r="A144" s="128">
        <v>41898</v>
      </c>
      <c r="B144" s="112" t="e">
        <f>MONTH(Tableau1[[#This Row],[Datecontrôle]])</f>
        <v>#VALUE!</v>
      </c>
      <c r="C144" s="120">
        <v>133072214200486</v>
      </c>
      <c r="D144" s="129">
        <v>41898</v>
      </c>
      <c r="E144" s="126" t="s">
        <v>220</v>
      </c>
      <c r="F144" s="116" t="s">
        <v>9</v>
      </c>
      <c r="G144" s="117" t="s">
        <v>23</v>
      </c>
      <c r="H144" s="130"/>
      <c r="I144" s="125"/>
    </row>
    <row r="145" spans="1:9" ht="18" x14ac:dyDescent="0.35">
      <c r="A145" s="128">
        <v>41898</v>
      </c>
      <c r="B145" s="112" t="e">
        <f>MONTH(Tableau1[[#This Row],[Datecontrôle]])</f>
        <v>#VALUE!</v>
      </c>
      <c r="C145" s="113">
        <v>133072214200486</v>
      </c>
      <c r="D145" s="131">
        <v>41898</v>
      </c>
      <c r="E145" s="126" t="s">
        <v>220</v>
      </c>
      <c r="F145" s="116" t="s">
        <v>10</v>
      </c>
      <c r="G145" s="117" t="s">
        <v>23</v>
      </c>
      <c r="H145" s="127"/>
      <c r="I145" s="124"/>
    </row>
    <row r="146" spans="1:9" ht="18" x14ac:dyDescent="0.35">
      <c r="A146" s="128">
        <v>41898</v>
      </c>
      <c r="B146" s="112" t="e">
        <f>MONTH(Tableau1[[#This Row],[Datecontrôle]])</f>
        <v>#VALUE!</v>
      </c>
      <c r="C146" s="120">
        <v>133072214200486</v>
      </c>
      <c r="D146" s="129">
        <v>41898</v>
      </c>
      <c r="E146" s="126" t="s">
        <v>220</v>
      </c>
      <c r="F146" s="116" t="s">
        <v>11</v>
      </c>
      <c r="G146" s="117" t="s">
        <v>23</v>
      </c>
      <c r="H146" s="130"/>
      <c r="I146" s="125"/>
    </row>
    <row r="147" spans="1:9" ht="18" x14ac:dyDescent="0.35">
      <c r="A147" s="128">
        <v>41944</v>
      </c>
      <c r="B147" s="112" t="e">
        <f>MONTH(Tableau1[[#This Row],[Datecontrôle]])</f>
        <v>#VALUE!</v>
      </c>
      <c r="C147" s="113">
        <v>133072214200486</v>
      </c>
      <c r="D147" s="131">
        <v>41898</v>
      </c>
      <c r="E147" s="126" t="s">
        <v>220</v>
      </c>
      <c r="F147" s="116" t="s">
        <v>8</v>
      </c>
      <c r="G147" s="117" t="s">
        <v>23</v>
      </c>
      <c r="H147" s="133"/>
      <c r="I147" s="134"/>
    </row>
    <row r="148" spans="1:9" ht="18" x14ac:dyDescent="0.35">
      <c r="A148" s="128">
        <v>41944</v>
      </c>
      <c r="B148" s="112" t="e">
        <f>MONTH(Tableau1[[#This Row],[Datecontrôle]])</f>
        <v>#VALUE!</v>
      </c>
      <c r="C148" s="120">
        <v>133072214200486</v>
      </c>
      <c r="D148" s="129">
        <v>41898</v>
      </c>
      <c r="E148" s="126" t="s">
        <v>220</v>
      </c>
      <c r="F148" s="116" t="s">
        <v>9</v>
      </c>
      <c r="G148" s="117" t="s">
        <v>23</v>
      </c>
      <c r="H148" s="136"/>
      <c r="I148" s="137"/>
    </row>
    <row r="149" spans="1:9" ht="18" x14ac:dyDescent="0.35">
      <c r="A149" s="128">
        <v>41944</v>
      </c>
      <c r="B149" s="112" t="e">
        <f>MONTH(Tableau1[[#This Row],[Datecontrôle]])</f>
        <v>#VALUE!</v>
      </c>
      <c r="C149" s="113">
        <v>133072214200486</v>
      </c>
      <c r="D149" s="131">
        <v>41898</v>
      </c>
      <c r="E149" s="126" t="s">
        <v>220</v>
      </c>
      <c r="F149" s="116" t="s">
        <v>10</v>
      </c>
      <c r="G149" s="117" t="s">
        <v>23</v>
      </c>
      <c r="H149" s="133"/>
      <c r="I149" s="134"/>
    </row>
    <row r="150" spans="1:9" ht="18" x14ac:dyDescent="0.35">
      <c r="A150" s="128">
        <v>41944</v>
      </c>
      <c r="B150" s="112" t="e">
        <f>MONTH(Tableau1[[#This Row],[Datecontrôle]])</f>
        <v>#VALUE!</v>
      </c>
      <c r="C150" s="120">
        <v>133072214200486</v>
      </c>
      <c r="D150" s="129">
        <v>41898</v>
      </c>
      <c r="E150" s="126" t="s">
        <v>220</v>
      </c>
      <c r="F150" s="116" t="s">
        <v>11</v>
      </c>
      <c r="G150" s="117" t="s">
        <v>23</v>
      </c>
      <c r="H150" s="136"/>
      <c r="I150" s="137"/>
    </row>
    <row r="151" spans="1:9" ht="18" x14ac:dyDescent="0.35">
      <c r="A151" s="128">
        <v>41944</v>
      </c>
      <c r="B151" s="112" t="e">
        <f>MONTH(Tableau1[[#This Row],[Datecontrôle]])</f>
        <v>#VALUE!</v>
      </c>
      <c r="C151" s="113">
        <v>133072214200486</v>
      </c>
      <c r="D151" s="131">
        <v>41898</v>
      </c>
      <c r="E151" s="126" t="s">
        <v>220</v>
      </c>
      <c r="F151" s="116" t="s">
        <v>8</v>
      </c>
      <c r="G151" s="117" t="s">
        <v>24</v>
      </c>
      <c r="H151" s="138"/>
      <c r="I151" s="139"/>
    </row>
    <row r="152" spans="1:9" ht="18" x14ac:dyDescent="0.35">
      <c r="A152" s="128">
        <v>41944</v>
      </c>
      <c r="B152" s="112" t="e">
        <f>MONTH(Tableau1[[#This Row],[Datecontrôle]])</f>
        <v>#VALUE!</v>
      </c>
      <c r="C152" s="120">
        <v>133072214200486</v>
      </c>
      <c r="D152" s="129">
        <v>41898</v>
      </c>
      <c r="E152" s="126" t="s">
        <v>220</v>
      </c>
      <c r="F152" s="116" t="s">
        <v>9</v>
      </c>
      <c r="G152" s="117" t="s">
        <v>24</v>
      </c>
      <c r="H152" s="140"/>
      <c r="I152" s="141"/>
    </row>
    <row r="153" spans="1:9" ht="18" x14ac:dyDescent="0.35">
      <c r="A153" s="128">
        <v>41944</v>
      </c>
      <c r="B153" s="112" t="e">
        <f>MONTH(Tableau1[[#This Row],[Datecontrôle]])</f>
        <v>#VALUE!</v>
      </c>
      <c r="C153" s="113">
        <v>133072214200486</v>
      </c>
      <c r="D153" s="131">
        <v>41898</v>
      </c>
      <c r="E153" s="126" t="s">
        <v>220</v>
      </c>
      <c r="F153" s="116" t="s">
        <v>10</v>
      </c>
      <c r="G153" s="117" t="s">
        <v>24</v>
      </c>
      <c r="H153" s="138"/>
      <c r="I153" s="139"/>
    </row>
    <row r="154" spans="1:9" ht="18" x14ac:dyDescent="0.35">
      <c r="A154" s="128">
        <v>41944</v>
      </c>
      <c r="B154" s="112" t="e">
        <f>MONTH(Tableau1[[#This Row],[Datecontrôle]])</f>
        <v>#VALUE!</v>
      </c>
      <c r="C154" s="120">
        <v>133072214200486</v>
      </c>
      <c r="D154" s="129">
        <v>41898</v>
      </c>
      <c r="E154" s="126" t="s">
        <v>220</v>
      </c>
      <c r="F154" s="116" t="s">
        <v>11</v>
      </c>
      <c r="G154" s="117" t="s">
        <v>24</v>
      </c>
      <c r="H154" s="140"/>
      <c r="I154" s="141"/>
    </row>
    <row r="155" spans="1:9" ht="18" x14ac:dyDescent="0.35">
      <c r="A155" s="131">
        <v>41670</v>
      </c>
      <c r="B155" s="132" t="e">
        <f>MONTH(Tableau1[[#This Row],[Datecontrôle]])</f>
        <v>#VALUE!</v>
      </c>
      <c r="C155" s="113">
        <v>133072214200486</v>
      </c>
      <c r="D155" s="131">
        <v>41913</v>
      </c>
      <c r="E155" s="126" t="s">
        <v>46</v>
      </c>
      <c r="F155" s="116" t="s">
        <v>8</v>
      </c>
      <c r="G155" s="117" t="s">
        <v>235</v>
      </c>
      <c r="H155" s="138"/>
      <c r="I155" s="139"/>
    </row>
    <row r="156" spans="1:9" ht="18" x14ac:dyDescent="0.35">
      <c r="A156" s="129">
        <v>41670</v>
      </c>
      <c r="B156" s="135" t="e">
        <f>MONTH(Tableau1[[#This Row],[Datecontrôle]])</f>
        <v>#VALUE!</v>
      </c>
      <c r="C156" s="120">
        <v>133072214200486</v>
      </c>
      <c r="D156" s="129">
        <v>41913</v>
      </c>
      <c r="E156" s="126" t="s">
        <v>46</v>
      </c>
      <c r="F156" s="116" t="s">
        <v>9</v>
      </c>
      <c r="G156" s="117" t="s">
        <v>235</v>
      </c>
      <c r="H156" s="140"/>
      <c r="I156" s="141"/>
    </row>
    <row r="157" spans="1:9" ht="18" x14ac:dyDescent="0.35">
      <c r="A157" s="131">
        <v>41670</v>
      </c>
      <c r="B157" s="132" t="e">
        <f>MONTH(Tableau1[[#This Row],[Datecontrôle]])</f>
        <v>#VALUE!</v>
      </c>
      <c r="C157" s="113">
        <v>133072214200486</v>
      </c>
      <c r="D157" s="131">
        <v>41913</v>
      </c>
      <c r="E157" s="126" t="s">
        <v>46</v>
      </c>
      <c r="F157" s="116" t="s">
        <v>10</v>
      </c>
      <c r="G157" s="117" t="s">
        <v>235</v>
      </c>
      <c r="H157" s="138"/>
      <c r="I157" s="139"/>
    </row>
    <row r="158" spans="1:9" ht="18" x14ac:dyDescent="0.35">
      <c r="A158" s="129">
        <v>41670</v>
      </c>
      <c r="B158" s="135" t="e">
        <f>MONTH(Tableau1[[#This Row],[Datecontrôle]])</f>
        <v>#VALUE!</v>
      </c>
      <c r="C158" s="120">
        <v>133072214200486</v>
      </c>
      <c r="D158" s="129">
        <v>41913</v>
      </c>
      <c r="E158" s="126" t="s">
        <v>46</v>
      </c>
      <c r="F158" s="116" t="s">
        <v>11</v>
      </c>
      <c r="G158" s="117" t="s">
        <v>235</v>
      </c>
      <c r="H158" s="142"/>
      <c r="I158" s="143"/>
    </row>
  </sheetData>
  <dataValidations count="4">
    <dataValidation type="list" showInputMessage="1" errorTitle="Erreur" error="Merci de bien vouloir utiliser les listes déroulantes" sqref="E3:E158">
      <formula1>INDIRECT(XFC3)</formula1>
    </dataValidation>
    <dataValidation type="list" showInputMessage="1" showErrorMessage="1" errorTitle="Erreur" error="Merci de bien vouloir utiliser les listes déroulantes." sqref="H3:H42 H59:H98 H107:H146">
      <formula1>DOSSIER_CORRIGE</formula1>
    </dataValidation>
    <dataValidation type="list" showInputMessage="1" showErrorMessage="1" errorTitle="Erreur" error="Merci de bien vouloir utiliser les listes déroulantes." sqref="F3:F158">
      <formula1>CONTROLES</formula1>
    </dataValidation>
    <dataValidation type="list" showInputMessage="1" showErrorMessage="1" errorTitle="Erreur" error="Merci de bien vouloir utiliser les listes déroulantes." sqref="G3:G158">
      <formula1>Etat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16</vt:i4>
      </vt:variant>
    </vt:vector>
  </HeadingPairs>
  <TitlesOfParts>
    <vt:vector size="28" baseType="lpstr">
      <vt:lpstr>SYNTHESE</vt:lpstr>
      <vt:lpstr>debut</vt:lpstr>
      <vt:lpstr>BaseCont</vt:lpstr>
      <vt:lpstr>CONT-A</vt:lpstr>
      <vt:lpstr>CONT-B</vt:lpstr>
      <vt:lpstr>CONT-C</vt:lpstr>
      <vt:lpstr>CONT-D</vt:lpstr>
      <vt:lpstr>CONT-E</vt:lpstr>
      <vt:lpstr>CONT-F</vt:lpstr>
      <vt:lpstr>fin</vt:lpstr>
      <vt:lpstr>Table</vt:lpstr>
      <vt:lpstr>Feuil1</vt:lpstr>
      <vt:lpstr>Commentaires</vt:lpstr>
      <vt:lpstr>Corrigé</vt:lpstr>
      <vt:lpstr>Datecontrôle</vt:lpstr>
      <vt:lpstr>DatTraitSI</vt:lpstr>
      <vt:lpstr>DossCorr</vt:lpstr>
      <vt:lpstr>Etat</vt:lpstr>
      <vt:lpstr>Moiscont</vt:lpstr>
      <vt:lpstr>NIR</vt:lpstr>
      <vt:lpstr>NmSite</vt:lpstr>
      <vt:lpstr>Nomcontrôleur</vt:lpstr>
      <vt:lpstr>OKKONA</vt:lpstr>
      <vt:lpstr>points</vt:lpstr>
      <vt:lpstr>processus</vt:lpstr>
      <vt:lpstr>PtsContEff</vt:lpstr>
      <vt:lpstr>Site</vt:lpstr>
      <vt:lpstr>USERGestdossiercont</vt:lpstr>
    </vt:vector>
  </TitlesOfParts>
  <Company>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POINTS DE CONTROLE</dc:title>
  <dc:creator>IS</dc:creator>
  <cp:lastModifiedBy>André BOSCHI</cp:lastModifiedBy>
  <cp:lastPrinted>2014-07-30T12:26:21Z</cp:lastPrinted>
  <dcterms:created xsi:type="dcterms:W3CDTF">2012-02-13T16:04:47Z</dcterms:created>
  <dcterms:modified xsi:type="dcterms:W3CDTF">2014-10-09T14:40:35Z</dcterms:modified>
</cp:coreProperties>
</file>