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ctrlProps/ctrlProp1.xml" ContentType="application/vnd.ms-excel.controlproperties+xml"/>
  <Override PartName="/xl/printerSettings/printerSettings2.bin" ContentType="application/vnd.openxmlformats-officedocument.spreadsheetml.printerSettings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xr:revisionPtr revIDLastSave="0" documentId="13_ncr:1_{F35C5DEA-7E2F-4F5B-90C4-5C1ED400A2C7}" xr6:coauthVersionLast="45" xr6:coauthVersionMax="45" xr10:uidLastSave="{00000000-0000-0000-0000-000000000000}"/>
  <bookViews>
    <workbookView xWindow="225" yWindow="270" windowWidth="28110" windowHeight="15000" activeTab="2" xr2:uid="{00000000-000D-0000-FFFF-FFFF00000000}"/>
  </bookViews>
  <sheets>
    <sheet name="Accueil" sheetId="6" r:id="rId1"/>
    <sheet name="Formulaire" sheetId="5" r:id="rId2"/>
    <sheet name="BD" sheetId="3" r:id="rId3"/>
    <sheet name="Tables" sheetId="7" r:id="rId4"/>
  </sheets>
  <definedNames>
    <definedName name="_xlnm._FilterDatabase" localSheetId="2" hidden="1">BD!$A$1:$N$1</definedName>
    <definedName name="lambda">Tables!$B$4</definedName>
    <definedName name="masse_volumique_de_l_air">Tables!$B$5</definedName>
    <definedName name="MasVolAir">Tables!$B$5</definedName>
    <definedName name="rho_acier_galva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" i="3" l="1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" i="3"/>
  <c r="D2" i="3" l="1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M3" i="3"/>
  <c r="M2" i="3" l="1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J3" i="3" l="1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" i="3"/>
  <c r="H3" i="3"/>
</calcChain>
</file>

<file path=xl/sharedStrings.xml><?xml version="1.0" encoding="utf-8"?>
<sst xmlns="http://schemas.openxmlformats.org/spreadsheetml/2006/main" count="43" uniqueCount="38">
  <si>
    <t>mm</t>
  </si>
  <si>
    <t>Poids</t>
  </si>
  <si>
    <t>Longueur</t>
  </si>
  <si>
    <t>kg/m3</t>
  </si>
  <si>
    <t>Diamètre</t>
  </si>
  <si>
    <t>Perte de charges linéaire</t>
  </si>
  <si>
    <t>lambda</t>
  </si>
  <si>
    <t>m/s</t>
  </si>
  <si>
    <t>Débit</t>
  </si>
  <si>
    <t>m2</t>
  </si>
  <si>
    <t>Epaisseur tôle</t>
  </si>
  <si>
    <t>Vitesse</t>
  </si>
  <si>
    <t>Surface totale de la tôle</t>
  </si>
  <si>
    <t>Surface totale du calorifuge</t>
  </si>
  <si>
    <t xml:space="preserve">Poids </t>
  </si>
  <si>
    <t>Perte de charges Singulière</t>
  </si>
  <si>
    <t>m</t>
  </si>
  <si>
    <t>kg</t>
  </si>
  <si>
    <t>m3/h</t>
  </si>
  <si>
    <t>Pa</t>
  </si>
  <si>
    <t>Epaisseur du calorifuge</t>
  </si>
  <si>
    <t>Dimensionnement gaines circulaire</t>
  </si>
  <si>
    <t>X</t>
  </si>
  <si>
    <t xml:space="preserve"> </t>
  </si>
  <si>
    <t>Epaisseur
tôle mm</t>
  </si>
  <si>
    <t>Diamètre 
mm</t>
  </si>
  <si>
    <t>Longueur
Ml</t>
  </si>
  <si>
    <t>Surface totale
de la tole</t>
  </si>
  <si>
    <t>Epaisseur
Isolant mm</t>
  </si>
  <si>
    <t>Surface
calo m²/Ml</t>
  </si>
  <si>
    <t>Surface totale
isolant m²</t>
  </si>
  <si>
    <t>Poids
total</t>
  </si>
  <si>
    <t>Vitesse
M/s</t>
  </si>
  <si>
    <t>Perte de charges
 linéaire Pa</t>
  </si>
  <si>
    <t>MasVolAir</t>
  </si>
  <si>
    <t>Circonférence
tôle</t>
  </si>
  <si>
    <t>Perte charges
singulière Pa</t>
  </si>
  <si>
    <r>
      <t>Débit
m</t>
    </r>
    <r>
      <rPr>
        <vertAlign val="superscript"/>
        <sz val="12"/>
        <color theme="1"/>
        <rFont val="Times New Roman"/>
        <family val="1"/>
      </rPr>
      <t>3</t>
    </r>
    <r>
      <rPr>
        <sz val="12"/>
        <color theme="1"/>
        <rFont val="Times New Roman"/>
        <family val="1"/>
      </rPr>
      <t xml:space="preserve"> /H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</si>
</sst>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#,##0.00&quot; mm&quot;"/>
    <numFmt numFmtId="165" formatCode="#,##0.00&quot; m3/h&quot;"/>
    <numFmt numFmtId="166" formatCode="#,##0.00&quot; m/s&quot;"/>
    <numFmt numFmtId="167" formatCode="#,##0.00&quot; m²&quot;"/>
    <numFmt numFmtId="168" formatCode="#,##0.00&quot; Kg&quot;"/>
    <numFmt numFmtId="169" formatCode="#,##0.000&quot; Pa&quot;"/>
    <numFmt numFmtId="170" formatCode="#,##0.00&quot; Ml&quot;"/>
  </numFmts>
  <fonts count="12" x14ac:knownFonts="1">
    <font>
      <sz val="11"/>
      <color theme="1"/>
      <name val="Calibri"/>
      <family val="2"/>
      <scheme val="minor"/>
    </font>
    <font>
      <b/>
      <sz val="12"/>
      <color rgb="FF000000"/>
      <name val="Arial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6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Times New Roman"/>
      <family val="1"/>
    </font>
    <font>
      <sz val="12"/>
      <color rgb="FF000000"/>
      <name val="Times New Roman"/>
      <family val="1"/>
    </font>
    <font>
      <sz val="12"/>
      <color theme="1"/>
      <name val="Times New Roman"/>
      <family val="1"/>
    </font>
    <font>
      <vertAlign val="superscript"/>
      <sz val="12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6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left" vertical="center"/>
    </xf>
    <xf numFmtId="0" fontId="3" fillId="2" borderId="2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left" vertical="center"/>
    </xf>
    <xf numFmtId="0" fontId="3" fillId="2" borderId="17" xfId="0" applyFont="1" applyFill="1" applyBorder="1" applyAlignment="1">
      <alignment horizontal="left" vertical="center"/>
    </xf>
    <xf numFmtId="0" fontId="4" fillId="4" borderId="13" xfId="0" applyFont="1" applyFill="1" applyBorder="1" applyAlignment="1">
      <alignment horizontal="center" vertical="center" wrapText="1"/>
    </xf>
    <xf numFmtId="0" fontId="4" fillId="4" borderId="14" xfId="0" applyFont="1" applyFill="1" applyBorder="1" applyAlignment="1">
      <alignment horizontal="center" vertical="center" wrapText="1"/>
    </xf>
    <xf numFmtId="0" fontId="6" fillId="0" borderId="0" xfId="0" applyFont="1" applyFill="1"/>
    <xf numFmtId="0" fontId="0" fillId="0" borderId="0" xfId="0" applyFill="1"/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164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170" fontId="10" fillId="0" borderId="0" xfId="0" applyNumberFormat="1" applyFont="1" applyAlignment="1">
      <alignment horizontal="center" vertical="center"/>
    </xf>
    <xf numFmtId="167" fontId="10" fillId="0" borderId="0" xfId="0" applyNumberFormat="1" applyFont="1" applyAlignment="1">
      <alignment horizontal="center" vertical="center"/>
    </xf>
    <xf numFmtId="2" fontId="10" fillId="0" borderId="0" xfId="0" applyNumberFormat="1" applyFont="1" applyAlignment="1">
      <alignment horizontal="center" vertical="center"/>
    </xf>
    <xf numFmtId="168" fontId="10" fillId="0" borderId="0" xfId="0" applyNumberFormat="1" applyFont="1" applyAlignment="1">
      <alignment horizontal="center" vertical="center"/>
    </xf>
    <xf numFmtId="165" fontId="10" fillId="0" borderId="0" xfId="0" applyNumberFormat="1" applyFont="1" applyAlignment="1">
      <alignment horizontal="center" vertical="center"/>
    </xf>
    <xf numFmtId="166" fontId="10" fillId="0" borderId="0" xfId="0" applyNumberFormat="1" applyFont="1" applyAlignment="1">
      <alignment horizontal="center" vertical="center"/>
    </xf>
    <xf numFmtId="169" fontId="8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2" fontId="10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16">
    <dxf>
      <font>
        <strike val="0"/>
        <outline val="0"/>
        <shadow val="0"/>
        <u val="none"/>
        <name val="Times New Roman"/>
        <family val="1"/>
        <scheme val="none"/>
      </font>
    </dxf>
    <dxf>
      <font>
        <strike val="0"/>
        <outline val="0"/>
        <shadow val="0"/>
        <u val="none"/>
        <name val="Times New Roman"/>
        <family val="1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name val="Times New Roman"/>
        <family val="1"/>
        <scheme val="none"/>
      </font>
      <numFmt numFmtId="169" formatCode="#,##0.000&quot; Pa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name val="Times New Roman"/>
        <family val="1"/>
        <scheme val="none"/>
      </font>
      <numFmt numFmtId="169" formatCode="#,##0.000&quot; Pa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sz val="12"/>
        <name val="Times New Roman"/>
        <family val="1"/>
        <scheme val="none"/>
      </font>
      <numFmt numFmtId="166" formatCode="#,##0.00&quot; m/s&quot;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sz val="12"/>
        <name val="Times New Roman"/>
        <family val="1"/>
        <scheme val="none"/>
      </font>
      <numFmt numFmtId="165" formatCode="#,##0.00&quot; m3/h&quot;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168" formatCode="#,##0.00&quot; Kg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167" formatCode="#,##0.00&quot; m²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164" formatCode="#,##0.00&quot; mm&quot;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167" formatCode="#,##0.00&quot; m²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170" formatCode="#,##0.00&quot; Ml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164" formatCode="#,##0.00&quot; mm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imes New Roman"/>
        <family val="1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66675</xdr:rowOff>
    </xdr:from>
    <xdr:to>
      <xdr:col>10</xdr:col>
      <xdr:colOff>38100</xdr:colOff>
      <xdr:row>6</xdr:row>
      <xdr:rowOff>190500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886325" y="2400300"/>
          <a:ext cx="7343775" cy="179070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3800">
              <a:ln>
                <a:noFill/>
              </a:ln>
              <a:solidFill>
                <a:sysClr val="windowText" lastClr="000000"/>
              </a:solidFill>
              <a:latin typeface="Monotype Corsiva" pitchFamily="66" charset="0"/>
              <a:cs typeface="Cordia New" pitchFamily="34" charset="-34"/>
            </a:rPr>
            <a:t>ACCUEIL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276225</xdr:rowOff>
        </xdr:from>
        <xdr:to>
          <xdr:col>10</xdr:col>
          <xdr:colOff>581025</xdr:colOff>
          <xdr:row>7</xdr:row>
          <xdr:rowOff>247650</xdr:rowOff>
        </xdr:to>
        <xdr:sp macro="" textlink="">
          <xdr:nvSpPr>
            <xdr:cNvPr id="3073" name="Label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590550</xdr:colOff>
      <xdr:row>7</xdr:row>
      <xdr:rowOff>85725</xdr:rowOff>
    </xdr:from>
    <xdr:to>
      <xdr:col>8</xdr:col>
      <xdr:colOff>253287</xdr:colOff>
      <xdr:row>14</xdr:row>
      <xdr:rowOff>180975</xdr:rowOff>
    </xdr:to>
    <xdr:pic>
      <xdr:nvPicPr>
        <xdr:cNvPr id="2" name="Image 1" descr="gaine circulaire.jp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610600" y="1971675"/>
          <a:ext cx="2186862" cy="14287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5</xdr:row>
          <xdr:rowOff>19050</xdr:rowOff>
        </xdr:from>
        <xdr:to>
          <xdr:col>8</xdr:col>
          <xdr:colOff>361950</xdr:colOff>
          <xdr:row>5</xdr:row>
          <xdr:rowOff>247650</xdr:rowOff>
        </xdr:to>
        <xdr:sp macro="" textlink="">
          <xdr:nvSpPr>
            <xdr:cNvPr id="2052" name="Label1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85725</xdr:colOff>
          <xdr:row>17</xdr:row>
          <xdr:rowOff>47625</xdr:rowOff>
        </xdr:from>
        <xdr:to>
          <xdr:col>8</xdr:col>
          <xdr:colOff>238125</xdr:colOff>
          <xdr:row>19</xdr:row>
          <xdr:rowOff>352425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valeurs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314326</xdr:colOff>
      <xdr:row>0</xdr:row>
      <xdr:rowOff>38100</xdr:rowOff>
    </xdr:from>
    <xdr:to>
      <xdr:col>18</xdr:col>
      <xdr:colOff>257176</xdr:colOff>
      <xdr:row>3</xdr:row>
      <xdr:rowOff>95250</xdr:rowOff>
    </xdr:to>
    <xdr:sp macro="[0]!AjVal" textlink="">
      <xdr:nvSpPr>
        <xdr:cNvPr id="2" name="Ellipse 1">
          <a:extLst>
            <a:ext uri="{FF2B5EF4-FFF2-40B4-BE49-F238E27FC236}">
              <a16:creationId xmlns:a16="http://schemas.microsoft.com/office/drawing/2014/main" id="{B7D10290-9DD1-4EE0-83B6-03135DCDFD51}"/>
            </a:ext>
          </a:extLst>
        </xdr:cNvPr>
        <xdr:cNvSpPr/>
      </xdr:nvSpPr>
      <xdr:spPr>
        <a:xfrm>
          <a:off x="14925676" y="38100"/>
          <a:ext cx="2114550" cy="89535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Modification</a:t>
          </a:r>
        </a:p>
        <a:p>
          <a:pPr algn="l"/>
          <a:r>
            <a:rPr lang="fr-FR" sz="16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Sélection</a:t>
          </a:r>
          <a:r>
            <a:rPr lang="fr-FR" sz="1600" b="1" baseline="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+clic</a:t>
          </a:r>
          <a:endParaRPr lang="fr-FR" sz="1600" b="1">
            <a:solidFill>
              <a:sysClr val="windowText" lastClr="0000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 fPrintsWithSheet="0"/>
  </xdr:twoCellAnchor>
  <xdr:twoCellAnchor editAs="absolute">
    <xdr:from>
      <xdr:col>15</xdr:col>
      <xdr:colOff>533400</xdr:colOff>
      <xdr:row>4</xdr:row>
      <xdr:rowOff>47625</xdr:rowOff>
    </xdr:from>
    <xdr:to>
      <xdr:col>18</xdr:col>
      <xdr:colOff>66675</xdr:colOff>
      <xdr:row>8</xdr:row>
      <xdr:rowOff>104775</xdr:rowOff>
    </xdr:to>
    <xdr:sp macro="[0]!AjLigComp" textlink="">
      <xdr:nvSpPr>
        <xdr:cNvPr id="3" name="Organigramme : Carte perforée 2">
          <a:extLst>
            <a:ext uri="{FF2B5EF4-FFF2-40B4-BE49-F238E27FC236}">
              <a16:creationId xmlns:a16="http://schemas.microsoft.com/office/drawing/2014/main" id="{67EA8D6F-54C7-4BCC-978E-53EA0018AE74}"/>
            </a:ext>
          </a:extLst>
        </xdr:cNvPr>
        <xdr:cNvSpPr/>
      </xdr:nvSpPr>
      <xdr:spPr>
        <a:xfrm>
          <a:off x="15144750" y="1085850"/>
          <a:ext cx="1704975" cy="857250"/>
        </a:xfrm>
        <a:prstGeom prst="flowChartPunchedCard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Nouvelle ligne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219075</xdr:colOff>
      <xdr:row>0</xdr:row>
      <xdr:rowOff>152400</xdr:rowOff>
    </xdr:from>
    <xdr:to>
      <xdr:col>12</xdr:col>
      <xdr:colOff>47625</xdr:colOff>
      <xdr:row>31</xdr:row>
      <xdr:rowOff>66675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9075" y="152400"/>
          <a:ext cx="5162550" cy="5819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2BFA008-5A3D-4840-9DC5-751E503EC06A}" name="Tableau1" displayName="Tableau1" ref="A1:N19" totalsRowShown="0" headerRowDxfId="1" dataDxfId="0">
  <autoFilter ref="A1:N19" xr:uid="{93713A57-B83E-47D7-B237-AAF17AD3E00D}"/>
  <tableColumns count="14">
    <tableColumn id="1" xr3:uid="{F2B45AD9-0DBB-47B0-8B5E-94ED5C9C5510}" name="Diamètre _x000a_mm" dataDxfId="15"/>
    <tableColumn id="2" xr3:uid="{4B7F87FF-BCD8-45A4-A442-755E6A92D21F}" name="Epaisseur_x000a_tôle mm" dataDxfId="14"/>
    <tableColumn id="3" xr3:uid="{732F2F3E-11D6-4B12-A45E-CA14469B9C5B}" name="Longueur_x000a_Ml" dataDxfId="13"/>
    <tableColumn id="4" xr3:uid="{FC243F0F-ECC2-4FE9-A3DA-1409DECC27C3}" name="Circonférence_x000a_tôle" dataDxfId="12">
      <calculatedColumnFormula>(A2/1000)*PI()</calculatedColumnFormula>
    </tableColumn>
    <tableColumn id="5" xr3:uid="{340F4F85-2C2E-4F2B-BE88-AC71DD2641A5}" name="Surface totale_x000a_de la tole" dataDxfId="11">
      <calculatedColumnFormula>C2*D2</calculatedColumnFormula>
    </tableColumn>
    <tableColumn id="6" xr3:uid="{748F494D-C4AE-4B50-90F4-C2B6930E8F3E}" name="Epaisseur_x000a_Isolant mm" dataDxfId="10"/>
    <tableColumn id="7" xr3:uid="{2BB9BF18-7318-4FA4-88B7-B805ACF88705}" name="Surface_x000a_calo m²/Ml" dataDxfId="9">
      <calculatedColumnFormula>((A2+F2)*2)*PI()/1000</calculatedColumnFormula>
    </tableColumn>
    <tableColumn id="8" xr3:uid="{EAE0D502-1C32-4AF8-A1B8-3E7B5A26BEBA}" name="Surface totale_x000a_isolant m²" dataDxfId="8">
      <calculatedColumnFormula>G2*C2</calculatedColumnFormula>
    </tableColumn>
    <tableColumn id="9" xr3:uid="{341A876D-59AB-4957-96A2-7F537461D931}" name="Poids" dataDxfId="7"/>
    <tableColumn id="10" xr3:uid="{8D441BC8-1BED-4B3A-A976-37A34B94FF18}" name="Poids_x000a_total" dataDxfId="6">
      <calculatedColumnFormula>I2*C2</calculatedColumnFormula>
    </tableColumn>
    <tableColumn id="11" xr3:uid="{0FB15FB6-75F4-4E37-A9CD-12E12D425BEE}" name="Débit_x000a_m3 /H" dataDxfId="5"/>
    <tableColumn id="12" xr3:uid="{200D6409-356A-494D-AFEE-3BC5A50D7D48}" name="Vitesse_x000a_M/s" dataDxfId="4"/>
    <tableColumn id="13" xr3:uid="{E2E1F797-10A6-48F3-8835-72FB9DA7A5C7}" name="Perte de charges_x000a_ linéaire Pa" dataDxfId="3">
      <calculatedColumnFormula>lambda*C2*MasVolAir*(L2^2)/(2*A2)</calculatedColumnFormula>
    </tableColumn>
    <tableColumn id="14" xr3:uid="{64920FC4-6E7A-4869-8B73-CAFC99BF6B4E}" name="Perte charges_x000a_singulière Pa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K15"/>
  <sheetViews>
    <sheetView workbookViewId="0">
      <selection activeCell="E13" sqref="E13"/>
    </sheetView>
  </sheetViews>
  <sheetFormatPr baseColWidth="10" defaultRowHeight="15" x14ac:dyDescent="0.25"/>
  <cols>
    <col min="1" max="9" width="11.42578125" style="35"/>
    <col min="10" max="10" width="24.140625" style="35" customWidth="1"/>
    <col min="11" max="16384" width="11.42578125" style="35"/>
  </cols>
  <sheetData>
    <row r="1" spans="2:11" ht="26.25" x14ac:dyDescent="0.4">
      <c r="B1" s="34"/>
      <c r="C1" s="34"/>
      <c r="D1" s="34"/>
      <c r="E1" s="34"/>
      <c r="F1" s="34"/>
      <c r="G1" s="34"/>
      <c r="H1" s="34"/>
      <c r="I1" s="34"/>
      <c r="J1" s="34"/>
      <c r="K1" s="34"/>
    </row>
    <row r="2" spans="2:11" ht="26.25" x14ac:dyDescent="0.4">
      <c r="B2" s="34"/>
      <c r="C2" s="34"/>
      <c r="D2" s="34"/>
      <c r="E2" s="34"/>
      <c r="F2" s="34"/>
      <c r="G2" s="34"/>
      <c r="H2" s="34"/>
      <c r="I2" s="34"/>
      <c r="J2" s="34"/>
      <c r="K2" s="34"/>
    </row>
    <row r="3" spans="2:11" ht="26.25" x14ac:dyDescent="0.4">
      <c r="B3" s="34"/>
      <c r="C3" s="34"/>
      <c r="D3" s="34"/>
      <c r="E3" s="34"/>
      <c r="F3" s="34"/>
      <c r="G3" s="34"/>
      <c r="H3" s="34"/>
      <c r="I3" s="34"/>
      <c r="J3" s="34"/>
      <c r="K3" s="34"/>
    </row>
    <row r="4" spans="2:11" ht="26.25" x14ac:dyDescent="0.4">
      <c r="B4" s="34"/>
      <c r="C4" s="34"/>
      <c r="D4" s="34"/>
      <c r="E4" s="34"/>
      <c r="F4" s="34"/>
      <c r="G4" s="34"/>
      <c r="H4" s="34"/>
      <c r="I4" s="34"/>
      <c r="J4" s="34"/>
      <c r="K4" s="34"/>
    </row>
    <row r="5" spans="2:11" ht="26.25" x14ac:dyDescent="0.4">
      <c r="B5" s="34"/>
      <c r="C5" s="34"/>
      <c r="D5" s="34"/>
      <c r="E5" s="34"/>
      <c r="F5" s="34"/>
      <c r="G5" s="34"/>
      <c r="H5" s="34"/>
      <c r="I5" s="34"/>
      <c r="J5" s="34"/>
      <c r="K5" s="34"/>
    </row>
    <row r="6" spans="2:11" ht="26.25" x14ac:dyDescent="0.4">
      <c r="B6" s="34"/>
      <c r="C6" s="34"/>
      <c r="D6" s="34"/>
      <c r="E6" s="34"/>
      <c r="F6" s="34"/>
      <c r="G6" s="34"/>
      <c r="H6" s="34"/>
      <c r="I6" s="34"/>
      <c r="J6" s="34"/>
      <c r="K6" s="34"/>
    </row>
    <row r="7" spans="2:11" ht="26.25" x14ac:dyDescent="0.4">
      <c r="B7" s="34"/>
      <c r="C7" s="34"/>
      <c r="D7" s="34"/>
      <c r="E7" s="34"/>
      <c r="F7" s="34"/>
      <c r="G7" s="34"/>
      <c r="H7" s="34"/>
      <c r="I7" s="34"/>
      <c r="J7" s="34"/>
      <c r="K7" s="34"/>
    </row>
    <row r="8" spans="2:11" ht="26.25" x14ac:dyDescent="0.4">
      <c r="B8" s="34"/>
      <c r="C8" s="34"/>
      <c r="D8" s="34"/>
      <c r="E8" s="34"/>
      <c r="F8" s="34"/>
      <c r="G8" s="34"/>
      <c r="H8" s="34"/>
      <c r="I8" s="34"/>
      <c r="J8" s="34"/>
      <c r="K8" s="34"/>
    </row>
    <row r="9" spans="2:11" ht="26.25" x14ac:dyDescent="0.4">
      <c r="B9" s="34"/>
      <c r="C9" s="34"/>
      <c r="D9" s="34"/>
      <c r="E9" s="34"/>
      <c r="F9" s="34"/>
      <c r="G9" s="34"/>
      <c r="H9" s="34"/>
      <c r="I9" s="34"/>
      <c r="J9" s="34"/>
      <c r="K9" s="34"/>
    </row>
    <row r="10" spans="2:11" ht="26.25" x14ac:dyDescent="0.4">
      <c r="B10" s="34"/>
      <c r="C10" s="34"/>
      <c r="D10" s="34"/>
      <c r="E10" s="34"/>
      <c r="F10" s="34"/>
      <c r="G10" s="34"/>
      <c r="H10" s="34"/>
      <c r="I10" s="34"/>
      <c r="J10" s="34"/>
      <c r="K10" s="34"/>
    </row>
    <row r="11" spans="2:11" ht="26.25" x14ac:dyDescent="0.4">
      <c r="B11" s="34"/>
      <c r="C11" s="34"/>
      <c r="D11" s="34"/>
      <c r="E11" s="34"/>
      <c r="F11" s="34"/>
      <c r="G11" s="34"/>
      <c r="H11" s="34"/>
      <c r="I11" s="34"/>
      <c r="J11" s="34"/>
      <c r="K11" s="34"/>
    </row>
    <row r="12" spans="2:11" ht="26.25" x14ac:dyDescent="0.4">
      <c r="B12" s="34"/>
      <c r="C12" s="34"/>
      <c r="D12" s="34"/>
      <c r="E12" s="34"/>
      <c r="F12" s="34"/>
      <c r="G12" s="34"/>
      <c r="H12" s="34"/>
      <c r="I12" s="34"/>
      <c r="J12" s="34"/>
      <c r="K12" s="34"/>
    </row>
    <row r="13" spans="2:11" ht="26.25" x14ac:dyDescent="0.4">
      <c r="B13" s="34"/>
      <c r="C13" s="34"/>
      <c r="D13" s="34"/>
      <c r="E13" s="34"/>
      <c r="F13" s="34"/>
      <c r="G13" s="34"/>
      <c r="H13" s="34"/>
      <c r="I13" s="34"/>
      <c r="J13" s="34"/>
      <c r="K13" s="34"/>
    </row>
    <row r="14" spans="2:11" ht="26.25" x14ac:dyDescent="0.4">
      <c r="B14" s="34"/>
      <c r="C14" s="34"/>
      <c r="D14" s="34"/>
      <c r="E14" s="34"/>
      <c r="F14" s="34"/>
      <c r="G14" s="34"/>
      <c r="H14" s="34"/>
      <c r="I14" s="34"/>
      <c r="J14" s="34"/>
      <c r="K14" s="34"/>
    </row>
    <row r="15" spans="2:11" ht="26.25" x14ac:dyDescent="0.4">
      <c r="B15" s="34"/>
      <c r="C15" s="34"/>
      <c r="D15" s="34"/>
      <c r="E15" s="34"/>
      <c r="F15" s="34"/>
      <c r="G15" s="34"/>
      <c r="H15" s="34"/>
      <c r="I15" s="34"/>
      <c r="J15" s="34"/>
      <c r="K15" s="34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Label1">
          <controlPr defaultSize="0" autoLine="0" r:id="rId4">
            <anchor moveWithCells="1">
              <from>
                <xdr:col>1</xdr:col>
                <xdr:colOff>0</xdr:colOff>
                <xdr:row>0</xdr:row>
                <xdr:rowOff>276225</xdr:rowOff>
              </from>
              <to>
                <xdr:col>10</xdr:col>
                <xdr:colOff>581025</xdr:colOff>
                <xdr:row>7</xdr:row>
                <xdr:rowOff>247650</xdr:rowOff>
              </to>
            </anchor>
          </controlPr>
        </control>
      </mc:Choice>
      <mc:Fallback>
        <control shapeId="3073" r:id="rId3" name="Label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C5:L26"/>
  <sheetViews>
    <sheetView showGridLines="0" showRowColHeaders="0" workbookViewId="0">
      <selection activeCell="H13" sqref="H13"/>
    </sheetView>
  </sheetViews>
  <sheetFormatPr baseColWidth="10" defaultRowHeight="15" x14ac:dyDescent="0.25"/>
  <cols>
    <col min="1" max="1" width="11.42578125" style="6"/>
    <col min="2" max="2" width="72" style="6" customWidth="1"/>
    <col min="3" max="3" width="14" style="3" customWidth="1"/>
    <col min="4" max="6" width="11.42578125" style="6"/>
    <col min="7" max="7" width="15" style="3" customWidth="1"/>
    <col min="8" max="8" width="11.42578125" style="6"/>
    <col min="9" max="9" width="5.7109375" style="6" customWidth="1"/>
    <col min="10" max="16384" width="11.42578125" style="6"/>
  </cols>
  <sheetData>
    <row r="5" spans="3:12" ht="51.75" customHeight="1" thickBot="1" x14ac:dyDescent="0.3"/>
    <row r="6" spans="3:12" ht="21.75" customHeight="1" thickBot="1" x14ac:dyDescent="0.3">
      <c r="C6" s="32" t="s">
        <v>21</v>
      </c>
      <c r="D6" s="33"/>
      <c r="E6" s="33"/>
      <c r="F6" s="33"/>
      <c r="G6" s="33"/>
      <c r="H6" s="33"/>
      <c r="I6" s="25" t="s">
        <v>22</v>
      </c>
    </row>
    <row r="7" spans="3:12" x14ac:dyDescent="0.25">
      <c r="C7" s="10"/>
      <c r="D7" s="11"/>
      <c r="E7" s="11"/>
      <c r="F7" s="11"/>
      <c r="G7" s="12"/>
      <c r="H7" s="11"/>
      <c r="I7" s="27"/>
      <c r="J7" s="26"/>
    </row>
    <row r="8" spans="3:12" x14ac:dyDescent="0.25">
      <c r="C8" s="13" t="s">
        <v>4</v>
      </c>
      <c r="D8" s="19"/>
      <c r="E8" s="23" t="s">
        <v>0</v>
      </c>
      <c r="F8" s="11"/>
      <c r="G8" s="12"/>
      <c r="H8" s="11"/>
      <c r="I8" s="27"/>
      <c r="J8" s="26"/>
    </row>
    <row r="9" spans="3:12" x14ac:dyDescent="0.25">
      <c r="C9" s="10"/>
      <c r="D9" s="18"/>
      <c r="E9" s="18"/>
      <c r="F9" s="11"/>
      <c r="G9" s="12"/>
      <c r="H9" s="11"/>
      <c r="I9" s="27"/>
    </row>
    <row r="10" spans="3:12" x14ac:dyDescent="0.25">
      <c r="C10" s="13" t="s">
        <v>10</v>
      </c>
      <c r="D10" s="19"/>
      <c r="E10" s="23" t="s">
        <v>0</v>
      </c>
      <c r="F10" s="11"/>
      <c r="G10" s="12"/>
      <c r="H10" s="11"/>
      <c r="I10" s="27"/>
      <c r="J10" s="26"/>
    </row>
    <row r="11" spans="3:12" x14ac:dyDescent="0.25">
      <c r="C11" s="10"/>
      <c r="D11" s="18"/>
      <c r="E11" s="18"/>
      <c r="F11" s="11"/>
      <c r="G11" s="12"/>
      <c r="H11" s="11"/>
      <c r="I11" s="27"/>
    </row>
    <row r="12" spans="3:12" x14ac:dyDescent="0.25">
      <c r="C12" s="13" t="s">
        <v>2</v>
      </c>
      <c r="D12" s="19"/>
      <c r="E12" s="23" t="s">
        <v>16</v>
      </c>
      <c r="F12" s="11"/>
      <c r="G12" s="12"/>
      <c r="H12" s="11"/>
      <c r="I12" s="27"/>
    </row>
    <row r="13" spans="3:12" x14ac:dyDescent="0.25">
      <c r="C13" s="10"/>
      <c r="D13" s="18"/>
      <c r="E13" s="18"/>
      <c r="F13" s="11"/>
      <c r="G13" s="12"/>
      <c r="H13" s="11"/>
      <c r="I13" s="27"/>
    </row>
    <row r="14" spans="3:12" x14ac:dyDescent="0.25">
      <c r="C14" s="13" t="s">
        <v>14</v>
      </c>
      <c r="D14" s="19"/>
      <c r="E14" s="23" t="s">
        <v>17</v>
      </c>
      <c r="F14" s="8"/>
      <c r="G14" s="9"/>
      <c r="H14" s="8"/>
      <c r="I14" s="28"/>
    </row>
    <row r="15" spans="3:12" x14ac:dyDescent="0.25">
      <c r="C15" s="10"/>
      <c r="D15" s="18"/>
      <c r="E15" s="18"/>
      <c r="F15" s="8"/>
      <c r="G15" s="9"/>
      <c r="H15" s="8"/>
      <c r="I15" s="28"/>
      <c r="L15" s="6" t="s">
        <v>23</v>
      </c>
    </row>
    <row r="16" spans="3:12" x14ac:dyDescent="0.25">
      <c r="C16" s="13" t="s">
        <v>8</v>
      </c>
      <c r="D16" s="19"/>
      <c r="E16" s="23" t="s">
        <v>18</v>
      </c>
      <c r="F16" s="8"/>
      <c r="G16" s="9"/>
      <c r="H16" s="8"/>
      <c r="I16" s="28"/>
    </row>
    <row r="17" spans="3:9" x14ac:dyDescent="0.25">
      <c r="C17" s="10"/>
      <c r="D17" s="18"/>
      <c r="E17" s="18"/>
      <c r="F17" s="11"/>
      <c r="G17" s="12"/>
      <c r="H17" s="18"/>
      <c r="I17" s="29"/>
    </row>
    <row r="18" spans="3:9" x14ac:dyDescent="0.25">
      <c r="C18" s="13" t="s">
        <v>11</v>
      </c>
      <c r="D18" s="19"/>
      <c r="E18" s="23" t="s">
        <v>7</v>
      </c>
      <c r="F18" s="8"/>
      <c r="G18" s="9"/>
      <c r="H18" s="8"/>
      <c r="I18" s="28"/>
    </row>
    <row r="19" spans="3:9" x14ac:dyDescent="0.25">
      <c r="C19" s="7"/>
      <c r="D19" s="8"/>
      <c r="E19" s="8"/>
      <c r="F19" s="8"/>
      <c r="G19" s="9"/>
      <c r="H19" s="8"/>
      <c r="I19" s="28"/>
    </row>
    <row r="20" spans="3:9" ht="30" x14ac:dyDescent="0.25">
      <c r="C20" s="13" t="s">
        <v>20</v>
      </c>
      <c r="D20" s="24"/>
      <c r="E20" s="23" t="s">
        <v>0</v>
      </c>
      <c r="F20" s="8"/>
      <c r="G20" s="9"/>
      <c r="H20" s="8"/>
      <c r="I20" s="28"/>
    </row>
    <row r="21" spans="3:9" x14ac:dyDescent="0.25">
      <c r="C21" s="10"/>
      <c r="D21" s="18"/>
      <c r="E21" s="18"/>
      <c r="F21" s="11"/>
      <c r="G21" s="11"/>
      <c r="H21" s="18"/>
      <c r="I21" s="29"/>
    </row>
    <row r="22" spans="3:9" ht="30" x14ac:dyDescent="0.25">
      <c r="C22" s="13" t="s">
        <v>13</v>
      </c>
      <c r="D22" s="19"/>
      <c r="E22" s="23" t="s">
        <v>9</v>
      </c>
      <c r="F22" s="11"/>
      <c r="G22" s="14" t="s">
        <v>12</v>
      </c>
      <c r="H22" s="19">
        <v>0</v>
      </c>
      <c r="I22" s="30" t="s">
        <v>9</v>
      </c>
    </row>
    <row r="23" spans="3:9" x14ac:dyDescent="0.25">
      <c r="C23" s="10"/>
      <c r="D23" s="18"/>
      <c r="E23" s="22"/>
      <c r="F23" s="11"/>
      <c r="G23" s="12"/>
      <c r="H23" s="18"/>
      <c r="I23" s="29"/>
    </row>
    <row r="24" spans="3:9" ht="45.75" thickBot="1" x14ac:dyDescent="0.3">
      <c r="C24" s="15" t="s">
        <v>5</v>
      </c>
      <c r="D24" s="20"/>
      <c r="E24" s="21" t="s">
        <v>19</v>
      </c>
      <c r="F24" s="16"/>
      <c r="G24" s="17" t="s">
        <v>15</v>
      </c>
      <c r="H24" s="20"/>
      <c r="I24" s="31" t="s">
        <v>19</v>
      </c>
    </row>
    <row r="26" spans="3:9" x14ac:dyDescent="0.25">
      <c r="C26" s="6"/>
    </row>
  </sheetData>
  <mergeCells count="1">
    <mergeCell ref="C6:H6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Label1">
          <controlPr defaultSize="0" autoLine="0" autoPict="0" r:id="rId5">
            <anchor moveWithCells="1">
              <from>
                <xdr:col>8</xdr:col>
                <xdr:colOff>9525</xdr:colOff>
                <xdr:row>5</xdr:row>
                <xdr:rowOff>19050</xdr:rowOff>
              </from>
              <to>
                <xdr:col>8</xdr:col>
                <xdr:colOff>361950</xdr:colOff>
                <xdr:row>5</xdr:row>
                <xdr:rowOff>247650</xdr:rowOff>
              </to>
            </anchor>
          </controlPr>
        </control>
      </mc:Choice>
      <mc:Fallback>
        <control shapeId="2052" r:id="rId4" name="Label1"/>
      </mc:Fallback>
    </mc:AlternateContent>
    <mc:AlternateContent xmlns:mc="http://schemas.openxmlformats.org/markup-compatibility/2006">
      <mc:Choice Requires="x14">
        <control shapeId="2056" r:id="rId6" name="Button 8">
          <controlPr defaultSize="0" print="0" autoFill="0" autoPict="0" macro="[0]!Ajouter_valeurs">
            <anchor moveWithCells="1" sizeWithCells="1">
              <from>
                <xdr:col>6</xdr:col>
                <xdr:colOff>85725</xdr:colOff>
                <xdr:row>17</xdr:row>
                <xdr:rowOff>47625</xdr:rowOff>
              </from>
              <to>
                <xdr:col>8</xdr:col>
                <xdr:colOff>238125</xdr:colOff>
                <xdr:row>19</xdr:row>
                <xdr:rowOff>352425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N27"/>
  <sheetViews>
    <sheetView showZeros="0" tabSelected="1" zoomScaleNormal="100" workbookViewId="0">
      <selection activeCell="G25" sqref="G25"/>
    </sheetView>
  </sheetViews>
  <sheetFormatPr baseColWidth="10" defaultColWidth="10.85546875" defaultRowHeight="15" x14ac:dyDescent="0.25"/>
  <cols>
    <col min="1" max="1" width="10.85546875" style="1"/>
    <col min="2" max="2" width="14" style="1" bestFit="1" customWidth="1"/>
    <col min="3" max="3" width="13.85546875" style="4" bestFit="1" customWidth="1"/>
    <col min="4" max="4" width="18" style="2" bestFit="1" customWidth="1"/>
    <col min="5" max="5" width="17.85546875" style="2" bestFit="1" customWidth="1"/>
    <col min="6" max="6" width="15.42578125" style="1" bestFit="1" customWidth="1"/>
    <col min="7" max="7" width="12.42578125" style="2" bestFit="1" customWidth="1"/>
    <col min="8" max="8" width="17.28515625" style="2" customWidth="1"/>
    <col min="9" max="9" width="10.85546875" style="1"/>
    <col min="10" max="10" width="13.5703125" style="6" customWidth="1"/>
    <col min="11" max="11" width="12.42578125" style="1" bestFit="1" customWidth="1"/>
    <col min="12" max="12" width="10.85546875" style="6"/>
    <col min="13" max="13" width="23.28515625" style="1" bestFit="1" customWidth="1"/>
    <col min="14" max="14" width="17.5703125" style="1" bestFit="1" customWidth="1"/>
    <col min="15" max="16384" width="10.85546875" style="1"/>
  </cols>
  <sheetData>
    <row r="1" spans="1:14" ht="34.5" x14ac:dyDescent="0.25">
      <c r="A1" s="47" t="s">
        <v>25</v>
      </c>
      <c r="B1" s="47" t="s">
        <v>24</v>
      </c>
      <c r="C1" s="47" t="s">
        <v>26</v>
      </c>
      <c r="D1" s="48" t="s">
        <v>35</v>
      </c>
      <c r="E1" s="48" t="s">
        <v>27</v>
      </c>
      <c r="F1" s="47" t="s">
        <v>28</v>
      </c>
      <c r="G1" s="48" t="s">
        <v>29</v>
      </c>
      <c r="H1" s="48" t="s">
        <v>30</v>
      </c>
      <c r="I1" s="39" t="s">
        <v>1</v>
      </c>
      <c r="J1" s="47" t="s">
        <v>31</v>
      </c>
      <c r="K1" s="47" t="s">
        <v>37</v>
      </c>
      <c r="L1" s="47" t="s">
        <v>32</v>
      </c>
      <c r="M1" s="47" t="s">
        <v>33</v>
      </c>
      <c r="N1" s="36" t="s">
        <v>36</v>
      </c>
    </row>
    <row r="2" spans="1:14" ht="15.75" x14ac:dyDescent="0.25">
      <c r="A2" s="37">
        <v>80</v>
      </c>
      <c r="B2" s="38">
        <v>0.5</v>
      </c>
      <c r="C2" s="39">
        <v>10</v>
      </c>
      <c r="D2" s="40">
        <f t="shared" ref="D2:D19" si="0">(A2/1000)*PI()</f>
        <v>0.25132741228718347</v>
      </c>
      <c r="E2" s="41">
        <f>C2*D2</f>
        <v>2.5132741228718345</v>
      </c>
      <c r="F2" s="38">
        <v>1.5</v>
      </c>
      <c r="G2" s="42">
        <f t="shared" ref="G2:G19" si="1">((A2+F2)*2)*PI()/1000</f>
        <v>0.51207960253513629</v>
      </c>
      <c r="H2" s="41">
        <f>G2*C2</f>
        <v>5.1207960253513631</v>
      </c>
      <c r="I2" s="43">
        <v>1.1399999999999999</v>
      </c>
      <c r="J2" s="39">
        <f>I2*C2</f>
        <v>11.399999999999999</v>
      </c>
      <c r="K2" s="44">
        <v>3</v>
      </c>
      <c r="L2" s="45">
        <v>4</v>
      </c>
      <c r="M2" s="46">
        <f t="shared" ref="M2:M19" si="2">lambda*C2*MasVolAir*(L2^2)/(2*A2)</f>
        <v>0.10835999999999998</v>
      </c>
      <c r="N2" s="46"/>
    </row>
    <row r="3" spans="1:14" ht="15.75" x14ac:dyDescent="0.25">
      <c r="A3" s="37">
        <v>100</v>
      </c>
      <c r="B3" s="38">
        <v>0.5</v>
      </c>
      <c r="C3" s="40">
        <v>120</v>
      </c>
      <c r="D3" s="40">
        <f t="shared" si="0"/>
        <v>0.31415926535897931</v>
      </c>
      <c r="E3" s="41">
        <f t="shared" ref="E3:E19" si="3">C3*D3</f>
        <v>37.699111843077517</v>
      </c>
      <c r="F3" s="38">
        <v>2</v>
      </c>
      <c r="G3" s="42">
        <f t="shared" si="1"/>
        <v>0.64088490133231779</v>
      </c>
      <c r="H3" s="41">
        <f t="shared" ref="H3:H19" si="4">G3*C3</f>
        <v>76.906188159878141</v>
      </c>
      <c r="I3" s="43">
        <v>1.43</v>
      </c>
      <c r="J3" s="39">
        <f t="shared" ref="J3:J19" si="5">I3*C3</f>
        <v>171.6</v>
      </c>
      <c r="K3" s="44">
        <v>2</v>
      </c>
      <c r="L3" s="45">
        <v>5</v>
      </c>
      <c r="M3" s="46">
        <f>lambda*C3*MasVolAir*(L3^2)/(2*A3)</f>
        <v>1.6253999999999997</v>
      </c>
      <c r="N3" s="46"/>
    </row>
    <row r="4" spans="1:14" ht="15.75" x14ac:dyDescent="0.25">
      <c r="A4" s="37">
        <v>125</v>
      </c>
      <c r="B4" s="38">
        <v>0.5</v>
      </c>
      <c r="C4" s="40">
        <v>200</v>
      </c>
      <c r="D4" s="40">
        <f t="shared" si="0"/>
        <v>0.39269908169872414</v>
      </c>
      <c r="E4" s="41">
        <f t="shared" si="3"/>
        <v>78.539816339744831</v>
      </c>
      <c r="F4" s="38">
        <v>12</v>
      </c>
      <c r="G4" s="42">
        <f t="shared" si="1"/>
        <v>0.8607963870836034</v>
      </c>
      <c r="H4" s="41">
        <f t="shared" si="4"/>
        <v>172.15927741672067</v>
      </c>
      <c r="I4" s="43">
        <v>1.78</v>
      </c>
      <c r="J4" s="39">
        <f t="shared" si="5"/>
        <v>356</v>
      </c>
      <c r="K4" s="44">
        <v>14</v>
      </c>
      <c r="L4" s="45">
        <v>5</v>
      </c>
      <c r="M4" s="46">
        <f t="shared" si="2"/>
        <v>2.1672000000000002</v>
      </c>
      <c r="N4" s="46"/>
    </row>
    <row r="5" spans="1:14" ht="15.75" x14ac:dyDescent="0.25">
      <c r="A5" s="37">
        <v>160</v>
      </c>
      <c r="B5" s="38">
        <v>0.5</v>
      </c>
      <c r="C5" s="40">
        <v>145</v>
      </c>
      <c r="D5" s="40">
        <f t="shared" si="0"/>
        <v>0.50265482457436694</v>
      </c>
      <c r="E5" s="41">
        <f t="shared" si="3"/>
        <v>72.8849495632832</v>
      </c>
      <c r="F5" s="38">
        <v>3</v>
      </c>
      <c r="G5" s="42">
        <f t="shared" si="1"/>
        <v>1.0241592050702726</v>
      </c>
      <c r="H5" s="41">
        <f t="shared" si="4"/>
        <v>148.50308473518953</v>
      </c>
      <c r="I5" s="43">
        <v>2.2799999999999998</v>
      </c>
      <c r="J5" s="39">
        <f t="shared" si="5"/>
        <v>330.59999999999997</v>
      </c>
      <c r="K5" s="44">
        <v>4</v>
      </c>
      <c r="L5" s="45">
        <v>5.0999999999999996</v>
      </c>
      <c r="M5" s="46">
        <f t="shared" si="2"/>
        <v>1.2771072562499997</v>
      </c>
      <c r="N5" s="46"/>
    </row>
    <row r="6" spans="1:14" ht="15.75" x14ac:dyDescent="0.25">
      <c r="A6" s="37">
        <v>200</v>
      </c>
      <c r="B6" s="38">
        <v>0.6</v>
      </c>
      <c r="C6" s="39"/>
      <c r="D6" s="40">
        <f t="shared" si="0"/>
        <v>0.62831853071795862</v>
      </c>
      <c r="E6" s="41">
        <f t="shared" si="3"/>
        <v>0</v>
      </c>
      <c r="F6" s="38"/>
      <c r="G6" s="42">
        <f t="shared" si="1"/>
        <v>1.2566370614359172</v>
      </c>
      <c r="H6" s="41">
        <f t="shared" si="4"/>
        <v>0</v>
      </c>
      <c r="I6" s="43">
        <v>3.5</v>
      </c>
      <c r="J6" s="39">
        <f t="shared" si="5"/>
        <v>0</v>
      </c>
      <c r="K6" s="44"/>
      <c r="L6" s="45"/>
      <c r="M6" s="46">
        <f t="shared" si="2"/>
        <v>0</v>
      </c>
      <c r="N6" s="46"/>
    </row>
    <row r="7" spans="1:14" ht="15.75" x14ac:dyDescent="0.25">
      <c r="A7" s="37">
        <v>250</v>
      </c>
      <c r="B7" s="38">
        <v>0.6</v>
      </c>
      <c r="C7" s="39"/>
      <c r="D7" s="40">
        <f t="shared" si="0"/>
        <v>0.78539816339744828</v>
      </c>
      <c r="E7" s="41">
        <f t="shared" si="3"/>
        <v>0</v>
      </c>
      <c r="F7" s="38"/>
      <c r="G7" s="42">
        <f t="shared" si="1"/>
        <v>1.5707963267948966</v>
      </c>
      <c r="H7" s="41">
        <f t="shared" si="4"/>
        <v>0</v>
      </c>
      <c r="I7" s="43">
        <v>4.3</v>
      </c>
      <c r="J7" s="39">
        <f t="shared" si="5"/>
        <v>0</v>
      </c>
      <c r="K7" s="44"/>
      <c r="L7" s="45"/>
      <c r="M7" s="46">
        <f t="shared" si="2"/>
        <v>0</v>
      </c>
      <c r="N7" s="46"/>
    </row>
    <row r="8" spans="1:14" ht="15.75" x14ac:dyDescent="0.25">
      <c r="A8" s="37">
        <v>315</v>
      </c>
      <c r="B8" s="38">
        <v>0.6</v>
      </c>
      <c r="C8" s="39"/>
      <c r="D8" s="40">
        <f t="shared" si="0"/>
        <v>0.98960168588078479</v>
      </c>
      <c r="E8" s="41">
        <f t="shared" si="3"/>
        <v>0</v>
      </c>
      <c r="F8" s="38"/>
      <c r="G8" s="42">
        <f t="shared" si="1"/>
        <v>1.9792033717615698</v>
      </c>
      <c r="H8" s="41">
        <f t="shared" si="4"/>
        <v>0</v>
      </c>
      <c r="I8" s="43">
        <v>5.4</v>
      </c>
      <c r="J8" s="39">
        <f t="shared" si="5"/>
        <v>0</v>
      </c>
      <c r="K8" s="44"/>
      <c r="L8" s="45"/>
      <c r="M8" s="46">
        <f t="shared" si="2"/>
        <v>0</v>
      </c>
      <c r="N8" s="46"/>
    </row>
    <row r="9" spans="1:14" ht="15.75" x14ac:dyDescent="0.25">
      <c r="A9" s="37">
        <v>355</v>
      </c>
      <c r="B9" s="38">
        <v>0.6</v>
      </c>
      <c r="C9" s="39"/>
      <c r="D9" s="40">
        <f t="shared" si="0"/>
        <v>1.1152653920243765</v>
      </c>
      <c r="E9" s="41">
        <f t="shared" si="3"/>
        <v>0</v>
      </c>
      <c r="F9" s="38"/>
      <c r="G9" s="42">
        <f t="shared" si="1"/>
        <v>2.2305307840487529</v>
      </c>
      <c r="H9" s="41">
        <f t="shared" si="4"/>
        <v>0</v>
      </c>
      <c r="I9" s="43">
        <v>6.1</v>
      </c>
      <c r="J9" s="39">
        <f t="shared" si="5"/>
        <v>0</v>
      </c>
      <c r="K9" s="44"/>
      <c r="L9" s="45"/>
      <c r="M9" s="46">
        <f t="shared" si="2"/>
        <v>0</v>
      </c>
      <c r="N9" s="46"/>
    </row>
    <row r="10" spans="1:14" ht="15.75" x14ac:dyDescent="0.25">
      <c r="A10" s="37">
        <v>400</v>
      </c>
      <c r="B10" s="38">
        <v>0.8</v>
      </c>
      <c r="C10" s="39"/>
      <c r="D10" s="40">
        <f t="shared" si="0"/>
        <v>1.2566370614359172</v>
      </c>
      <c r="E10" s="41">
        <f t="shared" si="3"/>
        <v>0</v>
      </c>
      <c r="F10" s="38"/>
      <c r="G10" s="42">
        <f t="shared" si="1"/>
        <v>2.5132741228718345</v>
      </c>
      <c r="H10" s="41">
        <f t="shared" si="4"/>
        <v>0</v>
      </c>
      <c r="I10" s="43">
        <v>9.1999999999999993</v>
      </c>
      <c r="J10" s="39">
        <f t="shared" si="5"/>
        <v>0</v>
      </c>
      <c r="K10" s="44"/>
      <c r="L10" s="45"/>
      <c r="M10" s="46">
        <f t="shared" si="2"/>
        <v>0</v>
      </c>
      <c r="N10" s="46"/>
    </row>
    <row r="11" spans="1:14" ht="15.75" x14ac:dyDescent="0.25">
      <c r="A11" s="37">
        <v>450</v>
      </c>
      <c r="B11" s="38">
        <v>0.8</v>
      </c>
      <c r="C11" s="39"/>
      <c r="D11" s="40">
        <f t="shared" si="0"/>
        <v>1.4137166941154069</v>
      </c>
      <c r="E11" s="41">
        <f t="shared" si="3"/>
        <v>0</v>
      </c>
      <c r="F11" s="38"/>
      <c r="G11" s="42">
        <f t="shared" si="1"/>
        <v>2.8274333882308138</v>
      </c>
      <c r="H11" s="41">
        <f t="shared" si="4"/>
        <v>0</v>
      </c>
      <c r="I11" s="43">
        <v>10.4</v>
      </c>
      <c r="J11" s="39">
        <f t="shared" si="5"/>
        <v>0</v>
      </c>
      <c r="K11" s="44"/>
      <c r="L11" s="45"/>
      <c r="M11" s="46">
        <f t="shared" si="2"/>
        <v>0</v>
      </c>
      <c r="N11" s="46"/>
    </row>
    <row r="12" spans="1:14" ht="15.75" x14ac:dyDescent="0.25">
      <c r="A12" s="37">
        <v>500</v>
      </c>
      <c r="B12" s="38">
        <v>0.8</v>
      </c>
      <c r="C12" s="39"/>
      <c r="D12" s="40">
        <f t="shared" si="0"/>
        <v>1.5707963267948966</v>
      </c>
      <c r="E12" s="41">
        <f t="shared" si="3"/>
        <v>0</v>
      </c>
      <c r="F12" s="38"/>
      <c r="G12" s="42">
        <f t="shared" si="1"/>
        <v>3.1415926535897931</v>
      </c>
      <c r="H12" s="41">
        <f t="shared" si="4"/>
        <v>0</v>
      </c>
      <c r="I12" s="43">
        <v>11.5</v>
      </c>
      <c r="J12" s="39">
        <f t="shared" si="5"/>
        <v>0</v>
      </c>
      <c r="K12" s="44"/>
      <c r="L12" s="45"/>
      <c r="M12" s="46">
        <f t="shared" si="2"/>
        <v>0</v>
      </c>
      <c r="N12" s="46"/>
    </row>
    <row r="13" spans="1:14" ht="15.75" x14ac:dyDescent="0.25">
      <c r="A13" s="37">
        <v>560</v>
      </c>
      <c r="B13" s="38">
        <v>0.8</v>
      </c>
      <c r="C13" s="39"/>
      <c r="D13" s="40">
        <f t="shared" si="0"/>
        <v>1.7592918860102844</v>
      </c>
      <c r="E13" s="41">
        <f t="shared" si="3"/>
        <v>0</v>
      </c>
      <c r="F13" s="38"/>
      <c r="G13" s="42">
        <f t="shared" si="1"/>
        <v>3.5185837720205684</v>
      </c>
      <c r="H13" s="41">
        <f t="shared" si="4"/>
        <v>0</v>
      </c>
      <c r="I13" s="43">
        <v>12.9</v>
      </c>
      <c r="J13" s="39">
        <f t="shared" si="5"/>
        <v>0</v>
      </c>
      <c r="K13" s="44"/>
      <c r="L13" s="45"/>
      <c r="M13" s="46">
        <f t="shared" si="2"/>
        <v>0</v>
      </c>
      <c r="N13" s="46"/>
    </row>
    <row r="14" spans="1:14" ht="15.75" x14ac:dyDescent="0.25">
      <c r="A14" s="37">
        <v>630</v>
      </c>
      <c r="B14" s="38">
        <v>0.8</v>
      </c>
      <c r="C14" s="39"/>
      <c r="D14" s="40">
        <f t="shared" si="0"/>
        <v>1.9792033717615696</v>
      </c>
      <c r="E14" s="41">
        <f t="shared" si="3"/>
        <v>0</v>
      </c>
      <c r="F14" s="38"/>
      <c r="G14" s="42">
        <f t="shared" si="1"/>
        <v>3.9584067435231396</v>
      </c>
      <c r="H14" s="41">
        <f t="shared" si="4"/>
        <v>0</v>
      </c>
      <c r="I14" s="43">
        <v>14.5</v>
      </c>
      <c r="J14" s="39">
        <f t="shared" si="5"/>
        <v>0</v>
      </c>
      <c r="K14" s="44"/>
      <c r="L14" s="45"/>
      <c r="M14" s="46">
        <f t="shared" si="2"/>
        <v>0</v>
      </c>
      <c r="N14" s="46"/>
    </row>
    <row r="15" spans="1:14" ht="15.75" x14ac:dyDescent="0.25">
      <c r="A15" s="37">
        <v>710</v>
      </c>
      <c r="B15" s="38">
        <v>0.8</v>
      </c>
      <c r="C15" s="39"/>
      <c r="D15" s="40">
        <f t="shared" si="0"/>
        <v>2.2305307840487529</v>
      </c>
      <c r="E15" s="41">
        <f t="shared" si="3"/>
        <v>0</v>
      </c>
      <c r="F15" s="38"/>
      <c r="G15" s="42">
        <f t="shared" si="1"/>
        <v>4.4610615680975059</v>
      </c>
      <c r="H15" s="41">
        <f t="shared" si="4"/>
        <v>0</v>
      </c>
      <c r="I15" s="43">
        <v>16.5</v>
      </c>
      <c r="J15" s="39">
        <f t="shared" si="5"/>
        <v>0</v>
      </c>
      <c r="K15" s="44"/>
      <c r="L15" s="45"/>
      <c r="M15" s="46">
        <f t="shared" si="2"/>
        <v>0</v>
      </c>
      <c r="N15" s="46"/>
    </row>
    <row r="16" spans="1:14" ht="15.75" x14ac:dyDescent="0.25">
      <c r="A16" s="37">
        <v>800</v>
      </c>
      <c r="B16" s="38">
        <v>1</v>
      </c>
      <c r="C16" s="39"/>
      <c r="D16" s="40">
        <f t="shared" si="0"/>
        <v>2.5132741228718345</v>
      </c>
      <c r="E16" s="41">
        <f t="shared" si="3"/>
        <v>0</v>
      </c>
      <c r="F16" s="38"/>
      <c r="G16" s="42">
        <f t="shared" si="1"/>
        <v>5.026548245743669</v>
      </c>
      <c r="H16" s="41">
        <f t="shared" si="4"/>
        <v>0</v>
      </c>
      <c r="I16" s="43">
        <v>23</v>
      </c>
      <c r="J16" s="39">
        <f t="shared" si="5"/>
        <v>0</v>
      </c>
      <c r="K16" s="44"/>
      <c r="L16" s="45"/>
      <c r="M16" s="46">
        <f t="shared" si="2"/>
        <v>0</v>
      </c>
      <c r="N16" s="46"/>
    </row>
    <row r="17" spans="1:14" ht="15.75" x14ac:dyDescent="0.25">
      <c r="A17" s="37">
        <v>900</v>
      </c>
      <c r="B17" s="38">
        <v>1</v>
      </c>
      <c r="C17" s="39"/>
      <c r="D17" s="40">
        <f t="shared" si="0"/>
        <v>2.8274333882308138</v>
      </c>
      <c r="E17" s="41">
        <f t="shared" si="3"/>
        <v>0</v>
      </c>
      <c r="F17" s="38"/>
      <c r="G17" s="42">
        <f t="shared" si="1"/>
        <v>5.6548667764616276</v>
      </c>
      <c r="H17" s="41">
        <f t="shared" si="4"/>
        <v>0</v>
      </c>
      <c r="I17" s="43">
        <v>25.9</v>
      </c>
      <c r="J17" s="39">
        <f t="shared" si="5"/>
        <v>0</v>
      </c>
      <c r="K17" s="44"/>
      <c r="L17" s="45"/>
      <c r="M17" s="46">
        <f t="shared" si="2"/>
        <v>0</v>
      </c>
      <c r="N17" s="46"/>
    </row>
    <row r="18" spans="1:14" ht="15.75" x14ac:dyDescent="0.25">
      <c r="A18" s="37">
        <v>1000</v>
      </c>
      <c r="B18" s="38">
        <v>1</v>
      </c>
      <c r="C18" s="39"/>
      <c r="D18" s="40">
        <f t="shared" si="0"/>
        <v>3.1415926535897931</v>
      </c>
      <c r="E18" s="41">
        <f t="shared" si="3"/>
        <v>0</v>
      </c>
      <c r="F18" s="38"/>
      <c r="G18" s="42">
        <f t="shared" si="1"/>
        <v>6.2831853071795862</v>
      </c>
      <c r="H18" s="41">
        <f t="shared" si="4"/>
        <v>0</v>
      </c>
      <c r="I18" s="43">
        <v>28.7</v>
      </c>
      <c r="J18" s="39">
        <f t="shared" si="5"/>
        <v>0</v>
      </c>
      <c r="K18" s="44"/>
      <c r="L18" s="45"/>
      <c r="M18" s="46">
        <f t="shared" si="2"/>
        <v>0</v>
      </c>
      <c r="N18" s="46"/>
    </row>
    <row r="19" spans="1:14" ht="15.75" x14ac:dyDescent="0.25">
      <c r="A19" s="37">
        <v>1250</v>
      </c>
      <c r="B19" s="38">
        <v>1.2</v>
      </c>
      <c r="C19" s="39"/>
      <c r="D19" s="40">
        <f t="shared" si="0"/>
        <v>3.9269908169872414</v>
      </c>
      <c r="E19" s="41">
        <f t="shared" si="3"/>
        <v>0</v>
      </c>
      <c r="F19" s="38"/>
      <c r="G19" s="42">
        <f t="shared" si="1"/>
        <v>7.8539816339744828</v>
      </c>
      <c r="H19" s="41">
        <f t="shared" si="4"/>
        <v>0</v>
      </c>
      <c r="I19" s="43">
        <v>44</v>
      </c>
      <c r="J19" s="39">
        <f t="shared" si="5"/>
        <v>0</v>
      </c>
      <c r="K19" s="44"/>
      <c r="L19" s="45"/>
      <c r="M19" s="46">
        <f t="shared" si="2"/>
        <v>0</v>
      </c>
      <c r="N19" s="46"/>
    </row>
    <row r="20" spans="1:14" ht="15.75" x14ac:dyDescent="0.25">
      <c r="K20" s="5"/>
      <c r="L20" s="5"/>
    </row>
    <row r="21" spans="1:14" ht="15.75" x14ac:dyDescent="0.25">
      <c r="K21" s="5"/>
      <c r="L21" s="5"/>
    </row>
    <row r="22" spans="1:14" ht="15.75" x14ac:dyDescent="0.25">
      <c r="K22" s="5"/>
      <c r="L22" s="5"/>
    </row>
    <row r="23" spans="1:14" ht="15.75" x14ac:dyDescent="0.25">
      <c r="K23" s="5"/>
      <c r="L23" s="5"/>
    </row>
    <row r="24" spans="1:14" ht="15.75" x14ac:dyDescent="0.25">
      <c r="K24" s="5"/>
      <c r="L24" s="5"/>
    </row>
    <row r="25" spans="1:14" ht="15.75" x14ac:dyDescent="0.25">
      <c r="K25" s="5"/>
      <c r="L25" s="5"/>
    </row>
    <row r="26" spans="1:14" ht="15.75" x14ac:dyDescent="0.25">
      <c r="K26" s="5"/>
      <c r="L26" s="5"/>
    </row>
    <row r="27" spans="1:14" ht="15.75" x14ac:dyDescent="0.25">
      <c r="K27" s="5"/>
      <c r="L27" s="5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AF569F-D043-4E48-A705-772BEC50DD93}">
  <sheetPr codeName="Feuil4"/>
  <dimension ref="A4:C5"/>
  <sheetViews>
    <sheetView workbookViewId="0">
      <selection activeCell="D26" sqref="D26"/>
    </sheetView>
  </sheetViews>
  <sheetFormatPr baseColWidth="10" defaultRowHeight="15" x14ac:dyDescent="0.25"/>
  <cols>
    <col min="1" max="1" width="26.5703125" customWidth="1"/>
  </cols>
  <sheetData>
    <row r="4" spans="1:3" x14ac:dyDescent="0.25">
      <c r="A4" s="1" t="s">
        <v>6</v>
      </c>
      <c r="B4" s="1">
        <v>0.09</v>
      </c>
      <c r="C4" s="1" t="s">
        <v>0</v>
      </c>
    </row>
    <row r="5" spans="1:3" x14ac:dyDescent="0.25">
      <c r="A5" s="1" t="s">
        <v>34</v>
      </c>
      <c r="B5" s="1">
        <v>1.204</v>
      </c>
      <c r="C5" s="1" t="s">
        <v>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Accueil</vt:lpstr>
      <vt:lpstr>Formulaire</vt:lpstr>
      <vt:lpstr>BD</vt:lpstr>
      <vt:lpstr>Tables</vt:lpstr>
      <vt:lpstr>lambda</vt:lpstr>
      <vt:lpstr>masse_volumique_de_l_air</vt:lpstr>
      <vt:lpstr>MasVolAir</vt:lpstr>
    </vt:vector>
  </TitlesOfParts>
  <Company>INSA Strasbourg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Angélique Audebert</dc:creator>
  <cp:lastModifiedBy>André BOSCHI</cp:lastModifiedBy>
  <dcterms:created xsi:type="dcterms:W3CDTF">2019-12-03T07:36:03Z</dcterms:created>
  <dcterms:modified xsi:type="dcterms:W3CDTF">2020-01-02T11:00:59Z</dcterms:modified>
</cp:coreProperties>
</file>