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Note de calcul" sheetId="4" r:id="rId1"/>
    <sheet name="Formconfi" sheetId="1" r:id="rId2"/>
  </sheets>
  <definedNames>
    <definedName name="CalculB">Formconfi!$B$4:$B$8</definedName>
    <definedName name="calculB1">Formconfi!$B$4</definedName>
    <definedName name="CalculB2">Formconfi!$B$5</definedName>
    <definedName name="CalculB3">Formconfi!$B$6</definedName>
    <definedName name="CalculB4">Formconfi!$B$7</definedName>
    <definedName name="CalculB5">Formconfi!$B$8</definedName>
    <definedName name="Configuration">Formconfi!$A$4:$A$8</definedName>
    <definedName name="configurationB1">Formconfi!$B$4</definedName>
    <definedName name="configurationB2">Formconfi!$B$5</definedName>
    <definedName name="configurationB3">Formconfi!$B$6</definedName>
    <definedName name="configurationB4">Formconfi!$B$7</definedName>
    <definedName name="configurationB5">Formconfi!$B$8</definedName>
    <definedName name="FconfigurationB1">Formconfi!$B$5:$B$8</definedName>
  </definedNames>
  <calcPr calcId="152511"/>
</workbook>
</file>

<file path=xl/calcChain.xml><?xml version="1.0" encoding="utf-8"?>
<calcChain xmlns="http://schemas.openxmlformats.org/spreadsheetml/2006/main">
  <c r="F14" i="4" l="1"/>
  <c r="C8" i="1"/>
  <c r="C7" i="1"/>
  <c r="C6" i="1"/>
  <c r="C5" i="1"/>
  <c r="C4" i="1"/>
  <c r="J14" i="4" l="1"/>
  <c r="F10" i="4" s="1"/>
  <c r="K15" i="4"/>
  <c r="G10" i="4" s="1"/>
  <c r="G14" i="4"/>
  <c r="H15" i="4"/>
</calcChain>
</file>

<file path=xl/sharedStrings.xml><?xml version="1.0" encoding="utf-8"?>
<sst xmlns="http://schemas.openxmlformats.org/spreadsheetml/2006/main" count="37" uniqueCount="31">
  <si>
    <t>B</t>
  </si>
  <si>
    <t>Configuration 1</t>
  </si>
  <si>
    <t>Configuration 2</t>
  </si>
  <si>
    <t>Configuration 3</t>
  </si>
  <si>
    <t>Configuration 4</t>
  </si>
  <si>
    <t>Configuration 5</t>
  </si>
  <si>
    <t xml:space="preserve">B </t>
  </si>
  <si>
    <t>d</t>
  </si>
  <si>
    <t>2*c*d/(c+d)</t>
  </si>
  <si>
    <t>2*c*d/(2*c+d)</t>
  </si>
  <si>
    <t>c*d/(c+d)</t>
  </si>
  <si>
    <t>Echanges par le sol</t>
  </si>
  <si>
    <t>c</t>
  </si>
  <si>
    <t>h</t>
  </si>
  <si>
    <t>Ug1</t>
  </si>
  <si>
    <t>Ug2</t>
  </si>
  <si>
    <t>Ø</t>
  </si>
  <si>
    <t>θi,b</t>
  </si>
  <si>
    <t>θe,b</t>
  </si>
  <si>
    <t>Pertes par le sol</t>
  </si>
  <si>
    <t>Partie basse</t>
  </si>
  <si>
    <t>Partie latérale</t>
  </si>
  <si>
    <t>α1</t>
  </si>
  <si>
    <t>α2</t>
  </si>
  <si>
    <t>β</t>
  </si>
  <si>
    <r>
      <t>(c*d*Ug1+c*h*Ug2)*(</t>
    </r>
    <r>
      <rPr>
        <sz val="11"/>
        <color theme="1"/>
        <rFont val="Calibri"/>
        <family val="2"/>
      </rPr>
      <t>θi,b-θe,b)</t>
    </r>
  </si>
  <si>
    <t>(c*d*Ug1+2c*h*Ug2)*(θi,b-θe,b)</t>
  </si>
  <si>
    <t>(c*d*Ug1+[c+d]*h*Ug2)*(θi,b-θe,b)</t>
  </si>
  <si>
    <t>(c*d*Ug1+[2c+d]*h*Ug2)*(θi,b-θe,b)</t>
  </si>
  <si>
    <t>(c*d*Ug1+[2c+2d]*h*Ug2)*(θi,b-θe,b)</t>
  </si>
  <si>
    <t>2*d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</si>
</sst>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4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0" fontId="0" fillId="0" borderId="0" xfId="0" quotePrefix="1" applyNumberFormat="1"/>
    <xf numFmtId="0" fontId="0" fillId="0" borderId="0" xfId="0" quotePrefix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0</xdr:row>
      <xdr:rowOff>76200</xdr:rowOff>
    </xdr:from>
    <xdr:to>
      <xdr:col>11</xdr:col>
      <xdr:colOff>412853</xdr:colOff>
      <xdr:row>7</xdr:row>
      <xdr:rowOff>218890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5" y="76200"/>
          <a:ext cx="4257143" cy="1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5"/>
  <sheetViews>
    <sheetView tabSelected="1" workbookViewId="0">
      <selection activeCell="F10" sqref="F10"/>
    </sheetView>
  </sheetViews>
  <sheetFormatPr baseColWidth="10" defaultRowHeight="14.4" x14ac:dyDescent="0.3"/>
  <cols>
    <col min="2" max="2" width="21" customWidth="1"/>
    <col min="3" max="5" width="5.6640625" customWidth="1"/>
    <col min="6" max="6" width="8.77734375" customWidth="1"/>
    <col min="7" max="7" width="8.6640625" customWidth="1"/>
    <col min="8" max="9" width="5.6640625" customWidth="1"/>
    <col min="10" max="10" width="8.77734375" customWidth="1"/>
    <col min="11" max="11" width="8.21875" customWidth="1"/>
  </cols>
  <sheetData>
    <row r="3" spans="2:11" x14ac:dyDescent="0.3">
      <c r="B3" s="9" t="s">
        <v>4</v>
      </c>
    </row>
    <row r="8" spans="2:11" ht="28.5" customHeight="1" x14ac:dyDescent="0.3">
      <c r="B8" s="2" t="s">
        <v>11</v>
      </c>
    </row>
    <row r="9" spans="2:11" x14ac:dyDescent="0.3">
      <c r="C9" s="3" t="s">
        <v>12</v>
      </c>
      <c r="D9" s="3" t="s">
        <v>7</v>
      </c>
      <c r="E9" s="3" t="s">
        <v>13</v>
      </c>
      <c r="F9" s="3" t="s">
        <v>14</v>
      </c>
      <c r="G9" s="3" t="s">
        <v>15</v>
      </c>
      <c r="H9" s="4" t="s">
        <v>17</v>
      </c>
      <c r="I9" s="3" t="s">
        <v>18</v>
      </c>
      <c r="J9" s="4" t="s">
        <v>16</v>
      </c>
    </row>
    <row r="10" spans="2:11" x14ac:dyDescent="0.3">
      <c r="C10" s="5">
        <v>2</v>
      </c>
      <c r="D10" s="5">
        <v>1</v>
      </c>
      <c r="E10" s="5"/>
      <c r="F10" s="5">
        <f ca="1">J14</f>
        <v>0</v>
      </c>
      <c r="G10" s="5" t="e">
        <f>K15</f>
        <v>#DIV/0!</v>
      </c>
      <c r="H10" s="5"/>
      <c r="I10" s="5"/>
      <c r="J10" s="11"/>
    </row>
    <row r="12" spans="2:11" ht="18.899999999999999" customHeight="1" x14ac:dyDescent="0.3"/>
    <row r="13" spans="2:11" ht="18.899999999999999" customHeight="1" x14ac:dyDescent="0.3">
      <c r="F13" s="6" t="s">
        <v>0</v>
      </c>
      <c r="G13" s="6" t="s">
        <v>22</v>
      </c>
      <c r="H13" s="7" t="s">
        <v>23</v>
      </c>
      <c r="I13" s="6" t="s">
        <v>24</v>
      </c>
      <c r="J13" s="6" t="s">
        <v>14</v>
      </c>
      <c r="K13" s="6" t="s">
        <v>15</v>
      </c>
    </row>
    <row r="14" spans="2:11" x14ac:dyDescent="0.3">
      <c r="B14" s="14" t="s">
        <v>19</v>
      </c>
      <c r="C14" s="12" t="s">
        <v>20</v>
      </c>
      <c r="D14" s="12"/>
      <c r="E14" s="13"/>
      <c r="F14" s="10">
        <f ca="1">OFFSET(Formconfi!$A$3,MATCH('Note de calcul'!$B$3,Configuration,0),2)</f>
        <v>0.8</v>
      </c>
      <c r="G14" s="5">
        <f ca="1">1.571*F14/(0.21+R1+0.785*E10)</f>
        <v>5.9847619047619061</v>
      </c>
      <c r="H14" s="8"/>
      <c r="I14" s="5"/>
      <c r="J14" s="5">
        <f ca="1">(0.2/F14)*I14</f>
        <v>0</v>
      </c>
      <c r="K14" s="8"/>
    </row>
    <row r="15" spans="2:11" x14ac:dyDescent="0.3">
      <c r="B15" s="14"/>
      <c r="C15" s="12" t="s">
        <v>21</v>
      </c>
      <c r="D15" s="12"/>
      <c r="E15" s="13"/>
      <c r="F15" s="8"/>
      <c r="G15" s="8"/>
      <c r="H15" s="5">
        <f>0.785*E10/(0.17+R2)</f>
        <v>0</v>
      </c>
      <c r="I15" s="5"/>
      <c r="J15" s="8"/>
      <c r="K15" s="5" t="e">
        <f>(0.382/E10)*I15</f>
        <v>#DIV/0!</v>
      </c>
    </row>
  </sheetData>
  <mergeCells count="3">
    <mergeCell ref="C14:E14"/>
    <mergeCell ref="C15:E15"/>
    <mergeCell ref="B14:B15"/>
  </mergeCells>
  <dataValidations count="1">
    <dataValidation type="list" allowBlank="1" showInputMessage="1" showErrorMessage="1" sqref="B3">
      <formula1>Configuration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workbookViewId="0">
      <selection activeCell="D4" sqref="D4"/>
    </sheetView>
  </sheetViews>
  <sheetFormatPr baseColWidth="10" defaultRowHeight="14.4" x14ac:dyDescent="0.3"/>
  <cols>
    <col min="1" max="1" width="18.109375" customWidth="1"/>
    <col min="2" max="2" width="17.88671875" customWidth="1"/>
    <col min="3" max="3" width="9" customWidth="1"/>
    <col min="4" max="4" width="33.88671875" customWidth="1"/>
  </cols>
  <sheetData>
    <row r="3" spans="1:4" x14ac:dyDescent="0.3">
      <c r="B3" s="1" t="s">
        <v>6</v>
      </c>
      <c r="C3" s="1" t="s">
        <v>0</v>
      </c>
      <c r="D3" s="4" t="s">
        <v>16</v>
      </c>
    </row>
    <row r="4" spans="1:4" x14ac:dyDescent="0.3">
      <c r="A4" t="s">
        <v>1</v>
      </c>
      <c r="B4" t="s">
        <v>30</v>
      </c>
      <c r="C4" s="16">
        <f>'Note de calcul'!D10*2</f>
        <v>2</v>
      </c>
      <c r="D4" t="s">
        <v>25</v>
      </c>
    </row>
    <row r="5" spans="1:4" x14ac:dyDescent="0.3">
      <c r="A5" t="s">
        <v>2</v>
      </c>
      <c r="B5" t="s">
        <v>7</v>
      </c>
      <c r="C5" s="15">
        <f>+'Note de calcul'!D10</f>
        <v>1</v>
      </c>
      <c r="D5" t="s">
        <v>26</v>
      </c>
    </row>
    <row r="6" spans="1:4" x14ac:dyDescent="0.3">
      <c r="A6" t="s">
        <v>3</v>
      </c>
      <c r="B6" t="s">
        <v>8</v>
      </c>
      <c r="C6" s="15">
        <f>2*'Note de calcul'!C10*'Note de calcul'!D10/'Note de calcul'!C10+'Note de calcul'!D10</f>
        <v>3</v>
      </c>
      <c r="D6" t="s">
        <v>27</v>
      </c>
    </row>
    <row r="7" spans="1:4" x14ac:dyDescent="0.3">
      <c r="A7" t="s">
        <v>4</v>
      </c>
      <c r="B7" t="s">
        <v>9</v>
      </c>
      <c r="C7" s="15">
        <f>2*'Note de calcul'!C10*'Note de calcul'!D10/((2*'Note de calcul'!C10)+'Note de calcul'!D10)</f>
        <v>0.8</v>
      </c>
      <c r="D7" t="s">
        <v>28</v>
      </c>
    </row>
    <row r="8" spans="1:4" x14ac:dyDescent="0.3">
      <c r="A8" t="s">
        <v>5</v>
      </c>
      <c r="B8" t="s">
        <v>10</v>
      </c>
      <c r="C8" s="17">
        <f>'Note de calcul'!C10*'Note de calcul'!D10/('Note de calcul'!C10+'Note de calcul'!D10)</f>
        <v>0.66666666666666663</v>
      </c>
      <c r="D8" t="s">
        <v>29</v>
      </c>
    </row>
    <row r="13" spans="1:4" x14ac:dyDescent="0.3">
      <c r="C1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Note de calcul</vt:lpstr>
      <vt:lpstr>Formconfi</vt:lpstr>
      <vt:lpstr>CalculB</vt:lpstr>
      <vt:lpstr>calculB1</vt:lpstr>
      <vt:lpstr>CalculB2</vt:lpstr>
      <vt:lpstr>CalculB3</vt:lpstr>
      <vt:lpstr>CalculB4</vt:lpstr>
      <vt:lpstr>CalculB5</vt:lpstr>
      <vt:lpstr>Configuration</vt:lpstr>
      <vt:lpstr>configurationB1</vt:lpstr>
      <vt:lpstr>configurationB2</vt:lpstr>
      <vt:lpstr>configurationB3</vt:lpstr>
      <vt:lpstr>configurationB4</vt:lpstr>
      <vt:lpstr>configurationB5</vt:lpstr>
      <vt:lpstr>FconfigurationB1</vt:lpstr>
    </vt:vector>
  </TitlesOfParts>
  <Company>SNIA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SNIA stagiaire-atl.snia</dc:creator>
  <cp:lastModifiedBy>André BOSCHI</cp:lastModifiedBy>
  <dcterms:created xsi:type="dcterms:W3CDTF">2015-01-19T13:23:35Z</dcterms:created>
  <dcterms:modified xsi:type="dcterms:W3CDTF">2015-01-19T16:32:00Z</dcterms:modified>
</cp:coreProperties>
</file>