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268" activeTab="1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AB10" i="2" l="1"/>
  <c r="AB11" i="2"/>
  <c r="AB12" i="2"/>
  <c r="AB9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AD12" i="2" s="1"/>
  <c r="I12" i="2"/>
  <c r="H12" i="2"/>
  <c r="G12" i="2"/>
  <c r="F12" i="2"/>
  <c r="E12" i="2"/>
  <c r="D12" i="2"/>
  <c r="C12" i="2"/>
  <c r="B12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B11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AD10" i="2" s="1"/>
  <c r="C10" i="2"/>
  <c r="B10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AD9" i="2" s="1"/>
  <c r="G9" i="2"/>
  <c r="F9" i="2"/>
  <c r="E9" i="2"/>
  <c r="D9" i="2"/>
  <c r="C9" i="2"/>
  <c r="B9" i="2"/>
  <c r="AD11" i="2"/>
  <c r="AC11" i="2" l="1"/>
  <c r="AE11" i="2"/>
  <c r="AC12" i="2"/>
  <c r="AE12" i="2"/>
  <c r="AC10" i="2"/>
  <c r="AE10" i="2"/>
  <c r="AC9" i="2"/>
  <c r="AE9" i="2"/>
  <c r="AD3" i="2"/>
  <c r="AD4" i="2"/>
  <c r="AD5" i="2"/>
  <c r="AD2" i="2"/>
  <c r="X2" i="1"/>
  <c r="Y2" i="1" s="1"/>
  <c r="V2" i="1"/>
  <c r="L15" i="2" l="1"/>
</calcChain>
</file>

<file path=xl/comments1.xml><?xml version="1.0" encoding="utf-8"?>
<comments xmlns="http://schemas.openxmlformats.org/spreadsheetml/2006/main">
  <authors>
    <author>Clio Massac - Sales Administrator X-tremedia Ltd</author>
  </authors>
  <commentList>
    <comment ref="Y2" authorId="0" shapeId="0">
      <text>
        <r>
          <rPr>
            <b/>
            <sz val="9"/>
            <color indexed="81"/>
            <rFont val="Tahoma"/>
            <family val="2"/>
          </rPr>
          <t>Alors qu'en fait le montant de la dépense a été atteint au bout de 19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<sst xmlns="http://schemas.openxmlformats.org/spreadsheetml/2006/main" count="24" uniqueCount="13">
  <si>
    <t>VIDEO CODE</t>
  </si>
  <si>
    <t>MOYENNE</t>
  </si>
  <si>
    <t>F0682</t>
  </si>
  <si>
    <t>TOTAL CHIFFRE D'AFFAIRE</t>
  </si>
  <si>
    <t>DEPENSE</t>
  </si>
  <si>
    <t>DEPENSE RECOUPEE AFTER XX MONTHS</t>
  </si>
  <si>
    <t>F0685</t>
  </si>
  <si>
    <t>F1052</t>
  </si>
  <si>
    <t>F0653</t>
  </si>
  <si>
    <t>CODE ARTICLE</t>
  </si>
  <si>
    <t>MONTANT RECOUPE APRES XX MONTHS</t>
  </si>
  <si>
    <t>Chiffre croisement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</si>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</sst>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0_ ;\-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0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9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1" fontId="0" fillId="2" borderId="2" xfId="0" applyNumberFormat="1" applyFill="1" applyBorder="1"/>
    <xf numFmtId="0" fontId="3" fillId="4" borderId="2" xfId="0" applyNumberFormat="1" applyFont="1" applyFill="1" applyBorder="1" applyAlignment="1">
      <alignment horizontal="center" vertical="center" wrapText="1"/>
    </xf>
    <xf numFmtId="17" fontId="5" fillId="3" borderId="2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right" vertical="center"/>
    </xf>
    <xf numFmtId="4" fontId="6" fillId="3" borderId="2" xfId="0" applyNumberFormat="1" applyFont="1" applyFill="1" applyBorder="1" applyAlignment="1">
      <alignment horizontal="right" vertical="center"/>
    </xf>
    <xf numFmtId="0" fontId="4" fillId="5" borderId="2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right" vertical="center"/>
    </xf>
    <xf numFmtId="164" fontId="0" fillId="5" borderId="5" xfId="1" applyNumberFormat="1" applyFont="1" applyFill="1" applyBorder="1"/>
    <xf numFmtId="1" fontId="0" fillId="0" borderId="2" xfId="0" applyNumberFormat="1" applyBorder="1" applyAlignment="1">
      <alignment horizontal="center"/>
    </xf>
    <xf numFmtId="0" fontId="4" fillId="3" borderId="3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left" vertical="center"/>
    </xf>
    <xf numFmtId="4" fontId="2" fillId="2" borderId="2" xfId="0" applyNumberFormat="1" applyFont="1" applyFill="1" applyBorder="1" applyAlignment="1">
      <alignment horizontal="right" vertical="center"/>
    </xf>
    <xf numFmtId="4" fontId="6" fillId="3" borderId="2" xfId="0" applyNumberFormat="1" applyFont="1" applyFill="1" applyBorder="1" applyAlignment="1">
      <alignment horizontal="right" vertical="center"/>
    </xf>
    <xf numFmtId="0" fontId="4" fillId="5" borderId="2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right" vertical="center"/>
    </xf>
    <xf numFmtId="164" fontId="0" fillId="5" borderId="5" xfId="1" applyNumberFormat="1" applyFont="1" applyFill="1" applyBorder="1"/>
    <xf numFmtId="1" fontId="0" fillId="0" borderId="2" xfId="0" applyNumberFormat="1" applyBorder="1" applyAlignment="1">
      <alignment horizontal="center"/>
    </xf>
    <xf numFmtId="165" fontId="0" fillId="5" borderId="5" xfId="1" applyNumberFormat="1" applyFont="1" applyFill="1" applyBorder="1"/>
  </cellXfs>
  <cellStyles count="2">
    <cellStyle name="Milliers" xfId="1" builtinId="3"/>
    <cellStyle name="Normal" xfId="0" builtinId="0"/>
  </cellStyles>
  <dxfs count="1">
    <dxf>
      <fill>
        <patternFill>
          <bgColor theme="6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2"/>
  <sheetViews>
    <sheetView workbookViewId="0">
      <selection activeCell="U2" sqref="B2:U2"/>
    </sheetView>
  </sheetViews>
  <sheetFormatPr baseColWidth="10" defaultRowHeight="14.4" x14ac:dyDescent="0.3"/>
  <cols>
    <col min="2" max="9" width="7" bestFit="1" customWidth="1"/>
    <col min="10" max="10" width="10" customWidth="1"/>
    <col min="11" max="21" width="7" bestFit="1" customWidth="1"/>
    <col min="22" max="22" width="10.109375" customWidth="1"/>
    <col min="23" max="23" width="10.109375" bestFit="1" customWidth="1"/>
    <col min="24" max="24" width="9.109375" bestFit="1" customWidth="1"/>
  </cols>
  <sheetData>
    <row r="1" spans="1:25" ht="55.2" x14ac:dyDescent="0.3">
      <c r="A1" s="6" t="s">
        <v>0</v>
      </c>
      <c r="B1" s="3">
        <v>41821</v>
      </c>
      <c r="C1" s="3">
        <v>41852</v>
      </c>
      <c r="D1" s="3">
        <v>41883</v>
      </c>
      <c r="E1" s="3">
        <v>41913</v>
      </c>
      <c r="F1" s="3">
        <v>41944</v>
      </c>
      <c r="G1" s="3">
        <v>41974</v>
      </c>
      <c r="H1" s="3">
        <v>42005</v>
      </c>
      <c r="I1" s="3">
        <v>42036</v>
      </c>
      <c r="J1" s="3">
        <v>42064</v>
      </c>
      <c r="K1" s="3">
        <v>42095</v>
      </c>
      <c r="L1" s="3">
        <v>42125</v>
      </c>
      <c r="M1" s="3">
        <v>42156</v>
      </c>
      <c r="N1" s="3">
        <v>42186</v>
      </c>
      <c r="O1" s="3">
        <v>42217</v>
      </c>
      <c r="P1" s="3">
        <v>42248</v>
      </c>
      <c r="Q1" s="3">
        <v>42278</v>
      </c>
      <c r="R1" s="3">
        <v>42309</v>
      </c>
      <c r="S1" s="3">
        <v>42339</v>
      </c>
      <c r="T1" s="3">
        <v>42370</v>
      </c>
      <c r="U1" s="3">
        <v>42401</v>
      </c>
      <c r="V1" s="2" t="s">
        <v>3</v>
      </c>
      <c r="W1" s="9" t="s">
        <v>4</v>
      </c>
      <c r="X1" s="5" t="s">
        <v>1</v>
      </c>
      <c r="Y1" s="6" t="s">
        <v>5</v>
      </c>
    </row>
    <row r="2" spans="1:25" x14ac:dyDescent="0.3">
      <c r="A2" s="4" t="s">
        <v>2</v>
      </c>
      <c r="B2" s="7">
        <v>277.16000000000003</v>
      </c>
      <c r="C2" s="7">
        <v>0</v>
      </c>
      <c r="D2" s="7">
        <v>121.01</v>
      </c>
      <c r="E2" s="7">
        <v>69.099999999999994</v>
      </c>
      <c r="F2" s="7">
        <v>92.26</v>
      </c>
      <c r="G2" s="7">
        <v>102.82</v>
      </c>
      <c r="H2" s="7">
        <v>94.02</v>
      </c>
      <c r="I2" s="7">
        <v>85.65</v>
      </c>
      <c r="J2" s="7">
        <v>58.06</v>
      </c>
      <c r="K2" s="7">
        <v>35.450000000000003</v>
      </c>
      <c r="L2" s="7">
        <v>49.88</v>
      </c>
      <c r="M2" s="7">
        <v>35.479999999999997</v>
      </c>
      <c r="N2" s="7">
        <v>2.23</v>
      </c>
      <c r="O2" s="7">
        <v>21.55</v>
      </c>
      <c r="P2" s="7">
        <v>25.37</v>
      </c>
      <c r="Q2" s="7">
        <v>33.770000000000003</v>
      </c>
      <c r="R2" s="7">
        <v>75.290000000000006</v>
      </c>
      <c r="S2" s="10">
        <v>45.85</v>
      </c>
      <c r="T2" s="7">
        <v>58.41</v>
      </c>
      <c r="U2" s="7">
        <v>70.739999999999995</v>
      </c>
      <c r="V2" s="8">
        <f>SUM(B2:U2)</f>
        <v>1354.1</v>
      </c>
      <c r="W2" s="11">
        <v>1242.19</v>
      </c>
      <c r="X2" s="1">
        <f>+AVERAGE(B2:U2)</f>
        <v>67.704999999999998</v>
      </c>
      <c r="Y2" s="12">
        <f>W2/X2</f>
        <v>18.347094010782069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"/>
  <sheetViews>
    <sheetView tabSelected="1" topLeftCell="F1" workbookViewId="0">
      <selection activeCell="AE9" sqref="AE9:AE12"/>
    </sheetView>
  </sheetViews>
  <sheetFormatPr baseColWidth="10" defaultRowHeight="14.4" x14ac:dyDescent="0.3"/>
  <cols>
    <col min="1" max="1" width="7.109375" bestFit="1" customWidth="1"/>
    <col min="2" max="27" width="7" bestFit="1" customWidth="1"/>
    <col min="31" max="31" width="15.109375" customWidth="1"/>
  </cols>
  <sheetData>
    <row r="1" spans="1:31" ht="41.4" x14ac:dyDescent="0.3">
      <c r="A1" s="16" t="s">
        <v>9</v>
      </c>
      <c r="B1" s="17">
        <v>201301</v>
      </c>
      <c r="C1" s="17">
        <v>201302</v>
      </c>
      <c r="D1" s="17">
        <v>201303</v>
      </c>
      <c r="E1" s="17">
        <v>201304</v>
      </c>
      <c r="F1" s="17">
        <v>201305</v>
      </c>
      <c r="G1" s="17">
        <v>201306</v>
      </c>
      <c r="H1" s="17">
        <v>201307</v>
      </c>
      <c r="I1" s="17">
        <v>201308</v>
      </c>
      <c r="J1" s="17">
        <v>201309</v>
      </c>
      <c r="K1" s="17">
        <v>201310</v>
      </c>
      <c r="L1" s="17">
        <v>201311</v>
      </c>
      <c r="M1" s="17">
        <v>201312</v>
      </c>
      <c r="N1" s="17">
        <v>201401</v>
      </c>
      <c r="O1" s="17">
        <v>201402</v>
      </c>
      <c r="P1" s="17">
        <v>201403</v>
      </c>
      <c r="Q1" s="17">
        <v>201404</v>
      </c>
      <c r="R1" s="17">
        <v>201405</v>
      </c>
      <c r="S1" s="17">
        <v>201406</v>
      </c>
      <c r="T1" s="17">
        <v>201407</v>
      </c>
      <c r="U1" s="17">
        <v>201408</v>
      </c>
      <c r="V1" s="17">
        <v>201409</v>
      </c>
      <c r="W1" s="17">
        <v>201410</v>
      </c>
      <c r="X1" s="17">
        <v>201411</v>
      </c>
      <c r="Y1" s="17">
        <v>201412</v>
      </c>
      <c r="Z1" s="17">
        <v>201501</v>
      </c>
      <c r="AA1" s="17">
        <v>201502</v>
      </c>
      <c r="AB1" s="2" t="s">
        <v>3</v>
      </c>
      <c r="AC1" s="21" t="s">
        <v>4</v>
      </c>
      <c r="AD1" s="15" t="s">
        <v>1</v>
      </c>
      <c r="AE1" s="13" t="s">
        <v>10</v>
      </c>
    </row>
    <row r="2" spans="1:31" x14ac:dyDescent="0.3">
      <c r="A2" s="14" t="s">
        <v>2</v>
      </c>
      <c r="B2" s="19"/>
      <c r="C2" s="19"/>
      <c r="D2" s="19"/>
      <c r="E2" s="19"/>
      <c r="F2" s="19"/>
      <c r="G2" s="19"/>
      <c r="H2" s="19">
        <v>277.16000000000003</v>
      </c>
      <c r="I2" s="19"/>
      <c r="J2" s="19">
        <v>121.01</v>
      </c>
      <c r="K2" s="19">
        <v>69.099999999999994</v>
      </c>
      <c r="L2" s="19">
        <v>92.26</v>
      </c>
      <c r="M2" s="19">
        <v>102.82</v>
      </c>
      <c r="N2" s="19">
        <v>94.02</v>
      </c>
      <c r="O2" s="19">
        <v>85.65</v>
      </c>
      <c r="P2" s="19">
        <v>58.06</v>
      </c>
      <c r="Q2" s="19">
        <v>35.450000000000003</v>
      </c>
      <c r="R2" s="19">
        <v>49.88</v>
      </c>
      <c r="S2" s="19">
        <v>35.479999999999997</v>
      </c>
      <c r="T2" s="19">
        <v>2.23</v>
      </c>
      <c r="U2" s="19">
        <v>21.55</v>
      </c>
      <c r="V2" s="19">
        <v>25.37</v>
      </c>
      <c r="W2" s="19">
        <v>33.770000000000003</v>
      </c>
      <c r="X2" s="19">
        <v>75.290000000000006</v>
      </c>
      <c r="Y2" s="22">
        <v>45.85</v>
      </c>
      <c r="Z2" s="19">
        <v>58.41</v>
      </c>
      <c r="AA2" s="19">
        <v>70.739999999999995</v>
      </c>
      <c r="AB2" s="20">
        <v>1354.1</v>
      </c>
      <c r="AC2" s="23">
        <v>1242.19</v>
      </c>
      <c r="AD2" s="1">
        <f>AVERAGE(C2:AA2)</f>
        <v>71.268421052631581</v>
      </c>
      <c r="AE2" s="24">
        <v>17.429739310242965</v>
      </c>
    </row>
    <row r="3" spans="1:31" x14ac:dyDescent="0.3">
      <c r="A3" s="18" t="s">
        <v>6</v>
      </c>
      <c r="B3" s="19"/>
      <c r="C3" s="19"/>
      <c r="D3" s="19"/>
      <c r="E3" s="19"/>
      <c r="F3" s="19"/>
      <c r="G3" s="19"/>
      <c r="H3" s="19">
        <v>191.75</v>
      </c>
      <c r="I3" s="19"/>
      <c r="J3" s="19">
        <v>213.31</v>
      </c>
      <c r="K3" s="19">
        <v>76.67</v>
      </c>
      <c r="L3" s="19">
        <v>72.42</v>
      </c>
      <c r="M3" s="19">
        <v>75.510000000000005</v>
      </c>
      <c r="N3" s="19">
        <v>71.349999999999994</v>
      </c>
      <c r="O3" s="19">
        <v>150.63</v>
      </c>
      <c r="P3" s="19">
        <v>48.03</v>
      </c>
      <c r="Q3" s="19">
        <v>73.599999999999994</v>
      </c>
      <c r="R3" s="19">
        <v>60.92</v>
      </c>
      <c r="S3" s="19">
        <v>80.739999999999995</v>
      </c>
      <c r="T3" s="19">
        <v>39.340000000000003</v>
      </c>
      <c r="U3" s="19">
        <v>55.38</v>
      </c>
      <c r="V3" s="19">
        <v>50.11</v>
      </c>
      <c r="W3" s="19">
        <v>51.69</v>
      </c>
      <c r="X3" s="19">
        <v>48.04</v>
      </c>
      <c r="Y3" s="22">
        <v>52.4</v>
      </c>
      <c r="Z3" s="19">
        <v>38.549999999999997</v>
      </c>
      <c r="AA3" s="19">
        <v>23.41</v>
      </c>
      <c r="AB3" s="20">
        <v>1473.85</v>
      </c>
      <c r="AC3" s="23">
        <v>1150.22</v>
      </c>
      <c r="AD3" s="1">
        <f t="shared" ref="AD3:AD5" si="0">AVERAGE(C3:AA3)</f>
        <v>77.571052631578951</v>
      </c>
      <c r="AE3" s="24">
        <v>14.827953998032363</v>
      </c>
    </row>
    <row r="4" spans="1:31" x14ac:dyDescent="0.3">
      <c r="A4" s="18" t="s">
        <v>7</v>
      </c>
      <c r="B4" s="19"/>
      <c r="C4" s="19"/>
      <c r="D4" s="19"/>
      <c r="E4" s="19"/>
      <c r="F4" s="19"/>
      <c r="G4" s="19"/>
      <c r="H4" s="19"/>
      <c r="I4" s="19"/>
      <c r="J4" s="19"/>
      <c r="K4" s="19">
        <v>527.79</v>
      </c>
      <c r="L4" s="19">
        <v>264.52</v>
      </c>
      <c r="M4" s="19">
        <v>91.76</v>
      </c>
      <c r="N4" s="19">
        <v>77.39</v>
      </c>
      <c r="O4" s="19">
        <v>124.55</v>
      </c>
      <c r="P4" s="19">
        <v>54.37</v>
      </c>
      <c r="Q4" s="19">
        <v>42.81</v>
      </c>
      <c r="R4" s="19">
        <v>87.19</v>
      </c>
      <c r="S4" s="19">
        <v>44.95</v>
      </c>
      <c r="T4" s="19">
        <v>52.09</v>
      </c>
      <c r="U4" s="19">
        <v>79.7</v>
      </c>
      <c r="V4" s="19">
        <v>41.67</v>
      </c>
      <c r="W4" s="19">
        <v>36.83</v>
      </c>
      <c r="X4" s="19">
        <v>25.76</v>
      </c>
      <c r="Y4" s="22">
        <v>26.76</v>
      </c>
      <c r="Z4" s="19"/>
      <c r="AA4" s="19"/>
      <c r="AB4" s="20">
        <v>1667.53</v>
      </c>
      <c r="AC4" s="23">
        <v>1453.13</v>
      </c>
      <c r="AD4" s="1">
        <f t="shared" si="0"/>
        <v>105.20933333333332</v>
      </c>
      <c r="AE4" s="24">
        <v>13.811797432420446</v>
      </c>
    </row>
    <row r="5" spans="1:31" x14ac:dyDescent="0.3">
      <c r="A5" s="18" t="s">
        <v>8</v>
      </c>
      <c r="B5" s="19"/>
      <c r="C5" s="19"/>
      <c r="D5" s="19"/>
      <c r="E5" s="19">
        <v>310.20999999999998</v>
      </c>
      <c r="F5" s="19">
        <v>467.93</v>
      </c>
      <c r="G5" s="19"/>
      <c r="H5" s="19">
        <v>520.89</v>
      </c>
      <c r="I5" s="19"/>
      <c r="J5" s="19">
        <v>564.44000000000005</v>
      </c>
      <c r="K5" s="19">
        <v>126.87</v>
      </c>
      <c r="L5" s="19">
        <v>123.5</v>
      </c>
      <c r="M5" s="19">
        <v>117.74</v>
      </c>
      <c r="N5" s="19">
        <v>68.13</v>
      </c>
      <c r="O5" s="19">
        <v>120.84</v>
      </c>
      <c r="P5" s="19">
        <v>43.12</v>
      </c>
      <c r="Q5" s="19">
        <v>49.17</v>
      </c>
      <c r="R5" s="19">
        <v>26.12</v>
      </c>
      <c r="S5" s="19">
        <v>58.65</v>
      </c>
      <c r="T5" s="19">
        <v>97.97</v>
      </c>
      <c r="U5" s="19">
        <v>111.65</v>
      </c>
      <c r="V5" s="19">
        <v>146.55000000000001</v>
      </c>
      <c r="W5" s="19">
        <v>77.900000000000006</v>
      </c>
      <c r="X5" s="19">
        <v>114.58</v>
      </c>
      <c r="Y5" s="22">
        <v>91.49</v>
      </c>
      <c r="Z5" s="19">
        <v>90.91</v>
      </c>
      <c r="AA5" s="19">
        <v>98.57</v>
      </c>
      <c r="AB5" s="20">
        <v>3427.23</v>
      </c>
      <c r="AC5" s="23">
        <v>2091.94</v>
      </c>
      <c r="AD5" s="1">
        <f t="shared" si="0"/>
        <v>163.20142857142858</v>
      </c>
      <c r="AE5" s="24">
        <v>12.818147600248597</v>
      </c>
    </row>
    <row r="8" spans="1:31" ht="41.4" x14ac:dyDescent="0.3">
      <c r="A8" s="16" t="s">
        <v>9</v>
      </c>
      <c r="B8" s="17">
        <v>201301</v>
      </c>
      <c r="C8" s="17">
        <v>201302</v>
      </c>
      <c r="D8" s="17">
        <v>201303</v>
      </c>
      <c r="E8" s="17">
        <v>201304</v>
      </c>
      <c r="F8" s="17">
        <v>201305</v>
      </c>
      <c r="G8" s="17">
        <v>201306</v>
      </c>
      <c r="H8" s="17">
        <v>201307</v>
      </c>
      <c r="I8" s="17">
        <v>201308</v>
      </c>
      <c r="J8" s="17">
        <v>201309</v>
      </c>
      <c r="K8" s="17">
        <v>201310</v>
      </c>
      <c r="L8" s="17">
        <v>201311</v>
      </c>
      <c r="M8" s="17">
        <v>201312</v>
      </c>
      <c r="N8" s="17">
        <v>201401</v>
      </c>
      <c r="O8" s="17">
        <v>201402</v>
      </c>
      <c r="P8" s="17">
        <v>201403</v>
      </c>
      <c r="Q8" s="17">
        <v>201404</v>
      </c>
      <c r="R8" s="17">
        <v>201405</v>
      </c>
      <c r="S8" s="17">
        <v>201406</v>
      </c>
      <c r="T8" s="17">
        <v>201407</v>
      </c>
      <c r="U8" s="17">
        <v>201408</v>
      </c>
      <c r="V8" s="17">
        <v>201409</v>
      </c>
      <c r="W8" s="17">
        <v>201410</v>
      </c>
      <c r="X8" s="17">
        <v>201411</v>
      </c>
      <c r="Y8" s="17">
        <v>201412</v>
      </c>
      <c r="Z8" s="17">
        <v>201501</v>
      </c>
      <c r="AA8" s="17">
        <v>201502</v>
      </c>
      <c r="AB8" s="2" t="s">
        <v>11</v>
      </c>
      <c r="AC8" s="21" t="s">
        <v>12</v>
      </c>
      <c r="AD8" s="15" t="s">
        <v>1</v>
      </c>
      <c r="AE8" s="13" t="s">
        <v>10</v>
      </c>
    </row>
    <row r="9" spans="1:31" x14ac:dyDescent="0.3">
      <c r="A9" s="14" t="s">
        <v>2</v>
      </c>
      <c r="B9" s="19">
        <f>SUM($B2:B2)</f>
        <v>0</v>
      </c>
      <c r="C9" s="19">
        <f>SUM($B2:C2)</f>
        <v>0</v>
      </c>
      <c r="D9" s="19">
        <f>SUM($B2:D2)</f>
        <v>0</v>
      </c>
      <c r="E9" s="19">
        <f>SUM($B2:E2)</f>
        <v>0</v>
      </c>
      <c r="F9" s="19">
        <f>SUM($B2:F2)</f>
        <v>0</v>
      </c>
      <c r="G9" s="19">
        <f>SUM($B2:G2)</f>
        <v>0</v>
      </c>
      <c r="H9" s="19">
        <f>SUM($B2:H2)</f>
        <v>277.16000000000003</v>
      </c>
      <c r="I9" s="19">
        <f>SUM($B2:I2)</f>
        <v>277.16000000000003</v>
      </c>
      <c r="J9" s="19">
        <f>SUM($B2:J2)</f>
        <v>398.17</v>
      </c>
      <c r="K9" s="19">
        <f>SUM($B2:K2)</f>
        <v>467.27</v>
      </c>
      <c r="L9" s="19">
        <f>SUM($B2:L2)</f>
        <v>559.53</v>
      </c>
      <c r="M9" s="19">
        <f>SUM($B2:M2)</f>
        <v>662.34999999999991</v>
      </c>
      <c r="N9" s="19">
        <f>SUM($B2:N2)</f>
        <v>756.36999999999989</v>
      </c>
      <c r="O9" s="19">
        <f>SUM($B2:O2)</f>
        <v>842.01999999999987</v>
      </c>
      <c r="P9" s="19">
        <f>SUM($B2:P2)</f>
        <v>900.07999999999993</v>
      </c>
      <c r="Q9" s="19">
        <f>SUM($B2:Q2)</f>
        <v>935.53</v>
      </c>
      <c r="R9" s="19">
        <f>SUM($B2:R2)</f>
        <v>985.41</v>
      </c>
      <c r="S9" s="19">
        <f>SUM($B2:S2)</f>
        <v>1020.89</v>
      </c>
      <c r="T9" s="19">
        <f>SUM($B2:T2)</f>
        <v>1023.12</v>
      </c>
      <c r="U9" s="19">
        <f>SUM($B2:U2)</f>
        <v>1044.67</v>
      </c>
      <c r="V9" s="19">
        <f>SUM($B2:V2)</f>
        <v>1070.04</v>
      </c>
      <c r="W9" s="19">
        <f>SUM($B2:W2)</f>
        <v>1103.81</v>
      </c>
      <c r="X9" s="19">
        <f>SUM($B2:X2)</f>
        <v>1179.0999999999999</v>
      </c>
      <c r="Y9" s="22">
        <f>SUM($B2:Y2)</f>
        <v>1224.9499999999998</v>
      </c>
      <c r="Z9" s="19">
        <f>SUM($B2:Z2)</f>
        <v>1283.3599999999999</v>
      </c>
      <c r="AA9" s="19">
        <f>SUM($B2:AA2)</f>
        <v>1354.1</v>
      </c>
      <c r="AB9" s="20">
        <f ca="1">OFFSET(A9,0,(MATCH(AC2,B9:AA9,1))+1)</f>
        <v>1283.3599999999999</v>
      </c>
      <c r="AC9" s="25" t="str">
        <f ca="1">RIGHT(OFFSET($A$8,0,MATCH(AB9,B9:AA9,0)),2)&amp;" "&amp;LEFT(OFFSET($A$8,0,MATCH(AB9,B9:AA9,0)),4)</f>
        <v>01 2015</v>
      </c>
      <c r="AD9" s="1">
        <f>AVERAGE(C9:AA9)</f>
        <v>694.60360000000003</v>
      </c>
      <c r="AE9" s="24">
        <f ca="1">COLUMN(OFFSET($A$8,0,MATCH(AB9,B9:AA9,0)))-1-COUNTIF(B9:AA9,0)</f>
        <v>19</v>
      </c>
    </row>
    <row r="10" spans="1:31" x14ac:dyDescent="0.3">
      <c r="A10" s="18" t="s">
        <v>6</v>
      </c>
      <c r="B10" s="19">
        <f>SUM($B3:B3)</f>
        <v>0</v>
      </c>
      <c r="C10" s="19">
        <f>SUM($B3:C3)</f>
        <v>0</v>
      </c>
      <c r="D10" s="19">
        <f>SUM($B3:D3)</f>
        <v>0</v>
      </c>
      <c r="E10" s="19">
        <f>SUM($B3:E3)</f>
        <v>0</v>
      </c>
      <c r="F10" s="19">
        <f>SUM($B3:F3)</f>
        <v>0</v>
      </c>
      <c r="G10" s="19">
        <f>SUM($B3:G3)</f>
        <v>0</v>
      </c>
      <c r="H10" s="19">
        <f>SUM($B3:H3)</f>
        <v>191.75</v>
      </c>
      <c r="I10" s="19">
        <f>SUM($B3:I3)</f>
        <v>191.75</v>
      </c>
      <c r="J10" s="19">
        <f>SUM($B3:J3)</f>
        <v>405.06</v>
      </c>
      <c r="K10" s="19">
        <f>SUM($B3:K3)</f>
        <v>481.73</v>
      </c>
      <c r="L10" s="19">
        <f>SUM($B3:L3)</f>
        <v>554.15</v>
      </c>
      <c r="M10" s="19">
        <f>SUM($B3:M3)</f>
        <v>629.66</v>
      </c>
      <c r="N10" s="19">
        <f>SUM($B3:N3)</f>
        <v>701.01</v>
      </c>
      <c r="O10" s="19">
        <f>SUM($B3:O3)</f>
        <v>851.64</v>
      </c>
      <c r="P10" s="19">
        <f>SUM($B3:P3)</f>
        <v>899.67</v>
      </c>
      <c r="Q10" s="19">
        <f>SUM($B3:Q3)</f>
        <v>973.27</v>
      </c>
      <c r="R10" s="19">
        <f>SUM($B3:R3)</f>
        <v>1034.19</v>
      </c>
      <c r="S10" s="19">
        <f>SUM($B3:S3)</f>
        <v>1114.93</v>
      </c>
      <c r="T10" s="19">
        <f>SUM($B3:T3)</f>
        <v>1154.27</v>
      </c>
      <c r="U10" s="19">
        <f>SUM($B3:U3)</f>
        <v>1209.6500000000001</v>
      </c>
      <c r="V10" s="19">
        <f>SUM($B3:V3)</f>
        <v>1259.76</v>
      </c>
      <c r="W10" s="19">
        <f>SUM($B3:W3)</f>
        <v>1311.45</v>
      </c>
      <c r="X10" s="19">
        <f>SUM($B3:X3)</f>
        <v>1359.49</v>
      </c>
      <c r="Y10" s="22">
        <f>SUM($B3:Y3)</f>
        <v>1411.89</v>
      </c>
      <c r="Z10" s="19">
        <f>SUM($B3:Z3)</f>
        <v>1450.44</v>
      </c>
      <c r="AA10" s="19">
        <f>SUM($B3:AA3)</f>
        <v>1473.8500000000001</v>
      </c>
      <c r="AB10" s="20">
        <f t="shared" ref="AB10:AB12" ca="1" si="1">OFFSET(A10,0,(MATCH(AC3,B10:AA10,1))+1)</f>
        <v>1154.27</v>
      </c>
      <c r="AC10" s="25" t="str">
        <f t="shared" ref="AC10:AC12" ca="1" si="2">RIGHT(OFFSET($A$8,0,MATCH(AB10,B10:AA10,0)),2)&amp;" "&amp;LEFT(OFFSET($A$8,0,MATCH(AB10,B10:AA10,0)),4)</f>
        <v>07 2014</v>
      </c>
      <c r="AD10" s="1">
        <f t="shared" ref="AD10:AD12" si="3">AVERAGE(C10:AA10)</f>
        <v>746.38439999999991</v>
      </c>
      <c r="AE10" s="24">
        <f t="shared" ref="AE10:AE12" ca="1" si="4">COLUMN(OFFSET($A$8,0,MATCH(AB10,B10:AA10,0)))-1-COUNTIF(B10:AA10,0)</f>
        <v>13</v>
      </c>
    </row>
    <row r="11" spans="1:31" x14ac:dyDescent="0.3">
      <c r="A11" s="18" t="s">
        <v>7</v>
      </c>
      <c r="B11" s="19">
        <f>SUM($B4:B4)</f>
        <v>0</v>
      </c>
      <c r="C11" s="19">
        <f>SUM($B4:C4)</f>
        <v>0</v>
      </c>
      <c r="D11" s="19">
        <f>SUM($B4:D4)</f>
        <v>0</v>
      </c>
      <c r="E11" s="19">
        <f>SUM($B4:E4)</f>
        <v>0</v>
      </c>
      <c r="F11" s="19">
        <f>SUM($B4:F4)</f>
        <v>0</v>
      </c>
      <c r="G11" s="19">
        <f>SUM($B4:G4)</f>
        <v>0</v>
      </c>
      <c r="H11" s="19">
        <f>SUM($B4:H4)</f>
        <v>0</v>
      </c>
      <c r="I11" s="19">
        <f>SUM($B4:I4)</f>
        <v>0</v>
      </c>
      <c r="J11" s="19">
        <f>SUM($B4:J4)</f>
        <v>0</v>
      </c>
      <c r="K11" s="19">
        <f>SUM($B4:K4)</f>
        <v>527.79</v>
      </c>
      <c r="L11" s="19">
        <f>SUM($B4:L4)</f>
        <v>792.31</v>
      </c>
      <c r="M11" s="19">
        <f>SUM($B4:M4)</f>
        <v>884.06999999999994</v>
      </c>
      <c r="N11" s="19">
        <f>SUM($B4:N4)</f>
        <v>961.45999999999992</v>
      </c>
      <c r="O11" s="19">
        <f>SUM($B4:O4)</f>
        <v>1086.01</v>
      </c>
      <c r="P11" s="19">
        <f>SUM($B4:P4)</f>
        <v>1140.3799999999999</v>
      </c>
      <c r="Q11" s="19">
        <f>SUM($B4:Q4)</f>
        <v>1183.1899999999998</v>
      </c>
      <c r="R11" s="19">
        <f>SUM($B4:R4)</f>
        <v>1270.3799999999999</v>
      </c>
      <c r="S11" s="19">
        <f>SUM($B4:S4)</f>
        <v>1315.33</v>
      </c>
      <c r="T11" s="19">
        <f>SUM($B4:T4)</f>
        <v>1367.4199999999998</v>
      </c>
      <c r="U11" s="19">
        <f>SUM($B4:U4)</f>
        <v>1447.12</v>
      </c>
      <c r="V11" s="19">
        <f>SUM($B4:V4)</f>
        <v>1488.79</v>
      </c>
      <c r="W11" s="19">
        <f>SUM($B4:W4)</f>
        <v>1525.62</v>
      </c>
      <c r="X11" s="19">
        <f>SUM($B4:X4)</f>
        <v>1551.3799999999999</v>
      </c>
      <c r="Y11" s="22">
        <f>SUM($B4:Y4)</f>
        <v>1578.1399999999999</v>
      </c>
      <c r="Z11" s="19">
        <f>SUM($B4:Z4)</f>
        <v>1578.1399999999999</v>
      </c>
      <c r="AA11" s="19">
        <f>SUM($B4:AA4)</f>
        <v>1578.1399999999999</v>
      </c>
      <c r="AB11" s="20">
        <f t="shared" ca="1" si="1"/>
        <v>1488.79</v>
      </c>
      <c r="AC11" s="25" t="str">
        <f t="shared" ca="1" si="2"/>
        <v>09 2014</v>
      </c>
      <c r="AD11" s="1">
        <f t="shared" si="3"/>
        <v>851.02679999999998</v>
      </c>
      <c r="AE11" s="24">
        <f t="shared" ca="1" si="4"/>
        <v>12</v>
      </c>
    </row>
    <row r="12" spans="1:31" x14ac:dyDescent="0.3">
      <c r="A12" s="18" t="s">
        <v>8</v>
      </c>
      <c r="B12" s="19">
        <f>SUM($B5:B5)</f>
        <v>0</v>
      </c>
      <c r="C12" s="19">
        <f>SUM($B5:C5)</f>
        <v>0</v>
      </c>
      <c r="D12" s="19">
        <f>SUM($B5:D5)</f>
        <v>0</v>
      </c>
      <c r="E12" s="19">
        <f>SUM($B5:E5)</f>
        <v>310.20999999999998</v>
      </c>
      <c r="F12" s="19">
        <f>SUM($B5:F5)</f>
        <v>778.14</v>
      </c>
      <c r="G12" s="19">
        <f>SUM($B5:G5)</f>
        <v>778.14</v>
      </c>
      <c r="H12" s="19">
        <f>SUM($B5:H5)</f>
        <v>1299.03</v>
      </c>
      <c r="I12" s="19">
        <f>SUM($B5:I5)</f>
        <v>1299.03</v>
      </c>
      <c r="J12" s="19">
        <f>SUM($B5:J5)</f>
        <v>1863.47</v>
      </c>
      <c r="K12" s="19">
        <f>SUM($B5:K5)</f>
        <v>1990.3400000000001</v>
      </c>
      <c r="L12" s="19">
        <f>SUM($B5:L5)</f>
        <v>2113.84</v>
      </c>
      <c r="M12" s="19">
        <f>SUM($B5:M5)</f>
        <v>2231.58</v>
      </c>
      <c r="N12" s="19">
        <f>SUM($B5:N5)</f>
        <v>2299.71</v>
      </c>
      <c r="O12" s="19">
        <f>SUM($B5:O5)</f>
        <v>2420.5500000000002</v>
      </c>
      <c r="P12" s="19">
        <f>SUM($B5:P5)</f>
        <v>2463.67</v>
      </c>
      <c r="Q12" s="19">
        <f>SUM($B5:Q5)</f>
        <v>2512.84</v>
      </c>
      <c r="R12" s="19">
        <f>SUM($B5:R5)</f>
        <v>2538.96</v>
      </c>
      <c r="S12" s="19">
        <f>SUM($B5:S5)</f>
        <v>2597.61</v>
      </c>
      <c r="T12" s="19">
        <f>SUM($B5:T5)</f>
        <v>2695.58</v>
      </c>
      <c r="U12" s="19">
        <f>SUM($B5:U5)</f>
        <v>2807.23</v>
      </c>
      <c r="V12" s="19">
        <f>SUM($B5:V5)</f>
        <v>2953.78</v>
      </c>
      <c r="W12" s="19">
        <f>SUM($B5:W5)</f>
        <v>3031.6800000000003</v>
      </c>
      <c r="X12" s="19">
        <f>SUM($B5:X5)</f>
        <v>3146.26</v>
      </c>
      <c r="Y12" s="22">
        <f>SUM($B5:Y5)</f>
        <v>3237.75</v>
      </c>
      <c r="Z12" s="19">
        <f>SUM($B5:Z5)</f>
        <v>3328.66</v>
      </c>
      <c r="AA12" s="19">
        <f>SUM($B5:AA5)</f>
        <v>3427.23</v>
      </c>
      <c r="AB12" s="20">
        <f t="shared" ca="1" si="1"/>
        <v>2113.84</v>
      </c>
      <c r="AC12" s="25" t="str">
        <f t="shared" ca="1" si="2"/>
        <v>11 2013</v>
      </c>
      <c r="AD12" s="1">
        <f t="shared" si="3"/>
        <v>2085.0115999999998</v>
      </c>
      <c r="AE12" s="24">
        <f t="shared" ca="1" si="4"/>
        <v>8</v>
      </c>
    </row>
    <row r="15" spans="1:31" x14ac:dyDescent="0.3">
      <c r="L15">
        <f ca="1">MATCH(AB9,B9:AA9,0)</f>
        <v>25</v>
      </c>
    </row>
  </sheetData>
  <conditionalFormatting sqref="B9:AA12">
    <cfRule type="cellIs" dxfId="0" priority="2" operator="greaterThanOrEqual">
      <formula>$AB9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Clio Massac - Sales Administrator X-tremedia Ltd</dc:creator>
  <cp:lastModifiedBy>André BOSCHI</cp:lastModifiedBy>
  <dcterms:created xsi:type="dcterms:W3CDTF">2015-02-27T13:19:40Z</dcterms:created>
  <dcterms:modified xsi:type="dcterms:W3CDTF">2015-02-27T17:43:24Z</dcterms:modified>
</cp:coreProperties>
</file>