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1910" activeTab="1"/>
  </bookViews>
  <sheets>
    <sheet name="Feuil1 (2)" sheetId="4" r:id="rId1"/>
    <sheet name="Feuil1" sheetId="1" r:id="rId2"/>
    <sheet name="Feuil2" sheetId="2" r:id="rId3"/>
    <sheet name="Feuil3" sheetId="3" r:id="rId4"/>
  </sheets>
  <definedNames>
    <definedName name="_xlnm._FilterDatabase" localSheetId="1" hidden="1">Feuil1!$A$1:$G$47</definedName>
    <definedName name="_xlnm._FilterDatabase" localSheetId="0" hidden="1">'Feuil1 (2)'!$A$1:$G$47</definedName>
    <definedName name="Code_LBS">'Feuil1 (2)'!$A$2:$A$47</definedName>
    <definedName name="Code_LBSA">Feuil2!$A$3:$A$146</definedName>
    <definedName name="Défaillance_Censure">'Feuil1 (2)'!$D$2:$D$47</definedName>
    <definedName name="Gamme">'Feuil1 (2)'!$G$2:$G$47</definedName>
    <definedName name="KM_F_S">'Feuil1 (2)'!$E$2:$E$47</definedName>
    <definedName name="Mode_défaillance">'Feuil1 (2)'!$B$2:$B$47</definedName>
    <definedName name="Nb">'Feuil1 (2)'!$C$2:$C$47</definedName>
    <definedName name="Nb_censures_S">Feuil2!$H$3:$H$146</definedName>
    <definedName name="Nb_défaillances_F">Feuil2!$G$3:$G$146</definedName>
    <definedName name="Projet">'Feuil1 (2)'!$F$2:$F$47</definedName>
    <definedName name="Qté_par_rame">Feuil2!$F$3:$F$146</definedName>
  </definedNames>
  <calcPr calcId="171027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2" i="1"/>
  <c r="K4" i="2" l="1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3" i="2"/>
  <c r="G146" i="2"/>
  <c r="H146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3" i="2"/>
  <c r="G3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" i="2"/>
  <c r="J147" i="2" l="1"/>
  <c r="K147" i="2"/>
  <c r="H147" i="2"/>
  <c r="G147" i="2"/>
</calcChain>
</file>

<file path=xl/sharedStrings.xml><?xml version="1.0" encoding="utf-8"?>
<sst xmlns="http://schemas.openxmlformats.org/spreadsheetml/2006/main" count="832" uniqueCount="313">
  <si>
    <t>Code LBS</t>
  </si>
  <si>
    <t>Mode de défaillance</t>
  </si>
  <si>
    <t>Nombre dans l'état</t>
  </si>
  <si>
    <t>F= Défaillance ou S=Censure</t>
  </si>
  <si>
    <t>Kilométrage pour F ou S</t>
  </si>
  <si>
    <t>01040201</t>
  </si>
  <si>
    <t>F</t>
  </si>
  <si>
    <t>01040202</t>
  </si>
  <si>
    <t>01040207</t>
  </si>
  <si>
    <t>01040209</t>
  </si>
  <si>
    <t>010502</t>
  </si>
  <si>
    <t>010504</t>
  </si>
  <si>
    <t>010802</t>
  </si>
  <si>
    <t>010807</t>
  </si>
  <si>
    <t>010904</t>
  </si>
  <si>
    <t>011001</t>
  </si>
  <si>
    <t>010501</t>
  </si>
  <si>
    <t>010703</t>
  </si>
  <si>
    <t>011005</t>
  </si>
  <si>
    <t>01050401</t>
  </si>
  <si>
    <t>0112</t>
  </si>
  <si>
    <t>01040101</t>
  </si>
  <si>
    <t>011211</t>
  </si>
  <si>
    <t>010701</t>
  </si>
  <si>
    <t>01</t>
  </si>
  <si>
    <t>011202</t>
  </si>
  <si>
    <t>010706</t>
  </si>
  <si>
    <t>01050402</t>
  </si>
  <si>
    <t>011002</t>
  </si>
  <si>
    <t>010602</t>
  </si>
  <si>
    <t>011004</t>
  </si>
  <si>
    <t>01050404</t>
  </si>
  <si>
    <t>01040203</t>
  </si>
  <si>
    <t>0110</t>
  </si>
  <si>
    <t>01040103</t>
  </si>
  <si>
    <t>010307</t>
  </si>
  <si>
    <t>010803</t>
  </si>
  <si>
    <t>011304</t>
  </si>
  <si>
    <t>011204</t>
  </si>
  <si>
    <t>011305</t>
  </si>
  <si>
    <t>011306</t>
  </si>
  <si>
    <t>011201</t>
  </si>
  <si>
    <t>0111</t>
  </si>
  <si>
    <t>010306</t>
  </si>
  <si>
    <t>010505</t>
  </si>
  <si>
    <t>010903</t>
  </si>
  <si>
    <t>010301</t>
  </si>
  <si>
    <t>S</t>
  </si>
  <si>
    <t>0103011</t>
  </si>
  <si>
    <t>01040204</t>
  </si>
  <si>
    <t>01040205</t>
  </si>
  <si>
    <t>01040206</t>
  </si>
  <si>
    <t>01040210</t>
  </si>
  <si>
    <t>01040211</t>
  </si>
  <si>
    <t>010506</t>
  </si>
  <si>
    <t>010605</t>
  </si>
  <si>
    <t>010806</t>
  </si>
  <si>
    <t>010808</t>
  </si>
  <si>
    <t>011203</t>
  </si>
  <si>
    <t>011301</t>
  </si>
  <si>
    <t>01130601</t>
  </si>
  <si>
    <t>01130602</t>
  </si>
  <si>
    <t>01130603</t>
  </si>
  <si>
    <t>01030601</t>
  </si>
  <si>
    <t>01030602</t>
  </si>
  <si>
    <t>01030603</t>
  </si>
  <si>
    <t>01040102</t>
  </si>
  <si>
    <t>01040215</t>
  </si>
  <si>
    <t>01040208</t>
  </si>
  <si>
    <t>01050403</t>
  </si>
  <si>
    <t>01050406</t>
  </si>
  <si>
    <t>010507</t>
  </si>
  <si>
    <t>010601</t>
  </si>
  <si>
    <t>010603</t>
  </si>
  <si>
    <t>010604</t>
  </si>
  <si>
    <t>0106011</t>
  </si>
  <si>
    <t>0106012</t>
  </si>
  <si>
    <t>010702</t>
  </si>
  <si>
    <t>010704</t>
  </si>
  <si>
    <t>010705</t>
  </si>
  <si>
    <t>010801</t>
  </si>
  <si>
    <t>011003</t>
  </si>
  <si>
    <t>011006</t>
  </si>
  <si>
    <t>01111</t>
  </si>
  <si>
    <t>01112</t>
  </si>
  <si>
    <t>01114</t>
  </si>
  <si>
    <t>011205</t>
  </si>
  <si>
    <t>011206</t>
  </si>
  <si>
    <t>011307</t>
  </si>
  <si>
    <t>01130801</t>
  </si>
  <si>
    <t>01130802</t>
  </si>
  <si>
    <t>Décomposition de la structure de liaison</t>
  </si>
  <si>
    <t>Niveau 1</t>
  </si>
  <si>
    <t>Niveau 2</t>
  </si>
  <si>
    <t>Niveau 3</t>
  </si>
  <si>
    <t>Niveau 4</t>
  </si>
  <si>
    <t>CBA</t>
  </si>
  <si>
    <t>BOGIES &amp; SUSPENSION</t>
  </si>
  <si>
    <t>Qté par rame</t>
  </si>
  <si>
    <t>0103</t>
  </si>
  <si>
    <t xml:space="preserve">           I-----------</t>
  </si>
  <si>
    <t>CHÂSSIS &amp; ACCESSOIRES</t>
  </si>
  <si>
    <t>Châssis de bogie</t>
  </si>
  <si>
    <t>Articulation de châssis</t>
  </si>
  <si>
    <t>010302</t>
  </si>
  <si>
    <t>Panneau de suspension équipé</t>
  </si>
  <si>
    <t>010303</t>
  </si>
  <si>
    <t xml:space="preserve"> Roue de guidage équipée</t>
  </si>
  <si>
    <t>01030301</t>
  </si>
  <si>
    <t>Pneumatique de roue de guidage</t>
  </si>
  <si>
    <t>01030302</t>
  </si>
  <si>
    <t>Roulements de roue de guidage</t>
  </si>
  <si>
    <t>010304</t>
  </si>
  <si>
    <t>Frotteur négatif équipé</t>
  </si>
  <si>
    <t>01030401</t>
  </si>
  <si>
    <t>Support de frotteur négatif</t>
  </si>
  <si>
    <t>01030402</t>
  </si>
  <si>
    <t>Ressort</t>
  </si>
  <si>
    <t>01030403</t>
  </si>
  <si>
    <t>Bande d'usure de frotteur négatif</t>
  </si>
  <si>
    <t>010305</t>
  </si>
  <si>
    <t>Frotteur de masse équipé</t>
  </si>
  <si>
    <t>01030501</t>
  </si>
  <si>
    <t>Support de frotteur de masse</t>
  </si>
  <si>
    <t>01030502</t>
  </si>
  <si>
    <t>01030503</t>
  </si>
  <si>
    <t>Bande d'usure de frotteur de masse</t>
  </si>
  <si>
    <t>Frotteur positif équipé</t>
  </si>
  <si>
    <t xml:space="preserve">Support de frotteur positif </t>
  </si>
  <si>
    <t>Bande d'usure de frotteur positif</t>
  </si>
  <si>
    <t xml:space="preserve">Support d'antenne  </t>
  </si>
  <si>
    <t>010308</t>
  </si>
  <si>
    <t>Panneau de frein sur bogie</t>
  </si>
  <si>
    <t>0104</t>
  </si>
  <si>
    <t>SUSPENSION</t>
  </si>
  <si>
    <t>010401</t>
  </si>
  <si>
    <t>Suspension primaire</t>
  </si>
  <si>
    <t>Amortisseur primaire antigalop</t>
  </si>
  <si>
    <t>Butée verticale</t>
  </si>
  <si>
    <t>Ressorts acier ou plot caoutchouc</t>
  </si>
  <si>
    <t>01040104</t>
  </si>
  <si>
    <t xml:space="preserve">Articulation de boîte d'essieu </t>
  </si>
  <si>
    <t>01040105</t>
  </si>
  <si>
    <t xml:space="preserve"> Biellette d'entrainement équipée</t>
  </si>
  <si>
    <t>010402</t>
  </si>
  <si>
    <t>Suspension secondaire</t>
  </si>
  <si>
    <t>Amortisseur secondaire vertical équipé</t>
  </si>
  <si>
    <t>Amortisseur transversal équipé</t>
  </si>
  <si>
    <t>Amortisseur anti-lacet équipé</t>
  </si>
  <si>
    <t>Butée transversale</t>
  </si>
  <si>
    <t>Sommier élastique</t>
  </si>
  <si>
    <t xml:space="preserve">Coussin pneumatique </t>
  </si>
  <si>
    <t>Plot de secours</t>
  </si>
  <si>
    <t>Bielle de barre anti-roulis équipée</t>
  </si>
  <si>
    <t>Barre anti-roulis</t>
  </si>
  <si>
    <t>Palier de barre anti-roulis équipé</t>
  </si>
  <si>
    <t>01040212</t>
  </si>
  <si>
    <t>Bielle de nivellement caisse bogie</t>
  </si>
  <si>
    <t>01040213</t>
  </si>
  <si>
    <t>Valve de nivellement sur bogie</t>
  </si>
  <si>
    <t>01040214</t>
  </si>
  <si>
    <t>Panneau de suspension</t>
  </si>
  <si>
    <t>0105</t>
  </si>
  <si>
    <t>ROUES - AXES D'ESSIEU - DISQUES DE FREIN</t>
  </si>
  <si>
    <t>Roue acier</t>
  </si>
  <si>
    <t>Axe essieu</t>
  </si>
  <si>
    <t>010503</t>
  </si>
  <si>
    <t>Pneumatique</t>
  </si>
  <si>
    <t>Boîte d'essieu équipée</t>
  </si>
  <si>
    <t>Roulements</t>
  </si>
  <si>
    <t>Couvercle avant</t>
  </si>
  <si>
    <t>Couvercle arrière</t>
  </si>
  <si>
    <t>Corps de boîte d'essieu</t>
  </si>
  <si>
    <t>01050405</t>
  </si>
  <si>
    <t>Sous garde</t>
  </si>
  <si>
    <t>Joint</t>
  </si>
  <si>
    <t>Moteur ou Pont porteur</t>
  </si>
  <si>
    <t>Disque sur roue</t>
  </si>
  <si>
    <t>Disque sur essieu</t>
  </si>
  <si>
    <t>010508</t>
  </si>
  <si>
    <t>Roue élastique</t>
  </si>
  <si>
    <t>0106</t>
  </si>
  <si>
    <t>ÉQUIPEMENT SUR ESSIEU</t>
  </si>
  <si>
    <t>Capteur bout d'essieu</t>
  </si>
  <si>
    <t>Retour de courant</t>
  </si>
  <si>
    <t>Plateau de frottement</t>
  </si>
  <si>
    <t>Charbons de retour de courant</t>
  </si>
  <si>
    <t>Chasse-pierres</t>
  </si>
  <si>
    <t>010606</t>
  </si>
  <si>
    <t>Support chasse-pierres</t>
  </si>
  <si>
    <t>Capteur bout d'essieu de vitesse</t>
  </si>
  <si>
    <t>Capteur bout d'essieu odomètre</t>
  </si>
  <si>
    <t>0106013</t>
  </si>
  <si>
    <t>Capteur bout d'essieu de température</t>
  </si>
  <si>
    <t>0107</t>
  </si>
  <si>
    <t>LIAISON CAISSE-BOGIE</t>
  </si>
  <si>
    <t>Bielle d'entrainement équipée</t>
  </si>
  <si>
    <t>Balancier</t>
  </si>
  <si>
    <t>Pivot</t>
  </si>
  <si>
    <t>Articulation élastique</t>
  </si>
  <si>
    <t>Bloc d'entraînement</t>
  </si>
  <si>
    <t>Broche d'entraînement</t>
  </si>
  <si>
    <t>010707</t>
  </si>
  <si>
    <t>Rotule</t>
  </si>
  <si>
    <t>010708</t>
  </si>
  <si>
    <t>Palier élastique</t>
  </si>
  <si>
    <t>010709</t>
  </si>
  <si>
    <t>Coussinet</t>
  </si>
  <si>
    <t>010710</t>
  </si>
  <si>
    <t>Couronne de rotation</t>
  </si>
  <si>
    <t>010711</t>
  </si>
  <si>
    <t>Traverse</t>
  </si>
  <si>
    <t>0108</t>
  </si>
  <si>
    <t>TRANSMISSION</t>
  </si>
  <si>
    <t>Accouplement (tripode, à denture)</t>
  </si>
  <si>
    <t>Réducteur équipé</t>
  </si>
  <si>
    <t>Bielle de réducteur équipée</t>
  </si>
  <si>
    <t>010804</t>
  </si>
  <si>
    <t>Pont moteur</t>
  </si>
  <si>
    <t>010805</t>
  </si>
  <si>
    <t>Canon box équipé</t>
  </si>
  <si>
    <t>Moteur</t>
  </si>
  <si>
    <t>Suspension moteur</t>
  </si>
  <si>
    <t>Capteur (vitesse, WSP..)</t>
  </si>
  <si>
    <t>0109</t>
  </si>
  <si>
    <t>ÉQUIPEMENT DE SABLAGE</t>
  </si>
  <si>
    <t>010901</t>
  </si>
  <si>
    <t>Boîte à sable</t>
  </si>
  <si>
    <t>010902</t>
  </si>
  <si>
    <t>Sable</t>
  </si>
  <si>
    <t>Tuyaux flexibles / Support</t>
  </si>
  <si>
    <t xml:space="preserve">Ejecteur </t>
  </si>
  <si>
    <t>010905</t>
  </si>
  <si>
    <t>Alimentation d'air</t>
  </si>
  <si>
    <t>GRAISSEUR DE BOUDIN</t>
  </si>
  <si>
    <t>Ejecteur</t>
  </si>
  <si>
    <t>Réservoir</t>
  </si>
  <si>
    <t>Distributeur</t>
  </si>
  <si>
    <t>Pompe</t>
  </si>
  <si>
    <t>Tuyau</t>
  </si>
  <si>
    <t>Support d'éjecteur</t>
  </si>
  <si>
    <t>011007</t>
  </si>
  <si>
    <t>Baton de lubrification</t>
  </si>
  <si>
    <t>011008</t>
  </si>
  <si>
    <t>Applicateur</t>
  </si>
  <si>
    <t>011009</t>
  </si>
  <si>
    <t xml:space="preserve">Support d'applicateur  </t>
  </si>
  <si>
    <t>011010</t>
  </si>
  <si>
    <t>Lubrifiant</t>
  </si>
  <si>
    <r>
      <t xml:space="preserve">ÉQUIPEMENT </t>
    </r>
    <r>
      <rPr>
        <strike/>
        <sz val="8"/>
        <rFont val="Arial"/>
        <family val="2"/>
      </rPr>
      <t>DE DÉGIVRAGE</t>
    </r>
    <r>
      <rPr>
        <sz val="8"/>
        <rFont val="Arial"/>
        <family val="2"/>
      </rPr>
      <t xml:space="preserve"> AUXILIAIRE</t>
    </r>
  </si>
  <si>
    <t>Détecteur d'obstacle</t>
  </si>
  <si>
    <t>Détecteur de déraillement</t>
  </si>
  <si>
    <t>01113</t>
  </si>
  <si>
    <t>Brosse de contact</t>
  </si>
  <si>
    <t>Antenne</t>
  </si>
  <si>
    <t>01115</t>
  </si>
  <si>
    <t>Nettoyeur de bandage</t>
  </si>
  <si>
    <t>01116</t>
  </si>
  <si>
    <t>Dégivrage</t>
  </si>
  <si>
    <t>CÂBLE/CÂBLAGE</t>
  </si>
  <si>
    <t>Shunt de roue</t>
  </si>
  <si>
    <t>Câble de retour de courant</t>
  </si>
  <si>
    <t>Câble de capteur de vitesse</t>
  </si>
  <si>
    <t>Câble WSP</t>
  </si>
  <si>
    <t>Câble de masse caisse-chassis</t>
  </si>
  <si>
    <t>Câble de masse chassis-boîte d'essieu</t>
  </si>
  <si>
    <t>011207</t>
  </si>
  <si>
    <t>Nappe de câble basse tension</t>
  </si>
  <si>
    <t>011208</t>
  </si>
  <si>
    <t>Câble de frotteur de masse</t>
  </si>
  <si>
    <t>011209</t>
  </si>
  <si>
    <t>Câble de frotteur négatif</t>
  </si>
  <si>
    <t>011210</t>
  </si>
  <si>
    <t>Câble de patin magnétique</t>
  </si>
  <si>
    <t xml:space="preserve">Câble de masse chassis-moteur </t>
  </si>
  <si>
    <t>0113</t>
  </si>
  <si>
    <t xml:space="preserve">ÉQUIPEMENT DE FREINAGE DE BOGIE  </t>
  </si>
  <si>
    <t>Garnitures</t>
  </si>
  <si>
    <t>011302</t>
  </si>
  <si>
    <t>Semelles</t>
  </si>
  <si>
    <t>011303</t>
  </si>
  <si>
    <t xml:space="preserve">Garnitures de nettoyage </t>
  </si>
  <si>
    <t>Actionneurs de frein de service</t>
  </si>
  <si>
    <t>Actionneurs de frein de parking</t>
  </si>
  <si>
    <t>Patin magnétique</t>
  </si>
  <si>
    <t>Système de levage</t>
  </si>
  <si>
    <t>Bande d'usure</t>
  </si>
  <si>
    <t>01130604</t>
  </si>
  <si>
    <t>Système de réglage du jeu vertical</t>
  </si>
  <si>
    <t>Tuyauterie de frein</t>
  </si>
  <si>
    <t>011308</t>
  </si>
  <si>
    <t>Flexibles de frein sur bogie</t>
  </si>
  <si>
    <t>Flexible d'actionneur de frein de service</t>
  </si>
  <si>
    <t>Flexible d'actionneur de frein de parking</t>
  </si>
  <si>
    <t>01130803</t>
  </si>
  <si>
    <t>Flexible de cylindre de patin magnétique</t>
  </si>
  <si>
    <t>01130804</t>
  </si>
  <si>
    <t>Flexible de nettoyeur de roue</t>
  </si>
  <si>
    <t>Projet</t>
  </si>
  <si>
    <t>Gamme</t>
  </si>
  <si>
    <t>TRAMWAY</t>
  </si>
  <si>
    <t>Nombre de censures S</t>
  </si>
  <si>
    <t>Nombre de défaillances F</t>
  </si>
  <si>
    <t>Kilométrage flotte dernière mise à jour</t>
  </si>
  <si>
    <t>Mode_défaillance</t>
  </si>
  <si>
    <t>Nb</t>
  </si>
  <si>
    <t>Défaillance_Censure</t>
  </si>
  <si>
    <t>KM_F_S</t>
  </si>
  <si>
    <t>variante en nommant les zones de Feuil1 (2)</t>
  </si>
  <si>
    <t>Nb S</t>
  </si>
  <si>
    <t>Nb_défaillances_F</t>
  </si>
  <si>
    <t>Nb_censures_S</t>
  </si>
  <si>
    <t>Code LBSA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</si>
</sst>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12"/>
      <name val="Helv"/>
    </font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trike/>
      <sz val="8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9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0" fontId="3" fillId="0" borderId="0"/>
    <xf numFmtId="0" fontId="4" fillId="0" borderId="0"/>
    <xf numFmtId="0" fontId="3" fillId="0" borderId="0"/>
  </cellStyleXfs>
  <cellXfs count="50">
    <xf numFmtId="0" fontId="0" fillId="0" borderId="0" xfId="0"/>
    <xf numFmtId="0" fontId="0" fillId="0" borderId="0" xfId="0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1" fillId="2" borderId="1" xfId="4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vertical="top"/>
    </xf>
    <xf numFmtId="0" fontId="4" fillId="0" borderId="0" xfId="0" applyFont="1" applyFill="1" applyBorder="1" applyAlignment="1"/>
    <xf numFmtId="0" fontId="5" fillId="0" borderId="0" xfId="1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>
      <alignment vertical="top"/>
    </xf>
    <xf numFmtId="0" fontId="5" fillId="0" borderId="0" xfId="1" applyNumberFormat="1" applyFont="1" applyFill="1" applyBorder="1" applyAlignment="1">
      <alignment vertical="top"/>
    </xf>
    <xf numFmtId="0" fontId="5" fillId="0" borderId="0" xfId="0" applyNumberFormat="1" applyFont="1" applyFill="1" applyBorder="1" applyAlignment="1">
      <alignment vertical="top"/>
    </xf>
    <xf numFmtId="0" fontId="6" fillId="0" borderId="0" xfId="0" applyNumberFormat="1" applyFont="1" applyFill="1" applyBorder="1" applyAlignment="1">
      <alignment vertical="top"/>
    </xf>
    <xf numFmtId="0" fontId="6" fillId="0" borderId="0" xfId="0" applyNumberFormat="1" applyFont="1" applyFill="1" applyBorder="1" applyAlignment="1">
      <alignment vertical="top" wrapText="1"/>
    </xf>
    <xf numFmtId="0" fontId="6" fillId="0" borderId="0" xfId="0" applyNumberFormat="1" applyFont="1" applyBorder="1" applyAlignment="1">
      <alignment vertical="top"/>
    </xf>
    <xf numFmtId="0" fontId="7" fillId="0" borderId="0" xfId="0" applyNumberFormat="1" applyFont="1" applyFill="1" applyBorder="1" applyAlignment="1">
      <alignment vertical="top"/>
    </xf>
    <xf numFmtId="0" fontId="7" fillId="0" borderId="0" xfId="1" applyNumberFormat="1" applyFont="1" applyFill="1" applyBorder="1" applyAlignment="1">
      <alignment vertical="top"/>
    </xf>
    <xf numFmtId="0" fontId="9" fillId="0" borderId="2" xfId="0" applyFont="1" applyBorder="1" applyAlignment="1">
      <alignment horizontal="center"/>
    </xf>
    <xf numFmtId="0" fontId="5" fillId="0" borderId="2" xfId="1" applyNumberFormat="1" applyFont="1" applyFill="1" applyBorder="1" applyAlignment="1" applyProtection="1">
      <alignment horizontal="center" vertical="top"/>
    </xf>
    <xf numFmtId="0" fontId="4" fillId="0" borderId="2" xfId="2" applyNumberFormat="1" applyFont="1" applyFill="1" applyBorder="1" applyAlignment="1">
      <alignment horizontal="center" vertical="top"/>
    </xf>
    <xf numFmtId="0" fontId="9" fillId="3" borderId="2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49" fontId="6" fillId="0" borderId="0" xfId="1" applyNumberFormat="1" applyFont="1" applyFill="1" applyBorder="1" applyAlignment="1">
      <alignment vertical="top"/>
    </xf>
    <xf numFmtId="49" fontId="6" fillId="0" borderId="5" xfId="1" applyNumberFormat="1" applyFont="1" applyFill="1" applyBorder="1" applyAlignment="1">
      <alignment vertical="top"/>
    </xf>
    <xf numFmtId="0" fontId="5" fillId="0" borderId="6" xfId="1" applyNumberFormat="1" applyFont="1" applyFill="1" applyBorder="1" applyAlignment="1">
      <alignment vertical="top"/>
    </xf>
    <xf numFmtId="0" fontId="6" fillId="0" borderId="6" xfId="0" applyNumberFormat="1" applyFont="1" applyFill="1" applyBorder="1" applyAlignment="1">
      <alignment vertical="top"/>
    </xf>
    <xf numFmtId="0" fontId="6" fillId="0" borderId="7" xfId="0" applyNumberFormat="1" applyFont="1" applyFill="1" applyBorder="1" applyAlignment="1">
      <alignment vertical="top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wrapText="1"/>
    </xf>
    <xf numFmtId="0" fontId="1" fillId="2" borderId="12" xfId="4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/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1" fillId="0" borderId="0" xfId="4" applyFont="1" applyFill="1" applyBorder="1" applyAlignment="1">
      <alignment horizontal="center" vertical="center"/>
    </xf>
    <xf numFmtId="0" fontId="0" fillId="0" borderId="0" xfId="0"/>
    <xf numFmtId="0" fontId="9" fillId="0" borderId="0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9" fillId="0" borderId="9" xfId="0" applyFont="1" applyBorder="1" applyAlignment="1">
      <alignment horizont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0" fillId="0" borderId="2" xfId="0" applyFont="1" applyBorder="1" applyAlignment="1">
      <alignment vertical="center"/>
    </xf>
  </cellXfs>
  <cellStyles count="5">
    <cellStyle name="Normal" xfId="0" builtinId="0"/>
    <cellStyle name="Normal 12" xfId="4"/>
    <cellStyle name="Normal 3" xfId="2"/>
    <cellStyle name="Normal 9" xfId="3"/>
    <cellStyle name="Normal_Feuil5" xfId="1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G47" totalsRowShown="0" headerRowDxfId="7" dataDxfId="6">
  <autoFilter ref="A1:G47"/>
  <tableColumns count="7">
    <tableColumn id="1" name="Code LBS" dataDxfId="5"/>
    <tableColumn id="2" name="Mode_défaillance"/>
    <tableColumn id="3" name="Nb" dataDxfId="4"/>
    <tableColumn id="4" name="Défaillance_Censure" dataDxfId="3"/>
    <tableColumn id="5" name="KM_F_S" dataDxfId="2"/>
    <tableColumn id="6" name="Projet" dataDxfId="1"/>
    <tableColumn id="7" name="Gamm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workbookViewId="0">
      <selection activeCell="E8" sqref="E8"/>
    </sheetView>
  </sheetViews>
  <sheetFormatPr baseColWidth="10" defaultRowHeight="15" x14ac:dyDescent="0.25"/>
  <cols>
    <col min="1" max="1" width="15.140625" style="39" bestFit="1" customWidth="1"/>
    <col min="2" max="2" width="21" style="39" customWidth="1"/>
    <col min="3" max="3" width="15" style="39" customWidth="1"/>
    <col min="4" max="4" width="24.28515625" style="39" customWidth="1"/>
    <col min="5" max="5" width="23.42578125" style="39" bestFit="1" customWidth="1"/>
    <col min="6" max="16384" width="11.42578125" style="39"/>
  </cols>
  <sheetData>
    <row r="1" spans="1:7" x14ac:dyDescent="0.25">
      <c r="A1" s="37" t="s">
        <v>0</v>
      </c>
      <c r="B1" s="37" t="s">
        <v>304</v>
      </c>
      <c r="C1" s="37" t="s">
        <v>305</v>
      </c>
      <c r="D1" s="37" t="s">
        <v>306</v>
      </c>
      <c r="E1" s="37" t="s">
        <v>307</v>
      </c>
      <c r="F1" s="37" t="s">
        <v>298</v>
      </c>
      <c r="G1" s="37" t="s">
        <v>299</v>
      </c>
    </row>
    <row r="2" spans="1:7" x14ac:dyDescent="0.25">
      <c r="A2" s="35" t="s">
        <v>37</v>
      </c>
      <c r="C2" s="35">
        <v>1</v>
      </c>
      <c r="D2" s="35" t="s">
        <v>6</v>
      </c>
      <c r="E2" s="35">
        <v>53436</v>
      </c>
      <c r="F2" s="35" t="s">
        <v>96</v>
      </c>
      <c r="G2" s="35" t="s">
        <v>300</v>
      </c>
    </row>
    <row r="3" spans="1:7" x14ac:dyDescent="0.25">
      <c r="A3" s="35" t="s">
        <v>37</v>
      </c>
      <c r="C3" s="35">
        <v>1</v>
      </c>
      <c r="D3" s="35" t="s">
        <v>6</v>
      </c>
      <c r="E3" s="35">
        <v>56279</v>
      </c>
      <c r="F3" s="35" t="s">
        <v>96</v>
      </c>
      <c r="G3" s="35" t="s">
        <v>300</v>
      </c>
    </row>
    <row r="4" spans="1:7" x14ac:dyDescent="0.25">
      <c r="A4" s="35" t="s">
        <v>30</v>
      </c>
      <c r="C4" s="35">
        <v>1</v>
      </c>
      <c r="D4" s="35" t="s">
        <v>6</v>
      </c>
      <c r="E4" s="35">
        <v>56652</v>
      </c>
      <c r="F4" s="35" t="s">
        <v>96</v>
      </c>
      <c r="G4" s="35" t="s">
        <v>300</v>
      </c>
    </row>
    <row r="5" spans="1:7" x14ac:dyDescent="0.25">
      <c r="A5" s="35" t="s">
        <v>37</v>
      </c>
      <c r="C5" s="35">
        <v>1</v>
      </c>
      <c r="D5" s="35" t="s">
        <v>6</v>
      </c>
      <c r="E5" s="35">
        <v>66041</v>
      </c>
      <c r="F5" s="35" t="s">
        <v>96</v>
      </c>
      <c r="G5" s="35" t="s">
        <v>300</v>
      </c>
    </row>
    <row r="6" spans="1:7" x14ac:dyDescent="0.25">
      <c r="A6" s="35" t="s">
        <v>37</v>
      </c>
      <c r="C6" s="35">
        <v>1</v>
      </c>
      <c r="D6" s="35" t="s">
        <v>6</v>
      </c>
      <c r="E6" s="35">
        <v>60861</v>
      </c>
      <c r="F6" s="35" t="s">
        <v>96</v>
      </c>
      <c r="G6" s="35" t="s">
        <v>300</v>
      </c>
    </row>
    <row r="7" spans="1:7" x14ac:dyDescent="0.25">
      <c r="A7" s="35" t="s">
        <v>37</v>
      </c>
      <c r="C7" s="35">
        <v>1</v>
      </c>
      <c r="D7" s="35" t="s">
        <v>6</v>
      </c>
      <c r="E7" s="35">
        <v>62497</v>
      </c>
      <c r="F7" s="35" t="s">
        <v>96</v>
      </c>
      <c r="G7" s="35" t="s">
        <v>300</v>
      </c>
    </row>
    <row r="8" spans="1:7" x14ac:dyDescent="0.25">
      <c r="A8" s="40" t="s">
        <v>38</v>
      </c>
      <c r="B8" s="33"/>
      <c r="C8" s="40">
        <v>1</v>
      </c>
      <c r="D8" s="40" t="s">
        <v>6</v>
      </c>
      <c r="E8" s="38">
        <v>69729</v>
      </c>
      <c r="F8" s="40" t="s">
        <v>96</v>
      </c>
      <c r="G8" s="40" t="s">
        <v>300</v>
      </c>
    </row>
    <row r="9" spans="1:7" x14ac:dyDescent="0.25">
      <c r="A9" s="40" t="s">
        <v>37</v>
      </c>
      <c r="B9" s="33"/>
      <c r="C9" s="40">
        <v>1</v>
      </c>
      <c r="D9" s="40" t="s">
        <v>6</v>
      </c>
      <c r="E9" s="38">
        <v>57679</v>
      </c>
      <c r="F9" s="40" t="s">
        <v>96</v>
      </c>
      <c r="G9" s="40" t="s">
        <v>300</v>
      </c>
    </row>
    <row r="10" spans="1:7" x14ac:dyDescent="0.25">
      <c r="A10" s="40" t="s">
        <v>37</v>
      </c>
      <c r="B10" s="33"/>
      <c r="C10" s="40">
        <v>1</v>
      </c>
      <c r="D10" s="40" t="s">
        <v>6</v>
      </c>
      <c r="E10" s="38">
        <v>99021</v>
      </c>
      <c r="F10" s="40" t="s">
        <v>96</v>
      </c>
      <c r="G10" s="40" t="s">
        <v>300</v>
      </c>
    </row>
    <row r="11" spans="1:7" x14ac:dyDescent="0.25">
      <c r="A11" s="40" t="s">
        <v>15</v>
      </c>
      <c r="B11" s="33"/>
      <c r="C11" s="40">
        <v>1</v>
      </c>
      <c r="D11" s="40" t="s">
        <v>6</v>
      </c>
      <c r="E11" s="38">
        <v>101713</v>
      </c>
      <c r="F11" s="40" t="s">
        <v>96</v>
      </c>
      <c r="G11" s="40" t="s">
        <v>300</v>
      </c>
    </row>
    <row r="12" spans="1:7" x14ac:dyDescent="0.25">
      <c r="A12" s="40" t="s">
        <v>39</v>
      </c>
      <c r="B12" s="33"/>
      <c r="C12" s="40">
        <v>1</v>
      </c>
      <c r="D12" s="40" t="s">
        <v>6</v>
      </c>
      <c r="E12" s="38">
        <v>112149</v>
      </c>
      <c r="F12" s="40" t="s">
        <v>96</v>
      </c>
      <c r="G12" s="40" t="s">
        <v>300</v>
      </c>
    </row>
    <row r="13" spans="1:7" x14ac:dyDescent="0.25">
      <c r="A13" s="40" t="s">
        <v>16</v>
      </c>
      <c r="B13" s="33"/>
      <c r="C13" s="40">
        <v>1</v>
      </c>
      <c r="D13" s="40" t="s">
        <v>6</v>
      </c>
      <c r="E13" s="38">
        <v>115477</v>
      </c>
      <c r="F13" s="40" t="s">
        <v>96</v>
      </c>
      <c r="G13" s="40" t="s">
        <v>300</v>
      </c>
    </row>
    <row r="14" spans="1:7" x14ac:dyDescent="0.25">
      <c r="A14" s="40" t="s">
        <v>37</v>
      </c>
      <c r="B14" s="33"/>
      <c r="C14" s="40">
        <v>1</v>
      </c>
      <c r="D14" s="40" t="s">
        <v>6</v>
      </c>
      <c r="E14" s="38">
        <v>121551</v>
      </c>
      <c r="F14" s="40" t="s">
        <v>96</v>
      </c>
      <c r="G14" s="40" t="s">
        <v>300</v>
      </c>
    </row>
    <row r="15" spans="1:7" x14ac:dyDescent="0.25">
      <c r="A15" s="40" t="s">
        <v>46</v>
      </c>
      <c r="B15" s="33"/>
      <c r="C15" s="40">
        <v>222</v>
      </c>
      <c r="D15" s="40" t="s">
        <v>47</v>
      </c>
      <c r="E15" s="31">
        <v>131539</v>
      </c>
      <c r="F15" s="40" t="s">
        <v>96</v>
      </c>
      <c r="G15" s="40" t="s">
        <v>300</v>
      </c>
    </row>
    <row r="16" spans="1:7" x14ac:dyDescent="0.25">
      <c r="A16" s="40" t="s">
        <v>48</v>
      </c>
      <c r="B16" s="33"/>
      <c r="C16" s="40">
        <v>444</v>
      </c>
      <c r="D16" s="40" t="s">
        <v>47</v>
      </c>
      <c r="E16" s="31">
        <v>131539</v>
      </c>
      <c r="F16" s="40" t="s">
        <v>96</v>
      </c>
      <c r="G16" s="40" t="s">
        <v>300</v>
      </c>
    </row>
    <row r="17" spans="1:7" x14ac:dyDescent="0.25">
      <c r="A17" s="40" t="s">
        <v>5</v>
      </c>
      <c r="B17" s="33"/>
      <c r="C17" s="40">
        <v>444</v>
      </c>
      <c r="D17" s="40" t="s">
        <v>47</v>
      </c>
      <c r="E17" s="31">
        <v>131539</v>
      </c>
      <c r="F17" s="40" t="s">
        <v>96</v>
      </c>
      <c r="G17" s="40" t="s">
        <v>300</v>
      </c>
    </row>
    <row r="18" spans="1:7" x14ac:dyDescent="0.25">
      <c r="A18" s="40" t="s">
        <v>7</v>
      </c>
      <c r="B18" s="33"/>
      <c r="C18" s="40">
        <v>222</v>
      </c>
      <c r="D18" s="40" t="s">
        <v>47</v>
      </c>
      <c r="E18" s="31">
        <v>131539</v>
      </c>
      <c r="F18" s="40" t="s">
        <v>96</v>
      </c>
      <c r="G18" s="40" t="s">
        <v>300</v>
      </c>
    </row>
    <row r="19" spans="1:7" x14ac:dyDescent="0.25">
      <c r="A19" s="40" t="s">
        <v>49</v>
      </c>
      <c r="B19" s="33"/>
      <c r="C19" s="40">
        <v>888</v>
      </c>
      <c r="D19" s="40" t="s">
        <v>47</v>
      </c>
      <c r="E19" s="31">
        <v>131539</v>
      </c>
      <c r="F19" s="40" t="s">
        <v>96</v>
      </c>
      <c r="G19" s="40" t="s">
        <v>300</v>
      </c>
    </row>
    <row r="20" spans="1:7" x14ac:dyDescent="0.25">
      <c r="A20" s="40" t="s">
        <v>50</v>
      </c>
      <c r="B20" s="33"/>
      <c r="C20" s="40">
        <v>888</v>
      </c>
      <c r="D20" s="40" t="s">
        <v>47</v>
      </c>
      <c r="E20" s="31">
        <v>131539</v>
      </c>
      <c r="F20" s="40" t="s">
        <v>96</v>
      </c>
      <c r="G20" s="40" t="s">
        <v>300</v>
      </c>
    </row>
    <row r="21" spans="1:7" x14ac:dyDescent="0.25">
      <c r="A21" s="40" t="s">
        <v>51</v>
      </c>
      <c r="B21" s="33"/>
      <c r="C21" s="40">
        <v>888</v>
      </c>
      <c r="D21" s="40" t="s">
        <v>47</v>
      </c>
      <c r="E21" s="31">
        <v>131539</v>
      </c>
      <c r="F21" s="40" t="s">
        <v>96</v>
      </c>
      <c r="G21" s="40" t="s">
        <v>300</v>
      </c>
    </row>
    <row r="22" spans="1:7" x14ac:dyDescent="0.25">
      <c r="A22" s="40" t="s">
        <v>9</v>
      </c>
      <c r="B22" s="33"/>
      <c r="C22" s="40">
        <v>444</v>
      </c>
      <c r="D22" s="40" t="s">
        <v>47</v>
      </c>
      <c r="E22" s="31">
        <v>131539</v>
      </c>
      <c r="F22" s="40" t="s">
        <v>96</v>
      </c>
      <c r="G22" s="40" t="s">
        <v>300</v>
      </c>
    </row>
    <row r="23" spans="1:7" x14ac:dyDescent="0.25">
      <c r="A23" s="40" t="s">
        <v>52</v>
      </c>
      <c r="B23" s="33"/>
      <c r="C23" s="40">
        <v>222</v>
      </c>
      <c r="D23" s="40" t="s">
        <v>47</v>
      </c>
      <c r="E23" s="31">
        <v>131539</v>
      </c>
      <c r="F23" s="40" t="s">
        <v>96</v>
      </c>
      <c r="G23" s="40" t="s">
        <v>300</v>
      </c>
    </row>
    <row r="24" spans="1:7" x14ac:dyDescent="0.25">
      <c r="A24" s="40" t="s">
        <v>53</v>
      </c>
      <c r="B24" s="33"/>
      <c r="C24" s="40">
        <v>444</v>
      </c>
      <c r="D24" s="40" t="s">
        <v>47</v>
      </c>
      <c r="E24" s="31">
        <v>131539</v>
      </c>
      <c r="F24" s="40" t="s">
        <v>96</v>
      </c>
      <c r="G24" s="40" t="s">
        <v>300</v>
      </c>
    </row>
    <row r="25" spans="1:7" x14ac:dyDescent="0.25">
      <c r="A25" s="40" t="s">
        <v>16</v>
      </c>
      <c r="B25" s="33"/>
      <c r="C25" s="40">
        <v>887</v>
      </c>
      <c r="D25" s="40" t="s">
        <v>47</v>
      </c>
      <c r="E25" s="31">
        <v>131539</v>
      </c>
      <c r="F25" s="40" t="s">
        <v>96</v>
      </c>
      <c r="G25" s="40" t="s">
        <v>300</v>
      </c>
    </row>
    <row r="26" spans="1:7" x14ac:dyDescent="0.25">
      <c r="A26" s="40" t="s">
        <v>10</v>
      </c>
      <c r="B26" s="33"/>
      <c r="C26" s="40">
        <v>444</v>
      </c>
      <c r="D26" s="40" t="s">
        <v>47</v>
      </c>
      <c r="E26" s="31">
        <v>131539</v>
      </c>
      <c r="F26" s="40" t="s">
        <v>96</v>
      </c>
      <c r="G26" s="40" t="s">
        <v>300</v>
      </c>
    </row>
    <row r="27" spans="1:7" x14ac:dyDescent="0.25">
      <c r="A27" s="40" t="s">
        <v>44</v>
      </c>
      <c r="B27" s="33"/>
      <c r="C27" s="40">
        <v>444</v>
      </c>
      <c r="D27" s="40" t="s">
        <v>47</v>
      </c>
      <c r="E27" s="31">
        <v>131539</v>
      </c>
      <c r="F27" s="40" t="s">
        <v>96</v>
      </c>
      <c r="G27" s="40" t="s">
        <v>300</v>
      </c>
    </row>
    <row r="28" spans="1:7" x14ac:dyDescent="0.25">
      <c r="A28" s="40" t="s">
        <v>54</v>
      </c>
      <c r="B28" s="33"/>
      <c r="C28" s="40">
        <v>592</v>
      </c>
      <c r="D28" s="40" t="s">
        <v>47</v>
      </c>
      <c r="E28" s="31">
        <v>131539</v>
      </c>
      <c r="F28" s="40" t="s">
        <v>96</v>
      </c>
      <c r="G28" s="40" t="s">
        <v>300</v>
      </c>
    </row>
    <row r="29" spans="1:7" x14ac:dyDescent="0.25">
      <c r="A29" s="40" t="s">
        <v>29</v>
      </c>
      <c r="B29" s="33"/>
      <c r="C29" s="40">
        <v>592</v>
      </c>
      <c r="D29" s="40" t="s">
        <v>47</v>
      </c>
      <c r="E29" s="31">
        <v>131539</v>
      </c>
      <c r="F29" s="40" t="s">
        <v>96</v>
      </c>
      <c r="G29" s="40" t="s">
        <v>300</v>
      </c>
    </row>
    <row r="30" spans="1:7" x14ac:dyDescent="0.25">
      <c r="A30" s="40" t="s">
        <v>55</v>
      </c>
      <c r="B30" s="33"/>
      <c r="C30" s="40">
        <v>888</v>
      </c>
      <c r="D30" s="40" t="s">
        <v>47</v>
      </c>
      <c r="E30" s="31">
        <v>131539</v>
      </c>
      <c r="F30" s="40" t="s">
        <v>96</v>
      </c>
      <c r="G30" s="40" t="s">
        <v>300</v>
      </c>
    </row>
    <row r="31" spans="1:7" x14ac:dyDescent="0.25">
      <c r="A31" s="40" t="s">
        <v>23</v>
      </c>
      <c r="B31" s="33"/>
      <c r="C31" s="40">
        <v>222</v>
      </c>
      <c r="D31" s="40" t="s">
        <v>47</v>
      </c>
      <c r="E31" s="31">
        <v>131539</v>
      </c>
      <c r="F31" s="40" t="s">
        <v>96</v>
      </c>
      <c r="G31" s="40" t="s">
        <v>300</v>
      </c>
    </row>
    <row r="32" spans="1:7" x14ac:dyDescent="0.25">
      <c r="A32" s="40" t="s">
        <v>56</v>
      </c>
      <c r="B32" s="33"/>
      <c r="C32" s="40">
        <v>296</v>
      </c>
      <c r="D32" s="40" t="s">
        <v>47</v>
      </c>
      <c r="E32" s="31">
        <v>131539</v>
      </c>
      <c r="F32" s="40" t="s">
        <v>96</v>
      </c>
      <c r="G32" s="40" t="s">
        <v>300</v>
      </c>
    </row>
    <row r="33" spans="1:7" x14ac:dyDescent="0.25">
      <c r="A33" s="40" t="s">
        <v>57</v>
      </c>
      <c r="B33" s="33"/>
      <c r="C33" s="40">
        <v>592</v>
      </c>
      <c r="D33" s="40" t="s">
        <v>47</v>
      </c>
      <c r="E33" s="31">
        <v>131539</v>
      </c>
      <c r="F33" s="40" t="s">
        <v>96</v>
      </c>
      <c r="G33" s="40" t="s">
        <v>300</v>
      </c>
    </row>
    <row r="34" spans="1:7" x14ac:dyDescent="0.25">
      <c r="A34" s="40" t="s">
        <v>45</v>
      </c>
      <c r="B34" s="33"/>
      <c r="C34" s="40">
        <v>296</v>
      </c>
      <c r="D34" s="40" t="s">
        <v>47</v>
      </c>
      <c r="E34" s="31">
        <v>131539</v>
      </c>
      <c r="F34" s="40" t="s">
        <v>96</v>
      </c>
      <c r="G34" s="40" t="s">
        <v>300</v>
      </c>
    </row>
    <row r="35" spans="1:7" x14ac:dyDescent="0.25">
      <c r="A35" s="40" t="s">
        <v>15</v>
      </c>
      <c r="B35" s="33"/>
      <c r="C35" s="40">
        <v>147</v>
      </c>
      <c r="D35" s="40" t="s">
        <v>47</v>
      </c>
      <c r="E35" s="31">
        <v>131539</v>
      </c>
      <c r="F35" s="40" t="s">
        <v>96</v>
      </c>
      <c r="G35" s="40" t="s">
        <v>300</v>
      </c>
    </row>
    <row r="36" spans="1:7" x14ac:dyDescent="0.25">
      <c r="A36" s="40" t="s">
        <v>30</v>
      </c>
      <c r="B36" s="33"/>
      <c r="C36" s="40">
        <v>147</v>
      </c>
      <c r="D36" s="40" t="s">
        <v>47</v>
      </c>
      <c r="E36" s="31">
        <v>131539</v>
      </c>
      <c r="F36" s="40" t="s">
        <v>96</v>
      </c>
      <c r="G36" s="40" t="s">
        <v>300</v>
      </c>
    </row>
    <row r="37" spans="1:7" x14ac:dyDescent="0.25">
      <c r="A37" s="40" t="s">
        <v>41</v>
      </c>
      <c r="B37" s="33"/>
      <c r="C37" s="40">
        <v>3552</v>
      </c>
      <c r="D37" s="40" t="s">
        <v>47</v>
      </c>
      <c r="E37" s="31">
        <v>131539</v>
      </c>
      <c r="F37" s="40" t="s">
        <v>96</v>
      </c>
      <c r="G37" s="40" t="s">
        <v>300</v>
      </c>
    </row>
    <row r="38" spans="1:7" x14ac:dyDescent="0.25">
      <c r="A38" s="40" t="s">
        <v>25</v>
      </c>
      <c r="B38" s="33"/>
      <c r="C38" s="40">
        <v>888</v>
      </c>
      <c r="D38" s="40" t="s">
        <v>47</v>
      </c>
      <c r="E38" s="31">
        <v>131539</v>
      </c>
      <c r="F38" s="40" t="s">
        <v>96</v>
      </c>
      <c r="G38" s="40" t="s">
        <v>300</v>
      </c>
    </row>
    <row r="39" spans="1:7" x14ac:dyDescent="0.25">
      <c r="A39" s="40" t="s">
        <v>58</v>
      </c>
      <c r="B39" s="33"/>
      <c r="C39" s="40">
        <v>592</v>
      </c>
      <c r="D39" s="40" t="s">
        <v>47</v>
      </c>
      <c r="E39" s="31">
        <v>131539</v>
      </c>
      <c r="F39" s="40" t="s">
        <v>96</v>
      </c>
      <c r="G39" s="40" t="s">
        <v>300</v>
      </c>
    </row>
    <row r="40" spans="1:7" x14ac:dyDescent="0.25">
      <c r="A40" s="40" t="s">
        <v>38</v>
      </c>
      <c r="B40" s="33"/>
      <c r="C40" s="40">
        <v>591</v>
      </c>
      <c r="D40" s="40" t="s">
        <v>47</v>
      </c>
      <c r="E40" s="31">
        <v>131539</v>
      </c>
      <c r="F40" s="40" t="s">
        <v>96</v>
      </c>
      <c r="G40" s="40" t="s">
        <v>300</v>
      </c>
    </row>
    <row r="41" spans="1:7" x14ac:dyDescent="0.25">
      <c r="A41" s="40" t="s">
        <v>59</v>
      </c>
      <c r="B41" s="33"/>
      <c r="C41" s="40">
        <v>1184</v>
      </c>
      <c r="D41" s="40" t="s">
        <v>47</v>
      </c>
      <c r="E41" s="31">
        <v>131539</v>
      </c>
      <c r="F41" s="40" t="s">
        <v>96</v>
      </c>
      <c r="G41" s="40" t="s">
        <v>300</v>
      </c>
    </row>
    <row r="42" spans="1:7" x14ac:dyDescent="0.25">
      <c r="A42" s="40" t="s">
        <v>37</v>
      </c>
      <c r="B42" s="33"/>
      <c r="C42" s="40">
        <v>584</v>
      </c>
      <c r="D42" s="40" t="s">
        <v>47</v>
      </c>
      <c r="E42" s="31">
        <v>131539</v>
      </c>
      <c r="F42" s="40" t="s">
        <v>96</v>
      </c>
      <c r="G42" s="40" t="s">
        <v>300</v>
      </c>
    </row>
    <row r="43" spans="1:7" x14ac:dyDescent="0.25">
      <c r="A43" s="40" t="s">
        <v>39</v>
      </c>
      <c r="B43" s="33"/>
      <c r="C43" s="40">
        <v>295</v>
      </c>
      <c r="D43" s="40" t="s">
        <v>47</v>
      </c>
      <c r="E43" s="31">
        <v>131539</v>
      </c>
      <c r="F43" s="40" t="s">
        <v>96</v>
      </c>
      <c r="G43" s="40" t="s">
        <v>300</v>
      </c>
    </row>
    <row r="44" spans="1:7" x14ac:dyDescent="0.25">
      <c r="A44" s="40" t="s">
        <v>40</v>
      </c>
      <c r="B44" s="33"/>
      <c r="C44" s="40">
        <v>444</v>
      </c>
      <c r="D44" s="40" t="s">
        <v>47</v>
      </c>
      <c r="E44" s="31">
        <v>131539</v>
      </c>
      <c r="F44" s="40" t="s">
        <v>96</v>
      </c>
      <c r="G44" s="40" t="s">
        <v>300</v>
      </c>
    </row>
    <row r="45" spans="1:7" x14ac:dyDescent="0.25">
      <c r="A45" s="40" t="s">
        <v>60</v>
      </c>
      <c r="B45" s="33"/>
      <c r="C45" s="40">
        <v>888</v>
      </c>
      <c r="D45" s="40" t="s">
        <v>47</v>
      </c>
      <c r="E45" s="31">
        <v>131539</v>
      </c>
      <c r="F45" s="40" t="s">
        <v>96</v>
      </c>
      <c r="G45" s="40" t="s">
        <v>300</v>
      </c>
    </row>
    <row r="46" spans="1:7" x14ac:dyDescent="0.25">
      <c r="A46" s="40" t="s">
        <v>61</v>
      </c>
      <c r="B46" s="33"/>
      <c r="C46" s="40">
        <v>444</v>
      </c>
      <c r="D46" s="40" t="s">
        <v>47</v>
      </c>
      <c r="E46" s="31">
        <v>131539</v>
      </c>
      <c r="F46" s="40" t="s">
        <v>96</v>
      </c>
      <c r="G46" s="40" t="s">
        <v>300</v>
      </c>
    </row>
    <row r="47" spans="1:7" x14ac:dyDescent="0.25">
      <c r="A47" s="40" t="s">
        <v>62</v>
      </c>
      <c r="B47" s="33"/>
      <c r="C47" s="40">
        <v>444</v>
      </c>
      <c r="D47" s="40" t="s">
        <v>47</v>
      </c>
      <c r="E47" s="31">
        <v>131539</v>
      </c>
      <c r="F47" s="40" t="s">
        <v>96</v>
      </c>
      <c r="G47" s="40" t="s">
        <v>300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workbookViewId="0">
      <selection activeCell="H6" sqref="H6"/>
    </sheetView>
  </sheetViews>
  <sheetFormatPr baseColWidth="10" defaultRowHeight="15" x14ac:dyDescent="0.25"/>
  <cols>
    <col min="1" max="1" width="15.140625" bestFit="1" customWidth="1"/>
    <col min="2" max="2" width="16.28515625" customWidth="1"/>
    <col min="3" max="3" width="15" customWidth="1"/>
    <col min="4" max="4" width="22.140625" customWidth="1"/>
    <col min="5" max="5" width="26.85546875" customWidth="1"/>
  </cols>
  <sheetData>
    <row r="1" spans="1:8" ht="28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7" t="s">
        <v>298</v>
      </c>
      <c r="G1" s="37" t="s">
        <v>299</v>
      </c>
      <c r="H1" s="37" t="s">
        <v>309</v>
      </c>
    </row>
    <row r="2" spans="1:8" x14ac:dyDescent="0.25">
      <c r="A2" s="2" t="s">
        <v>37</v>
      </c>
      <c r="B2" s="1"/>
      <c r="C2" s="2">
        <v>1</v>
      </c>
      <c r="D2" s="2" t="s">
        <v>6</v>
      </c>
      <c r="E2" s="4">
        <v>53436</v>
      </c>
      <c r="F2" s="35" t="s">
        <v>96</v>
      </c>
      <c r="G2" s="35" t="s">
        <v>300</v>
      </c>
      <c r="H2">
        <f>SUMIFS(Qté_par_rame,Code_LBSA,A2,Nb_censures_S,"&gt;"&amp;0)</f>
        <v>296</v>
      </c>
    </row>
    <row r="3" spans="1:8" x14ac:dyDescent="0.25">
      <c r="A3" s="2" t="s">
        <v>37</v>
      </c>
      <c r="B3" s="1"/>
      <c r="C3" s="2">
        <v>1</v>
      </c>
      <c r="D3" s="2" t="s">
        <v>6</v>
      </c>
      <c r="E3" s="4">
        <v>56279</v>
      </c>
      <c r="F3" s="35" t="s">
        <v>96</v>
      </c>
      <c r="G3" s="35" t="s">
        <v>300</v>
      </c>
      <c r="H3" s="39">
        <f>SUMIFS(Qté_par_rame,Code_LBSA,A3,Nb_censures_S,"&gt;"&amp;0)</f>
        <v>296</v>
      </c>
    </row>
    <row r="4" spans="1:8" x14ac:dyDescent="0.25">
      <c r="A4" s="2" t="s">
        <v>30</v>
      </c>
      <c r="B4" s="1"/>
      <c r="C4" s="2">
        <v>1</v>
      </c>
      <c r="D4" s="2" t="s">
        <v>6</v>
      </c>
      <c r="E4" s="4">
        <v>56652</v>
      </c>
      <c r="F4" s="35" t="s">
        <v>96</v>
      </c>
      <c r="G4" s="35" t="s">
        <v>300</v>
      </c>
      <c r="H4" s="39">
        <f>SUMIFS(Qté_par_rame,Code_LBSA,A4,Nb_censures_S,"&gt;"&amp;0)</f>
        <v>0</v>
      </c>
    </row>
    <row r="5" spans="1:8" x14ac:dyDescent="0.25">
      <c r="A5" s="2" t="s">
        <v>37</v>
      </c>
      <c r="B5" s="1"/>
      <c r="C5" s="2">
        <v>1</v>
      </c>
      <c r="D5" s="2" t="s">
        <v>6</v>
      </c>
      <c r="E5" s="4">
        <v>66041</v>
      </c>
      <c r="F5" s="35" t="s">
        <v>96</v>
      </c>
      <c r="G5" s="35" t="s">
        <v>300</v>
      </c>
      <c r="H5" s="39">
        <f>SUMIFS(Qté_par_rame,Code_LBSA,A5,Nb_censures_S,"&gt;"&amp;0)</f>
        <v>296</v>
      </c>
    </row>
    <row r="6" spans="1:8" x14ac:dyDescent="0.25">
      <c r="A6" s="2" t="s">
        <v>37</v>
      </c>
      <c r="B6" s="1"/>
      <c r="C6" s="2">
        <v>1</v>
      </c>
      <c r="D6" s="2" t="s">
        <v>6</v>
      </c>
      <c r="E6" s="32">
        <v>60861</v>
      </c>
      <c r="F6" s="35" t="s">
        <v>96</v>
      </c>
      <c r="G6" s="35" t="s">
        <v>300</v>
      </c>
      <c r="H6" s="39">
        <f>SUMIFS(Qté_par_rame,Code_LBSA,A6,Nb_censures_S,"&gt;"&amp;0)</f>
        <v>296</v>
      </c>
    </row>
    <row r="7" spans="1:8" x14ac:dyDescent="0.25">
      <c r="A7" s="2" t="s">
        <v>37</v>
      </c>
      <c r="B7" s="1"/>
      <c r="C7" s="2">
        <v>1</v>
      </c>
      <c r="D7" s="2" t="s">
        <v>6</v>
      </c>
      <c r="E7" s="38">
        <v>62497</v>
      </c>
      <c r="F7" s="35" t="s">
        <v>96</v>
      </c>
      <c r="G7" s="35" t="s">
        <v>300</v>
      </c>
      <c r="H7" s="39">
        <f>SUMIFS(Qté_par_rame,Code_LBSA,A7,Nb_censures_S,"&gt;"&amp;0)</f>
        <v>296</v>
      </c>
    </row>
    <row r="8" spans="1:8" x14ac:dyDescent="0.25">
      <c r="A8" s="36" t="s">
        <v>38</v>
      </c>
      <c r="B8" s="33"/>
      <c r="C8" s="36">
        <v>1</v>
      </c>
      <c r="D8" s="36" t="s">
        <v>6</v>
      </c>
      <c r="E8" s="38">
        <v>69729</v>
      </c>
      <c r="F8" s="36" t="s">
        <v>96</v>
      </c>
      <c r="G8" s="36" t="s">
        <v>300</v>
      </c>
      <c r="H8" s="39">
        <f>SUMIFS(Qté_par_rame,Code_LBSA,A8,Nb_censures_S,"&gt;"&amp;0)</f>
        <v>0</v>
      </c>
    </row>
    <row r="9" spans="1:8" x14ac:dyDescent="0.25">
      <c r="A9" s="36" t="s">
        <v>37</v>
      </c>
      <c r="B9" s="33"/>
      <c r="C9" s="36">
        <v>1</v>
      </c>
      <c r="D9" s="36" t="s">
        <v>6</v>
      </c>
      <c r="E9" s="38">
        <v>57679</v>
      </c>
      <c r="F9" s="36" t="s">
        <v>96</v>
      </c>
      <c r="G9" s="36" t="s">
        <v>300</v>
      </c>
      <c r="H9" s="39">
        <f>SUMIFS(Qté_par_rame,Code_LBSA,A9,Nb_censures_S,"&gt;"&amp;0)</f>
        <v>296</v>
      </c>
    </row>
    <row r="10" spans="1:8" x14ac:dyDescent="0.25">
      <c r="A10" s="36" t="s">
        <v>37</v>
      </c>
      <c r="B10" s="33"/>
      <c r="C10" s="36">
        <v>1</v>
      </c>
      <c r="D10" s="36" t="s">
        <v>6</v>
      </c>
      <c r="E10" s="38">
        <v>99021</v>
      </c>
      <c r="F10" s="36" t="s">
        <v>96</v>
      </c>
      <c r="G10" s="36" t="s">
        <v>300</v>
      </c>
      <c r="H10" s="39">
        <f>SUMIFS(Qté_par_rame,Code_LBSA,A10,Nb_censures_S,"&gt;"&amp;0)</f>
        <v>296</v>
      </c>
    </row>
    <row r="11" spans="1:8" x14ac:dyDescent="0.25">
      <c r="A11" s="36" t="s">
        <v>15</v>
      </c>
      <c r="B11" s="33"/>
      <c r="C11" s="36">
        <v>1</v>
      </c>
      <c r="D11" s="36" t="s">
        <v>6</v>
      </c>
      <c r="E11" s="38">
        <v>101713</v>
      </c>
      <c r="F11" s="36" t="s">
        <v>96</v>
      </c>
      <c r="G11" s="36" t="s">
        <v>300</v>
      </c>
      <c r="H11" s="39">
        <f>SUMIFS(Qté_par_rame,Code_LBSA,A11,Nb_censures_S,"&gt;"&amp;0)</f>
        <v>0</v>
      </c>
    </row>
    <row r="12" spans="1:8" x14ac:dyDescent="0.25">
      <c r="A12" s="36" t="s">
        <v>39</v>
      </c>
      <c r="B12" s="33"/>
      <c r="C12" s="36">
        <v>1</v>
      </c>
      <c r="D12" s="36" t="s">
        <v>6</v>
      </c>
      <c r="E12" s="38">
        <v>112149</v>
      </c>
      <c r="F12" s="36" t="s">
        <v>96</v>
      </c>
      <c r="G12" s="36" t="s">
        <v>300</v>
      </c>
      <c r="H12" s="39">
        <f>SUMIFS(Qté_par_rame,Code_LBSA,A12,Nb_censures_S,"&gt;"&amp;0)</f>
        <v>444</v>
      </c>
    </row>
    <row r="13" spans="1:8" x14ac:dyDescent="0.25">
      <c r="A13" s="36" t="s">
        <v>16</v>
      </c>
      <c r="B13" s="33"/>
      <c r="C13" s="36">
        <v>1</v>
      </c>
      <c r="D13" s="36" t="s">
        <v>6</v>
      </c>
      <c r="E13" s="38">
        <v>115477</v>
      </c>
      <c r="F13" s="36" t="s">
        <v>96</v>
      </c>
      <c r="G13" s="36" t="s">
        <v>300</v>
      </c>
      <c r="H13" s="39">
        <f>SUMIFS(Qté_par_rame,Code_LBSA,A13,Nb_censures_S,"&gt;"&amp;0)</f>
        <v>444</v>
      </c>
    </row>
    <row r="14" spans="1:8" x14ac:dyDescent="0.25">
      <c r="A14" s="36" t="s">
        <v>37</v>
      </c>
      <c r="B14" s="33"/>
      <c r="C14" s="36">
        <v>1</v>
      </c>
      <c r="D14" s="36" t="s">
        <v>6</v>
      </c>
      <c r="E14" s="38">
        <v>121551</v>
      </c>
      <c r="F14" s="36" t="s">
        <v>96</v>
      </c>
      <c r="G14" s="36" t="s">
        <v>300</v>
      </c>
      <c r="H14" s="39">
        <f>SUMIFS(Qté_par_rame,Code_LBSA,A14,Nb_censures_S,"&gt;"&amp;0)</f>
        <v>296</v>
      </c>
    </row>
    <row r="15" spans="1:8" x14ac:dyDescent="0.25">
      <c r="A15" s="40" t="s">
        <v>46</v>
      </c>
      <c r="B15" s="33"/>
      <c r="C15" s="40">
        <v>222</v>
      </c>
      <c r="D15" s="36" t="s">
        <v>47</v>
      </c>
      <c r="E15" s="31">
        <v>131539</v>
      </c>
      <c r="F15" s="36" t="s">
        <v>96</v>
      </c>
      <c r="G15" s="36" t="s">
        <v>300</v>
      </c>
      <c r="H15" s="39">
        <f>SUMIFS(Qté_par_rame,Code_LBSA,A15,Nb_censures_S,"&gt;"&amp;0)</f>
        <v>444</v>
      </c>
    </row>
    <row r="16" spans="1:8" x14ac:dyDescent="0.25">
      <c r="A16" s="40" t="s">
        <v>48</v>
      </c>
      <c r="B16" s="33"/>
      <c r="C16" s="40">
        <v>444</v>
      </c>
      <c r="D16" s="36" t="s">
        <v>47</v>
      </c>
      <c r="E16" s="31">
        <v>131539</v>
      </c>
      <c r="F16" s="36" t="s">
        <v>96</v>
      </c>
      <c r="G16" s="36" t="s">
        <v>300</v>
      </c>
      <c r="H16" s="39">
        <f>SUMIFS(Qté_par_rame,Code_LBSA,A16,Nb_censures_S,"&gt;"&amp;0)</f>
        <v>0</v>
      </c>
    </row>
    <row r="17" spans="1:8" x14ac:dyDescent="0.25">
      <c r="A17" s="40" t="s">
        <v>5</v>
      </c>
      <c r="B17" s="33"/>
      <c r="C17" s="40">
        <v>444</v>
      </c>
      <c r="D17" s="36" t="s">
        <v>47</v>
      </c>
      <c r="E17" s="31">
        <v>131539</v>
      </c>
      <c r="F17" s="36" t="s">
        <v>96</v>
      </c>
      <c r="G17" s="36" t="s">
        <v>300</v>
      </c>
      <c r="H17" s="39">
        <f>SUMIFS(Qté_par_rame,Code_LBSA,A17,Nb_censures_S,"&gt;"&amp;0)</f>
        <v>222</v>
      </c>
    </row>
    <row r="18" spans="1:8" x14ac:dyDescent="0.25">
      <c r="A18" s="40" t="s">
        <v>7</v>
      </c>
      <c r="B18" s="33"/>
      <c r="C18" s="40">
        <v>222</v>
      </c>
      <c r="D18" s="36" t="s">
        <v>47</v>
      </c>
      <c r="E18" s="31">
        <v>131539</v>
      </c>
      <c r="F18" s="36" t="s">
        <v>96</v>
      </c>
      <c r="G18" s="36" t="s">
        <v>300</v>
      </c>
      <c r="H18" s="39">
        <f>SUMIFS(Qté_par_rame,Code_LBSA,A18,Nb_censures_S,"&gt;"&amp;0)</f>
        <v>0</v>
      </c>
    </row>
    <row r="19" spans="1:8" x14ac:dyDescent="0.25">
      <c r="A19" s="40" t="s">
        <v>49</v>
      </c>
      <c r="B19" s="33"/>
      <c r="C19" s="40">
        <v>888</v>
      </c>
      <c r="D19" s="36" t="s">
        <v>47</v>
      </c>
      <c r="E19" s="31">
        <v>131539</v>
      </c>
      <c r="F19" s="36" t="s">
        <v>96</v>
      </c>
      <c r="G19" s="36" t="s">
        <v>300</v>
      </c>
      <c r="H19" s="39">
        <f>SUMIFS(Qté_par_rame,Code_LBSA,A19,Nb_censures_S,"&gt;"&amp;0)</f>
        <v>0</v>
      </c>
    </row>
    <row r="20" spans="1:8" x14ac:dyDescent="0.25">
      <c r="A20" s="40" t="s">
        <v>50</v>
      </c>
      <c r="B20" s="33"/>
      <c r="C20" s="40">
        <v>888</v>
      </c>
      <c r="D20" s="36" t="s">
        <v>47</v>
      </c>
      <c r="E20" s="31">
        <v>131539</v>
      </c>
      <c r="F20" s="36" t="s">
        <v>96</v>
      </c>
      <c r="G20" s="36" t="s">
        <v>300</v>
      </c>
      <c r="H20" s="39">
        <f>SUMIFS(Qté_par_rame,Code_LBSA,A20,Nb_censures_S,"&gt;"&amp;0)</f>
        <v>888</v>
      </c>
    </row>
    <row r="21" spans="1:8" x14ac:dyDescent="0.25">
      <c r="A21" s="40" t="s">
        <v>51</v>
      </c>
      <c r="B21" s="33"/>
      <c r="C21" s="40">
        <v>888</v>
      </c>
      <c r="D21" s="36" t="s">
        <v>47</v>
      </c>
      <c r="E21" s="31">
        <v>131539</v>
      </c>
      <c r="F21" s="36" t="s">
        <v>96</v>
      </c>
      <c r="G21" s="36" t="s">
        <v>300</v>
      </c>
      <c r="H21" s="39">
        <f>SUMIFS(Qté_par_rame,Code_LBSA,A21,Nb_censures_S,"&gt;"&amp;0)</f>
        <v>0</v>
      </c>
    </row>
    <row r="22" spans="1:8" x14ac:dyDescent="0.25">
      <c r="A22" s="40" t="s">
        <v>9</v>
      </c>
      <c r="B22" s="33"/>
      <c r="C22" s="40">
        <v>444</v>
      </c>
      <c r="D22" s="36" t="s">
        <v>47</v>
      </c>
      <c r="E22" s="31">
        <v>131539</v>
      </c>
      <c r="F22" s="36" t="s">
        <v>96</v>
      </c>
      <c r="G22" s="36" t="s">
        <v>300</v>
      </c>
      <c r="H22" s="39">
        <f>SUMIFS(Qté_par_rame,Code_LBSA,A22,Nb_censures_S,"&gt;"&amp;0)</f>
        <v>222</v>
      </c>
    </row>
    <row r="23" spans="1:8" x14ac:dyDescent="0.25">
      <c r="A23" s="40" t="s">
        <v>52</v>
      </c>
      <c r="B23" s="33"/>
      <c r="C23" s="40">
        <v>222</v>
      </c>
      <c r="D23" s="36" t="s">
        <v>47</v>
      </c>
      <c r="E23" s="31">
        <v>131539</v>
      </c>
      <c r="F23" s="36" t="s">
        <v>96</v>
      </c>
      <c r="G23" s="36" t="s">
        <v>300</v>
      </c>
      <c r="H23" s="39">
        <f>SUMIFS(Qté_par_rame,Code_LBSA,A23,Nb_censures_S,"&gt;"&amp;0)</f>
        <v>444</v>
      </c>
    </row>
    <row r="24" spans="1:8" x14ac:dyDescent="0.25">
      <c r="A24" s="40" t="s">
        <v>53</v>
      </c>
      <c r="B24" s="33"/>
      <c r="C24" s="40">
        <v>444</v>
      </c>
      <c r="D24" s="36" t="s">
        <v>47</v>
      </c>
      <c r="E24" s="31">
        <v>131539</v>
      </c>
      <c r="F24" s="36" t="s">
        <v>96</v>
      </c>
      <c r="G24" s="36" t="s">
        <v>300</v>
      </c>
      <c r="H24" s="39">
        <f>SUMIFS(Qté_par_rame,Code_LBSA,A24,Nb_censures_S,"&gt;"&amp;0)</f>
        <v>0</v>
      </c>
    </row>
    <row r="25" spans="1:8" x14ac:dyDescent="0.25">
      <c r="A25" s="40" t="s">
        <v>16</v>
      </c>
      <c r="B25" s="33"/>
      <c r="C25" s="40">
        <v>887</v>
      </c>
      <c r="D25" s="36" t="s">
        <v>47</v>
      </c>
      <c r="E25" s="31">
        <v>131539</v>
      </c>
      <c r="F25" s="36" t="s">
        <v>96</v>
      </c>
      <c r="G25" s="36" t="s">
        <v>300</v>
      </c>
      <c r="H25" s="39">
        <f>SUMIFS(Qté_par_rame,Code_LBSA,A25,Nb_censures_S,"&gt;"&amp;0)</f>
        <v>444</v>
      </c>
    </row>
    <row r="26" spans="1:8" x14ac:dyDescent="0.25">
      <c r="A26" s="40" t="s">
        <v>10</v>
      </c>
      <c r="B26" s="33"/>
      <c r="C26" s="40">
        <v>444</v>
      </c>
      <c r="D26" s="36" t="s">
        <v>47</v>
      </c>
      <c r="E26" s="31">
        <v>131539</v>
      </c>
      <c r="F26" s="36" t="s">
        <v>96</v>
      </c>
      <c r="G26" s="36" t="s">
        <v>300</v>
      </c>
      <c r="H26" s="39">
        <f>SUMIFS(Qté_par_rame,Code_LBSA,A26,Nb_censures_S,"&gt;"&amp;0)</f>
        <v>0</v>
      </c>
    </row>
    <row r="27" spans="1:8" x14ac:dyDescent="0.25">
      <c r="A27" s="40" t="s">
        <v>44</v>
      </c>
      <c r="B27" s="33"/>
      <c r="C27" s="40">
        <v>444</v>
      </c>
      <c r="D27" s="36" t="s">
        <v>47</v>
      </c>
      <c r="E27" s="31">
        <v>131539</v>
      </c>
      <c r="F27" s="36" t="s">
        <v>96</v>
      </c>
      <c r="G27" s="36" t="s">
        <v>300</v>
      </c>
      <c r="H27" s="39">
        <f>SUMIFS(Qté_par_rame,Code_LBSA,A27,Nb_censures_S,"&gt;"&amp;0)</f>
        <v>592</v>
      </c>
    </row>
    <row r="28" spans="1:8" x14ac:dyDescent="0.25">
      <c r="A28" s="40" t="s">
        <v>54</v>
      </c>
      <c r="B28" s="33"/>
      <c r="C28" s="40">
        <v>592</v>
      </c>
      <c r="D28" s="36" t="s">
        <v>47</v>
      </c>
      <c r="E28" s="31">
        <v>131539</v>
      </c>
      <c r="F28" s="36" t="s">
        <v>96</v>
      </c>
      <c r="G28" s="36" t="s">
        <v>300</v>
      </c>
      <c r="H28" s="39">
        <f>SUMIFS(Qté_par_rame,Code_LBSA,A28,Nb_censures_S,"&gt;"&amp;0)</f>
        <v>0</v>
      </c>
    </row>
    <row r="29" spans="1:8" x14ac:dyDescent="0.25">
      <c r="A29" s="40" t="s">
        <v>29</v>
      </c>
      <c r="B29" s="33"/>
      <c r="C29" s="40">
        <v>592</v>
      </c>
      <c r="D29" s="36" t="s">
        <v>47</v>
      </c>
      <c r="E29" s="31">
        <v>131539</v>
      </c>
      <c r="F29" s="36" t="s">
        <v>96</v>
      </c>
      <c r="G29" s="36" t="s">
        <v>300</v>
      </c>
      <c r="H29" s="39">
        <f>SUMIFS(Qté_par_rame,Code_LBSA,A29,Nb_censures_S,"&gt;"&amp;0)</f>
        <v>0</v>
      </c>
    </row>
    <row r="30" spans="1:8" x14ac:dyDescent="0.25">
      <c r="A30" s="40" t="s">
        <v>55</v>
      </c>
      <c r="B30" s="33"/>
      <c r="C30" s="40">
        <v>888</v>
      </c>
      <c r="D30" s="36" t="s">
        <v>47</v>
      </c>
      <c r="E30" s="31">
        <v>131539</v>
      </c>
      <c r="F30" s="36" t="s">
        <v>96</v>
      </c>
      <c r="G30" s="36" t="s">
        <v>300</v>
      </c>
      <c r="H30" s="39">
        <f>SUMIFS(Qté_par_rame,Code_LBSA,A30,Nb_censures_S,"&gt;"&amp;0)</f>
        <v>0</v>
      </c>
    </row>
    <row r="31" spans="1:8" x14ac:dyDescent="0.25">
      <c r="A31" s="40" t="s">
        <v>23</v>
      </c>
      <c r="B31" s="33"/>
      <c r="C31" s="40">
        <v>222</v>
      </c>
      <c r="D31" s="36" t="s">
        <v>47</v>
      </c>
      <c r="E31" s="31">
        <v>131539</v>
      </c>
      <c r="F31" s="36" t="s">
        <v>96</v>
      </c>
      <c r="G31" s="36" t="s">
        <v>300</v>
      </c>
      <c r="H31" s="39">
        <f>SUMIFS(Qté_par_rame,Code_LBSA,A31,Nb_censures_S,"&gt;"&amp;0)</f>
        <v>0</v>
      </c>
    </row>
    <row r="32" spans="1:8" x14ac:dyDescent="0.25">
      <c r="A32" s="40" t="s">
        <v>56</v>
      </c>
      <c r="B32" s="33"/>
      <c r="C32" s="40">
        <v>296</v>
      </c>
      <c r="D32" s="36" t="s">
        <v>47</v>
      </c>
      <c r="E32" s="31">
        <v>131539</v>
      </c>
      <c r="F32" s="36" t="s">
        <v>96</v>
      </c>
      <c r="G32" s="36" t="s">
        <v>300</v>
      </c>
      <c r="H32" s="39">
        <f>SUMIFS(Qté_par_rame,Code_LBSA,A32,Nb_censures_S,"&gt;"&amp;0)</f>
        <v>0</v>
      </c>
    </row>
    <row r="33" spans="1:8" x14ac:dyDescent="0.25">
      <c r="A33" s="40" t="s">
        <v>57</v>
      </c>
      <c r="B33" s="33"/>
      <c r="C33" s="40">
        <v>592</v>
      </c>
      <c r="D33" s="36" t="s">
        <v>47</v>
      </c>
      <c r="E33" s="31">
        <v>131539</v>
      </c>
      <c r="F33" s="36" t="s">
        <v>96</v>
      </c>
      <c r="G33" s="36" t="s">
        <v>300</v>
      </c>
      <c r="H33" s="39">
        <f>SUMIFS(Qté_par_rame,Code_LBSA,A33,Nb_censures_S,"&gt;"&amp;0)</f>
        <v>0</v>
      </c>
    </row>
    <row r="34" spans="1:8" x14ac:dyDescent="0.25">
      <c r="A34" s="40" t="s">
        <v>45</v>
      </c>
      <c r="B34" s="33"/>
      <c r="C34" s="40">
        <v>296</v>
      </c>
      <c r="D34" s="36" t="s">
        <v>47</v>
      </c>
      <c r="E34" s="31">
        <v>131539</v>
      </c>
      <c r="F34" s="36" t="s">
        <v>96</v>
      </c>
      <c r="G34" s="36" t="s">
        <v>300</v>
      </c>
      <c r="H34" s="39">
        <f>SUMIFS(Qté_par_rame,Code_LBSA,A34,Nb_censures_S,"&gt;"&amp;0)</f>
        <v>0</v>
      </c>
    </row>
    <row r="35" spans="1:8" x14ac:dyDescent="0.25">
      <c r="A35" s="40" t="s">
        <v>15</v>
      </c>
      <c r="B35" s="33"/>
      <c r="C35" s="40">
        <v>147</v>
      </c>
      <c r="D35" s="36" t="s">
        <v>47</v>
      </c>
      <c r="E35" s="31">
        <v>131539</v>
      </c>
      <c r="F35" s="36" t="s">
        <v>96</v>
      </c>
      <c r="G35" s="36" t="s">
        <v>300</v>
      </c>
      <c r="H35" s="39">
        <f>SUMIFS(Qté_par_rame,Code_LBSA,A35,Nb_censures_S,"&gt;"&amp;0)</f>
        <v>0</v>
      </c>
    </row>
    <row r="36" spans="1:8" x14ac:dyDescent="0.25">
      <c r="A36" s="40" t="s">
        <v>30</v>
      </c>
      <c r="B36" s="33"/>
      <c r="C36" s="40">
        <v>147</v>
      </c>
      <c r="D36" s="36" t="s">
        <v>47</v>
      </c>
      <c r="E36" s="31">
        <v>131539</v>
      </c>
      <c r="F36" s="36" t="s">
        <v>96</v>
      </c>
      <c r="G36" s="36" t="s">
        <v>300</v>
      </c>
      <c r="H36" s="39">
        <f>SUMIFS(Qté_par_rame,Code_LBSA,A36,Nb_censures_S,"&gt;"&amp;0)</f>
        <v>0</v>
      </c>
    </row>
    <row r="37" spans="1:8" x14ac:dyDescent="0.25">
      <c r="A37" s="40" t="s">
        <v>41</v>
      </c>
      <c r="B37" s="33"/>
      <c r="C37" s="40">
        <v>3552</v>
      </c>
      <c r="D37" s="36" t="s">
        <v>47</v>
      </c>
      <c r="E37" s="31">
        <v>131539</v>
      </c>
      <c r="F37" s="36" t="s">
        <v>96</v>
      </c>
      <c r="G37" s="36" t="s">
        <v>300</v>
      </c>
      <c r="H37" s="39">
        <f>SUMIFS(Qté_par_rame,Code_LBSA,A37,Nb_censures_S,"&gt;"&amp;0)</f>
        <v>888</v>
      </c>
    </row>
    <row r="38" spans="1:8" x14ac:dyDescent="0.25">
      <c r="A38" s="40" t="s">
        <v>25</v>
      </c>
      <c r="B38" s="33"/>
      <c r="C38" s="40">
        <v>888</v>
      </c>
      <c r="D38" s="36" t="s">
        <v>47</v>
      </c>
      <c r="E38" s="31">
        <v>131539</v>
      </c>
      <c r="F38" s="36" t="s">
        <v>96</v>
      </c>
      <c r="G38" s="36" t="s">
        <v>300</v>
      </c>
      <c r="H38" s="39">
        <f>SUMIFS(Qté_par_rame,Code_LBSA,A38,Nb_censures_S,"&gt;"&amp;0)</f>
        <v>592</v>
      </c>
    </row>
    <row r="39" spans="1:8" x14ac:dyDescent="0.25">
      <c r="A39" s="40" t="s">
        <v>58</v>
      </c>
      <c r="B39" s="33"/>
      <c r="C39" s="40">
        <v>592</v>
      </c>
      <c r="D39" s="36" t="s">
        <v>47</v>
      </c>
      <c r="E39" s="31">
        <v>131539</v>
      </c>
      <c r="F39" s="36" t="s">
        <v>96</v>
      </c>
      <c r="G39" s="36" t="s">
        <v>300</v>
      </c>
      <c r="H39" s="39">
        <f>SUMIFS(Qté_par_rame,Code_LBSA,A39,Nb_censures_S,"&gt;"&amp;0)</f>
        <v>592</v>
      </c>
    </row>
    <row r="40" spans="1:8" x14ac:dyDescent="0.25">
      <c r="A40" s="40" t="s">
        <v>38</v>
      </c>
      <c r="B40" s="33"/>
      <c r="C40" s="40">
        <v>591</v>
      </c>
      <c r="D40" s="36" t="s">
        <v>47</v>
      </c>
      <c r="E40" s="31">
        <v>131539</v>
      </c>
      <c r="F40" s="36" t="s">
        <v>96</v>
      </c>
      <c r="G40" s="36" t="s">
        <v>300</v>
      </c>
      <c r="H40" s="39">
        <f>SUMIFS(Qté_par_rame,Code_LBSA,A40,Nb_censures_S,"&gt;"&amp;0)</f>
        <v>0</v>
      </c>
    </row>
    <row r="41" spans="1:8" x14ac:dyDescent="0.25">
      <c r="A41" s="40" t="s">
        <v>59</v>
      </c>
      <c r="B41" s="33"/>
      <c r="C41" s="40">
        <v>1184</v>
      </c>
      <c r="D41" s="36" t="s">
        <v>47</v>
      </c>
      <c r="E41" s="31">
        <v>131539</v>
      </c>
      <c r="F41" s="36" t="s">
        <v>96</v>
      </c>
      <c r="G41" s="36" t="s">
        <v>300</v>
      </c>
      <c r="H41" s="39">
        <f>SUMIFS(Qté_par_rame,Code_LBSA,A41,Nb_censures_S,"&gt;"&amp;0)</f>
        <v>0</v>
      </c>
    </row>
    <row r="42" spans="1:8" x14ac:dyDescent="0.25">
      <c r="A42" s="40" t="s">
        <v>37</v>
      </c>
      <c r="B42" s="33"/>
      <c r="C42" s="40">
        <v>584</v>
      </c>
      <c r="D42" s="36" t="s">
        <v>47</v>
      </c>
      <c r="E42" s="31">
        <v>131539</v>
      </c>
      <c r="F42" s="36" t="s">
        <v>96</v>
      </c>
      <c r="G42" s="36" t="s">
        <v>300</v>
      </c>
      <c r="H42" s="39">
        <f>SUMIFS(Qté_par_rame,Code_LBSA,A42,Nb_censures_S,"&gt;"&amp;0)</f>
        <v>296</v>
      </c>
    </row>
    <row r="43" spans="1:8" x14ac:dyDescent="0.25">
      <c r="A43" s="40" t="s">
        <v>39</v>
      </c>
      <c r="B43" s="33"/>
      <c r="C43" s="40">
        <v>295</v>
      </c>
      <c r="D43" s="36" t="s">
        <v>47</v>
      </c>
      <c r="E43" s="31">
        <v>131539</v>
      </c>
      <c r="F43" s="36" t="s">
        <v>96</v>
      </c>
      <c r="G43" s="36" t="s">
        <v>300</v>
      </c>
      <c r="H43" s="39">
        <f>SUMIFS(Qté_par_rame,Code_LBSA,A43,Nb_censures_S,"&gt;"&amp;0)</f>
        <v>444</v>
      </c>
    </row>
    <row r="44" spans="1:8" x14ac:dyDescent="0.25">
      <c r="A44" s="40" t="s">
        <v>40</v>
      </c>
      <c r="B44" s="33"/>
      <c r="C44" s="40">
        <v>444</v>
      </c>
      <c r="D44" s="36" t="s">
        <v>47</v>
      </c>
      <c r="E44" s="31">
        <v>131539</v>
      </c>
      <c r="F44" s="36" t="s">
        <v>96</v>
      </c>
      <c r="G44" s="36" t="s">
        <v>300</v>
      </c>
      <c r="H44" s="39">
        <f>SUMIFS(Qté_par_rame,Code_LBSA,A44,Nb_censures_S,"&gt;"&amp;0)</f>
        <v>888</v>
      </c>
    </row>
    <row r="45" spans="1:8" x14ac:dyDescent="0.25">
      <c r="A45" s="40" t="s">
        <v>60</v>
      </c>
      <c r="B45" s="33"/>
      <c r="C45" s="40">
        <v>888</v>
      </c>
      <c r="D45" s="36" t="s">
        <v>47</v>
      </c>
      <c r="E45" s="31">
        <v>131539</v>
      </c>
      <c r="F45" s="36" t="s">
        <v>96</v>
      </c>
      <c r="G45" s="36" t="s">
        <v>300</v>
      </c>
      <c r="H45" s="39">
        <f>SUMIFS(Qté_par_rame,Code_LBSA,A45,Nb_censures_S,"&gt;"&amp;0)</f>
        <v>444</v>
      </c>
    </row>
    <row r="46" spans="1:8" x14ac:dyDescent="0.25">
      <c r="A46" s="40" t="s">
        <v>61</v>
      </c>
      <c r="B46" s="33"/>
      <c r="C46" s="40">
        <v>444</v>
      </c>
      <c r="D46" s="36" t="s">
        <v>47</v>
      </c>
      <c r="E46" s="31">
        <v>131539</v>
      </c>
      <c r="F46" s="36" t="s">
        <v>96</v>
      </c>
      <c r="G46" s="36" t="s">
        <v>300</v>
      </c>
      <c r="H46" s="39">
        <f>SUMIFS(Qté_par_rame,Code_LBSA,A46,Nb_censures_S,"&gt;"&amp;0)</f>
        <v>444</v>
      </c>
    </row>
    <row r="47" spans="1:8" x14ac:dyDescent="0.25">
      <c r="A47" s="40" t="s">
        <v>62</v>
      </c>
      <c r="B47" s="33"/>
      <c r="C47" s="40">
        <v>444</v>
      </c>
      <c r="D47" s="36" t="s">
        <v>47</v>
      </c>
      <c r="E47" s="31">
        <v>131539</v>
      </c>
      <c r="F47" s="36" t="s">
        <v>96</v>
      </c>
      <c r="G47" s="36" t="s">
        <v>300</v>
      </c>
      <c r="H47" s="39">
        <f>SUMIFS(Qté_par_rame,Code_LBSA,A47,Nb_censures_S,"&gt;"&amp;0)</f>
        <v>0</v>
      </c>
    </row>
    <row r="48" spans="1:8" x14ac:dyDescent="0.25">
      <c r="A48" s="1"/>
      <c r="B48" s="1"/>
      <c r="C48" s="1"/>
      <c r="D48" s="1"/>
      <c r="E48" s="1"/>
      <c r="F48" s="34"/>
      <c r="G48" s="34"/>
    </row>
    <row r="49" spans="1:7" x14ac:dyDescent="0.25">
      <c r="A49" s="1"/>
      <c r="B49" s="1"/>
      <c r="C49" s="1"/>
      <c r="D49" s="1"/>
      <c r="E49" s="1"/>
      <c r="F49" s="34"/>
      <c r="G49" s="34"/>
    </row>
    <row r="50" spans="1:7" x14ac:dyDescent="0.25">
      <c r="A50" s="1"/>
      <c r="B50" s="1"/>
      <c r="C50" s="1"/>
      <c r="D50" s="1"/>
      <c r="E50" s="1"/>
      <c r="F50" s="34"/>
      <c r="G50" s="34"/>
    </row>
    <row r="51" spans="1:7" x14ac:dyDescent="0.25">
      <c r="A51" s="1"/>
      <c r="B51" s="1"/>
      <c r="C51" s="1"/>
      <c r="D51" s="1"/>
      <c r="E51" s="1"/>
      <c r="F51" s="34"/>
      <c r="G51" s="34"/>
    </row>
    <row r="52" spans="1:7" x14ac:dyDescent="0.25">
      <c r="A52" s="1"/>
      <c r="B52" s="1"/>
      <c r="C52" s="1"/>
      <c r="D52" s="1"/>
      <c r="E52" s="1"/>
      <c r="F52" s="34"/>
      <c r="G52" s="34"/>
    </row>
    <row r="53" spans="1:7" x14ac:dyDescent="0.25">
      <c r="A53" s="1"/>
      <c r="B53" s="1"/>
      <c r="C53" s="1"/>
      <c r="D53" s="1"/>
      <c r="E53" s="1"/>
      <c r="F53" s="34"/>
      <c r="G53" s="34"/>
    </row>
    <row r="54" spans="1:7" x14ac:dyDescent="0.25">
      <c r="A54" s="1"/>
      <c r="B54" s="1"/>
      <c r="C54" s="1"/>
      <c r="D54" s="1"/>
      <c r="E54" s="1"/>
      <c r="F54" s="34"/>
      <c r="G54" s="34"/>
    </row>
  </sheetData>
  <autoFilter ref="A1:G4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7"/>
  <sheetViews>
    <sheetView workbookViewId="0">
      <selection activeCell="A2" sqref="A2:A146"/>
    </sheetView>
  </sheetViews>
  <sheetFormatPr baseColWidth="10" defaultRowHeight="15" x14ac:dyDescent="0.25"/>
  <cols>
    <col min="1" max="1" width="15.7109375" customWidth="1"/>
    <col min="7" max="7" width="14.28515625" customWidth="1"/>
  </cols>
  <sheetData>
    <row r="1" spans="1:11" ht="15.75" x14ac:dyDescent="0.25">
      <c r="B1" s="48" t="s">
        <v>91</v>
      </c>
      <c r="C1" s="48"/>
      <c r="D1" s="48"/>
      <c r="E1" s="48"/>
      <c r="F1" s="47" t="s">
        <v>96</v>
      </c>
      <c r="G1" s="47"/>
      <c r="H1" s="47"/>
      <c r="J1" t="s">
        <v>308</v>
      </c>
    </row>
    <row r="2" spans="1:11" ht="42.75" x14ac:dyDescent="0.25">
      <c r="A2" s="49" t="s">
        <v>312</v>
      </c>
      <c r="B2" s="26" t="s">
        <v>92</v>
      </c>
      <c r="C2" s="27" t="s">
        <v>93</v>
      </c>
      <c r="D2" s="27" t="s">
        <v>94</v>
      </c>
      <c r="E2" s="28" t="s">
        <v>95</v>
      </c>
      <c r="F2" s="30" t="s">
        <v>98</v>
      </c>
      <c r="G2" s="29" t="s">
        <v>310</v>
      </c>
      <c r="H2" s="29" t="s">
        <v>311</v>
      </c>
      <c r="J2" s="29" t="s">
        <v>302</v>
      </c>
      <c r="K2" s="29" t="s">
        <v>301</v>
      </c>
    </row>
    <row r="3" spans="1:11" x14ac:dyDescent="0.25">
      <c r="A3" s="17" t="s">
        <v>24</v>
      </c>
      <c r="B3" s="7" t="s">
        <v>97</v>
      </c>
      <c r="C3" s="8"/>
      <c r="D3" s="8"/>
      <c r="E3" s="8"/>
      <c r="F3" s="18"/>
      <c r="G3" s="20">
        <f>COUNTIFS(Feuil1!$A$2:$A$47,Feuil2!$A3,Feuil1!$D$2:$D$47,"F")</f>
        <v>0</v>
      </c>
      <c r="H3" s="20">
        <f>COUNTIFS(Feuil1!$A$2:$A$47,Feuil2!$A3,Feuil1!$D$2:$D$47,"S")</f>
        <v>0</v>
      </c>
      <c r="J3" s="20">
        <f t="shared" ref="J3:J34" si="0">COUNTIFS(Code_LBS,$A3,Défaillance_Censure,"F")</f>
        <v>0</v>
      </c>
      <c r="K3" s="20">
        <f t="shared" ref="K3:K34" si="1">COUNTIFS(Code_LBS,$A3,Défaillance_Censure,"S")</f>
        <v>0</v>
      </c>
    </row>
    <row r="4" spans="1:11" x14ac:dyDescent="0.25">
      <c r="A4" s="17" t="s">
        <v>99</v>
      </c>
      <c r="B4" s="9" t="s">
        <v>100</v>
      </c>
      <c r="C4" s="5" t="s">
        <v>101</v>
      </c>
      <c r="D4" s="5"/>
      <c r="E4" s="6"/>
      <c r="F4" s="16">
        <v>222</v>
      </c>
      <c r="G4" s="20">
        <f>COUNTIFS(Feuil1!$A$2:$A$47,Feuil2!$A4,Feuil1!$D$2:$D$47,"F")</f>
        <v>0</v>
      </c>
      <c r="H4" s="20">
        <f>COUNTIFS(Feuil1!$A$2:$A$47,Feuil2!$A4,Feuil1!$D$2:$D$47,"S")</f>
        <v>0</v>
      </c>
      <c r="J4" s="20">
        <f t="shared" si="0"/>
        <v>0</v>
      </c>
      <c r="K4" s="20">
        <f t="shared" si="1"/>
        <v>0</v>
      </c>
    </row>
    <row r="5" spans="1:11" x14ac:dyDescent="0.25">
      <c r="A5" s="17" t="s">
        <v>46</v>
      </c>
      <c r="B5" s="10"/>
      <c r="C5" s="5" t="s">
        <v>100</v>
      </c>
      <c r="D5" s="11" t="s">
        <v>102</v>
      </c>
      <c r="E5" s="11"/>
      <c r="F5" s="16">
        <v>444</v>
      </c>
      <c r="G5" s="20">
        <f>COUNTIFS(Feuil1!$A$2:$A$47,Feuil2!$A5,Feuil1!$D$2:$D$47,"F")</f>
        <v>0</v>
      </c>
      <c r="H5" s="20">
        <f>COUNTIFS(Feuil1!$A$2:$A$47,Feuil2!$A5,Feuil1!$D$2:$D$47,"S")</f>
        <v>1</v>
      </c>
      <c r="I5" s="39"/>
      <c r="J5" s="20">
        <f t="shared" si="0"/>
        <v>0</v>
      </c>
      <c r="K5" s="20">
        <f t="shared" si="1"/>
        <v>1</v>
      </c>
    </row>
    <row r="6" spans="1:11" x14ac:dyDescent="0.25">
      <c r="A6" s="17" t="s">
        <v>48</v>
      </c>
      <c r="B6" s="5"/>
      <c r="C6" s="5" t="s">
        <v>100</v>
      </c>
      <c r="D6" s="11" t="s">
        <v>103</v>
      </c>
      <c r="E6" s="12"/>
      <c r="F6" s="16">
        <v>0</v>
      </c>
      <c r="G6" s="20">
        <f>COUNTIFS(Feuil1!$A$2:$A$47,Feuil2!$A6,Feuil1!$D$2:$D$47,"F")</f>
        <v>0</v>
      </c>
      <c r="H6" s="20">
        <f>COUNTIFS(Feuil1!$A$2:$A$47,Feuil2!$A6,Feuil1!$D$2:$D$47,"S")</f>
        <v>1</v>
      </c>
      <c r="I6" s="39"/>
      <c r="J6" s="20">
        <f t="shared" si="0"/>
        <v>0</v>
      </c>
      <c r="K6" s="20">
        <f t="shared" si="1"/>
        <v>1</v>
      </c>
    </row>
    <row r="7" spans="1:11" x14ac:dyDescent="0.25">
      <c r="A7" s="17" t="s">
        <v>104</v>
      </c>
      <c r="B7" s="10"/>
      <c r="C7" s="5" t="s">
        <v>100</v>
      </c>
      <c r="D7" s="11" t="s">
        <v>105</v>
      </c>
      <c r="E7" s="11"/>
      <c r="F7" s="16">
        <v>0</v>
      </c>
      <c r="G7" s="20">
        <f>COUNTIFS(Feuil1!$A$2:$A$47,Feuil2!$A7,Feuil1!$D$2:$D$47,"F")</f>
        <v>0</v>
      </c>
      <c r="H7" s="20">
        <f>COUNTIFS(Feuil1!$A$2:$A$47,Feuil2!$A7,Feuil1!$D$2:$D$47,"S")</f>
        <v>0</v>
      </c>
      <c r="I7" s="39"/>
      <c r="J7" s="20">
        <f t="shared" si="0"/>
        <v>0</v>
      </c>
      <c r="K7" s="20">
        <f t="shared" si="1"/>
        <v>0</v>
      </c>
    </row>
    <row r="8" spans="1:11" x14ac:dyDescent="0.25">
      <c r="A8" s="17" t="s">
        <v>106</v>
      </c>
      <c r="B8" s="10"/>
      <c r="C8" s="5" t="s">
        <v>100</v>
      </c>
      <c r="D8" s="11" t="s">
        <v>107</v>
      </c>
      <c r="E8" s="11"/>
      <c r="F8" s="16">
        <v>0</v>
      </c>
      <c r="G8" s="20">
        <f>COUNTIFS(Feuil1!$A$2:$A$47,Feuil2!$A8,Feuil1!$D$2:$D$47,"F")</f>
        <v>0</v>
      </c>
      <c r="H8" s="20">
        <f>COUNTIFS(Feuil1!$A$2:$A$47,Feuil2!$A8,Feuil1!$D$2:$D$47,"S")</f>
        <v>0</v>
      </c>
      <c r="I8" s="39"/>
      <c r="J8" s="20">
        <f t="shared" si="0"/>
        <v>0</v>
      </c>
      <c r="K8" s="20">
        <f t="shared" si="1"/>
        <v>0</v>
      </c>
    </row>
    <row r="9" spans="1:11" x14ac:dyDescent="0.25">
      <c r="A9" s="17" t="s">
        <v>108</v>
      </c>
      <c r="B9" s="10"/>
      <c r="C9" s="5"/>
      <c r="D9" s="5" t="s">
        <v>100</v>
      </c>
      <c r="E9" s="11" t="s">
        <v>109</v>
      </c>
      <c r="F9" s="16">
        <v>0</v>
      </c>
      <c r="G9" s="20">
        <f>COUNTIFS(Feuil1!$A$2:$A$47,Feuil2!$A9,Feuil1!$D$2:$D$47,"F")</f>
        <v>0</v>
      </c>
      <c r="H9" s="20">
        <f>COUNTIFS(Feuil1!$A$2:$A$47,Feuil2!$A9,Feuil1!$D$2:$D$47,"S")</f>
        <v>0</v>
      </c>
      <c r="I9" s="39"/>
      <c r="J9" s="20">
        <f t="shared" si="0"/>
        <v>0</v>
      </c>
      <c r="K9" s="20">
        <f t="shared" si="1"/>
        <v>0</v>
      </c>
    </row>
    <row r="10" spans="1:11" x14ac:dyDescent="0.25">
      <c r="A10" s="17" t="s">
        <v>110</v>
      </c>
      <c r="B10" s="10"/>
      <c r="C10" s="5"/>
      <c r="D10" s="5" t="s">
        <v>100</v>
      </c>
      <c r="E10" s="11" t="s">
        <v>111</v>
      </c>
      <c r="F10" s="16">
        <v>0</v>
      </c>
      <c r="G10" s="20">
        <f>COUNTIFS(Feuil1!$A$2:$A$47,Feuil2!$A10,Feuil1!$D$2:$D$47,"F")</f>
        <v>0</v>
      </c>
      <c r="H10" s="20">
        <f>COUNTIFS(Feuil1!$A$2:$A$47,Feuil2!$A10,Feuil1!$D$2:$D$47,"S")</f>
        <v>0</v>
      </c>
      <c r="I10" s="39"/>
      <c r="J10" s="20">
        <f t="shared" si="0"/>
        <v>0</v>
      </c>
      <c r="K10" s="20">
        <f t="shared" si="1"/>
        <v>0</v>
      </c>
    </row>
    <row r="11" spans="1:11" x14ac:dyDescent="0.25">
      <c r="A11" s="17" t="s">
        <v>112</v>
      </c>
      <c r="B11" s="10"/>
      <c r="C11" s="5" t="s">
        <v>100</v>
      </c>
      <c r="D11" s="11" t="s">
        <v>113</v>
      </c>
      <c r="E11" s="11"/>
      <c r="F11" s="16">
        <v>0</v>
      </c>
      <c r="G11" s="20">
        <f>COUNTIFS(Feuil1!$A$2:$A$47,Feuil2!$A11,Feuil1!$D$2:$D$47,"F")</f>
        <v>0</v>
      </c>
      <c r="H11" s="20">
        <f>COUNTIFS(Feuil1!$A$2:$A$47,Feuil2!$A11,Feuil1!$D$2:$D$47,"S")</f>
        <v>0</v>
      </c>
      <c r="I11" s="39"/>
      <c r="J11" s="20">
        <f t="shared" si="0"/>
        <v>0</v>
      </c>
      <c r="K11" s="20">
        <f t="shared" si="1"/>
        <v>0</v>
      </c>
    </row>
    <row r="12" spans="1:11" x14ac:dyDescent="0.25">
      <c r="A12" s="17" t="s">
        <v>114</v>
      </c>
      <c r="B12" s="10"/>
      <c r="C12" s="5"/>
      <c r="D12" s="5" t="s">
        <v>100</v>
      </c>
      <c r="E12" s="11" t="s">
        <v>115</v>
      </c>
      <c r="F12" s="16">
        <v>0</v>
      </c>
      <c r="G12" s="20">
        <f>COUNTIFS(Feuil1!$A$2:$A$47,Feuil2!$A12,Feuil1!$D$2:$D$47,"F")</f>
        <v>0</v>
      </c>
      <c r="H12" s="20">
        <f>COUNTIFS(Feuil1!$A$2:$A$47,Feuil2!$A12,Feuil1!$D$2:$D$47,"S")</f>
        <v>0</v>
      </c>
      <c r="I12" s="39"/>
      <c r="J12" s="20">
        <f t="shared" si="0"/>
        <v>0</v>
      </c>
      <c r="K12" s="20">
        <f t="shared" si="1"/>
        <v>0</v>
      </c>
    </row>
    <row r="13" spans="1:11" x14ac:dyDescent="0.25">
      <c r="A13" s="17" t="s">
        <v>116</v>
      </c>
      <c r="B13" s="10"/>
      <c r="C13" s="5"/>
      <c r="D13" s="5" t="s">
        <v>100</v>
      </c>
      <c r="E13" s="11" t="s">
        <v>117</v>
      </c>
      <c r="F13" s="16">
        <v>0</v>
      </c>
      <c r="G13" s="20">
        <f>COUNTIFS(Feuil1!$A$2:$A$47,Feuil2!$A13,Feuil1!$D$2:$D$47,"F")</f>
        <v>0</v>
      </c>
      <c r="H13" s="20">
        <f>COUNTIFS(Feuil1!$A$2:$A$47,Feuil2!$A13,Feuil1!$D$2:$D$47,"S")</f>
        <v>0</v>
      </c>
      <c r="I13" s="39"/>
      <c r="J13" s="20">
        <f t="shared" si="0"/>
        <v>0</v>
      </c>
      <c r="K13" s="20">
        <f t="shared" si="1"/>
        <v>0</v>
      </c>
    </row>
    <row r="14" spans="1:11" x14ac:dyDescent="0.25">
      <c r="A14" s="17" t="s">
        <v>118</v>
      </c>
      <c r="B14" s="10"/>
      <c r="C14" s="5"/>
      <c r="D14" s="5" t="s">
        <v>100</v>
      </c>
      <c r="E14" s="11" t="s">
        <v>119</v>
      </c>
      <c r="F14" s="16">
        <v>0</v>
      </c>
      <c r="G14" s="20">
        <f>COUNTIFS(Feuil1!$A$2:$A$47,Feuil2!$A14,Feuil1!$D$2:$D$47,"F")</f>
        <v>0</v>
      </c>
      <c r="H14" s="20">
        <f>COUNTIFS(Feuil1!$A$2:$A$47,Feuil2!$A14,Feuil1!$D$2:$D$47,"S")</f>
        <v>0</v>
      </c>
      <c r="I14" s="39"/>
      <c r="J14" s="20">
        <f t="shared" si="0"/>
        <v>0</v>
      </c>
      <c r="K14" s="20">
        <f t="shared" si="1"/>
        <v>0</v>
      </c>
    </row>
    <row r="15" spans="1:11" x14ac:dyDescent="0.25">
      <c r="A15" s="17" t="s">
        <v>120</v>
      </c>
      <c r="B15" s="10"/>
      <c r="C15" s="5" t="s">
        <v>100</v>
      </c>
      <c r="D15" s="11" t="s">
        <v>121</v>
      </c>
      <c r="E15" s="11"/>
      <c r="F15" s="16">
        <v>0</v>
      </c>
      <c r="G15" s="20">
        <f>COUNTIFS(Feuil1!$A$2:$A$47,Feuil2!$A15,Feuil1!$D$2:$D$47,"F")</f>
        <v>0</v>
      </c>
      <c r="H15" s="20">
        <f>COUNTIFS(Feuil1!$A$2:$A$47,Feuil2!$A15,Feuil1!$D$2:$D$47,"S")</f>
        <v>0</v>
      </c>
      <c r="I15" s="39"/>
      <c r="J15" s="20">
        <f t="shared" si="0"/>
        <v>0</v>
      </c>
      <c r="K15" s="20">
        <f t="shared" si="1"/>
        <v>0</v>
      </c>
    </row>
    <row r="16" spans="1:11" x14ac:dyDescent="0.25">
      <c r="A16" s="17" t="s">
        <v>122</v>
      </c>
      <c r="B16" s="10"/>
      <c r="C16" s="5"/>
      <c r="D16" s="5" t="s">
        <v>100</v>
      </c>
      <c r="E16" s="11" t="s">
        <v>123</v>
      </c>
      <c r="F16" s="16">
        <v>0</v>
      </c>
      <c r="G16" s="20">
        <f>COUNTIFS(Feuil1!$A$2:$A$47,Feuil2!$A16,Feuil1!$D$2:$D$47,"F")</f>
        <v>0</v>
      </c>
      <c r="H16" s="20">
        <f>COUNTIFS(Feuil1!$A$2:$A$47,Feuil2!$A16,Feuil1!$D$2:$D$47,"S")</f>
        <v>0</v>
      </c>
      <c r="I16" s="39"/>
      <c r="J16" s="20">
        <f t="shared" si="0"/>
        <v>0</v>
      </c>
      <c r="K16" s="20">
        <f t="shared" si="1"/>
        <v>0</v>
      </c>
    </row>
    <row r="17" spans="1:11" x14ac:dyDescent="0.25">
      <c r="A17" s="17" t="s">
        <v>124</v>
      </c>
      <c r="B17" s="10"/>
      <c r="C17" s="5"/>
      <c r="D17" s="5" t="s">
        <v>100</v>
      </c>
      <c r="E17" s="11" t="s">
        <v>117</v>
      </c>
      <c r="F17" s="16">
        <v>0</v>
      </c>
      <c r="G17" s="20">
        <f>COUNTIFS(Feuil1!$A$2:$A$47,Feuil2!$A17,Feuil1!$D$2:$D$47,"F")</f>
        <v>0</v>
      </c>
      <c r="H17" s="20">
        <f>COUNTIFS(Feuil1!$A$2:$A$47,Feuil2!$A17,Feuil1!$D$2:$D$47,"S")</f>
        <v>0</v>
      </c>
      <c r="I17" s="39"/>
      <c r="J17" s="20">
        <f t="shared" si="0"/>
        <v>0</v>
      </c>
      <c r="K17" s="20">
        <f t="shared" si="1"/>
        <v>0</v>
      </c>
    </row>
    <row r="18" spans="1:11" x14ac:dyDescent="0.25">
      <c r="A18" s="17" t="s">
        <v>125</v>
      </c>
      <c r="B18" s="10"/>
      <c r="C18" s="5"/>
      <c r="D18" s="5" t="s">
        <v>100</v>
      </c>
      <c r="E18" s="11" t="s">
        <v>126</v>
      </c>
      <c r="F18" s="16">
        <v>0</v>
      </c>
      <c r="G18" s="20">
        <f>COUNTIFS(Feuil1!$A$2:$A$47,Feuil2!$A18,Feuil1!$D$2:$D$47,"F")</f>
        <v>0</v>
      </c>
      <c r="H18" s="20">
        <f>COUNTIFS(Feuil1!$A$2:$A$47,Feuil2!$A18,Feuil1!$D$2:$D$47,"S")</f>
        <v>0</v>
      </c>
      <c r="I18" s="39"/>
      <c r="J18" s="20">
        <f t="shared" si="0"/>
        <v>0</v>
      </c>
      <c r="K18" s="20">
        <f t="shared" si="1"/>
        <v>0</v>
      </c>
    </row>
    <row r="19" spans="1:11" x14ac:dyDescent="0.25">
      <c r="A19" s="17" t="s">
        <v>43</v>
      </c>
      <c r="B19" s="10"/>
      <c r="C19" s="5" t="s">
        <v>100</v>
      </c>
      <c r="D19" s="11" t="s">
        <v>127</v>
      </c>
      <c r="E19" s="11"/>
      <c r="F19" s="16">
        <v>0</v>
      </c>
      <c r="G19" s="20">
        <f>COUNTIFS(Feuil1!$A$2:$A$47,Feuil2!$A19,Feuil1!$D$2:$D$47,"F")</f>
        <v>0</v>
      </c>
      <c r="H19" s="20">
        <f>COUNTIFS(Feuil1!$A$2:$A$47,Feuil2!$A19,Feuil1!$D$2:$D$47,"S")</f>
        <v>0</v>
      </c>
      <c r="I19" s="39"/>
      <c r="J19" s="20">
        <f t="shared" si="0"/>
        <v>0</v>
      </c>
      <c r="K19" s="20">
        <f t="shared" si="1"/>
        <v>0</v>
      </c>
    </row>
    <row r="20" spans="1:11" x14ac:dyDescent="0.25">
      <c r="A20" s="17" t="s">
        <v>63</v>
      </c>
      <c r="B20" s="10"/>
      <c r="C20" s="5"/>
      <c r="D20" s="5" t="s">
        <v>100</v>
      </c>
      <c r="E20" s="11" t="s">
        <v>128</v>
      </c>
      <c r="F20" s="16">
        <v>0</v>
      </c>
      <c r="G20" s="20">
        <f>COUNTIFS(Feuil1!$A$2:$A$47,Feuil2!$A20,Feuil1!$D$2:$D$47,"F")</f>
        <v>0</v>
      </c>
      <c r="H20" s="20">
        <f>COUNTIFS(Feuil1!$A$2:$A$47,Feuil2!$A20,Feuil1!$D$2:$D$47,"S")</f>
        <v>0</v>
      </c>
      <c r="I20" s="39"/>
      <c r="J20" s="20">
        <f t="shared" si="0"/>
        <v>0</v>
      </c>
      <c r="K20" s="20">
        <f t="shared" si="1"/>
        <v>0</v>
      </c>
    </row>
    <row r="21" spans="1:11" x14ac:dyDescent="0.25">
      <c r="A21" s="17" t="s">
        <v>64</v>
      </c>
      <c r="B21" s="10"/>
      <c r="C21" s="5"/>
      <c r="D21" s="5" t="s">
        <v>100</v>
      </c>
      <c r="E21" s="11" t="s">
        <v>117</v>
      </c>
      <c r="F21" s="16">
        <v>0</v>
      </c>
      <c r="G21" s="20">
        <f>COUNTIFS(Feuil1!$A$2:$A$47,Feuil2!$A21,Feuil1!$D$2:$D$47,"F")</f>
        <v>0</v>
      </c>
      <c r="H21" s="20">
        <f>COUNTIFS(Feuil1!$A$2:$A$47,Feuil2!$A21,Feuil1!$D$2:$D$47,"S")</f>
        <v>0</v>
      </c>
      <c r="I21" s="39"/>
      <c r="J21" s="20">
        <f t="shared" si="0"/>
        <v>0</v>
      </c>
      <c r="K21" s="20">
        <f t="shared" si="1"/>
        <v>0</v>
      </c>
    </row>
    <row r="22" spans="1:11" x14ac:dyDescent="0.25">
      <c r="A22" s="17" t="s">
        <v>65</v>
      </c>
      <c r="B22" s="10"/>
      <c r="C22" s="5"/>
      <c r="D22" s="5" t="s">
        <v>100</v>
      </c>
      <c r="E22" s="11" t="s">
        <v>129</v>
      </c>
      <c r="F22" s="16">
        <v>0</v>
      </c>
      <c r="G22" s="20">
        <f>COUNTIFS(Feuil1!$A$2:$A$47,Feuil2!$A22,Feuil1!$D$2:$D$47,"F")</f>
        <v>0</v>
      </c>
      <c r="H22" s="20">
        <f>COUNTIFS(Feuil1!$A$2:$A$47,Feuil2!$A22,Feuil1!$D$2:$D$47,"S")</f>
        <v>0</v>
      </c>
      <c r="I22" s="39"/>
      <c r="J22" s="20">
        <f t="shared" si="0"/>
        <v>0</v>
      </c>
      <c r="K22" s="20">
        <f t="shared" si="1"/>
        <v>0</v>
      </c>
    </row>
    <row r="23" spans="1:11" x14ac:dyDescent="0.25">
      <c r="A23" s="17" t="s">
        <v>35</v>
      </c>
      <c r="B23" s="10"/>
      <c r="C23" s="5" t="s">
        <v>100</v>
      </c>
      <c r="D23" s="5" t="s">
        <v>130</v>
      </c>
      <c r="E23" s="11"/>
      <c r="F23" s="16">
        <v>0</v>
      </c>
      <c r="G23" s="20">
        <f>COUNTIFS(Feuil1!$A$2:$A$47,Feuil2!$A23,Feuil1!$D$2:$D$47,"F")</f>
        <v>0</v>
      </c>
      <c r="H23" s="20">
        <f>COUNTIFS(Feuil1!$A$2:$A$47,Feuil2!$A23,Feuil1!$D$2:$D$47,"S")</f>
        <v>0</v>
      </c>
      <c r="I23" s="39"/>
      <c r="J23" s="20">
        <f t="shared" si="0"/>
        <v>0</v>
      </c>
      <c r="K23" s="20">
        <f t="shared" si="1"/>
        <v>0</v>
      </c>
    </row>
    <row r="24" spans="1:11" x14ac:dyDescent="0.25">
      <c r="A24" s="17" t="s">
        <v>131</v>
      </c>
      <c r="B24" s="13"/>
      <c r="C24" s="5" t="s">
        <v>100</v>
      </c>
      <c r="D24" s="5" t="s">
        <v>132</v>
      </c>
      <c r="E24" s="13"/>
      <c r="F24" s="16">
        <v>0</v>
      </c>
      <c r="G24" s="20">
        <f>COUNTIFS(Feuil1!$A$2:$A$47,Feuil2!$A24,Feuil1!$D$2:$D$47,"F")</f>
        <v>0</v>
      </c>
      <c r="H24" s="20">
        <f>COUNTIFS(Feuil1!$A$2:$A$47,Feuil2!$A24,Feuil1!$D$2:$D$47,"S")</f>
        <v>0</v>
      </c>
      <c r="I24" s="39"/>
      <c r="J24" s="20">
        <f t="shared" si="0"/>
        <v>0</v>
      </c>
      <c r="K24" s="20">
        <f t="shared" si="1"/>
        <v>0</v>
      </c>
    </row>
    <row r="25" spans="1:11" x14ac:dyDescent="0.25">
      <c r="A25" s="17" t="s">
        <v>133</v>
      </c>
      <c r="B25" s="9" t="s">
        <v>100</v>
      </c>
      <c r="C25" s="5" t="s">
        <v>134</v>
      </c>
      <c r="D25" s="5"/>
      <c r="E25" s="6"/>
      <c r="F25" s="16">
        <v>0</v>
      </c>
      <c r="G25" s="20">
        <f>COUNTIFS(Feuil1!$A$2:$A$47,Feuil2!$A25,Feuil1!$D$2:$D$47,"F")</f>
        <v>0</v>
      </c>
      <c r="H25" s="20">
        <f>COUNTIFS(Feuil1!$A$2:$A$47,Feuil2!$A25,Feuil1!$D$2:$D$47,"S")</f>
        <v>0</v>
      </c>
      <c r="I25" s="39"/>
      <c r="J25" s="20">
        <f t="shared" si="0"/>
        <v>0</v>
      </c>
      <c r="K25" s="20">
        <f t="shared" si="1"/>
        <v>0</v>
      </c>
    </row>
    <row r="26" spans="1:11" x14ac:dyDescent="0.25">
      <c r="A26" s="17" t="s">
        <v>135</v>
      </c>
      <c r="B26" s="10"/>
      <c r="C26" s="5" t="s">
        <v>100</v>
      </c>
      <c r="D26" s="11" t="s">
        <v>136</v>
      </c>
      <c r="E26" s="11"/>
      <c r="F26" s="16">
        <v>0</v>
      </c>
      <c r="G26" s="20">
        <f>COUNTIFS(Feuil1!$A$2:$A$47,Feuil2!$A26,Feuil1!$D$2:$D$47,"F")</f>
        <v>0</v>
      </c>
      <c r="H26" s="20">
        <f>COUNTIFS(Feuil1!$A$2:$A$47,Feuil2!$A26,Feuil1!$D$2:$D$47,"S")</f>
        <v>0</v>
      </c>
      <c r="I26" s="39"/>
      <c r="J26" s="20">
        <f t="shared" si="0"/>
        <v>0</v>
      </c>
      <c r="K26" s="20">
        <f t="shared" si="1"/>
        <v>0</v>
      </c>
    </row>
    <row r="27" spans="1:11" x14ac:dyDescent="0.25">
      <c r="A27" s="17" t="s">
        <v>21</v>
      </c>
      <c r="B27" s="10"/>
      <c r="C27" s="5"/>
      <c r="D27" s="11" t="s">
        <v>100</v>
      </c>
      <c r="E27" s="11" t="s">
        <v>137</v>
      </c>
      <c r="F27" s="16">
        <v>0</v>
      </c>
      <c r="G27" s="20">
        <f>COUNTIFS(Feuil1!$A$2:$A$47,Feuil2!$A27,Feuil1!$D$2:$D$47,"F")</f>
        <v>0</v>
      </c>
      <c r="H27" s="20">
        <f>COUNTIFS(Feuil1!$A$2:$A$47,Feuil2!$A27,Feuil1!$D$2:$D$47,"S")</f>
        <v>0</v>
      </c>
      <c r="I27" s="39"/>
      <c r="J27" s="20">
        <f t="shared" si="0"/>
        <v>0</v>
      </c>
      <c r="K27" s="20">
        <f t="shared" si="1"/>
        <v>0</v>
      </c>
    </row>
    <row r="28" spans="1:11" x14ac:dyDescent="0.25">
      <c r="A28" s="17" t="s">
        <v>66</v>
      </c>
      <c r="B28" s="10"/>
      <c r="C28" s="5"/>
      <c r="D28" s="11" t="s">
        <v>100</v>
      </c>
      <c r="E28" s="11" t="s">
        <v>138</v>
      </c>
      <c r="F28" s="16">
        <v>0</v>
      </c>
      <c r="G28" s="20">
        <f>COUNTIFS(Feuil1!$A$2:$A$47,Feuil2!$A28,Feuil1!$D$2:$D$47,"F")</f>
        <v>0</v>
      </c>
      <c r="H28" s="20">
        <f>COUNTIFS(Feuil1!$A$2:$A$47,Feuil2!$A28,Feuil1!$D$2:$D$47,"S")</f>
        <v>0</v>
      </c>
      <c r="I28" s="39"/>
      <c r="J28" s="20">
        <f t="shared" si="0"/>
        <v>0</v>
      </c>
      <c r="K28" s="20">
        <f t="shared" si="1"/>
        <v>0</v>
      </c>
    </row>
    <row r="29" spans="1:11" x14ac:dyDescent="0.25">
      <c r="A29" s="17" t="s">
        <v>34</v>
      </c>
      <c r="B29" s="10"/>
      <c r="C29" s="5"/>
      <c r="D29" s="11" t="s">
        <v>100</v>
      </c>
      <c r="E29" s="11" t="s">
        <v>139</v>
      </c>
      <c r="F29" s="16">
        <v>0</v>
      </c>
      <c r="G29" s="20">
        <f>COUNTIFS(Feuil1!$A$2:$A$47,Feuil2!$A29,Feuil1!$D$2:$D$47,"F")</f>
        <v>0</v>
      </c>
      <c r="H29" s="20">
        <f>COUNTIFS(Feuil1!$A$2:$A$47,Feuil2!$A29,Feuil1!$D$2:$D$47,"S")</f>
        <v>0</v>
      </c>
      <c r="I29" s="39"/>
      <c r="J29" s="20">
        <f t="shared" si="0"/>
        <v>0</v>
      </c>
      <c r="K29" s="20">
        <f t="shared" si="1"/>
        <v>0</v>
      </c>
    </row>
    <row r="30" spans="1:11" x14ac:dyDescent="0.25">
      <c r="A30" s="17" t="s">
        <v>140</v>
      </c>
      <c r="B30" s="10"/>
      <c r="C30" s="5"/>
      <c r="D30" s="11" t="s">
        <v>100</v>
      </c>
      <c r="E30" s="11" t="s">
        <v>141</v>
      </c>
      <c r="F30" s="16">
        <v>0</v>
      </c>
      <c r="G30" s="20">
        <f>COUNTIFS(Feuil1!$A$2:$A$47,Feuil2!$A30,Feuil1!$D$2:$D$47,"F")</f>
        <v>0</v>
      </c>
      <c r="H30" s="20">
        <f>COUNTIFS(Feuil1!$A$2:$A$47,Feuil2!$A30,Feuil1!$D$2:$D$47,"S")</f>
        <v>0</v>
      </c>
      <c r="I30" s="39"/>
      <c r="J30" s="20">
        <f t="shared" si="0"/>
        <v>0</v>
      </c>
      <c r="K30" s="20">
        <f t="shared" si="1"/>
        <v>0</v>
      </c>
    </row>
    <row r="31" spans="1:11" x14ac:dyDescent="0.25">
      <c r="A31" s="17" t="s">
        <v>142</v>
      </c>
      <c r="B31" s="10"/>
      <c r="C31" s="5"/>
      <c r="D31" s="11" t="s">
        <v>100</v>
      </c>
      <c r="E31" s="11" t="s">
        <v>143</v>
      </c>
      <c r="F31" s="16">
        <v>0</v>
      </c>
      <c r="G31" s="20">
        <f>COUNTIFS(Feuil1!$A$2:$A$47,Feuil2!$A31,Feuil1!$D$2:$D$47,"F")</f>
        <v>0</v>
      </c>
      <c r="H31" s="20">
        <f>COUNTIFS(Feuil1!$A$2:$A$47,Feuil2!$A31,Feuil1!$D$2:$D$47,"S")</f>
        <v>0</v>
      </c>
      <c r="I31" s="39"/>
      <c r="J31" s="20">
        <f t="shared" si="0"/>
        <v>0</v>
      </c>
      <c r="K31" s="20">
        <f t="shared" si="1"/>
        <v>0</v>
      </c>
    </row>
    <row r="32" spans="1:11" x14ac:dyDescent="0.25">
      <c r="A32" s="17" t="s">
        <v>144</v>
      </c>
      <c r="B32" s="10"/>
      <c r="C32" s="5" t="s">
        <v>100</v>
      </c>
      <c r="D32" s="11" t="s">
        <v>145</v>
      </c>
      <c r="E32" s="11"/>
      <c r="F32" s="16">
        <v>444</v>
      </c>
      <c r="G32" s="20">
        <f>COUNTIFS(Feuil1!$A$2:$A$47,Feuil2!$A32,Feuil1!$D$2:$D$47,"F")</f>
        <v>0</v>
      </c>
      <c r="H32" s="20">
        <f>COUNTIFS(Feuil1!$A$2:$A$47,Feuil2!$A32,Feuil1!$D$2:$D$47,"S")</f>
        <v>0</v>
      </c>
      <c r="I32" s="39"/>
      <c r="J32" s="20">
        <f t="shared" si="0"/>
        <v>0</v>
      </c>
      <c r="K32" s="20">
        <f t="shared" si="1"/>
        <v>0</v>
      </c>
    </row>
    <row r="33" spans="1:11" x14ac:dyDescent="0.25">
      <c r="A33" s="17" t="s">
        <v>5</v>
      </c>
      <c r="B33" s="10"/>
      <c r="C33" s="5"/>
      <c r="D33" s="11" t="s">
        <v>100</v>
      </c>
      <c r="E33" s="11" t="s">
        <v>146</v>
      </c>
      <c r="F33" s="16">
        <v>222</v>
      </c>
      <c r="G33" s="20">
        <f>COUNTIFS(Feuil1!$A$2:$A$47,Feuil2!$A33,Feuil1!$D$2:$D$47,"F")</f>
        <v>0</v>
      </c>
      <c r="H33" s="20">
        <f>COUNTIFS(Feuil1!$A$2:$A$47,Feuil2!$A33,Feuil1!$D$2:$D$47,"S")</f>
        <v>1</v>
      </c>
      <c r="I33" s="39"/>
      <c r="J33" s="20">
        <f t="shared" si="0"/>
        <v>0</v>
      </c>
      <c r="K33" s="20">
        <f t="shared" si="1"/>
        <v>1</v>
      </c>
    </row>
    <row r="34" spans="1:11" x14ac:dyDescent="0.25">
      <c r="A34" s="17" t="s">
        <v>7</v>
      </c>
      <c r="B34" s="10"/>
      <c r="C34" s="5"/>
      <c r="D34" s="11" t="s">
        <v>100</v>
      </c>
      <c r="E34" s="11" t="s">
        <v>147</v>
      </c>
      <c r="F34" s="16">
        <v>0</v>
      </c>
      <c r="G34" s="20">
        <f>COUNTIFS(Feuil1!$A$2:$A$47,Feuil2!$A34,Feuil1!$D$2:$D$47,"F")</f>
        <v>0</v>
      </c>
      <c r="H34" s="20">
        <f>COUNTIFS(Feuil1!$A$2:$A$47,Feuil2!$A34,Feuil1!$D$2:$D$47,"S")</f>
        <v>1</v>
      </c>
      <c r="I34" s="39"/>
      <c r="J34" s="20">
        <f t="shared" si="0"/>
        <v>0</v>
      </c>
      <c r="K34" s="20">
        <f t="shared" si="1"/>
        <v>1</v>
      </c>
    </row>
    <row r="35" spans="1:11" x14ac:dyDescent="0.25">
      <c r="A35" s="17" t="s">
        <v>32</v>
      </c>
      <c r="B35" s="10"/>
      <c r="C35" s="5"/>
      <c r="D35" s="11" t="s">
        <v>100</v>
      </c>
      <c r="E35" s="11" t="s">
        <v>148</v>
      </c>
      <c r="F35" s="16">
        <v>888</v>
      </c>
      <c r="G35" s="20">
        <f>COUNTIFS(Feuil1!$A$2:$A$47,Feuil2!$A35,Feuil1!$D$2:$D$47,"F")</f>
        <v>0</v>
      </c>
      <c r="H35" s="20">
        <f>COUNTIFS(Feuil1!$A$2:$A$47,Feuil2!$A35,Feuil1!$D$2:$D$47,"S")</f>
        <v>0</v>
      </c>
      <c r="I35" s="39"/>
      <c r="J35" s="20">
        <f t="shared" ref="J35:J66" si="2">COUNTIFS(Code_LBS,$A35,Défaillance_Censure,"F")</f>
        <v>0</v>
      </c>
      <c r="K35" s="20">
        <f t="shared" ref="K35:K66" si="3">COUNTIFS(Code_LBS,$A35,Défaillance_Censure,"S")</f>
        <v>0</v>
      </c>
    </row>
    <row r="36" spans="1:11" x14ac:dyDescent="0.25">
      <c r="A36" s="17" t="s">
        <v>49</v>
      </c>
      <c r="B36" s="10"/>
      <c r="C36" s="5"/>
      <c r="D36" s="11" t="s">
        <v>100</v>
      </c>
      <c r="E36" s="11" t="s">
        <v>149</v>
      </c>
      <c r="F36" s="16">
        <v>0</v>
      </c>
      <c r="G36" s="20">
        <f>COUNTIFS(Feuil1!$A$2:$A$47,Feuil2!$A36,Feuil1!$D$2:$D$47,"F")</f>
        <v>0</v>
      </c>
      <c r="H36" s="20">
        <f>COUNTIFS(Feuil1!$A$2:$A$47,Feuil2!$A36,Feuil1!$D$2:$D$47,"S")</f>
        <v>1</v>
      </c>
      <c r="I36" s="39"/>
      <c r="J36" s="20">
        <f t="shared" si="2"/>
        <v>0</v>
      </c>
      <c r="K36" s="20">
        <f t="shared" si="3"/>
        <v>1</v>
      </c>
    </row>
    <row r="37" spans="1:11" x14ac:dyDescent="0.25">
      <c r="A37" s="17" t="s">
        <v>67</v>
      </c>
      <c r="B37" s="10"/>
      <c r="C37" s="5"/>
      <c r="D37" s="11" t="s">
        <v>100</v>
      </c>
      <c r="E37" s="11" t="s">
        <v>138</v>
      </c>
      <c r="F37" s="16">
        <v>888</v>
      </c>
      <c r="G37" s="20">
        <f>COUNTIFS(Feuil1!$A$2:$A$47,Feuil2!$A37,Feuil1!$D$2:$D$47,"F")</f>
        <v>0</v>
      </c>
      <c r="H37" s="20">
        <f>COUNTIFS(Feuil1!$A$2:$A$47,Feuil2!$A37,Feuil1!$D$2:$D$47,"S")</f>
        <v>0</v>
      </c>
      <c r="I37" s="39"/>
      <c r="J37" s="20">
        <f t="shared" si="2"/>
        <v>0</v>
      </c>
      <c r="K37" s="20">
        <f t="shared" si="3"/>
        <v>0</v>
      </c>
    </row>
    <row r="38" spans="1:11" x14ac:dyDescent="0.25">
      <c r="A38" s="17" t="s">
        <v>50</v>
      </c>
      <c r="B38" s="10"/>
      <c r="C38" s="5"/>
      <c r="D38" s="11" t="s">
        <v>100</v>
      </c>
      <c r="E38" s="11" t="s">
        <v>139</v>
      </c>
      <c r="F38" s="16">
        <v>888</v>
      </c>
      <c r="G38" s="20">
        <f>COUNTIFS(Feuil1!$A$2:$A$47,Feuil2!$A38,Feuil1!$D$2:$D$47,"F")</f>
        <v>0</v>
      </c>
      <c r="H38" s="20">
        <f>COUNTIFS(Feuil1!$A$2:$A$47,Feuil2!$A38,Feuil1!$D$2:$D$47,"S")</f>
        <v>1</v>
      </c>
      <c r="I38" s="39"/>
      <c r="J38" s="20">
        <f t="shared" si="2"/>
        <v>0</v>
      </c>
      <c r="K38" s="20">
        <f t="shared" si="3"/>
        <v>1</v>
      </c>
    </row>
    <row r="39" spans="1:11" x14ac:dyDescent="0.25">
      <c r="A39" s="17" t="s">
        <v>51</v>
      </c>
      <c r="B39" s="10"/>
      <c r="C39" s="5"/>
      <c r="D39" s="11" t="s">
        <v>100</v>
      </c>
      <c r="E39" s="11" t="s">
        <v>150</v>
      </c>
      <c r="F39" s="16">
        <v>0</v>
      </c>
      <c r="G39" s="20">
        <f>COUNTIFS(Feuil1!$A$2:$A$47,Feuil2!$A39,Feuil1!$D$2:$D$47,"F")</f>
        <v>0</v>
      </c>
      <c r="H39" s="20">
        <f>COUNTIFS(Feuil1!$A$2:$A$47,Feuil2!$A39,Feuil1!$D$2:$D$47,"S")</f>
        <v>1</v>
      </c>
      <c r="I39" s="39"/>
      <c r="J39" s="20">
        <f t="shared" si="2"/>
        <v>0</v>
      </c>
      <c r="K39" s="20">
        <f t="shared" si="3"/>
        <v>1</v>
      </c>
    </row>
    <row r="40" spans="1:11" x14ac:dyDescent="0.25">
      <c r="A40" s="17" t="s">
        <v>8</v>
      </c>
      <c r="B40" s="10"/>
      <c r="C40" s="5"/>
      <c r="D40" s="11" t="s">
        <v>100</v>
      </c>
      <c r="E40" s="11" t="s">
        <v>151</v>
      </c>
      <c r="F40" s="16">
        <v>0</v>
      </c>
      <c r="G40" s="20">
        <f>COUNTIFS(Feuil1!$A$2:$A$47,Feuil2!$A40,Feuil1!$D$2:$D$47,"F")</f>
        <v>0</v>
      </c>
      <c r="H40" s="20">
        <f>COUNTIFS(Feuil1!$A$2:$A$47,Feuil2!$A40,Feuil1!$D$2:$D$47,"S")</f>
        <v>0</v>
      </c>
      <c r="I40" s="39"/>
      <c r="J40" s="20">
        <f t="shared" si="2"/>
        <v>0</v>
      </c>
      <c r="K40" s="20">
        <f t="shared" si="3"/>
        <v>0</v>
      </c>
    </row>
    <row r="41" spans="1:11" x14ac:dyDescent="0.25">
      <c r="A41" s="17" t="s">
        <v>68</v>
      </c>
      <c r="B41" s="10"/>
      <c r="C41" s="5"/>
      <c r="D41" s="11" t="s">
        <v>100</v>
      </c>
      <c r="E41" s="11" t="s">
        <v>152</v>
      </c>
      <c r="F41" s="16">
        <v>444</v>
      </c>
      <c r="G41" s="20">
        <f>COUNTIFS(Feuil1!$A$2:$A$47,Feuil2!$A41,Feuil1!$D$2:$D$47,"F")</f>
        <v>0</v>
      </c>
      <c r="H41" s="20">
        <f>COUNTIFS(Feuil1!$A$2:$A$47,Feuil2!$A41,Feuil1!$D$2:$D$47,"S")</f>
        <v>0</v>
      </c>
      <c r="I41" s="39"/>
      <c r="J41" s="20">
        <f t="shared" si="2"/>
        <v>0</v>
      </c>
      <c r="K41" s="20">
        <f t="shared" si="3"/>
        <v>0</v>
      </c>
    </row>
    <row r="42" spans="1:11" x14ac:dyDescent="0.25">
      <c r="A42" s="17" t="s">
        <v>9</v>
      </c>
      <c r="B42" s="10"/>
      <c r="C42" s="5"/>
      <c r="D42" s="11" t="s">
        <v>100</v>
      </c>
      <c r="E42" s="11" t="s">
        <v>153</v>
      </c>
      <c r="F42" s="16">
        <v>222</v>
      </c>
      <c r="G42" s="20">
        <f>COUNTIFS(Feuil1!$A$2:$A$47,Feuil2!$A42,Feuil1!$D$2:$D$47,"F")</f>
        <v>0</v>
      </c>
      <c r="H42" s="20">
        <f>COUNTIFS(Feuil1!$A$2:$A$47,Feuil2!$A42,Feuil1!$D$2:$D$47,"S")</f>
        <v>1</v>
      </c>
      <c r="I42" s="39"/>
      <c r="J42" s="20">
        <f t="shared" si="2"/>
        <v>0</v>
      </c>
      <c r="K42" s="20">
        <f t="shared" si="3"/>
        <v>1</v>
      </c>
    </row>
    <row r="43" spans="1:11" x14ac:dyDescent="0.25">
      <c r="A43" s="17" t="s">
        <v>52</v>
      </c>
      <c r="B43" s="10"/>
      <c r="C43" s="5"/>
      <c r="D43" s="11" t="s">
        <v>100</v>
      </c>
      <c r="E43" s="11" t="s">
        <v>154</v>
      </c>
      <c r="F43" s="16">
        <v>444</v>
      </c>
      <c r="G43" s="20">
        <f>COUNTIFS(Feuil1!$A$2:$A$47,Feuil2!$A43,Feuil1!$D$2:$D$47,"F")</f>
        <v>0</v>
      </c>
      <c r="H43" s="20">
        <f>COUNTIFS(Feuil1!$A$2:$A$47,Feuil2!$A43,Feuil1!$D$2:$D$47,"S")</f>
        <v>1</v>
      </c>
      <c r="I43" s="39"/>
      <c r="J43" s="20">
        <f t="shared" si="2"/>
        <v>0</v>
      </c>
      <c r="K43" s="20">
        <f t="shared" si="3"/>
        <v>1</v>
      </c>
    </row>
    <row r="44" spans="1:11" x14ac:dyDescent="0.25">
      <c r="A44" s="17" t="s">
        <v>53</v>
      </c>
      <c r="B44" s="10"/>
      <c r="C44" s="5"/>
      <c r="D44" s="11" t="s">
        <v>100</v>
      </c>
      <c r="E44" s="11" t="s">
        <v>155</v>
      </c>
      <c r="F44" s="16">
        <v>0</v>
      </c>
      <c r="G44" s="20">
        <f>COUNTIFS(Feuil1!$A$2:$A$47,Feuil2!$A44,Feuil1!$D$2:$D$47,"F")</f>
        <v>0</v>
      </c>
      <c r="H44" s="20">
        <f>COUNTIFS(Feuil1!$A$2:$A$47,Feuil2!$A44,Feuil1!$D$2:$D$47,"S")</f>
        <v>1</v>
      </c>
      <c r="I44" s="39"/>
      <c r="J44" s="20">
        <f t="shared" si="2"/>
        <v>0</v>
      </c>
      <c r="K44" s="20">
        <f t="shared" si="3"/>
        <v>1</v>
      </c>
    </row>
    <row r="45" spans="1:11" x14ac:dyDescent="0.25">
      <c r="A45" s="17" t="s">
        <v>156</v>
      </c>
      <c r="B45" s="10"/>
      <c r="C45" s="5"/>
      <c r="D45" s="11" t="s">
        <v>100</v>
      </c>
      <c r="E45" s="11" t="s">
        <v>157</v>
      </c>
      <c r="F45" s="16">
        <v>0</v>
      </c>
      <c r="G45" s="20">
        <f>COUNTIFS(Feuil1!$A$2:$A$47,Feuil2!$A45,Feuil1!$D$2:$D$47,"F")</f>
        <v>0</v>
      </c>
      <c r="H45" s="20">
        <f>COUNTIFS(Feuil1!$A$2:$A$47,Feuil2!$A45,Feuil1!$D$2:$D$47,"S")</f>
        <v>0</v>
      </c>
      <c r="I45" s="39"/>
      <c r="J45" s="20">
        <f t="shared" si="2"/>
        <v>0</v>
      </c>
      <c r="K45" s="20">
        <f t="shared" si="3"/>
        <v>0</v>
      </c>
    </row>
    <row r="46" spans="1:11" x14ac:dyDescent="0.25">
      <c r="A46" s="17" t="s">
        <v>158</v>
      </c>
      <c r="B46" s="10"/>
      <c r="C46" s="5"/>
      <c r="D46" s="11" t="s">
        <v>100</v>
      </c>
      <c r="E46" s="11" t="s">
        <v>159</v>
      </c>
      <c r="F46" s="16">
        <v>0</v>
      </c>
      <c r="G46" s="20">
        <f>COUNTIFS(Feuil1!$A$2:$A$47,Feuil2!$A46,Feuil1!$D$2:$D$47,"F")</f>
        <v>0</v>
      </c>
      <c r="H46" s="20">
        <f>COUNTIFS(Feuil1!$A$2:$A$47,Feuil2!$A46,Feuil1!$D$2:$D$47,"S")</f>
        <v>0</v>
      </c>
      <c r="I46" s="39"/>
      <c r="J46" s="20">
        <f t="shared" si="2"/>
        <v>0</v>
      </c>
      <c r="K46" s="20">
        <f t="shared" si="3"/>
        <v>0</v>
      </c>
    </row>
    <row r="47" spans="1:11" x14ac:dyDescent="0.25">
      <c r="A47" s="17" t="s">
        <v>160</v>
      </c>
      <c r="B47" s="10"/>
      <c r="C47" s="5"/>
      <c r="D47" s="11" t="s">
        <v>100</v>
      </c>
      <c r="E47" s="11" t="s">
        <v>161</v>
      </c>
      <c r="F47" s="16">
        <v>0</v>
      </c>
      <c r="G47" s="20">
        <f>COUNTIFS(Feuil1!$A$2:$A$47,Feuil2!$A47,Feuil1!$D$2:$D$47,"F")</f>
        <v>0</v>
      </c>
      <c r="H47" s="20">
        <f>COUNTIFS(Feuil1!$A$2:$A$47,Feuil2!$A47,Feuil1!$D$2:$D$47,"S")</f>
        <v>0</v>
      </c>
      <c r="I47" s="39"/>
      <c r="J47" s="20">
        <f t="shared" si="2"/>
        <v>0</v>
      </c>
      <c r="K47" s="20">
        <f t="shared" si="3"/>
        <v>0</v>
      </c>
    </row>
    <row r="48" spans="1:11" x14ac:dyDescent="0.25">
      <c r="A48" s="17" t="s">
        <v>162</v>
      </c>
      <c r="B48" s="9" t="s">
        <v>100</v>
      </c>
      <c r="C48" s="5" t="s">
        <v>163</v>
      </c>
      <c r="D48" s="11"/>
      <c r="E48" s="11"/>
      <c r="F48" s="16">
        <v>888</v>
      </c>
      <c r="G48" s="20">
        <f>COUNTIFS(Feuil1!$A$2:$A$47,Feuil2!$A48,Feuil1!$D$2:$D$47,"F")</f>
        <v>0</v>
      </c>
      <c r="H48" s="20">
        <f>COUNTIFS(Feuil1!$A$2:$A$47,Feuil2!$A48,Feuil1!$D$2:$D$47,"S")</f>
        <v>0</v>
      </c>
      <c r="I48" s="39"/>
      <c r="J48" s="20">
        <f t="shared" si="2"/>
        <v>0</v>
      </c>
      <c r="K48" s="20">
        <f t="shared" si="3"/>
        <v>0</v>
      </c>
    </row>
    <row r="49" spans="1:11" x14ac:dyDescent="0.25">
      <c r="A49" s="17" t="s">
        <v>16</v>
      </c>
      <c r="B49" s="10"/>
      <c r="C49" s="5" t="s">
        <v>100</v>
      </c>
      <c r="D49" s="11" t="s">
        <v>164</v>
      </c>
      <c r="E49" s="11"/>
      <c r="F49" s="16">
        <v>444</v>
      </c>
      <c r="G49" s="20">
        <f>COUNTIFS(Feuil1!$A$2:$A$47,Feuil2!$A49,Feuil1!$D$2:$D$47,"F")</f>
        <v>1</v>
      </c>
      <c r="H49" s="20">
        <f>COUNTIFS(Feuil1!$A$2:$A$47,Feuil2!$A49,Feuil1!$D$2:$D$47,"S")</f>
        <v>1</v>
      </c>
      <c r="I49" s="39"/>
      <c r="J49" s="20">
        <f t="shared" si="2"/>
        <v>1</v>
      </c>
      <c r="K49" s="20">
        <f t="shared" si="3"/>
        <v>1</v>
      </c>
    </row>
    <row r="50" spans="1:11" x14ac:dyDescent="0.25">
      <c r="A50" s="17" t="s">
        <v>10</v>
      </c>
      <c r="B50" s="10"/>
      <c r="C50" s="5" t="s">
        <v>100</v>
      </c>
      <c r="D50" s="11" t="s">
        <v>165</v>
      </c>
      <c r="E50" s="11"/>
      <c r="F50" s="16">
        <v>0</v>
      </c>
      <c r="G50" s="20">
        <f>COUNTIFS(Feuil1!$A$2:$A$47,Feuil2!$A50,Feuil1!$D$2:$D$47,"F")</f>
        <v>0</v>
      </c>
      <c r="H50" s="20">
        <f>COUNTIFS(Feuil1!$A$2:$A$47,Feuil2!$A50,Feuil1!$D$2:$D$47,"S")</f>
        <v>1</v>
      </c>
      <c r="I50" s="39"/>
      <c r="J50" s="20">
        <f t="shared" si="2"/>
        <v>0</v>
      </c>
      <c r="K50" s="20">
        <f t="shared" si="3"/>
        <v>1</v>
      </c>
    </row>
    <row r="51" spans="1:11" x14ac:dyDescent="0.25">
      <c r="A51" s="17" t="s">
        <v>166</v>
      </c>
      <c r="B51" s="10"/>
      <c r="C51" s="5" t="s">
        <v>100</v>
      </c>
      <c r="D51" s="11" t="s">
        <v>167</v>
      </c>
      <c r="E51" s="11"/>
      <c r="F51" s="16">
        <v>0</v>
      </c>
      <c r="G51" s="20">
        <f>COUNTIFS(Feuil1!$A$2:$A$47,Feuil2!$A51,Feuil1!$D$2:$D$47,"F")</f>
        <v>0</v>
      </c>
      <c r="H51" s="20">
        <f>COUNTIFS(Feuil1!$A$2:$A$47,Feuil2!$A51,Feuil1!$D$2:$D$47,"S")</f>
        <v>0</v>
      </c>
      <c r="I51" s="39"/>
      <c r="J51" s="20">
        <f t="shared" si="2"/>
        <v>0</v>
      </c>
      <c r="K51" s="20">
        <f t="shared" si="3"/>
        <v>0</v>
      </c>
    </row>
    <row r="52" spans="1:11" x14ac:dyDescent="0.25">
      <c r="A52" s="17" t="s">
        <v>11</v>
      </c>
      <c r="B52" s="10"/>
      <c r="C52" s="5" t="s">
        <v>100</v>
      </c>
      <c r="D52" s="11" t="s">
        <v>168</v>
      </c>
      <c r="E52" s="11"/>
      <c r="F52" s="16">
        <v>0</v>
      </c>
      <c r="G52" s="20">
        <f>COUNTIFS(Feuil1!$A$2:$A$47,Feuil2!$A52,Feuil1!$D$2:$D$47,"F")</f>
        <v>0</v>
      </c>
      <c r="H52" s="20">
        <f>COUNTIFS(Feuil1!$A$2:$A$47,Feuil2!$A52,Feuil1!$D$2:$D$47,"S")</f>
        <v>0</v>
      </c>
      <c r="I52" s="39"/>
      <c r="J52" s="20">
        <f t="shared" si="2"/>
        <v>0</v>
      </c>
      <c r="K52" s="20">
        <f t="shared" si="3"/>
        <v>0</v>
      </c>
    </row>
    <row r="53" spans="1:11" x14ac:dyDescent="0.25">
      <c r="A53" s="17" t="s">
        <v>19</v>
      </c>
      <c r="B53" s="10"/>
      <c r="C53" s="5"/>
      <c r="D53" s="11" t="s">
        <v>100</v>
      </c>
      <c r="E53" s="11" t="s">
        <v>169</v>
      </c>
      <c r="F53" s="16">
        <v>0</v>
      </c>
      <c r="G53" s="20">
        <f>COUNTIFS(Feuil1!$A$2:$A$47,Feuil2!$A53,Feuil1!$D$2:$D$47,"F")</f>
        <v>0</v>
      </c>
      <c r="H53" s="20">
        <f>COUNTIFS(Feuil1!$A$2:$A$47,Feuil2!$A53,Feuil1!$D$2:$D$47,"S")</f>
        <v>0</v>
      </c>
      <c r="I53" s="39"/>
      <c r="J53" s="20">
        <f t="shared" si="2"/>
        <v>0</v>
      </c>
      <c r="K53" s="20">
        <f t="shared" si="3"/>
        <v>0</v>
      </c>
    </row>
    <row r="54" spans="1:11" x14ac:dyDescent="0.25">
      <c r="A54" s="17" t="s">
        <v>27</v>
      </c>
      <c r="B54" s="10"/>
      <c r="C54" s="5"/>
      <c r="D54" s="11" t="s">
        <v>100</v>
      </c>
      <c r="E54" s="11" t="s">
        <v>170</v>
      </c>
      <c r="F54" s="16">
        <v>0</v>
      </c>
      <c r="G54" s="20">
        <f>COUNTIFS(Feuil1!$A$2:$A$47,Feuil2!$A54,Feuil1!$D$2:$D$47,"F")</f>
        <v>0</v>
      </c>
      <c r="H54" s="20">
        <f>COUNTIFS(Feuil1!$A$2:$A$47,Feuil2!$A54,Feuil1!$D$2:$D$47,"S")</f>
        <v>0</v>
      </c>
      <c r="I54" s="39"/>
      <c r="J54" s="20">
        <f t="shared" si="2"/>
        <v>0</v>
      </c>
      <c r="K54" s="20">
        <f t="shared" si="3"/>
        <v>0</v>
      </c>
    </row>
    <row r="55" spans="1:11" x14ac:dyDescent="0.25">
      <c r="A55" s="17" t="s">
        <v>69</v>
      </c>
      <c r="B55" s="10"/>
      <c r="C55" s="5"/>
      <c r="D55" s="11" t="s">
        <v>100</v>
      </c>
      <c r="E55" s="11" t="s">
        <v>171</v>
      </c>
      <c r="F55" s="16">
        <v>0</v>
      </c>
      <c r="G55" s="20">
        <f>COUNTIFS(Feuil1!$A$2:$A$47,Feuil2!$A55,Feuil1!$D$2:$D$47,"F")</f>
        <v>0</v>
      </c>
      <c r="H55" s="20">
        <f>COUNTIFS(Feuil1!$A$2:$A$47,Feuil2!$A55,Feuil1!$D$2:$D$47,"S")</f>
        <v>0</v>
      </c>
      <c r="I55" s="39"/>
      <c r="J55" s="20">
        <f t="shared" si="2"/>
        <v>0</v>
      </c>
      <c r="K55" s="20">
        <f t="shared" si="3"/>
        <v>0</v>
      </c>
    </row>
    <row r="56" spans="1:11" x14ac:dyDescent="0.25">
      <c r="A56" s="17" t="s">
        <v>31</v>
      </c>
      <c r="B56" s="10"/>
      <c r="C56" s="5"/>
      <c r="D56" s="11" t="s">
        <v>100</v>
      </c>
      <c r="E56" s="11" t="s">
        <v>172</v>
      </c>
      <c r="F56" s="16">
        <v>0</v>
      </c>
      <c r="G56" s="20">
        <f>COUNTIFS(Feuil1!$A$2:$A$47,Feuil2!$A56,Feuil1!$D$2:$D$47,"F")</f>
        <v>0</v>
      </c>
      <c r="H56" s="20">
        <f>COUNTIFS(Feuil1!$A$2:$A$47,Feuil2!$A56,Feuil1!$D$2:$D$47,"S")</f>
        <v>0</v>
      </c>
      <c r="I56" s="39"/>
      <c r="J56" s="20">
        <f t="shared" si="2"/>
        <v>0</v>
      </c>
      <c r="K56" s="20">
        <f t="shared" si="3"/>
        <v>0</v>
      </c>
    </row>
    <row r="57" spans="1:11" x14ac:dyDescent="0.25">
      <c r="A57" s="17" t="s">
        <v>173</v>
      </c>
      <c r="B57" s="10"/>
      <c r="C57" s="5"/>
      <c r="D57" s="11" t="s">
        <v>100</v>
      </c>
      <c r="E57" s="11" t="s">
        <v>174</v>
      </c>
      <c r="F57" s="16">
        <v>0</v>
      </c>
      <c r="G57" s="20">
        <f>COUNTIFS(Feuil1!$A$2:$A$47,Feuil2!$A57,Feuil1!$D$2:$D$47,"F")</f>
        <v>0</v>
      </c>
      <c r="H57" s="20">
        <f>COUNTIFS(Feuil1!$A$2:$A$47,Feuil2!$A57,Feuil1!$D$2:$D$47,"S")</f>
        <v>0</v>
      </c>
      <c r="I57" s="39"/>
      <c r="J57" s="20">
        <f t="shared" si="2"/>
        <v>0</v>
      </c>
      <c r="K57" s="20">
        <f t="shared" si="3"/>
        <v>0</v>
      </c>
    </row>
    <row r="58" spans="1:11" x14ac:dyDescent="0.25">
      <c r="A58" s="17" t="s">
        <v>70</v>
      </c>
      <c r="B58" s="10"/>
      <c r="C58" s="5"/>
      <c r="D58" s="11" t="s">
        <v>100</v>
      </c>
      <c r="E58" s="11" t="s">
        <v>175</v>
      </c>
      <c r="F58" s="16">
        <v>444</v>
      </c>
      <c r="G58" s="20">
        <f>COUNTIFS(Feuil1!$A$2:$A$47,Feuil2!$A58,Feuil1!$D$2:$D$47,"F")</f>
        <v>0</v>
      </c>
      <c r="H58" s="20">
        <f>COUNTIFS(Feuil1!$A$2:$A$47,Feuil2!$A58,Feuil1!$D$2:$D$47,"S")</f>
        <v>0</v>
      </c>
      <c r="I58" s="39"/>
      <c r="J58" s="20">
        <f t="shared" si="2"/>
        <v>0</v>
      </c>
      <c r="K58" s="20">
        <f t="shared" si="3"/>
        <v>0</v>
      </c>
    </row>
    <row r="59" spans="1:11" x14ac:dyDescent="0.25">
      <c r="A59" s="17" t="s">
        <v>44</v>
      </c>
      <c r="B59" s="10"/>
      <c r="C59" s="5" t="s">
        <v>100</v>
      </c>
      <c r="D59" s="11" t="s">
        <v>176</v>
      </c>
      <c r="E59" s="11"/>
      <c r="F59" s="16">
        <v>592</v>
      </c>
      <c r="G59" s="20">
        <f>COUNTIFS(Feuil1!$A$2:$A$47,Feuil2!$A59,Feuil1!$D$2:$D$47,"F")</f>
        <v>0</v>
      </c>
      <c r="H59" s="20">
        <f>COUNTIFS(Feuil1!$A$2:$A$47,Feuil2!$A59,Feuil1!$D$2:$D$47,"S")</f>
        <v>1</v>
      </c>
      <c r="I59" s="39"/>
      <c r="J59" s="20">
        <f t="shared" si="2"/>
        <v>0</v>
      </c>
      <c r="K59" s="20">
        <f t="shared" si="3"/>
        <v>1</v>
      </c>
    </row>
    <row r="60" spans="1:11" x14ac:dyDescent="0.25">
      <c r="A60" s="17" t="s">
        <v>54</v>
      </c>
      <c r="B60" s="10"/>
      <c r="C60" s="5" t="s">
        <v>100</v>
      </c>
      <c r="D60" s="11" t="s">
        <v>177</v>
      </c>
      <c r="E60" s="11"/>
      <c r="F60" s="16">
        <v>0</v>
      </c>
      <c r="G60" s="20">
        <f>COUNTIFS(Feuil1!$A$2:$A$47,Feuil2!$A60,Feuil1!$D$2:$D$47,"F")</f>
        <v>0</v>
      </c>
      <c r="H60" s="20">
        <f>COUNTIFS(Feuil1!$A$2:$A$47,Feuil2!$A60,Feuil1!$D$2:$D$47,"S")</f>
        <v>1</v>
      </c>
      <c r="I60" s="39"/>
      <c r="J60" s="20">
        <f t="shared" si="2"/>
        <v>0</v>
      </c>
      <c r="K60" s="20">
        <f t="shared" si="3"/>
        <v>1</v>
      </c>
    </row>
    <row r="61" spans="1:11" x14ac:dyDescent="0.25">
      <c r="A61" s="17" t="s">
        <v>71</v>
      </c>
      <c r="B61" s="10"/>
      <c r="C61" s="5" t="s">
        <v>100</v>
      </c>
      <c r="D61" s="11" t="s">
        <v>178</v>
      </c>
      <c r="E61" s="11"/>
      <c r="F61" s="16">
        <v>0</v>
      </c>
      <c r="G61" s="20">
        <f>COUNTIFS(Feuil1!$A$2:$A$47,Feuil2!$A61,Feuil1!$D$2:$D$47,"F")</f>
        <v>0</v>
      </c>
      <c r="H61" s="20">
        <f>COUNTIFS(Feuil1!$A$2:$A$47,Feuil2!$A61,Feuil1!$D$2:$D$47,"S")</f>
        <v>0</v>
      </c>
      <c r="I61" s="39"/>
      <c r="J61" s="20">
        <f t="shared" si="2"/>
        <v>0</v>
      </c>
      <c r="K61" s="20">
        <f t="shared" si="3"/>
        <v>0</v>
      </c>
    </row>
    <row r="62" spans="1:11" x14ac:dyDescent="0.25">
      <c r="A62" s="17" t="s">
        <v>179</v>
      </c>
      <c r="B62" s="10"/>
      <c r="C62" s="5" t="s">
        <v>100</v>
      </c>
      <c r="D62" s="11" t="s">
        <v>180</v>
      </c>
      <c r="E62" s="11"/>
      <c r="F62" s="16">
        <v>0</v>
      </c>
      <c r="G62" s="20">
        <f>COUNTIFS(Feuil1!$A$2:$A$47,Feuil2!$A62,Feuil1!$D$2:$D$47,"F")</f>
        <v>0</v>
      </c>
      <c r="H62" s="20">
        <f>COUNTIFS(Feuil1!$A$2:$A$47,Feuil2!$A62,Feuil1!$D$2:$D$47,"S")</f>
        <v>0</v>
      </c>
      <c r="I62" s="39"/>
      <c r="J62" s="20">
        <f t="shared" si="2"/>
        <v>0</v>
      </c>
      <c r="K62" s="20">
        <f t="shared" si="3"/>
        <v>0</v>
      </c>
    </row>
    <row r="63" spans="1:11" x14ac:dyDescent="0.25">
      <c r="A63" s="17" t="s">
        <v>181</v>
      </c>
      <c r="B63" s="9" t="s">
        <v>100</v>
      </c>
      <c r="C63" s="5" t="s">
        <v>182</v>
      </c>
      <c r="D63" s="11"/>
      <c r="E63" s="11"/>
      <c r="F63" s="16">
        <v>0</v>
      </c>
      <c r="G63" s="20">
        <f>COUNTIFS(Feuil1!$A$2:$A$47,Feuil2!$A63,Feuil1!$D$2:$D$47,"F")</f>
        <v>0</v>
      </c>
      <c r="H63" s="20">
        <f>COUNTIFS(Feuil1!$A$2:$A$47,Feuil2!$A63,Feuil1!$D$2:$D$47,"S")</f>
        <v>0</v>
      </c>
      <c r="I63" s="39"/>
      <c r="J63" s="20">
        <f t="shared" si="2"/>
        <v>0</v>
      </c>
      <c r="K63" s="20">
        <f t="shared" si="3"/>
        <v>0</v>
      </c>
    </row>
    <row r="64" spans="1:11" x14ac:dyDescent="0.25">
      <c r="A64" s="17" t="s">
        <v>72</v>
      </c>
      <c r="B64" s="11"/>
      <c r="C64" s="5" t="s">
        <v>100</v>
      </c>
      <c r="D64" s="11" t="s">
        <v>183</v>
      </c>
      <c r="E64" s="11"/>
      <c r="F64" s="16">
        <v>592</v>
      </c>
      <c r="G64" s="20">
        <f>COUNTIFS(Feuil1!$A$2:$A$47,Feuil2!$A64,Feuil1!$D$2:$D$47,"F")</f>
        <v>0</v>
      </c>
      <c r="H64" s="20">
        <f>COUNTIFS(Feuil1!$A$2:$A$47,Feuil2!$A64,Feuil1!$D$2:$D$47,"S")</f>
        <v>0</v>
      </c>
      <c r="I64" s="39"/>
      <c r="J64" s="20">
        <f t="shared" si="2"/>
        <v>0</v>
      </c>
      <c r="K64" s="20">
        <f t="shared" si="3"/>
        <v>0</v>
      </c>
    </row>
    <row r="65" spans="1:11" x14ac:dyDescent="0.25">
      <c r="A65" s="17" t="s">
        <v>29</v>
      </c>
      <c r="B65" s="11"/>
      <c r="C65" s="5" t="s">
        <v>100</v>
      </c>
      <c r="D65" s="11" t="s">
        <v>184</v>
      </c>
      <c r="E65" s="11"/>
      <c r="F65" s="16">
        <v>0</v>
      </c>
      <c r="G65" s="20">
        <f>COUNTIFS(Feuil1!$A$2:$A$47,Feuil2!$A65,Feuil1!$D$2:$D$47,"F")</f>
        <v>0</v>
      </c>
      <c r="H65" s="20">
        <f>COUNTIFS(Feuil1!$A$2:$A$47,Feuil2!$A65,Feuil1!$D$2:$D$47,"S")</f>
        <v>1</v>
      </c>
      <c r="I65" s="39"/>
      <c r="J65" s="20">
        <f t="shared" si="2"/>
        <v>0</v>
      </c>
      <c r="K65" s="20">
        <f t="shared" si="3"/>
        <v>1</v>
      </c>
    </row>
    <row r="66" spans="1:11" x14ac:dyDescent="0.25">
      <c r="A66" s="17" t="s">
        <v>73</v>
      </c>
      <c r="B66" s="11"/>
      <c r="C66" s="5" t="s">
        <v>100</v>
      </c>
      <c r="D66" s="11" t="s">
        <v>185</v>
      </c>
      <c r="E66" s="11"/>
      <c r="F66" s="16">
        <v>0</v>
      </c>
      <c r="G66" s="20">
        <f>COUNTIFS(Feuil1!$A$2:$A$47,Feuil2!$A66,Feuil1!$D$2:$D$47,"F")</f>
        <v>0</v>
      </c>
      <c r="H66" s="20">
        <f>COUNTIFS(Feuil1!$A$2:$A$47,Feuil2!$A66,Feuil1!$D$2:$D$47,"S")</f>
        <v>0</v>
      </c>
      <c r="I66" s="39"/>
      <c r="J66" s="20">
        <f t="shared" si="2"/>
        <v>0</v>
      </c>
      <c r="K66" s="20">
        <f t="shared" si="3"/>
        <v>0</v>
      </c>
    </row>
    <row r="67" spans="1:11" x14ac:dyDescent="0.25">
      <c r="A67" s="17" t="s">
        <v>74</v>
      </c>
      <c r="B67" s="11"/>
      <c r="C67" s="5" t="s">
        <v>100</v>
      </c>
      <c r="D67" s="11" t="s">
        <v>186</v>
      </c>
      <c r="E67" s="11"/>
      <c r="F67" s="16">
        <v>888</v>
      </c>
      <c r="G67" s="20">
        <f>COUNTIFS(Feuil1!$A$2:$A$47,Feuil2!$A67,Feuil1!$D$2:$D$47,"F")</f>
        <v>0</v>
      </c>
      <c r="H67" s="20">
        <f>COUNTIFS(Feuil1!$A$2:$A$47,Feuil2!$A67,Feuil1!$D$2:$D$47,"S")</f>
        <v>0</v>
      </c>
      <c r="I67" s="39"/>
      <c r="J67" s="20">
        <f t="shared" ref="J67:J98" si="4">COUNTIFS(Code_LBS,$A67,Défaillance_Censure,"F")</f>
        <v>0</v>
      </c>
      <c r="K67" s="20">
        <f t="shared" ref="K67:K98" si="5">COUNTIFS(Code_LBS,$A67,Défaillance_Censure,"S")</f>
        <v>0</v>
      </c>
    </row>
    <row r="68" spans="1:11" x14ac:dyDescent="0.25">
      <c r="A68" s="17" t="s">
        <v>55</v>
      </c>
      <c r="B68" s="11"/>
      <c r="C68" s="5" t="s">
        <v>100</v>
      </c>
      <c r="D68" s="11" t="s">
        <v>187</v>
      </c>
      <c r="E68" s="11"/>
      <c r="F68" s="16">
        <v>0</v>
      </c>
      <c r="G68" s="20">
        <f>COUNTIFS(Feuil1!$A$2:$A$47,Feuil2!$A68,Feuil1!$D$2:$D$47,"F")</f>
        <v>0</v>
      </c>
      <c r="H68" s="20">
        <f>COUNTIFS(Feuil1!$A$2:$A$47,Feuil2!$A68,Feuil1!$D$2:$D$47,"S")</f>
        <v>1</v>
      </c>
      <c r="I68" s="39"/>
      <c r="J68" s="20">
        <f t="shared" si="4"/>
        <v>0</v>
      </c>
      <c r="K68" s="20">
        <f t="shared" si="5"/>
        <v>1</v>
      </c>
    </row>
    <row r="69" spans="1:11" x14ac:dyDescent="0.25">
      <c r="A69" s="17" t="s">
        <v>188</v>
      </c>
      <c r="B69" s="11"/>
      <c r="C69" s="5" t="s">
        <v>100</v>
      </c>
      <c r="D69" s="11" t="s">
        <v>189</v>
      </c>
      <c r="E69" s="11"/>
      <c r="F69" s="16">
        <v>0</v>
      </c>
      <c r="G69" s="20">
        <f>COUNTIFS(Feuil1!$A$2:$A$47,Feuil2!$A69,Feuil1!$D$2:$D$47,"F")</f>
        <v>0</v>
      </c>
      <c r="H69" s="20">
        <f>COUNTIFS(Feuil1!$A$2:$A$47,Feuil2!$A69,Feuil1!$D$2:$D$47,"S")</f>
        <v>0</v>
      </c>
      <c r="I69" s="39"/>
      <c r="J69" s="20">
        <f t="shared" si="4"/>
        <v>0</v>
      </c>
      <c r="K69" s="20">
        <f t="shared" si="5"/>
        <v>0</v>
      </c>
    </row>
    <row r="70" spans="1:11" x14ac:dyDescent="0.25">
      <c r="A70" s="17" t="s">
        <v>75</v>
      </c>
      <c r="B70" s="11"/>
      <c r="C70" s="5"/>
      <c r="D70" s="11" t="s">
        <v>100</v>
      </c>
      <c r="E70" s="11" t="s">
        <v>190</v>
      </c>
      <c r="F70" s="16">
        <v>0</v>
      </c>
      <c r="G70" s="20">
        <f>COUNTIFS(Feuil1!$A$2:$A$47,Feuil2!$A70,Feuil1!$D$2:$D$47,"F")</f>
        <v>0</v>
      </c>
      <c r="H70" s="20">
        <f>COUNTIFS(Feuil1!$A$2:$A$47,Feuil2!$A70,Feuil1!$D$2:$D$47,"S")</f>
        <v>0</v>
      </c>
      <c r="I70" s="39"/>
      <c r="J70" s="20">
        <f t="shared" si="4"/>
        <v>0</v>
      </c>
      <c r="K70" s="20">
        <f t="shared" si="5"/>
        <v>0</v>
      </c>
    </row>
    <row r="71" spans="1:11" x14ac:dyDescent="0.25">
      <c r="A71" s="17" t="s">
        <v>76</v>
      </c>
      <c r="B71" s="11"/>
      <c r="C71" s="5"/>
      <c r="D71" s="11" t="s">
        <v>100</v>
      </c>
      <c r="E71" s="11" t="s">
        <v>191</v>
      </c>
      <c r="F71" s="16">
        <v>0</v>
      </c>
      <c r="G71" s="20">
        <f>COUNTIFS(Feuil1!$A$2:$A$47,Feuil2!$A71,Feuil1!$D$2:$D$47,"F")</f>
        <v>0</v>
      </c>
      <c r="H71" s="20">
        <f>COUNTIFS(Feuil1!$A$2:$A$47,Feuil2!$A71,Feuil1!$D$2:$D$47,"S")</f>
        <v>0</v>
      </c>
      <c r="I71" s="39"/>
      <c r="J71" s="20">
        <f t="shared" si="4"/>
        <v>0</v>
      </c>
      <c r="K71" s="20">
        <f t="shared" si="5"/>
        <v>0</v>
      </c>
    </row>
    <row r="72" spans="1:11" x14ac:dyDescent="0.25">
      <c r="A72" s="17" t="s">
        <v>192</v>
      </c>
      <c r="B72" s="11"/>
      <c r="C72" s="5"/>
      <c r="D72" s="11" t="s">
        <v>100</v>
      </c>
      <c r="E72" s="11" t="s">
        <v>193</v>
      </c>
      <c r="F72" s="16">
        <v>0</v>
      </c>
      <c r="G72" s="20">
        <f>COUNTIFS(Feuil1!$A$2:$A$47,Feuil2!$A72,Feuil1!$D$2:$D$47,"F")</f>
        <v>0</v>
      </c>
      <c r="H72" s="20">
        <f>COUNTIFS(Feuil1!$A$2:$A$47,Feuil2!$A72,Feuil1!$D$2:$D$47,"S")</f>
        <v>0</v>
      </c>
      <c r="I72" s="39"/>
      <c r="J72" s="20">
        <f t="shared" si="4"/>
        <v>0</v>
      </c>
      <c r="K72" s="20">
        <f t="shared" si="5"/>
        <v>0</v>
      </c>
    </row>
    <row r="73" spans="1:11" x14ac:dyDescent="0.25">
      <c r="A73" s="17" t="s">
        <v>194</v>
      </c>
      <c r="B73" s="9" t="s">
        <v>100</v>
      </c>
      <c r="C73" s="5" t="s">
        <v>195</v>
      </c>
      <c r="D73" s="11"/>
      <c r="E73" s="11"/>
      <c r="F73" s="16">
        <v>222</v>
      </c>
      <c r="G73" s="20">
        <f>COUNTIFS(Feuil1!$A$2:$A$47,Feuil2!$A73,Feuil1!$D$2:$D$47,"F")</f>
        <v>0</v>
      </c>
      <c r="H73" s="20">
        <f>COUNTIFS(Feuil1!$A$2:$A$47,Feuil2!$A73,Feuil1!$D$2:$D$47,"S")</f>
        <v>0</v>
      </c>
      <c r="I73" s="39"/>
      <c r="J73" s="20">
        <f t="shared" si="4"/>
        <v>0</v>
      </c>
      <c r="K73" s="20">
        <f t="shared" si="5"/>
        <v>0</v>
      </c>
    </row>
    <row r="74" spans="1:11" x14ac:dyDescent="0.25">
      <c r="A74" s="17" t="s">
        <v>23</v>
      </c>
      <c r="B74" s="5"/>
      <c r="C74" s="5" t="s">
        <v>100</v>
      </c>
      <c r="D74" s="11" t="s">
        <v>196</v>
      </c>
      <c r="E74" s="11"/>
      <c r="F74" s="16">
        <v>0</v>
      </c>
      <c r="G74" s="20">
        <f>COUNTIFS(Feuil1!$A$2:$A$47,Feuil2!$A74,Feuil1!$D$2:$D$47,"F")</f>
        <v>0</v>
      </c>
      <c r="H74" s="20">
        <f>COUNTIFS(Feuil1!$A$2:$A$47,Feuil2!$A74,Feuil1!$D$2:$D$47,"S")</f>
        <v>1</v>
      </c>
      <c r="I74" s="39"/>
      <c r="J74" s="20">
        <f t="shared" si="4"/>
        <v>0</v>
      </c>
      <c r="K74" s="20">
        <f t="shared" si="5"/>
        <v>1</v>
      </c>
    </row>
    <row r="75" spans="1:11" x14ac:dyDescent="0.25">
      <c r="A75" s="17" t="s">
        <v>77</v>
      </c>
      <c r="B75" s="5"/>
      <c r="C75" s="5" t="s">
        <v>100</v>
      </c>
      <c r="D75" s="11" t="s">
        <v>197</v>
      </c>
      <c r="E75" s="11"/>
      <c r="F75" s="16">
        <v>0</v>
      </c>
      <c r="G75" s="20">
        <f>COUNTIFS(Feuil1!$A$2:$A$47,Feuil2!$A75,Feuil1!$D$2:$D$47,"F")</f>
        <v>0</v>
      </c>
      <c r="H75" s="20">
        <f>COUNTIFS(Feuil1!$A$2:$A$47,Feuil2!$A75,Feuil1!$D$2:$D$47,"S")</f>
        <v>0</v>
      </c>
      <c r="I75" s="39"/>
      <c r="J75" s="20">
        <f t="shared" si="4"/>
        <v>0</v>
      </c>
      <c r="K75" s="20">
        <f t="shared" si="5"/>
        <v>0</v>
      </c>
    </row>
    <row r="76" spans="1:11" x14ac:dyDescent="0.25">
      <c r="A76" s="17" t="s">
        <v>17</v>
      </c>
      <c r="B76" s="5"/>
      <c r="C76" s="5" t="s">
        <v>100</v>
      </c>
      <c r="D76" s="11" t="s">
        <v>198</v>
      </c>
      <c r="E76" s="11"/>
      <c r="F76" s="16">
        <v>0</v>
      </c>
      <c r="G76" s="20">
        <f>COUNTIFS(Feuil1!$A$2:$A$47,Feuil2!$A76,Feuil1!$D$2:$D$47,"F")</f>
        <v>0</v>
      </c>
      <c r="H76" s="20">
        <f>COUNTIFS(Feuil1!$A$2:$A$47,Feuil2!$A76,Feuil1!$D$2:$D$47,"S")</f>
        <v>0</v>
      </c>
      <c r="I76" s="39"/>
      <c r="J76" s="20">
        <f t="shared" si="4"/>
        <v>0</v>
      </c>
      <c r="K76" s="20">
        <f t="shared" si="5"/>
        <v>0</v>
      </c>
    </row>
    <row r="77" spans="1:11" x14ac:dyDescent="0.25">
      <c r="A77" s="17" t="s">
        <v>78</v>
      </c>
      <c r="B77" s="5"/>
      <c r="C77" s="5" t="s">
        <v>100</v>
      </c>
      <c r="D77" s="11" t="s">
        <v>199</v>
      </c>
      <c r="E77" s="11"/>
      <c r="F77" s="16">
        <v>0</v>
      </c>
      <c r="G77" s="20">
        <f>COUNTIFS(Feuil1!$A$2:$A$47,Feuil2!$A77,Feuil1!$D$2:$D$47,"F")</f>
        <v>0</v>
      </c>
      <c r="H77" s="20">
        <f>COUNTIFS(Feuil1!$A$2:$A$47,Feuil2!$A77,Feuil1!$D$2:$D$47,"S")</f>
        <v>0</v>
      </c>
      <c r="I77" s="39"/>
      <c r="J77" s="20">
        <f t="shared" si="4"/>
        <v>0</v>
      </c>
      <c r="K77" s="20">
        <f t="shared" si="5"/>
        <v>0</v>
      </c>
    </row>
    <row r="78" spans="1:11" x14ac:dyDescent="0.25">
      <c r="A78" s="17" t="s">
        <v>79</v>
      </c>
      <c r="B78" s="5"/>
      <c r="C78" s="5" t="s">
        <v>100</v>
      </c>
      <c r="D78" s="11" t="s">
        <v>200</v>
      </c>
      <c r="E78" s="11"/>
      <c r="F78" s="16">
        <v>0</v>
      </c>
      <c r="G78" s="20">
        <f>COUNTIFS(Feuil1!$A$2:$A$47,Feuil2!$A78,Feuil1!$D$2:$D$47,"F")</f>
        <v>0</v>
      </c>
      <c r="H78" s="20">
        <f>COUNTIFS(Feuil1!$A$2:$A$47,Feuil2!$A78,Feuil1!$D$2:$D$47,"S")</f>
        <v>0</v>
      </c>
      <c r="I78" s="39"/>
      <c r="J78" s="20">
        <f t="shared" si="4"/>
        <v>0</v>
      </c>
      <c r="K78" s="20">
        <f t="shared" si="5"/>
        <v>0</v>
      </c>
    </row>
    <row r="79" spans="1:11" x14ac:dyDescent="0.25">
      <c r="A79" s="17" t="s">
        <v>26</v>
      </c>
      <c r="B79" s="5"/>
      <c r="C79" s="5" t="s">
        <v>100</v>
      </c>
      <c r="D79" s="11" t="s">
        <v>201</v>
      </c>
      <c r="E79" s="11"/>
      <c r="F79" s="16">
        <v>0</v>
      </c>
      <c r="G79" s="20">
        <f>COUNTIFS(Feuil1!$A$2:$A$47,Feuil2!$A79,Feuil1!$D$2:$D$47,"F")</f>
        <v>0</v>
      </c>
      <c r="H79" s="20">
        <f>COUNTIFS(Feuil1!$A$2:$A$47,Feuil2!$A79,Feuil1!$D$2:$D$47,"S")</f>
        <v>0</v>
      </c>
      <c r="I79" s="39"/>
      <c r="J79" s="20">
        <f t="shared" si="4"/>
        <v>0</v>
      </c>
      <c r="K79" s="20">
        <f t="shared" si="5"/>
        <v>0</v>
      </c>
    </row>
    <row r="80" spans="1:11" x14ac:dyDescent="0.25">
      <c r="A80" s="17" t="s">
        <v>202</v>
      </c>
      <c r="B80" s="5"/>
      <c r="C80" s="5" t="s">
        <v>100</v>
      </c>
      <c r="D80" s="11" t="s">
        <v>203</v>
      </c>
      <c r="E80" s="11"/>
      <c r="F80" s="16">
        <v>0</v>
      </c>
      <c r="G80" s="20">
        <f>COUNTIFS(Feuil1!$A$2:$A$47,Feuil2!$A80,Feuil1!$D$2:$D$47,"F")</f>
        <v>0</v>
      </c>
      <c r="H80" s="20">
        <f>COUNTIFS(Feuil1!$A$2:$A$47,Feuil2!$A80,Feuil1!$D$2:$D$47,"S")</f>
        <v>0</v>
      </c>
      <c r="I80" s="39"/>
      <c r="J80" s="20">
        <f t="shared" si="4"/>
        <v>0</v>
      </c>
      <c r="K80" s="20">
        <f t="shared" si="5"/>
        <v>0</v>
      </c>
    </row>
    <row r="81" spans="1:11" x14ac:dyDescent="0.25">
      <c r="A81" s="17" t="s">
        <v>204</v>
      </c>
      <c r="B81" s="5"/>
      <c r="C81" s="5" t="s">
        <v>100</v>
      </c>
      <c r="D81" s="11" t="s">
        <v>205</v>
      </c>
      <c r="E81" s="11"/>
      <c r="F81" s="16">
        <v>0</v>
      </c>
      <c r="G81" s="20">
        <f>COUNTIFS(Feuil1!$A$2:$A$47,Feuil2!$A81,Feuil1!$D$2:$D$47,"F")</f>
        <v>0</v>
      </c>
      <c r="H81" s="20">
        <f>COUNTIFS(Feuil1!$A$2:$A$47,Feuil2!$A81,Feuil1!$D$2:$D$47,"S")</f>
        <v>0</v>
      </c>
      <c r="I81" s="39"/>
      <c r="J81" s="20">
        <f t="shared" si="4"/>
        <v>0</v>
      </c>
      <c r="K81" s="20">
        <f t="shared" si="5"/>
        <v>0</v>
      </c>
    </row>
    <row r="82" spans="1:11" x14ac:dyDescent="0.25">
      <c r="A82" s="17" t="s">
        <v>206</v>
      </c>
      <c r="B82" s="5"/>
      <c r="C82" s="5" t="s">
        <v>100</v>
      </c>
      <c r="D82" s="11" t="s">
        <v>207</v>
      </c>
      <c r="E82" s="11"/>
      <c r="F82" s="16">
        <v>0</v>
      </c>
      <c r="G82" s="20">
        <f>COUNTIFS(Feuil1!$A$2:$A$47,Feuil2!$A82,Feuil1!$D$2:$D$47,"F")</f>
        <v>0</v>
      </c>
      <c r="H82" s="20">
        <f>COUNTIFS(Feuil1!$A$2:$A$47,Feuil2!$A82,Feuil1!$D$2:$D$47,"S")</f>
        <v>0</v>
      </c>
      <c r="I82" s="39"/>
      <c r="J82" s="20">
        <f t="shared" si="4"/>
        <v>0</v>
      </c>
      <c r="K82" s="20">
        <f t="shared" si="5"/>
        <v>0</v>
      </c>
    </row>
    <row r="83" spans="1:11" x14ac:dyDescent="0.25">
      <c r="A83" s="17" t="s">
        <v>208</v>
      </c>
      <c r="B83" s="5"/>
      <c r="C83" s="5" t="s">
        <v>100</v>
      </c>
      <c r="D83" s="11" t="s">
        <v>209</v>
      </c>
      <c r="E83" s="11"/>
      <c r="F83" s="16">
        <v>0</v>
      </c>
      <c r="G83" s="20">
        <f>COUNTIFS(Feuil1!$A$2:$A$47,Feuil2!$A83,Feuil1!$D$2:$D$47,"F")</f>
        <v>0</v>
      </c>
      <c r="H83" s="20">
        <f>COUNTIFS(Feuil1!$A$2:$A$47,Feuil2!$A83,Feuil1!$D$2:$D$47,"S")</f>
        <v>0</v>
      </c>
      <c r="I83" s="39"/>
      <c r="J83" s="20">
        <f t="shared" si="4"/>
        <v>0</v>
      </c>
      <c r="K83" s="20">
        <f t="shared" si="5"/>
        <v>0</v>
      </c>
    </row>
    <row r="84" spans="1:11" x14ac:dyDescent="0.25">
      <c r="A84" s="17" t="s">
        <v>210</v>
      </c>
      <c r="B84" s="5"/>
      <c r="C84" s="5" t="s">
        <v>100</v>
      </c>
      <c r="D84" s="11" t="s">
        <v>211</v>
      </c>
      <c r="E84" s="11"/>
      <c r="F84" s="16">
        <v>0</v>
      </c>
      <c r="G84" s="20">
        <f>COUNTIFS(Feuil1!$A$2:$A$47,Feuil2!$A84,Feuil1!$D$2:$D$47,"F")</f>
        <v>0</v>
      </c>
      <c r="H84" s="20">
        <f>COUNTIFS(Feuil1!$A$2:$A$47,Feuil2!$A84,Feuil1!$D$2:$D$47,"S")</f>
        <v>0</v>
      </c>
      <c r="I84" s="39"/>
      <c r="J84" s="20">
        <f t="shared" si="4"/>
        <v>0</v>
      </c>
      <c r="K84" s="20">
        <f t="shared" si="5"/>
        <v>0</v>
      </c>
    </row>
    <row r="85" spans="1:11" x14ac:dyDescent="0.25">
      <c r="A85" s="17" t="s">
        <v>212</v>
      </c>
      <c r="B85" s="9" t="s">
        <v>100</v>
      </c>
      <c r="C85" s="5" t="s">
        <v>213</v>
      </c>
      <c r="D85" s="11"/>
      <c r="E85" s="11"/>
      <c r="F85" s="16">
        <v>0</v>
      </c>
      <c r="G85" s="20">
        <f>COUNTIFS(Feuil1!$A$2:$A$47,Feuil2!$A85,Feuil1!$D$2:$D$47,"F")</f>
        <v>0</v>
      </c>
      <c r="H85" s="20">
        <f>COUNTIFS(Feuil1!$A$2:$A$47,Feuil2!$A85,Feuil1!$D$2:$D$47,"S")</f>
        <v>0</v>
      </c>
      <c r="I85" s="39"/>
      <c r="J85" s="20">
        <f t="shared" si="4"/>
        <v>0</v>
      </c>
      <c r="K85" s="20">
        <f t="shared" si="5"/>
        <v>0</v>
      </c>
    </row>
    <row r="86" spans="1:11" x14ac:dyDescent="0.25">
      <c r="A86" s="17" t="s">
        <v>80</v>
      </c>
      <c r="B86" s="11"/>
      <c r="C86" s="5" t="s">
        <v>100</v>
      </c>
      <c r="D86" s="11" t="s">
        <v>214</v>
      </c>
      <c r="E86" s="11"/>
      <c r="F86" s="16">
        <v>0</v>
      </c>
      <c r="G86" s="20">
        <f>COUNTIFS(Feuil1!$A$2:$A$47,Feuil2!$A86,Feuil1!$D$2:$D$47,"F")</f>
        <v>0</v>
      </c>
      <c r="H86" s="20">
        <f>COUNTIFS(Feuil1!$A$2:$A$47,Feuil2!$A86,Feuil1!$D$2:$D$47,"S")</f>
        <v>0</v>
      </c>
      <c r="I86" s="39"/>
      <c r="J86" s="20">
        <f t="shared" si="4"/>
        <v>0</v>
      </c>
      <c r="K86" s="20">
        <f t="shared" si="5"/>
        <v>0</v>
      </c>
    </row>
    <row r="87" spans="1:11" x14ac:dyDescent="0.25">
      <c r="A87" s="17" t="s">
        <v>12</v>
      </c>
      <c r="B87" s="11"/>
      <c r="C87" s="5" t="s">
        <v>100</v>
      </c>
      <c r="D87" s="11" t="s">
        <v>215</v>
      </c>
      <c r="E87" s="11"/>
      <c r="F87" s="16">
        <v>0</v>
      </c>
      <c r="G87" s="20">
        <f>COUNTIFS(Feuil1!$A$2:$A$47,Feuil2!$A87,Feuil1!$D$2:$D$47,"F")</f>
        <v>0</v>
      </c>
      <c r="H87" s="20">
        <f>COUNTIFS(Feuil1!$A$2:$A$47,Feuil2!$A87,Feuil1!$D$2:$D$47,"S")</f>
        <v>0</v>
      </c>
      <c r="I87" s="39"/>
      <c r="J87" s="20">
        <f t="shared" si="4"/>
        <v>0</v>
      </c>
      <c r="K87" s="20">
        <f t="shared" si="5"/>
        <v>0</v>
      </c>
    </row>
    <row r="88" spans="1:11" x14ac:dyDescent="0.25">
      <c r="A88" s="17" t="s">
        <v>36</v>
      </c>
      <c r="B88" s="11"/>
      <c r="C88" s="5" t="s">
        <v>100</v>
      </c>
      <c r="D88" s="11" t="s">
        <v>216</v>
      </c>
      <c r="E88" s="11"/>
      <c r="F88" s="16">
        <v>0</v>
      </c>
      <c r="G88" s="20">
        <f>COUNTIFS(Feuil1!$A$2:$A$47,Feuil2!$A88,Feuil1!$D$2:$D$47,"F")</f>
        <v>0</v>
      </c>
      <c r="H88" s="20">
        <f>COUNTIFS(Feuil1!$A$2:$A$47,Feuil2!$A88,Feuil1!$D$2:$D$47,"S")</f>
        <v>0</v>
      </c>
      <c r="I88" s="39"/>
      <c r="J88" s="20">
        <f t="shared" si="4"/>
        <v>0</v>
      </c>
      <c r="K88" s="20">
        <f t="shared" si="5"/>
        <v>0</v>
      </c>
    </row>
    <row r="89" spans="1:11" x14ac:dyDescent="0.25">
      <c r="A89" s="17" t="s">
        <v>217</v>
      </c>
      <c r="B89" s="14"/>
      <c r="C89" s="15" t="s">
        <v>100</v>
      </c>
      <c r="D89" s="11" t="s">
        <v>218</v>
      </c>
      <c r="E89" s="11"/>
      <c r="F89" s="16">
        <v>0</v>
      </c>
      <c r="G89" s="20">
        <f>COUNTIFS(Feuil1!$A$2:$A$47,Feuil2!$A89,Feuil1!$D$2:$D$47,"F")</f>
        <v>0</v>
      </c>
      <c r="H89" s="20">
        <f>COUNTIFS(Feuil1!$A$2:$A$47,Feuil2!$A89,Feuil1!$D$2:$D$47,"S")</f>
        <v>0</v>
      </c>
      <c r="I89" s="39"/>
      <c r="J89" s="20">
        <f t="shared" si="4"/>
        <v>0</v>
      </c>
      <c r="K89" s="20">
        <f t="shared" si="5"/>
        <v>0</v>
      </c>
    </row>
    <row r="90" spans="1:11" x14ac:dyDescent="0.25">
      <c r="A90" s="17" t="s">
        <v>219</v>
      </c>
      <c r="B90" s="11"/>
      <c r="C90" s="5" t="s">
        <v>100</v>
      </c>
      <c r="D90" s="11" t="s">
        <v>220</v>
      </c>
      <c r="E90" s="11"/>
      <c r="F90" s="16">
        <v>296</v>
      </c>
      <c r="G90" s="20">
        <f>COUNTIFS(Feuil1!$A$2:$A$47,Feuil2!$A90,Feuil1!$D$2:$D$47,"F")</f>
        <v>0</v>
      </c>
      <c r="H90" s="20">
        <f>COUNTIFS(Feuil1!$A$2:$A$47,Feuil2!$A90,Feuil1!$D$2:$D$47,"S")</f>
        <v>0</v>
      </c>
      <c r="I90" s="39"/>
      <c r="J90" s="20">
        <f t="shared" si="4"/>
        <v>0</v>
      </c>
      <c r="K90" s="20">
        <f t="shared" si="5"/>
        <v>0</v>
      </c>
    </row>
    <row r="91" spans="1:11" x14ac:dyDescent="0.25">
      <c r="A91" s="17" t="s">
        <v>56</v>
      </c>
      <c r="B91" s="11"/>
      <c r="C91" s="5" t="s">
        <v>100</v>
      </c>
      <c r="D91" s="11" t="s">
        <v>221</v>
      </c>
      <c r="E91" s="11"/>
      <c r="F91" s="16">
        <v>0</v>
      </c>
      <c r="G91" s="20">
        <f>COUNTIFS(Feuil1!$A$2:$A$47,Feuil2!$A91,Feuil1!$D$2:$D$47,"F")</f>
        <v>0</v>
      </c>
      <c r="H91" s="20">
        <f>COUNTIFS(Feuil1!$A$2:$A$47,Feuil2!$A91,Feuil1!$D$2:$D$47,"S")</f>
        <v>1</v>
      </c>
      <c r="I91" s="39"/>
      <c r="J91" s="20">
        <f t="shared" si="4"/>
        <v>0</v>
      </c>
      <c r="K91" s="20">
        <f t="shared" si="5"/>
        <v>1</v>
      </c>
    </row>
    <row r="92" spans="1:11" x14ac:dyDescent="0.25">
      <c r="A92" s="17" t="s">
        <v>13</v>
      </c>
      <c r="B92" s="11"/>
      <c r="C92" s="5" t="s">
        <v>100</v>
      </c>
      <c r="D92" s="11" t="s">
        <v>222</v>
      </c>
      <c r="E92" s="11"/>
      <c r="F92" s="16">
        <v>592</v>
      </c>
      <c r="G92" s="20">
        <f>COUNTIFS(Feuil1!$A$2:$A$47,Feuil2!$A92,Feuil1!$D$2:$D$47,"F")</f>
        <v>0</v>
      </c>
      <c r="H92" s="20">
        <f>COUNTIFS(Feuil1!$A$2:$A$47,Feuil2!$A92,Feuil1!$D$2:$D$47,"S")</f>
        <v>0</v>
      </c>
      <c r="I92" s="39"/>
      <c r="J92" s="20">
        <f t="shared" si="4"/>
        <v>0</v>
      </c>
      <c r="K92" s="20">
        <f t="shared" si="5"/>
        <v>0</v>
      </c>
    </row>
    <row r="93" spans="1:11" x14ac:dyDescent="0.25">
      <c r="A93" s="17" t="s">
        <v>57</v>
      </c>
      <c r="B93" s="11"/>
      <c r="C93" s="5" t="s">
        <v>100</v>
      </c>
      <c r="D93" s="11" t="s">
        <v>223</v>
      </c>
      <c r="E93" s="11"/>
      <c r="F93" s="16">
        <v>0</v>
      </c>
      <c r="G93" s="20">
        <f>COUNTIFS(Feuil1!$A$2:$A$47,Feuil2!$A93,Feuil1!$D$2:$D$47,"F")</f>
        <v>0</v>
      </c>
      <c r="H93" s="20">
        <f>COUNTIFS(Feuil1!$A$2:$A$47,Feuil2!$A93,Feuil1!$D$2:$D$47,"S")</f>
        <v>1</v>
      </c>
      <c r="I93" s="39"/>
      <c r="J93" s="20">
        <f t="shared" si="4"/>
        <v>0</v>
      </c>
      <c r="K93" s="20">
        <f t="shared" si="5"/>
        <v>1</v>
      </c>
    </row>
    <row r="94" spans="1:11" x14ac:dyDescent="0.25">
      <c r="A94" s="17" t="s">
        <v>224</v>
      </c>
      <c r="B94" s="9" t="s">
        <v>100</v>
      </c>
      <c r="C94" s="5" t="s">
        <v>225</v>
      </c>
      <c r="D94" s="11"/>
      <c r="E94" s="11"/>
      <c r="F94" s="16">
        <v>0</v>
      </c>
      <c r="G94" s="20">
        <f>COUNTIFS(Feuil1!$A$2:$A$47,Feuil2!$A94,Feuil1!$D$2:$D$47,"F")</f>
        <v>0</v>
      </c>
      <c r="H94" s="20">
        <f>COUNTIFS(Feuil1!$A$2:$A$47,Feuil2!$A94,Feuil1!$D$2:$D$47,"S")</f>
        <v>0</v>
      </c>
      <c r="I94" s="39"/>
      <c r="J94" s="20">
        <f t="shared" si="4"/>
        <v>0</v>
      </c>
      <c r="K94" s="20">
        <f t="shared" si="5"/>
        <v>0</v>
      </c>
    </row>
    <row r="95" spans="1:11" x14ac:dyDescent="0.25">
      <c r="A95" s="17" t="s">
        <v>226</v>
      </c>
      <c r="B95" s="11"/>
      <c r="C95" s="5" t="s">
        <v>100</v>
      </c>
      <c r="D95" s="11" t="s">
        <v>227</v>
      </c>
      <c r="E95" s="11"/>
      <c r="F95" s="16">
        <v>0</v>
      </c>
      <c r="G95" s="20">
        <f>COUNTIFS(Feuil1!$A$2:$A$47,Feuil2!$A95,Feuil1!$D$2:$D$47,"F")</f>
        <v>0</v>
      </c>
      <c r="H95" s="20">
        <f>COUNTIFS(Feuil1!$A$2:$A$47,Feuil2!$A95,Feuil1!$D$2:$D$47,"S")</f>
        <v>0</v>
      </c>
      <c r="I95" s="39"/>
      <c r="J95" s="20">
        <f t="shared" si="4"/>
        <v>0</v>
      </c>
      <c r="K95" s="20">
        <f t="shared" si="5"/>
        <v>0</v>
      </c>
    </row>
    <row r="96" spans="1:11" x14ac:dyDescent="0.25">
      <c r="A96" s="17" t="s">
        <v>228</v>
      </c>
      <c r="B96" s="11"/>
      <c r="C96" s="5" t="s">
        <v>100</v>
      </c>
      <c r="D96" s="11" t="s">
        <v>229</v>
      </c>
      <c r="E96" s="11"/>
      <c r="F96" s="16">
        <v>296</v>
      </c>
      <c r="G96" s="20">
        <f>COUNTIFS(Feuil1!$A$2:$A$47,Feuil2!$A96,Feuil1!$D$2:$D$47,"F")</f>
        <v>0</v>
      </c>
      <c r="H96" s="20">
        <f>COUNTIFS(Feuil1!$A$2:$A$47,Feuil2!$A96,Feuil1!$D$2:$D$47,"S")</f>
        <v>0</v>
      </c>
      <c r="I96" s="39"/>
      <c r="J96" s="20">
        <f t="shared" si="4"/>
        <v>0</v>
      </c>
      <c r="K96" s="20">
        <f t="shared" si="5"/>
        <v>0</v>
      </c>
    </row>
    <row r="97" spans="1:11" x14ac:dyDescent="0.25">
      <c r="A97" s="17" t="s">
        <v>45</v>
      </c>
      <c r="B97" s="11"/>
      <c r="C97" s="5" t="s">
        <v>100</v>
      </c>
      <c r="D97" s="11" t="s">
        <v>230</v>
      </c>
      <c r="E97" s="11"/>
      <c r="F97" s="16">
        <v>0</v>
      </c>
      <c r="G97" s="20">
        <f>COUNTIFS(Feuil1!$A$2:$A$47,Feuil2!$A97,Feuil1!$D$2:$D$47,"F")</f>
        <v>0</v>
      </c>
      <c r="H97" s="20">
        <f>COUNTIFS(Feuil1!$A$2:$A$47,Feuil2!$A97,Feuil1!$D$2:$D$47,"S")</f>
        <v>1</v>
      </c>
      <c r="I97" s="39"/>
      <c r="J97" s="20">
        <f t="shared" si="4"/>
        <v>0</v>
      </c>
      <c r="K97" s="20">
        <f t="shared" si="5"/>
        <v>1</v>
      </c>
    </row>
    <row r="98" spans="1:11" x14ac:dyDescent="0.25">
      <c r="A98" s="17" t="s">
        <v>14</v>
      </c>
      <c r="B98" s="11"/>
      <c r="C98" s="5" t="s">
        <v>100</v>
      </c>
      <c r="D98" s="11" t="s">
        <v>231</v>
      </c>
      <c r="E98" s="11"/>
      <c r="F98" s="16">
        <v>0</v>
      </c>
      <c r="G98" s="20">
        <f>COUNTIFS(Feuil1!$A$2:$A$47,Feuil2!$A98,Feuil1!$D$2:$D$47,"F")</f>
        <v>0</v>
      </c>
      <c r="H98" s="20">
        <f>COUNTIFS(Feuil1!$A$2:$A$47,Feuil2!$A98,Feuil1!$D$2:$D$47,"S")</f>
        <v>0</v>
      </c>
      <c r="I98" s="39"/>
      <c r="J98" s="20">
        <f t="shared" si="4"/>
        <v>0</v>
      </c>
      <c r="K98" s="20">
        <f t="shared" si="5"/>
        <v>0</v>
      </c>
    </row>
    <row r="99" spans="1:11" x14ac:dyDescent="0.25">
      <c r="A99" s="17" t="s">
        <v>232</v>
      </c>
      <c r="B99" s="11"/>
      <c r="C99" s="5" t="s">
        <v>100</v>
      </c>
      <c r="D99" s="11" t="s">
        <v>233</v>
      </c>
      <c r="E99" s="11"/>
      <c r="F99" s="16">
        <v>0</v>
      </c>
      <c r="G99" s="20">
        <f>COUNTIFS(Feuil1!$A$2:$A$47,Feuil2!$A99,Feuil1!$D$2:$D$47,"F")</f>
        <v>0</v>
      </c>
      <c r="H99" s="20">
        <f>COUNTIFS(Feuil1!$A$2:$A$47,Feuil2!$A99,Feuil1!$D$2:$D$47,"S")</f>
        <v>0</v>
      </c>
      <c r="I99" s="39"/>
      <c r="J99" s="20">
        <f t="shared" ref="J99:J130" si="6">COUNTIFS(Code_LBS,$A99,Défaillance_Censure,"F")</f>
        <v>0</v>
      </c>
      <c r="K99" s="20">
        <f t="shared" ref="K99:K130" si="7">COUNTIFS(Code_LBS,$A99,Défaillance_Censure,"S")</f>
        <v>0</v>
      </c>
    </row>
    <row r="100" spans="1:11" x14ac:dyDescent="0.25">
      <c r="A100" s="17" t="s">
        <v>33</v>
      </c>
      <c r="B100" s="9" t="s">
        <v>100</v>
      </c>
      <c r="C100" s="5" t="s">
        <v>234</v>
      </c>
      <c r="D100" s="11"/>
      <c r="E100" s="11"/>
      <c r="F100" s="19">
        <v>148</v>
      </c>
      <c r="G100" s="20">
        <f>COUNTIFS(Feuil1!$A$2:$A$47,Feuil2!$A100,Feuil1!$D$2:$D$47,"F")</f>
        <v>0</v>
      </c>
      <c r="H100" s="20">
        <f>COUNTIFS(Feuil1!$A$2:$A$47,Feuil2!$A100,Feuil1!$D$2:$D$47,"S")</f>
        <v>0</v>
      </c>
      <c r="I100" s="39"/>
      <c r="J100" s="20">
        <f t="shared" si="6"/>
        <v>0</v>
      </c>
      <c r="K100" s="20">
        <f t="shared" si="7"/>
        <v>0</v>
      </c>
    </row>
    <row r="101" spans="1:11" x14ac:dyDescent="0.25">
      <c r="A101" s="17" t="s">
        <v>15</v>
      </c>
      <c r="B101" s="9"/>
      <c r="C101" s="5" t="s">
        <v>100</v>
      </c>
      <c r="D101" s="11" t="s">
        <v>235</v>
      </c>
      <c r="E101" s="11"/>
      <c r="F101" s="16">
        <v>0</v>
      </c>
      <c r="G101" s="20">
        <f>COUNTIFS(Feuil1!$A$2:$A$47,Feuil2!$A101,Feuil1!$D$2:$D$47,"F")</f>
        <v>1</v>
      </c>
      <c r="H101" s="20">
        <f>COUNTIFS(Feuil1!$A$2:$A$47,Feuil2!$A101,Feuil1!$D$2:$D$47,"S")</f>
        <v>1</v>
      </c>
      <c r="I101" s="39"/>
      <c r="J101" s="20">
        <f t="shared" si="6"/>
        <v>1</v>
      </c>
      <c r="K101" s="20">
        <f t="shared" si="7"/>
        <v>1</v>
      </c>
    </row>
    <row r="102" spans="1:11" x14ac:dyDescent="0.25">
      <c r="A102" s="17" t="s">
        <v>28</v>
      </c>
      <c r="B102" s="9"/>
      <c r="C102" s="5" t="s">
        <v>100</v>
      </c>
      <c r="D102" s="11" t="s">
        <v>236</v>
      </c>
      <c r="E102" s="11"/>
      <c r="F102" s="16">
        <v>0</v>
      </c>
      <c r="G102" s="20">
        <f>COUNTIFS(Feuil1!$A$2:$A$47,Feuil2!$A102,Feuil1!$D$2:$D$47,"F")</f>
        <v>0</v>
      </c>
      <c r="H102" s="20">
        <f>COUNTIFS(Feuil1!$A$2:$A$47,Feuil2!$A102,Feuil1!$D$2:$D$47,"S")</f>
        <v>0</v>
      </c>
      <c r="I102" s="39"/>
      <c r="J102" s="20">
        <f t="shared" si="6"/>
        <v>0</v>
      </c>
      <c r="K102" s="20">
        <f t="shared" si="7"/>
        <v>0</v>
      </c>
    </row>
    <row r="103" spans="1:11" x14ac:dyDescent="0.25">
      <c r="A103" s="17" t="s">
        <v>81</v>
      </c>
      <c r="B103" s="9"/>
      <c r="C103" s="5" t="s">
        <v>100</v>
      </c>
      <c r="D103" s="11" t="s">
        <v>237</v>
      </c>
      <c r="E103" s="11"/>
      <c r="F103" s="19">
        <v>148</v>
      </c>
      <c r="G103" s="20">
        <f>COUNTIFS(Feuil1!$A$2:$A$47,Feuil2!$A103,Feuil1!$D$2:$D$47,"F")</f>
        <v>0</v>
      </c>
      <c r="H103" s="20">
        <f>COUNTIFS(Feuil1!$A$2:$A$47,Feuil2!$A103,Feuil1!$D$2:$D$47,"S")</f>
        <v>0</v>
      </c>
      <c r="I103" s="39"/>
      <c r="J103" s="20">
        <f t="shared" si="6"/>
        <v>0</v>
      </c>
      <c r="K103" s="20">
        <f t="shared" si="7"/>
        <v>0</v>
      </c>
    </row>
    <row r="104" spans="1:11" x14ac:dyDescent="0.25">
      <c r="A104" s="17" t="s">
        <v>30</v>
      </c>
      <c r="B104" s="9"/>
      <c r="C104" s="5" t="s">
        <v>100</v>
      </c>
      <c r="D104" s="11" t="s">
        <v>238</v>
      </c>
      <c r="E104" s="11"/>
      <c r="F104" s="16">
        <v>0</v>
      </c>
      <c r="G104" s="20">
        <f>COUNTIFS(Feuil1!$A$2:$A$47,Feuil2!$A104,Feuil1!$D$2:$D$47,"F")</f>
        <v>1</v>
      </c>
      <c r="H104" s="20">
        <f>COUNTIFS(Feuil1!$A$2:$A$47,Feuil2!$A104,Feuil1!$D$2:$D$47,"S")</f>
        <v>1</v>
      </c>
      <c r="I104" s="39"/>
      <c r="J104" s="20">
        <f t="shared" si="6"/>
        <v>1</v>
      </c>
      <c r="K104" s="20">
        <f t="shared" si="7"/>
        <v>1</v>
      </c>
    </row>
    <row r="105" spans="1:11" x14ac:dyDescent="0.25">
      <c r="A105" s="17" t="s">
        <v>18</v>
      </c>
      <c r="B105" s="9"/>
      <c r="C105" s="5" t="s">
        <v>100</v>
      </c>
      <c r="D105" s="11" t="s">
        <v>239</v>
      </c>
      <c r="E105" s="11"/>
      <c r="F105" s="16">
        <v>0</v>
      </c>
      <c r="G105" s="20">
        <f>COUNTIFS(Feuil1!$A$2:$A$47,Feuil2!$A105,Feuil1!$D$2:$D$47,"F")</f>
        <v>0</v>
      </c>
      <c r="H105" s="20">
        <f>COUNTIFS(Feuil1!$A$2:$A$47,Feuil2!$A105,Feuil1!$D$2:$D$47,"S")</f>
        <v>0</v>
      </c>
      <c r="I105" s="39"/>
      <c r="J105" s="20">
        <f t="shared" si="6"/>
        <v>0</v>
      </c>
      <c r="K105" s="20">
        <f t="shared" si="7"/>
        <v>0</v>
      </c>
    </row>
    <row r="106" spans="1:11" x14ac:dyDescent="0.25">
      <c r="A106" s="17" t="s">
        <v>82</v>
      </c>
      <c r="B106" s="9"/>
      <c r="C106" s="5" t="s">
        <v>100</v>
      </c>
      <c r="D106" s="11" t="s">
        <v>240</v>
      </c>
      <c r="E106" s="11"/>
      <c r="F106" s="16">
        <v>0</v>
      </c>
      <c r="G106" s="20">
        <f>COUNTIFS(Feuil1!$A$2:$A$47,Feuil2!$A106,Feuil1!$D$2:$D$47,"F")</f>
        <v>0</v>
      </c>
      <c r="H106" s="20">
        <f>COUNTIFS(Feuil1!$A$2:$A$47,Feuil2!$A106,Feuil1!$D$2:$D$47,"S")</f>
        <v>0</v>
      </c>
      <c r="I106" s="39"/>
      <c r="J106" s="20">
        <f t="shared" si="6"/>
        <v>0</v>
      </c>
      <c r="K106" s="20">
        <f t="shared" si="7"/>
        <v>0</v>
      </c>
    </row>
    <row r="107" spans="1:11" x14ac:dyDescent="0.25">
      <c r="A107" s="17" t="s">
        <v>241</v>
      </c>
      <c r="B107" s="9"/>
      <c r="C107" s="5" t="s">
        <v>100</v>
      </c>
      <c r="D107" s="11" t="s">
        <v>242</v>
      </c>
      <c r="E107" s="11"/>
      <c r="F107" s="16">
        <v>0</v>
      </c>
      <c r="G107" s="20">
        <f>COUNTIFS(Feuil1!$A$2:$A$47,Feuil2!$A107,Feuil1!$D$2:$D$47,"F")</f>
        <v>0</v>
      </c>
      <c r="H107" s="20">
        <f>COUNTIFS(Feuil1!$A$2:$A$47,Feuil2!$A107,Feuil1!$D$2:$D$47,"S")</f>
        <v>0</v>
      </c>
      <c r="I107" s="39"/>
      <c r="J107" s="20">
        <f t="shared" si="6"/>
        <v>0</v>
      </c>
      <c r="K107" s="20">
        <f t="shared" si="7"/>
        <v>0</v>
      </c>
    </row>
    <row r="108" spans="1:11" x14ac:dyDescent="0.25">
      <c r="A108" s="17" t="s">
        <v>243</v>
      </c>
      <c r="B108" s="9"/>
      <c r="C108" s="5" t="s">
        <v>100</v>
      </c>
      <c r="D108" s="11" t="s">
        <v>244</v>
      </c>
      <c r="E108" s="11"/>
      <c r="F108" s="16">
        <v>0</v>
      </c>
      <c r="G108" s="20">
        <f>COUNTIFS(Feuil1!$A$2:$A$47,Feuil2!$A108,Feuil1!$D$2:$D$47,"F")</f>
        <v>0</v>
      </c>
      <c r="H108" s="20">
        <f>COUNTIFS(Feuil1!$A$2:$A$47,Feuil2!$A108,Feuil1!$D$2:$D$47,"S")</f>
        <v>0</v>
      </c>
      <c r="I108" s="39"/>
      <c r="J108" s="20">
        <f t="shared" si="6"/>
        <v>0</v>
      </c>
      <c r="K108" s="20">
        <f t="shared" si="7"/>
        <v>0</v>
      </c>
    </row>
    <row r="109" spans="1:11" x14ac:dyDescent="0.25">
      <c r="A109" s="17" t="s">
        <v>245</v>
      </c>
      <c r="B109" s="9"/>
      <c r="C109" s="5" t="s">
        <v>100</v>
      </c>
      <c r="D109" s="11" t="s">
        <v>246</v>
      </c>
      <c r="E109" s="11"/>
      <c r="F109" s="16">
        <v>0</v>
      </c>
      <c r="G109" s="20">
        <f>COUNTIFS(Feuil1!$A$2:$A$47,Feuil2!$A109,Feuil1!$D$2:$D$47,"F")</f>
        <v>0</v>
      </c>
      <c r="H109" s="20">
        <f>COUNTIFS(Feuil1!$A$2:$A$47,Feuil2!$A109,Feuil1!$D$2:$D$47,"S")</f>
        <v>0</v>
      </c>
      <c r="I109" s="39"/>
      <c r="J109" s="20">
        <f t="shared" si="6"/>
        <v>0</v>
      </c>
      <c r="K109" s="20">
        <f t="shared" si="7"/>
        <v>0</v>
      </c>
    </row>
    <row r="110" spans="1:11" x14ac:dyDescent="0.25">
      <c r="A110" s="17" t="s">
        <v>247</v>
      </c>
      <c r="B110" s="9"/>
      <c r="C110" s="5" t="s">
        <v>100</v>
      </c>
      <c r="D110" s="11" t="s">
        <v>248</v>
      </c>
      <c r="E110" s="11"/>
      <c r="F110" s="16">
        <v>0</v>
      </c>
      <c r="G110" s="20">
        <f>COUNTIFS(Feuil1!$A$2:$A$47,Feuil2!$A110,Feuil1!$D$2:$D$47,"F")</f>
        <v>0</v>
      </c>
      <c r="H110" s="20">
        <f>COUNTIFS(Feuil1!$A$2:$A$47,Feuil2!$A110,Feuil1!$D$2:$D$47,"S")</f>
        <v>0</v>
      </c>
      <c r="I110" s="39"/>
      <c r="J110" s="20">
        <f t="shared" si="6"/>
        <v>0</v>
      </c>
      <c r="K110" s="20">
        <f t="shared" si="7"/>
        <v>0</v>
      </c>
    </row>
    <row r="111" spans="1:11" x14ac:dyDescent="0.25">
      <c r="A111" s="17" t="s">
        <v>42</v>
      </c>
      <c r="B111" s="9" t="s">
        <v>100</v>
      </c>
      <c r="C111" s="11" t="s">
        <v>249</v>
      </c>
      <c r="D111" s="11"/>
      <c r="E111" s="11"/>
      <c r="F111" s="16">
        <v>0</v>
      </c>
      <c r="G111" s="20">
        <f>COUNTIFS(Feuil1!$A$2:$A$47,Feuil2!$A111,Feuil1!$D$2:$D$47,"F")</f>
        <v>0</v>
      </c>
      <c r="H111" s="20">
        <f>COUNTIFS(Feuil1!$A$2:$A$47,Feuil2!$A111,Feuil1!$D$2:$D$47,"S")</f>
        <v>0</v>
      </c>
      <c r="I111" s="39"/>
      <c r="J111" s="20">
        <f t="shared" si="6"/>
        <v>0</v>
      </c>
      <c r="K111" s="20">
        <f t="shared" si="7"/>
        <v>0</v>
      </c>
    </row>
    <row r="112" spans="1:11" x14ac:dyDescent="0.25">
      <c r="A112" s="17" t="s">
        <v>83</v>
      </c>
      <c r="B112" s="5"/>
      <c r="C112" s="5" t="s">
        <v>100</v>
      </c>
      <c r="D112" s="11" t="s">
        <v>250</v>
      </c>
      <c r="E112" s="11"/>
      <c r="F112" s="16">
        <v>0</v>
      </c>
      <c r="G112" s="20">
        <f>COUNTIFS(Feuil1!$A$2:$A$47,Feuil2!$A112,Feuil1!$D$2:$D$47,"F")</f>
        <v>0</v>
      </c>
      <c r="H112" s="20">
        <f>COUNTIFS(Feuil1!$A$2:$A$47,Feuil2!$A112,Feuil1!$D$2:$D$47,"S")</f>
        <v>0</v>
      </c>
      <c r="I112" s="39"/>
      <c r="J112" s="20">
        <f t="shared" si="6"/>
        <v>0</v>
      </c>
      <c r="K112" s="20">
        <f t="shared" si="7"/>
        <v>0</v>
      </c>
    </row>
    <row r="113" spans="1:11" x14ac:dyDescent="0.25">
      <c r="A113" s="17" t="s">
        <v>84</v>
      </c>
      <c r="B113" s="5"/>
      <c r="C113" s="5" t="s">
        <v>100</v>
      </c>
      <c r="D113" s="11" t="s">
        <v>251</v>
      </c>
      <c r="E113" s="11"/>
      <c r="F113" s="16">
        <v>0</v>
      </c>
      <c r="G113" s="20">
        <f>COUNTIFS(Feuil1!$A$2:$A$47,Feuil2!$A113,Feuil1!$D$2:$D$47,"F")</f>
        <v>0</v>
      </c>
      <c r="H113" s="20">
        <f>COUNTIFS(Feuil1!$A$2:$A$47,Feuil2!$A113,Feuil1!$D$2:$D$47,"S")</f>
        <v>0</v>
      </c>
      <c r="I113" s="39"/>
      <c r="J113" s="20">
        <f t="shared" si="6"/>
        <v>0</v>
      </c>
      <c r="K113" s="20">
        <f t="shared" si="7"/>
        <v>0</v>
      </c>
    </row>
    <row r="114" spans="1:11" x14ac:dyDescent="0.25">
      <c r="A114" s="17" t="s">
        <v>252</v>
      </c>
      <c r="B114" s="5"/>
      <c r="C114" s="5" t="s">
        <v>100</v>
      </c>
      <c r="D114" s="11" t="s">
        <v>253</v>
      </c>
      <c r="E114" s="11"/>
      <c r="F114" s="16">
        <v>0</v>
      </c>
      <c r="G114" s="20">
        <f>COUNTIFS(Feuil1!$A$2:$A$47,Feuil2!$A114,Feuil1!$D$2:$D$47,"F")</f>
        <v>0</v>
      </c>
      <c r="H114" s="20">
        <f>COUNTIFS(Feuil1!$A$2:$A$47,Feuil2!$A114,Feuil1!$D$2:$D$47,"S")</f>
        <v>0</v>
      </c>
      <c r="I114" s="39"/>
      <c r="J114" s="20">
        <f t="shared" si="6"/>
        <v>0</v>
      </c>
      <c r="K114" s="20">
        <f t="shared" si="7"/>
        <v>0</v>
      </c>
    </row>
    <row r="115" spans="1:11" x14ac:dyDescent="0.25">
      <c r="A115" s="17" t="s">
        <v>85</v>
      </c>
      <c r="B115" s="5"/>
      <c r="C115" s="5" t="s">
        <v>100</v>
      </c>
      <c r="D115" s="11" t="s">
        <v>254</v>
      </c>
      <c r="E115" s="11"/>
      <c r="F115" s="16">
        <v>0</v>
      </c>
      <c r="G115" s="20">
        <f>COUNTIFS(Feuil1!$A$2:$A$47,Feuil2!$A115,Feuil1!$D$2:$D$47,"F")</f>
        <v>0</v>
      </c>
      <c r="H115" s="20">
        <f>COUNTIFS(Feuil1!$A$2:$A$47,Feuil2!$A115,Feuil1!$D$2:$D$47,"S")</f>
        <v>0</v>
      </c>
      <c r="I115" s="39"/>
      <c r="J115" s="20">
        <f t="shared" si="6"/>
        <v>0</v>
      </c>
      <c r="K115" s="20">
        <f t="shared" si="7"/>
        <v>0</v>
      </c>
    </row>
    <row r="116" spans="1:11" x14ac:dyDescent="0.25">
      <c r="A116" s="17" t="s">
        <v>255</v>
      </c>
      <c r="B116" s="5"/>
      <c r="C116" s="5" t="s">
        <v>100</v>
      </c>
      <c r="D116" s="11" t="s">
        <v>256</v>
      </c>
      <c r="E116" s="11"/>
      <c r="F116" s="16">
        <v>0</v>
      </c>
      <c r="G116" s="20">
        <f>COUNTIFS(Feuil1!$A$2:$A$47,Feuil2!$A116,Feuil1!$D$2:$D$47,"F")</f>
        <v>0</v>
      </c>
      <c r="H116" s="20">
        <f>COUNTIFS(Feuil1!$A$2:$A$47,Feuil2!$A116,Feuil1!$D$2:$D$47,"S")</f>
        <v>0</v>
      </c>
      <c r="I116" s="39"/>
      <c r="J116" s="20">
        <f t="shared" si="6"/>
        <v>0</v>
      </c>
      <c r="K116" s="20">
        <f t="shared" si="7"/>
        <v>0</v>
      </c>
    </row>
    <row r="117" spans="1:11" x14ac:dyDescent="0.25">
      <c r="A117" s="17" t="s">
        <v>257</v>
      </c>
      <c r="B117" s="5"/>
      <c r="C117" s="5" t="s">
        <v>100</v>
      </c>
      <c r="D117" s="11" t="s">
        <v>258</v>
      </c>
      <c r="E117" s="11"/>
      <c r="F117" s="16">
        <v>0</v>
      </c>
      <c r="G117" s="20">
        <f>COUNTIFS(Feuil1!$A$2:$A$47,Feuil2!$A117,Feuil1!$D$2:$D$47,"F")</f>
        <v>0</v>
      </c>
      <c r="H117" s="20">
        <f>COUNTIFS(Feuil1!$A$2:$A$47,Feuil2!$A117,Feuil1!$D$2:$D$47,"S")</f>
        <v>0</v>
      </c>
      <c r="I117" s="39"/>
      <c r="J117" s="20">
        <f t="shared" si="6"/>
        <v>0</v>
      </c>
      <c r="K117" s="20">
        <f t="shared" si="7"/>
        <v>0</v>
      </c>
    </row>
    <row r="118" spans="1:11" x14ac:dyDescent="0.25">
      <c r="A118" s="17" t="s">
        <v>20</v>
      </c>
      <c r="B118" s="9" t="s">
        <v>100</v>
      </c>
      <c r="C118" s="5" t="s">
        <v>259</v>
      </c>
      <c r="D118" s="11"/>
      <c r="E118" s="11"/>
      <c r="F118" s="16">
        <v>3552</v>
      </c>
      <c r="G118" s="20">
        <f>COUNTIFS(Feuil1!$A$2:$A$47,Feuil2!$A118,Feuil1!$D$2:$D$47,"F")</f>
        <v>0</v>
      </c>
      <c r="H118" s="20">
        <f>COUNTIFS(Feuil1!$A$2:$A$47,Feuil2!$A118,Feuil1!$D$2:$D$47,"S")</f>
        <v>0</v>
      </c>
      <c r="I118" s="39"/>
      <c r="J118" s="20">
        <f t="shared" si="6"/>
        <v>0</v>
      </c>
      <c r="K118" s="20">
        <f t="shared" si="7"/>
        <v>0</v>
      </c>
    </row>
    <row r="119" spans="1:11" x14ac:dyDescent="0.25">
      <c r="A119" s="17" t="s">
        <v>41</v>
      </c>
      <c r="B119" s="9"/>
      <c r="C119" s="5" t="s">
        <v>100</v>
      </c>
      <c r="D119" s="11" t="s">
        <v>260</v>
      </c>
      <c r="E119" s="11"/>
      <c r="F119" s="16">
        <v>888</v>
      </c>
      <c r="G119" s="20">
        <f>COUNTIFS(Feuil1!$A$2:$A$47,Feuil2!$A119,Feuil1!$D$2:$D$47,"F")</f>
        <v>0</v>
      </c>
      <c r="H119" s="20">
        <f>COUNTIFS(Feuil1!$A$2:$A$47,Feuil2!$A119,Feuil1!$D$2:$D$47,"S")</f>
        <v>1</v>
      </c>
      <c r="I119" s="39"/>
      <c r="J119" s="20">
        <f t="shared" si="6"/>
        <v>0</v>
      </c>
      <c r="K119" s="20">
        <f t="shared" si="7"/>
        <v>1</v>
      </c>
    </row>
    <row r="120" spans="1:11" x14ac:dyDescent="0.25">
      <c r="A120" s="17" t="s">
        <v>25</v>
      </c>
      <c r="B120" s="9"/>
      <c r="C120" s="5" t="s">
        <v>100</v>
      </c>
      <c r="D120" s="11" t="s">
        <v>261</v>
      </c>
      <c r="E120" s="11"/>
      <c r="F120" s="16">
        <v>592</v>
      </c>
      <c r="G120" s="20">
        <f>COUNTIFS(Feuil1!$A$2:$A$47,Feuil2!$A120,Feuil1!$D$2:$D$47,"F")</f>
        <v>0</v>
      </c>
      <c r="H120" s="20">
        <f>COUNTIFS(Feuil1!$A$2:$A$47,Feuil2!$A120,Feuil1!$D$2:$D$47,"S")</f>
        <v>1</v>
      </c>
      <c r="I120" s="39"/>
      <c r="J120" s="20">
        <f t="shared" si="6"/>
        <v>0</v>
      </c>
      <c r="K120" s="20">
        <f t="shared" si="7"/>
        <v>1</v>
      </c>
    </row>
    <row r="121" spans="1:11" x14ac:dyDescent="0.25">
      <c r="A121" s="17" t="s">
        <v>58</v>
      </c>
      <c r="B121" s="9"/>
      <c r="C121" s="5" t="s">
        <v>100</v>
      </c>
      <c r="D121" s="11" t="s">
        <v>262</v>
      </c>
      <c r="E121" s="11"/>
      <c r="F121" s="19">
        <v>592</v>
      </c>
      <c r="G121" s="20">
        <f>COUNTIFS(Feuil1!$A$2:$A$47,Feuil2!$A121,Feuil1!$D$2:$D$47,"F")</f>
        <v>0</v>
      </c>
      <c r="H121" s="20">
        <f>COUNTIFS(Feuil1!$A$2:$A$47,Feuil2!$A121,Feuil1!$D$2:$D$47,"S")</f>
        <v>1</v>
      </c>
      <c r="I121" s="39"/>
      <c r="J121" s="20">
        <f t="shared" si="6"/>
        <v>0</v>
      </c>
      <c r="K121" s="20">
        <f t="shared" si="7"/>
        <v>1</v>
      </c>
    </row>
    <row r="122" spans="1:11" x14ac:dyDescent="0.25">
      <c r="A122" s="17" t="s">
        <v>38</v>
      </c>
      <c r="B122" s="9"/>
      <c r="C122" s="5" t="s">
        <v>100</v>
      </c>
      <c r="D122" s="11" t="s">
        <v>263</v>
      </c>
      <c r="E122" s="11"/>
      <c r="F122" s="16">
        <v>0</v>
      </c>
      <c r="G122" s="20">
        <f>COUNTIFS(Feuil1!$A$2:$A$47,Feuil2!$A122,Feuil1!$D$2:$D$47,"F")</f>
        <v>1</v>
      </c>
      <c r="H122" s="20">
        <f>COUNTIFS(Feuil1!$A$2:$A$47,Feuil2!$A122,Feuil1!$D$2:$D$47,"S")</f>
        <v>1</v>
      </c>
      <c r="I122" s="39"/>
      <c r="J122" s="20">
        <f t="shared" si="6"/>
        <v>1</v>
      </c>
      <c r="K122" s="20">
        <f t="shared" si="7"/>
        <v>1</v>
      </c>
    </row>
    <row r="123" spans="1:11" x14ac:dyDescent="0.25">
      <c r="A123" s="17" t="s">
        <v>86</v>
      </c>
      <c r="B123" s="9"/>
      <c r="C123" s="5" t="s">
        <v>100</v>
      </c>
      <c r="D123" s="11" t="s">
        <v>264</v>
      </c>
      <c r="E123" s="11"/>
      <c r="F123" s="16">
        <v>0</v>
      </c>
      <c r="G123" s="20">
        <f>COUNTIFS(Feuil1!$A$2:$A$47,Feuil2!$A123,Feuil1!$D$2:$D$47,"F")</f>
        <v>0</v>
      </c>
      <c r="H123" s="20">
        <f>COUNTIFS(Feuil1!$A$2:$A$47,Feuil2!$A123,Feuil1!$D$2:$D$47,"S")</f>
        <v>0</v>
      </c>
      <c r="I123" s="39"/>
      <c r="J123" s="20">
        <f t="shared" si="6"/>
        <v>0</v>
      </c>
      <c r="K123" s="20">
        <f t="shared" si="7"/>
        <v>0</v>
      </c>
    </row>
    <row r="124" spans="1:11" x14ac:dyDescent="0.25">
      <c r="A124" s="17" t="s">
        <v>87</v>
      </c>
      <c r="B124" s="9"/>
      <c r="C124" s="5" t="s">
        <v>100</v>
      </c>
      <c r="D124" s="11" t="s">
        <v>265</v>
      </c>
      <c r="E124" s="11"/>
      <c r="F124" s="16">
        <v>0</v>
      </c>
      <c r="G124" s="20">
        <f>COUNTIFS(Feuil1!$A$2:$A$47,Feuil2!$A124,Feuil1!$D$2:$D$47,"F")</f>
        <v>0</v>
      </c>
      <c r="H124" s="20">
        <f>COUNTIFS(Feuil1!$A$2:$A$47,Feuil2!$A124,Feuil1!$D$2:$D$47,"S")</f>
        <v>0</v>
      </c>
      <c r="I124" s="39"/>
      <c r="J124" s="20">
        <f t="shared" si="6"/>
        <v>0</v>
      </c>
      <c r="K124" s="20">
        <f t="shared" si="7"/>
        <v>0</v>
      </c>
    </row>
    <row r="125" spans="1:11" x14ac:dyDescent="0.25">
      <c r="A125" s="17" t="s">
        <v>266</v>
      </c>
      <c r="B125" s="9"/>
      <c r="C125" s="5" t="s">
        <v>100</v>
      </c>
      <c r="D125" s="11" t="s">
        <v>267</v>
      </c>
      <c r="E125" s="11"/>
      <c r="F125" s="16">
        <v>0</v>
      </c>
      <c r="G125" s="20">
        <f>COUNTIFS(Feuil1!$A$2:$A$47,Feuil2!$A125,Feuil1!$D$2:$D$47,"F")</f>
        <v>0</v>
      </c>
      <c r="H125" s="20">
        <f>COUNTIFS(Feuil1!$A$2:$A$47,Feuil2!$A125,Feuil1!$D$2:$D$47,"S")</f>
        <v>0</v>
      </c>
      <c r="I125" s="39"/>
      <c r="J125" s="20">
        <f t="shared" si="6"/>
        <v>0</v>
      </c>
      <c r="K125" s="20">
        <f t="shared" si="7"/>
        <v>0</v>
      </c>
    </row>
    <row r="126" spans="1:11" x14ac:dyDescent="0.25">
      <c r="A126" s="17" t="s">
        <v>268</v>
      </c>
      <c r="B126" s="9"/>
      <c r="C126" s="5" t="s">
        <v>100</v>
      </c>
      <c r="D126" s="11" t="s">
        <v>269</v>
      </c>
      <c r="E126" s="11"/>
      <c r="F126" s="16">
        <v>0</v>
      </c>
      <c r="G126" s="20">
        <f>COUNTIFS(Feuil1!$A$2:$A$47,Feuil2!$A126,Feuil1!$D$2:$D$47,"F")</f>
        <v>0</v>
      </c>
      <c r="H126" s="20">
        <f>COUNTIFS(Feuil1!$A$2:$A$47,Feuil2!$A126,Feuil1!$D$2:$D$47,"S")</f>
        <v>0</v>
      </c>
      <c r="I126" s="39"/>
      <c r="J126" s="20">
        <f t="shared" si="6"/>
        <v>0</v>
      </c>
      <c r="K126" s="20">
        <f t="shared" si="7"/>
        <v>0</v>
      </c>
    </row>
    <row r="127" spans="1:11" x14ac:dyDescent="0.25">
      <c r="A127" s="17" t="s">
        <v>270</v>
      </c>
      <c r="B127" s="9"/>
      <c r="C127" s="5" t="s">
        <v>100</v>
      </c>
      <c r="D127" s="11" t="s">
        <v>271</v>
      </c>
      <c r="E127" s="11"/>
      <c r="F127" s="16">
        <v>0</v>
      </c>
      <c r="G127" s="20">
        <f>COUNTIFS(Feuil1!$A$2:$A$47,Feuil2!$A127,Feuil1!$D$2:$D$47,"F")</f>
        <v>0</v>
      </c>
      <c r="H127" s="20">
        <f>COUNTIFS(Feuil1!$A$2:$A$47,Feuil2!$A127,Feuil1!$D$2:$D$47,"S")</f>
        <v>0</v>
      </c>
      <c r="I127" s="39"/>
      <c r="J127" s="20">
        <f t="shared" si="6"/>
        <v>0</v>
      </c>
      <c r="K127" s="20">
        <f t="shared" si="7"/>
        <v>0</v>
      </c>
    </row>
    <row r="128" spans="1:11" x14ac:dyDescent="0.25">
      <c r="A128" s="17" t="s">
        <v>272</v>
      </c>
      <c r="B128" s="9"/>
      <c r="C128" s="5" t="s">
        <v>100</v>
      </c>
      <c r="D128" s="11" t="s">
        <v>273</v>
      </c>
      <c r="E128" s="11"/>
      <c r="F128" s="16">
        <v>0</v>
      </c>
      <c r="G128" s="20">
        <f>COUNTIFS(Feuil1!$A$2:$A$47,Feuil2!$A128,Feuil1!$D$2:$D$47,"F")</f>
        <v>0</v>
      </c>
      <c r="H128" s="20">
        <f>COUNTIFS(Feuil1!$A$2:$A$47,Feuil2!$A128,Feuil1!$D$2:$D$47,"S")</f>
        <v>0</v>
      </c>
      <c r="I128" s="39"/>
      <c r="J128" s="20">
        <f t="shared" si="6"/>
        <v>0</v>
      </c>
      <c r="K128" s="20">
        <f t="shared" si="7"/>
        <v>0</v>
      </c>
    </row>
    <row r="129" spans="1:11" x14ac:dyDescent="0.25">
      <c r="A129" s="17" t="s">
        <v>22</v>
      </c>
      <c r="B129" s="9"/>
      <c r="C129" s="5" t="s">
        <v>100</v>
      </c>
      <c r="D129" s="11" t="s">
        <v>274</v>
      </c>
      <c r="E129" s="11"/>
      <c r="F129" s="16">
        <v>0</v>
      </c>
      <c r="G129" s="20">
        <f>COUNTIFS(Feuil1!$A$2:$A$47,Feuil2!$A129,Feuil1!$D$2:$D$47,"F")</f>
        <v>0</v>
      </c>
      <c r="H129" s="20">
        <f>COUNTIFS(Feuil1!$A$2:$A$47,Feuil2!$A129,Feuil1!$D$2:$D$47,"S")</f>
        <v>0</v>
      </c>
      <c r="I129" s="39"/>
      <c r="J129" s="20">
        <f t="shared" si="6"/>
        <v>0</v>
      </c>
      <c r="K129" s="20">
        <f t="shared" si="7"/>
        <v>0</v>
      </c>
    </row>
    <row r="130" spans="1:11" x14ac:dyDescent="0.25">
      <c r="A130" s="17" t="s">
        <v>275</v>
      </c>
      <c r="B130" s="9" t="s">
        <v>100</v>
      </c>
      <c r="C130" s="5" t="s">
        <v>276</v>
      </c>
      <c r="D130" s="11"/>
      <c r="E130" s="11"/>
      <c r="F130" s="16">
        <v>1184</v>
      </c>
      <c r="G130" s="20">
        <f>COUNTIFS(Feuil1!$A$2:$A$47,Feuil2!$A130,Feuil1!$D$2:$D$47,"F")</f>
        <v>0</v>
      </c>
      <c r="H130" s="20">
        <f>COUNTIFS(Feuil1!$A$2:$A$47,Feuil2!$A130,Feuil1!$D$2:$D$47,"S")</f>
        <v>0</v>
      </c>
      <c r="I130" s="39"/>
      <c r="J130" s="20">
        <f t="shared" si="6"/>
        <v>0</v>
      </c>
      <c r="K130" s="20">
        <f t="shared" si="7"/>
        <v>0</v>
      </c>
    </row>
    <row r="131" spans="1:11" x14ac:dyDescent="0.25">
      <c r="A131" s="17" t="s">
        <v>59</v>
      </c>
      <c r="B131" s="11"/>
      <c r="C131" s="5" t="s">
        <v>100</v>
      </c>
      <c r="D131" s="11" t="s">
        <v>277</v>
      </c>
      <c r="E131" s="11"/>
      <c r="F131" s="16">
        <v>0</v>
      </c>
      <c r="G131" s="20">
        <f>COUNTIFS(Feuil1!$A$2:$A$47,Feuil2!$A131,Feuil1!$D$2:$D$47,"F")</f>
        <v>0</v>
      </c>
      <c r="H131" s="20">
        <f>COUNTIFS(Feuil1!$A$2:$A$47,Feuil2!$A131,Feuil1!$D$2:$D$47,"S")</f>
        <v>1</v>
      </c>
      <c r="I131" s="39"/>
      <c r="J131" s="20">
        <f t="shared" ref="J131:J146" si="8">COUNTIFS(Code_LBS,$A131,Défaillance_Censure,"F")</f>
        <v>0</v>
      </c>
      <c r="K131" s="20">
        <f t="shared" ref="K131:K146" si="9">COUNTIFS(Code_LBS,$A131,Défaillance_Censure,"S")</f>
        <v>1</v>
      </c>
    </row>
    <row r="132" spans="1:11" x14ac:dyDescent="0.25">
      <c r="A132" s="17" t="s">
        <v>278</v>
      </c>
      <c r="B132" s="11"/>
      <c r="C132" s="5" t="s">
        <v>100</v>
      </c>
      <c r="D132" s="11" t="s">
        <v>279</v>
      </c>
      <c r="E132" s="11"/>
      <c r="F132" s="16">
        <v>0</v>
      </c>
      <c r="G132" s="20">
        <f>COUNTIFS(Feuil1!$A$2:$A$47,Feuil2!$A132,Feuil1!$D$2:$D$47,"F")</f>
        <v>0</v>
      </c>
      <c r="H132" s="20">
        <f>COUNTIFS(Feuil1!$A$2:$A$47,Feuil2!$A132,Feuil1!$D$2:$D$47,"S")</f>
        <v>0</v>
      </c>
      <c r="I132" s="39"/>
      <c r="J132" s="20">
        <f t="shared" si="8"/>
        <v>0</v>
      </c>
      <c r="K132" s="20">
        <f t="shared" si="9"/>
        <v>0</v>
      </c>
    </row>
    <row r="133" spans="1:11" x14ac:dyDescent="0.25">
      <c r="A133" s="17" t="s">
        <v>280</v>
      </c>
      <c r="B133" s="11"/>
      <c r="C133" s="5" t="s">
        <v>100</v>
      </c>
      <c r="D133" s="11" t="s">
        <v>281</v>
      </c>
      <c r="E133" s="11"/>
      <c r="F133" s="16">
        <v>592</v>
      </c>
      <c r="G133" s="20">
        <f>COUNTIFS(Feuil1!$A$2:$A$47,Feuil2!$A133,Feuil1!$D$2:$D$47,"F")</f>
        <v>0</v>
      </c>
      <c r="H133" s="20">
        <f>COUNTIFS(Feuil1!$A$2:$A$47,Feuil2!$A133,Feuil1!$D$2:$D$47,"S")</f>
        <v>0</v>
      </c>
      <c r="I133" s="39"/>
      <c r="J133" s="20">
        <f t="shared" si="8"/>
        <v>0</v>
      </c>
      <c r="K133" s="20">
        <f t="shared" si="9"/>
        <v>0</v>
      </c>
    </row>
    <row r="134" spans="1:11" x14ac:dyDescent="0.25">
      <c r="A134" s="17" t="s">
        <v>37</v>
      </c>
      <c r="B134" s="21"/>
      <c r="C134" s="5" t="s">
        <v>100</v>
      </c>
      <c r="D134" s="11" t="s">
        <v>282</v>
      </c>
      <c r="E134" s="11"/>
      <c r="F134" s="19">
        <v>296</v>
      </c>
      <c r="G134" s="20">
        <f>COUNTIFS(Feuil1!$A$2:$A$47,Feuil2!$A134,Feuil1!$D$2:$D$47,"F")</f>
        <v>8</v>
      </c>
      <c r="H134" s="20">
        <f>COUNTIFS(Feuil1!$A$2:$A$47,Feuil2!$A134,Feuil1!$D$2:$D$47,"S")</f>
        <v>1</v>
      </c>
      <c r="I134" s="39"/>
      <c r="J134" s="20">
        <f t="shared" si="8"/>
        <v>8</v>
      </c>
      <c r="K134" s="20">
        <f t="shared" si="9"/>
        <v>1</v>
      </c>
    </row>
    <row r="135" spans="1:11" x14ac:dyDescent="0.25">
      <c r="A135" s="17" t="s">
        <v>39</v>
      </c>
      <c r="B135" s="21"/>
      <c r="C135" s="5" t="s">
        <v>100</v>
      </c>
      <c r="D135" s="11" t="s">
        <v>283</v>
      </c>
      <c r="E135" s="11"/>
      <c r="F135" s="16">
        <v>444</v>
      </c>
      <c r="G135" s="20">
        <f>COUNTIFS(Feuil1!$A$2:$A$47,Feuil2!$A135,Feuil1!$D$2:$D$47,"F")</f>
        <v>1</v>
      </c>
      <c r="H135" s="20">
        <f>COUNTIFS(Feuil1!$A$2:$A$47,Feuil2!$A135,Feuil1!$D$2:$D$47,"S")</f>
        <v>1</v>
      </c>
      <c r="I135" s="39"/>
      <c r="J135" s="20">
        <f t="shared" si="8"/>
        <v>1</v>
      </c>
      <c r="K135" s="20">
        <f t="shared" si="9"/>
        <v>1</v>
      </c>
    </row>
    <row r="136" spans="1:11" x14ac:dyDescent="0.25">
      <c r="A136" s="17" t="s">
        <v>40</v>
      </c>
      <c r="B136" s="21"/>
      <c r="C136" s="5" t="s">
        <v>100</v>
      </c>
      <c r="D136" s="11" t="s">
        <v>284</v>
      </c>
      <c r="E136" s="11"/>
      <c r="F136" s="16">
        <v>888</v>
      </c>
      <c r="G136" s="20">
        <f>COUNTIFS(Feuil1!$A$2:$A$47,Feuil2!$A136,Feuil1!$D$2:$D$47,"F")</f>
        <v>0</v>
      </c>
      <c r="H136" s="20">
        <f>COUNTIFS(Feuil1!$A$2:$A$47,Feuil2!$A136,Feuil1!$D$2:$D$47,"S")</f>
        <v>1</v>
      </c>
      <c r="I136" s="39"/>
      <c r="J136" s="20">
        <f t="shared" si="8"/>
        <v>0</v>
      </c>
      <c r="K136" s="20">
        <f t="shared" si="9"/>
        <v>1</v>
      </c>
    </row>
    <row r="137" spans="1:11" x14ac:dyDescent="0.25">
      <c r="A137" s="17" t="s">
        <v>60</v>
      </c>
      <c r="B137" s="21"/>
      <c r="C137" s="9"/>
      <c r="D137" s="11" t="s">
        <v>100</v>
      </c>
      <c r="E137" s="11" t="s">
        <v>285</v>
      </c>
      <c r="F137" s="16">
        <v>444</v>
      </c>
      <c r="G137" s="20">
        <f>COUNTIFS(Feuil1!$A$2:$A$47,Feuil2!$A137,Feuil1!$D$2:$D$47,"F")</f>
        <v>0</v>
      </c>
      <c r="H137" s="20">
        <f>COUNTIFS(Feuil1!$A$2:$A$47,Feuil2!$A137,Feuil1!$D$2:$D$47,"S")</f>
        <v>1</v>
      </c>
      <c r="I137" s="39"/>
      <c r="J137" s="20">
        <f t="shared" si="8"/>
        <v>0</v>
      </c>
      <c r="K137" s="20">
        <f t="shared" si="9"/>
        <v>1</v>
      </c>
    </row>
    <row r="138" spans="1:11" x14ac:dyDescent="0.25">
      <c r="A138" s="17" t="s">
        <v>61</v>
      </c>
      <c r="B138" s="21"/>
      <c r="C138" s="9"/>
      <c r="D138" s="11" t="s">
        <v>100</v>
      </c>
      <c r="E138" s="11" t="s">
        <v>286</v>
      </c>
      <c r="F138" s="16">
        <v>444</v>
      </c>
      <c r="G138" s="20">
        <f>COUNTIFS(Feuil1!$A$2:$A$47,Feuil2!$A138,Feuil1!$D$2:$D$47,"F")</f>
        <v>0</v>
      </c>
      <c r="H138" s="20">
        <f>COUNTIFS(Feuil1!$A$2:$A$47,Feuil2!$A138,Feuil1!$D$2:$D$47,"S")</f>
        <v>1</v>
      </c>
      <c r="I138" s="39"/>
      <c r="J138" s="20">
        <f t="shared" si="8"/>
        <v>0</v>
      </c>
      <c r="K138" s="20">
        <f t="shared" si="9"/>
        <v>1</v>
      </c>
    </row>
    <row r="139" spans="1:11" x14ac:dyDescent="0.25">
      <c r="A139" s="17" t="s">
        <v>62</v>
      </c>
      <c r="B139" s="21"/>
      <c r="C139" s="9"/>
      <c r="D139" s="11" t="s">
        <v>100</v>
      </c>
      <c r="E139" s="11" t="s">
        <v>284</v>
      </c>
      <c r="F139" s="16">
        <v>0</v>
      </c>
      <c r="G139" s="20">
        <f>COUNTIFS(Feuil1!$A$2:$A$47,Feuil2!$A139,Feuil1!$D$2:$D$47,"F")</f>
        <v>0</v>
      </c>
      <c r="H139" s="20">
        <f>COUNTIFS(Feuil1!$A$2:$A$47,Feuil2!$A139,Feuil1!$D$2:$D$47,"S")</f>
        <v>1</v>
      </c>
      <c r="I139" s="39"/>
      <c r="J139" s="20">
        <f t="shared" si="8"/>
        <v>0</v>
      </c>
      <c r="K139" s="20">
        <f t="shared" si="9"/>
        <v>1</v>
      </c>
    </row>
    <row r="140" spans="1:11" x14ac:dyDescent="0.25">
      <c r="A140" s="17" t="s">
        <v>287</v>
      </c>
      <c r="B140" s="21"/>
      <c r="C140" s="5"/>
      <c r="D140" s="11" t="s">
        <v>100</v>
      </c>
      <c r="E140" s="11" t="s">
        <v>288</v>
      </c>
      <c r="F140" s="16">
        <v>0</v>
      </c>
      <c r="G140" s="20">
        <f>COUNTIFS(Feuil1!$A$2:$A$47,Feuil2!$A140,Feuil1!$D$2:$D$47,"F")</f>
        <v>0</v>
      </c>
      <c r="H140" s="20">
        <f>COUNTIFS(Feuil1!$A$2:$A$47,Feuil2!$A140,Feuil1!$D$2:$D$47,"S")</f>
        <v>0</v>
      </c>
      <c r="I140" s="39"/>
      <c r="J140" s="20">
        <f t="shared" si="8"/>
        <v>0</v>
      </c>
      <c r="K140" s="20">
        <f t="shared" si="9"/>
        <v>0</v>
      </c>
    </row>
    <row r="141" spans="1:11" x14ac:dyDescent="0.25">
      <c r="A141" s="17" t="s">
        <v>88</v>
      </c>
      <c r="B141" s="21"/>
      <c r="C141" s="5" t="s">
        <v>100</v>
      </c>
      <c r="D141" s="11" t="s">
        <v>289</v>
      </c>
      <c r="E141" s="11"/>
      <c r="F141" s="16">
        <v>0</v>
      </c>
      <c r="G141" s="20">
        <f>COUNTIFS(Feuil1!$A$2:$A$47,Feuil2!$A141,Feuil1!$D$2:$D$47,"F")</f>
        <v>0</v>
      </c>
      <c r="H141" s="20">
        <f>COUNTIFS(Feuil1!$A$2:$A$47,Feuil2!$A141,Feuil1!$D$2:$D$47,"S")</f>
        <v>0</v>
      </c>
      <c r="I141" s="39"/>
      <c r="J141" s="20">
        <f t="shared" si="8"/>
        <v>0</v>
      </c>
      <c r="K141" s="20">
        <f t="shared" si="9"/>
        <v>0</v>
      </c>
    </row>
    <row r="142" spans="1:11" x14ac:dyDescent="0.25">
      <c r="A142" s="17" t="s">
        <v>290</v>
      </c>
      <c r="B142" s="21"/>
      <c r="C142" s="5" t="s">
        <v>100</v>
      </c>
      <c r="D142" s="11" t="s">
        <v>291</v>
      </c>
      <c r="E142" s="11"/>
      <c r="F142" s="16">
        <v>0</v>
      </c>
      <c r="G142" s="20">
        <f>COUNTIFS(Feuil1!$A$2:$A$47,Feuil2!$A142,Feuil1!$D$2:$D$47,"F")</f>
        <v>0</v>
      </c>
      <c r="H142" s="20">
        <f>COUNTIFS(Feuil1!$A$2:$A$47,Feuil2!$A142,Feuil1!$D$2:$D$47,"S")</f>
        <v>0</v>
      </c>
      <c r="I142" s="39"/>
      <c r="J142" s="20">
        <f t="shared" si="8"/>
        <v>0</v>
      </c>
      <c r="K142" s="20">
        <f t="shared" si="9"/>
        <v>0</v>
      </c>
    </row>
    <row r="143" spans="1:11" x14ac:dyDescent="0.25">
      <c r="A143" s="17" t="s">
        <v>89</v>
      </c>
      <c r="B143" s="21"/>
      <c r="C143" s="9"/>
      <c r="D143" s="11" t="s">
        <v>100</v>
      </c>
      <c r="E143" s="11" t="s">
        <v>292</v>
      </c>
      <c r="F143" s="16">
        <v>0</v>
      </c>
      <c r="G143" s="20">
        <f>COUNTIFS(Feuil1!$A$2:$A$47,Feuil2!$A143,Feuil1!$D$2:$D$47,"F")</f>
        <v>0</v>
      </c>
      <c r="H143" s="20">
        <f>COUNTIFS(Feuil1!$A$2:$A$47,Feuil2!$A143,Feuil1!$D$2:$D$47,"S")</f>
        <v>0</v>
      </c>
      <c r="I143" s="39"/>
      <c r="J143" s="20">
        <f t="shared" si="8"/>
        <v>0</v>
      </c>
      <c r="K143" s="20">
        <f t="shared" si="9"/>
        <v>0</v>
      </c>
    </row>
    <row r="144" spans="1:11" x14ac:dyDescent="0.25">
      <c r="A144" s="17" t="s">
        <v>90</v>
      </c>
      <c r="B144" s="21"/>
      <c r="C144" s="9"/>
      <c r="D144" s="11" t="s">
        <v>100</v>
      </c>
      <c r="E144" s="11" t="s">
        <v>293</v>
      </c>
      <c r="F144" s="16">
        <v>0</v>
      </c>
      <c r="G144" s="20">
        <f>COUNTIFS(Feuil1!$A$2:$A$47,Feuil2!$A144,Feuil1!$D$2:$D$47,"F")</f>
        <v>0</v>
      </c>
      <c r="H144" s="20">
        <f>COUNTIFS(Feuil1!$A$2:$A$47,Feuil2!$A144,Feuil1!$D$2:$D$47,"S")</f>
        <v>0</v>
      </c>
      <c r="I144" s="39"/>
      <c r="J144" s="20">
        <f t="shared" si="8"/>
        <v>0</v>
      </c>
      <c r="K144" s="20">
        <f t="shared" si="9"/>
        <v>0</v>
      </c>
    </row>
    <row r="145" spans="1:11" x14ac:dyDescent="0.25">
      <c r="A145" s="17" t="s">
        <v>294</v>
      </c>
      <c r="B145" s="21"/>
      <c r="C145" s="9"/>
      <c r="D145" s="11" t="s">
        <v>100</v>
      </c>
      <c r="E145" s="11" t="s">
        <v>295</v>
      </c>
      <c r="F145" s="16">
        <v>0</v>
      </c>
      <c r="G145" s="20">
        <f>COUNTIFS(Feuil1!$A$2:$A$47,Feuil2!$A145,Feuil1!$D$2:$D$47,"F")</f>
        <v>0</v>
      </c>
      <c r="H145" s="20">
        <f>COUNTIFS(Feuil1!$A$2:$A$47,Feuil2!$A145,Feuil1!$D$2:$D$47,"S")</f>
        <v>0</v>
      </c>
      <c r="I145" s="39"/>
      <c r="J145" s="20">
        <f t="shared" si="8"/>
        <v>0</v>
      </c>
      <c r="K145" s="20">
        <f t="shared" si="9"/>
        <v>0</v>
      </c>
    </row>
    <row r="146" spans="1:11" x14ac:dyDescent="0.25">
      <c r="A146" s="17" t="s">
        <v>296</v>
      </c>
      <c r="B146" s="22"/>
      <c r="C146" s="23"/>
      <c r="D146" s="24" t="s">
        <v>100</v>
      </c>
      <c r="E146" s="25" t="s">
        <v>297</v>
      </c>
      <c r="F146" s="16"/>
      <c r="G146" s="20">
        <f>COUNTIFS(Feuil1!$A$2:$A$47,Feuil2!$A146,Feuil1!$D$2:$D$47,"F")</f>
        <v>0</v>
      </c>
      <c r="H146" s="20">
        <f>COUNTIFS(Feuil1!$A$2:$A$47,Feuil2!$A146,Feuil1!$D$2:$D$47,"S")</f>
        <v>0</v>
      </c>
      <c r="J146" s="20">
        <f t="shared" si="8"/>
        <v>0</v>
      </c>
      <c r="K146" s="20">
        <f t="shared" si="9"/>
        <v>0</v>
      </c>
    </row>
    <row r="147" spans="1:11" x14ac:dyDescent="0.25">
      <c r="G147" s="46">
        <f>SUM(G3:G146)</f>
        <v>13</v>
      </c>
      <c r="H147" s="46">
        <f>SUM(H3:H146)</f>
        <v>33</v>
      </c>
      <c r="J147" s="46">
        <f>SUM(J3:J146)</f>
        <v>13</v>
      </c>
      <c r="K147" s="46">
        <f>SUM(K3:K146)</f>
        <v>33</v>
      </c>
    </row>
  </sheetData>
  <mergeCells count="2">
    <mergeCell ref="F1:H1"/>
    <mergeCell ref="B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C1" sqref="C1"/>
    </sheetView>
  </sheetViews>
  <sheetFormatPr baseColWidth="10" defaultRowHeight="15" x14ac:dyDescent="0.25"/>
  <cols>
    <col min="3" max="3" width="21.5703125" customWidth="1"/>
  </cols>
  <sheetData>
    <row r="1" spans="1:3" ht="30.75" thickBot="1" x14ac:dyDescent="0.3">
      <c r="A1" s="44" t="s">
        <v>299</v>
      </c>
      <c r="B1" s="45" t="s">
        <v>298</v>
      </c>
      <c r="C1" s="45" t="s">
        <v>303</v>
      </c>
    </row>
    <row r="2" spans="1:3" x14ac:dyDescent="0.25">
      <c r="A2" s="41" t="s">
        <v>300</v>
      </c>
      <c r="B2" s="42" t="s">
        <v>96</v>
      </c>
      <c r="C2" s="43">
        <v>131539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Feuil1 (2)</vt:lpstr>
      <vt:lpstr>Feuil1</vt:lpstr>
      <vt:lpstr>Feuil2</vt:lpstr>
      <vt:lpstr>Feuil3</vt:lpstr>
      <vt:lpstr>Code_LBS</vt:lpstr>
      <vt:lpstr>Code_LBSA</vt:lpstr>
      <vt:lpstr>Défaillance_Censure</vt:lpstr>
      <vt:lpstr>Gamme</vt:lpstr>
      <vt:lpstr>KM_F_S</vt:lpstr>
      <vt:lpstr>Mode_défaillance</vt:lpstr>
      <vt:lpstr>Nb</vt:lpstr>
      <vt:lpstr>Nb_censures_S</vt:lpstr>
      <vt:lpstr>Nb_défaillances_F</vt:lpstr>
      <vt:lpstr>Projet</vt:lpstr>
      <vt:lpstr>Qté_par_rame</vt:lpstr>
    </vt:vector>
  </TitlesOfParts>
  <Company>ALSTOM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SAHROURDI Sanaa</dc:creator>
  <cp:lastModifiedBy>André BOSCHI</cp:lastModifiedBy>
  <dcterms:created xsi:type="dcterms:W3CDTF">2016-07-13T08:57:15Z</dcterms:created>
  <dcterms:modified xsi:type="dcterms:W3CDTF">2016-07-19T12:01:07Z</dcterms:modified>
</cp:coreProperties>
</file>