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N5" i="1"/>
  <c r="O5" i="1"/>
  <c r="P5" i="1"/>
  <c r="M6" i="1"/>
  <c r="N6" i="1"/>
  <c r="O6" i="1"/>
  <c r="P6" i="1"/>
  <c r="M7" i="1"/>
  <c r="N7" i="1"/>
  <c r="O7" i="1"/>
  <c r="P7" i="1"/>
  <c r="M8" i="1"/>
  <c r="N8" i="1"/>
  <c r="O8" i="1"/>
  <c r="P8" i="1"/>
  <c r="M9" i="1"/>
  <c r="N9" i="1"/>
  <c r="O9" i="1"/>
  <c r="P9" i="1"/>
  <c r="L6" i="1"/>
  <c r="L7" i="1"/>
  <c r="L8" i="1"/>
  <c r="L9" i="1"/>
  <c r="L5" i="1"/>
  <c r="M12" i="1"/>
  <c r="N12" i="1"/>
  <c r="O12" i="1"/>
  <c r="P12" i="1"/>
  <c r="M13" i="1"/>
  <c r="N13" i="1"/>
  <c r="O13" i="1"/>
  <c r="P13" i="1"/>
  <c r="M14" i="1"/>
  <c r="N14" i="1"/>
  <c r="O14" i="1"/>
  <c r="P14" i="1"/>
  <c r="M15" i="1"/>
  <c r="N15" i="1"/>
  <c r="O15" i="1"/>
  <c r="P15" i="1"/>
  <c r="M16" i="1"/>
  <c r="N16" i="1"/>
  <c r="O16" i="1"/>
  <c r="P16" i="1"/>
  <c r="L12" i="1"/>
  <c r="L13" i="1"/>
  <c r="L15" i="1"/>
  <c r="L16" i="1"/>
  <c r="L14" i="1"/>
  <c r="P11" i="1"/>
  <c r="O11" i="1"/>
  <c r="N11" i="1"/>
  <c r="M11" i="1"/>
  <c r="L11" i="1"/>
  <c r="P10" i="1"/>
  <c r="O10" i="1"/>
  <c r="N10" i="1"/>
  <c r="M10" i="1"/>
  <c r="L10" i="1"/>
  <c r="Q5" i="1"/>
  <c r="G16" i="1"/>
  <c r="G15" i="1"/>
  <c r="G14" i="1"/>
  <c r="G13" i="1"/>
  <c r="G12" i="1"/>
  <c r="G6" i="1"/>
  <c r="G7" i="1"/>
  <c r="G8" i="1"/>
  <c r="G9" i="1"/>
  <c r="R5" i="1"/>
  <c r="G5" i="1" l="1"/>
</calcChain>
</file>

<file path=xl/sharedStrings.xml><?xml version="1.0" encoding="utf-8"?>
<sst xmlns="http://schemas.openxmlformats.org/spreadsheetml/2006/main" count="7" uniqueCount="7">
  <si>
    <t>N° AF</t>
  </si>
  <si>
    <t>CLIENT</t>
  </si>
  <si>
    <t>CHANTIER</t>
  </si>
  <si>
    <t>PRIX MOIS</t>
  </si>
  <si>
    <t>PRIX JOURS</t>
  </si>
  <si>
    <t>DEPART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</si>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</sst>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dd/mm/yy;@"/>
    <numFmt numFmtId="166" formatCode="[$-40C]mmmm\-yy;@"/>
    <numFmt numFmtId="169" formatCode="#,##0&quot; jr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  <xf numFmtId="0" fontId="0" fillId="4" borderId="0" xfId="0" applyFill="1"/>
    <xf numFmtId="0" fontId="0" fillId="2" borderId="0" xfId="0" applyFill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18"/>
  <sheetViews>
    <sheetView tabSelected="1" workbookViewId="0">
      <selection activeCell="L5" sqref="L5:P9"/>
    </sheetView>
  </sheetViews>
  <sheetFormatPr baseColWidth="10" defaultRowHeight="15" x14ac:dyDescent="0.25"/>
  <cols>
    <col min="1" max="1" width="6.5" customWidth="1"/>
    <col min="2" max="2" width="8.75" customWidth="1"/>
    <col min="4" max="4" width="14.5" customWidth="1"/>
    <col min="13" max="13" width="11.25" bestFit="1" customWidth="1"/>
  </cols>
  <sheetData>
    <row r="1" spans="2:21" s="3" customFormat="1" x14ac:dyDescent="0.25"/>
    <row r="2" spans="2:21" s="4" customFormat="1" ht="3.75" customHeight="1" x14ac:dyDescent="0.25"/>
    <row r="3" spans="2:21" s="1" customFormat="1" ht="22.5" customHeight="1" x14ac:dyDescent="0.25">
      <c r="B3" s="1" t="s">
        <v>0</v>
      </c>
      <c r="C3" s="1" t="s">
        <v>1</v>
      </c>
      <c r="D3" s="1" t="s">
        <v>2</v>
      </c>
      <c r="F3" s="1" t="s">
        <v>3</v>
      </c>
      <c r="G3" s="1" t="s">
        <v>4</v>
      </c>
      <c r="I3" s="1" t="s">
        <v>5</v>
      </c>
      <c r="J3" s="1" t="s">
        <v>6</v>
      </c>
      <c r="L3" s="2">
        <v>42644</v>
      </c>
      <c r="M3" s="2">
        <v>42675</v>
      </c>
      <c r="N3" s="2">
        <v>42705</v>
      </c>
      <c r="O3" s="2">
        <v>42736</v>
      </c>
      <c r="P3" s="2">
        <v>42767</v>
      </c>
      <c r="Q3" s="2">
        <v>42795</v>
      </c>
      <c r="R3" s="2">
        <v>42826</v>
      </c>
      <c r="S3" s="2">
        <v>42856</v>
      </c>
      <c r="T3" s="2">
        <v>42887</v>
      </c>
      <c r="U3" s="2">
        <v>42917</v>
      </c>
    </row>
    <row r="4" spans="2:21" s="4" customFormat="1" x14ac:dyDescent="0.25"/>
    <row r="5" spans="2:21" s="5" customFormat="1" ht="19.5" customHeight="1" x14ac:dyDescent="0.25">
      <c r="F5" s="6">
        <v>100</v>
      </c>
      <c r="G5" s="6">
        <f>F5/30</f>
        <v>3.3333333333333335</v>
      </c>
      <c r="I5" s="7">
        <v>42648</v>
      </c>
      <c r="J5" s="7">
        <v>42772</v>
      </c>
      <c r="L5" s="6">
        <f>IFERROR($G5*IF(OR($J5&lt;L$3,$I5&gt;M$3),"-",IF(AND($I5&lt;L$3,$J5&gt;=M$3),M$3-L$3,IF(AND($I5&gt;=L$3,$J5&lt;M$3),$J5-$I5,IF(AND($I5&lt;L$3,$J5&lt;M$3),$J5-L$3,IF(AND($I5&gt;=L$3,$J5&gt;=M$3),M$3-$I5,"-"))))),"-")</f>
        <v>90</v>
      </c>
      <c r="M5" s="6">
        <f t="shared" ref="M5:P5" si="0">IFERROR($G5*IF(OR($J5&lt;M$3,$I5&gt;N$3),"-",IF(AND($I5&lt;M$3,$J5&gt;=N$3),N$3-M$3,IF(AND($I5&gt;=M$3,$J5&lt;N$3),$J5-$I5,IF(AND($I5&lt;M$3,$J5&lt;N$3),$J5-M$3,IF(AND($I5&gt;=M$3,$J5&gt;=N$3),N$3-$I5,"-"))))),"-")</f>
        <v>100</v>
      </c>
      <c r="N5" s="6">
        <f t="shared" si="0"/>
        <v>103.33333333333334</v>
      </c>
      <c r="O5" s="6">
        <f t="shared" si="0"/>
        <v>103.33333333333334</v>
      </c>
      <c r="P5" s="6">
        <f t="shared" si="0"/>
        <v>16.666666666666668</v>
      </c>
      <c r="Q5" s="6" t="str">
        <f t="shared" ref="M5:Q5" si="1">IF($J5&lt;Q$3,"-",IF(AND($I5&lt;Q$3,$J5&gt;Q$3),R$3-Q$3,IF(AND($I5&gt;=Q$3,$J5&lt;R$3),$J5-$I5,IF(AND($I5&lt;Q$3,$J5&lt;R$3),$J5-Q$3,IF(AND($I5&gt;=Q$3,$J5&gt;=R$3),R$3-$I5,"-")))))</f>
        <v>-</v>
      </c>
      <c r="R5" s="6" t="str">
        <f t="shared" ref="M5:R5" si="2">IFERROR($G5*IF($J5&lt;R$3,"-",IF(AND($I5&lt;R$3,$J5&gt;R$3),S$3-R$3,IF(AND($I5&gt;=R$3,$J5&lt;S$3),$J5-$I5,IF(AND($I5&lt;R$3,$J5&lt;S$3),$J5-R$3,IF(AND($I5&gt;=R$3,$J5&gt;=S$3),S$3-$I5,"-"))))),"")</f>
        <v/>
      </c>
    </row>
    <row r="6" spans="2:21" x14ac:dyDescent="0.25">
      <c r="F6" s="6">
        <v>100</v>
      </c>
      <c r="G6" s="6">
        <f t="shared" ref="G6:G9" si="3">F6/30</f>
        <v>3.3333333333333335</v>
      </c>
      <c r="H6" s="5"/>
      <c r="I6" s="7">
        <v>42648</v>
      </c>
      <c r="J6" s="7">
        <v>42649</v>
      </c>
      <c r="L6" s="6">
        <f t="shared" ref="L6:P9" si="4">IFERROR($G6*IF(OR($J6&lt;L$3,$I6&gt;M$3),"-",IF(AND($I6&lt;L$3,$J6&gt;=M$3),M$3-L$3,IF(AND($I6&gt;=L$3,$J6&lt;M$3),$J6-$I6,IF(AND($I6&lt;L$3,$J6&lt;M$3),$J6-L$3,IF(AND($I6&gt;=L$3,$J6&gt;=M$3),M$3-$I6,"-"))))),"-")</f>
        <v>3.3333333333333335</v>
      </c>
      <c r="M6" s="6" t="str">
        <f t="shared" si="4"/>
        <v>-</v>
      </c>
      <c r="N6" s="6" t="str">
        <f t="shared" si="4"/>
        <v>-</v>
      </c>
      <c r="O6" s="6" t="str">
        <f t="shared" si="4"/>
        <v>-</v>
      </c>
      <c r="P6" s="6" t="str">
        <f t="shared" si="4"/>
        <v>-</v>
      </c>
    </row>
    <row r="7" spans="2:21" x14ac:dyDescent="0.25">
      <c r="F7" s="6">
        <v>100</v>
      </c>
      <c r="G7" s="6">
        <f t="shared" si="3"/>
        <v>3.3333333333333335</v>
      </c>
      <c r="H7" s="5"/>
      <c r="I7" s="7">
        <v>42679</v>
      </c>
      <c r="J7" s="7">
        <v>42716</v>
      </c>
      <c r="L7" s="6" t="str">
        <f t="shared" si="4"/>
        <v>-</v>
      </c>
      <c r="M7" s="6">
        <f t="shared" si="4"/>
        <v>86.666666666666671</v>
      </c>
      <c r="N7" s="6">
        <f t="shared" si="4"/>
        <v>36.666666666666671</v>
      </c>
      <c r="O7" s="6" t="str">
        <f t="shared" si="4"/>
        <v>-</v>
      </c>
      <c r="P7" s="6" t="str">
        <f t="shared" si="4"/>
        <v>-</v>
      </c>
    </row>
    <row r="8" spans="2:21" x14ac:dyDescent="0.25">
      <c r="F8" s="6">
        <v>100</v>
      </c>
      <c r="G8" s="6">
        <f t="shared" si="3"/>
        <v>3.3333333333333335</v>
      </c>
      <c r="H8" s="5"/>
      <c r="I8" s="7">
        <v>42648</v>
      </c>
      <c r="J8" s="7">
        <v>42741</v>
      </c>
      <c r="L8" s="6">
        <f t="shared" si="4"/>
        <v>90</v>
      </c>
      <c r="M8" s="6">
        <f t="shared" si="4"/>
        <v>100</v>
      </c>
      <c r="N8" s="6">
        <f t="shared" si="4"/>
        <v>103.33333333333334</v>
      </c>
      <c r="O8" s="6">
        <f t="shared" si="4"/>
        <v>16.666666666666668</v>
      </c>
      <c r="P8" s="6" t="str">
        <f t="shared" si="4"/>
        <v>-</v>
      </c>
    </row>
    <row r="9" spans="2:21" x14ac:dyDescent="0.25">
      <c r="F9" s="6">
        <v>100</v>
      </c>
      <c r="G9" s="6">
        <f t="shared" si="3"/>
        <v>3.3333333333333335</v>
      </c>
      <c r="H9" s="5"/>
      <c r="I9" s="7">
        <v>42648</v>
      </c>
      <c r="J9" s="7">
        <v>42680</v>
      </c>
      <c r="L9" s="6">
        <f t="shared" si="4"/>
        <v>90</v>
      </c>
      <c r="M9" s="6">
        <f t="shared" si="4"/>
        <v>16.666666666666668</v>
      </c>
      <c r="N9" s="6" t="str">
        <f t="shared" si="4"/>
        <v>-</v>
      </c>
      <c r="O9" s="6" t="str">
        <f t="shared" si="4"/>
        <v>-</v>
      </c>
      <c r="P9" s="6" t="str">
        <f t="shared" si="4"/>
        <v>-</v>
      </c>
    </row>
    <row r="10" spans="2:21" x14ac:dyDescent="0.25">
      <c r="L10" s="6" t="str">
        <f t="shared" ref="L10:P10" si="5">IFERROR($G10*IF(OR($J10&lt;L$3,$I10&gt;Q$3),"-",IF(AND($I10&lt;L$3,$J10&gt;=M$3),M$3-L$3,IF(AND($I10&gt;=L$3,$J10&lt;M$3),$J10-$I10,IF(AND($I10&lt;L$3,$J10&lt;M$3),$J10-L$3,IF(AND($I10&gt;=L$3,$J10&gt;=M$3),M$3-$I10,"-"))))),"-")</f>
        <v>-</v>
      </c>
      <c r="M10" s="6" t="str">
        <f t="shared" si="5"/>
        <v>-</v>
      </c>
      <c r="N10" s="6" t="str">
        <f t="shared" si="5"/>
        <v>-</v>
      </c>
      <c r="O10" s="6" t="str">
        <f t="shared" si="5"/>
        <v>-</v>
      </c>
      <c r="P10" s="6" t="str">
        <f t="shared" si="5"/>
        <v>-</v>
      </c>
    </row>
    <row r="11" spans="2:21" x14ac:dyDescent="0.25">
      <c r="L11" s="6" t="str">
        <f t="shared" ref="L11:P11" si="6">IFERROR($G11*IF(OR($J11&lt;L$3,$I11&gt;Q$3),"-",IF(AND($I11&lt;L$3,$J11&gt;=M$3),M$3-L$3,IF(AND($I11&gt;=L$3,$J11&lt;M$3),$J11-$I11,IF(AND($I11&lt;L$3,$J11&lt;M$3),$J11-L$3,IF(AND($I11&gt;=L$3,$J11&gt;=M$3),M$3-$I11,"-"))))),"-")</f>
        <v>-</v>
      </c>
      <c r="M11" s="6" t="str">
        <f t="shared" si="6"/>
        <v>-</v>
      </c>
      <c r="N11" s="6" t="str">
        <f t="shared" si="6"/>
        <v>-</v>
      </c>
      <c r="O11" s="6" t="str">
        <f t="shared" si="6"/>
        <v>-</v>
      </c>
      <c r="P11" s="6" t="str">
        <f t="shared" si="6"/>
        <v>-</v>
      </c>
    </row>
    <row r="12" spans="2:21" x14ac:dyDescent="0.25">
      <c r="F12" s="6">
        <v>100</v>
      </c>
      <c r="G12" s="6">
        <f>F12/30</f>
        <v>3.3333333333333335</v>
      </c>
      <c r="H12" s="5"/>
      <c r="I12" s="7">
        <v>42648</v>
      </c>
      <c r="J12" s="7">
        <v>42772</v>
      </c>
      <c r="K12" s="5"/>
      <c r="L12" s="8">
        <f t="shared" ref="L12:P13" si="7">IFERROR(IF(OR($J12&lt;L$3,$I12&gt;M$3),"-",IF(AND($I12&lt;L$3,$J12&gt;=M$3),M$3-L$3,IF(AND($I12&gt;=L$3,$J12&lt;M$3),$J12-$I12,IF(AND($I12&lt;L$3,$J12&lt;M$3),$J12-L$3,IF(AND($I12&gt;=L$3,$J12&gt;=M$3),M$3-$I12,"-"))))),"-")</f>
        <v>27</v>
      </c>
      <c r="M12" s="8">
        <f t="shared" si="7"/>
        <v>30</v>
      </c>
      <c r="N12" s="8">
        <f t="shared" si="7"/>
        <v>31</v>
      </c>
      <c r="O12" s="8">
        <f t="shared" si="7"/>
        <v>31</v>
      </c>
      <c r="P12" s="8">
        <f t="shared" si="7"/>
        <v>5</v>
      </c>
    </row>
    <row r="13" spans="2:21" x14ac:dyDescent="0.25">
      <c r="F13" s="6">
        <v>100</v>
      </c>
      <c r="G13" s="6">
        <f t="shared" ref="G13:G16" si="8">F13/30</f>
        <v>3.3333333333333335</v>
      </c>
      <c r="H13" s="5"/>
      <c r="I13" s="7">
        <v>42648</v>
      </c>
      <c r="J13" s="7">
        <v>42649</v>
      </c>
      <c r="L13" s="8">
        <f t="shared" si="7"/>
        <v>1</v>
      </c>
      <c r="M13" s="8" t="str">
        <f t="shared" si="7"/>
        <v>-</v>
      </c>
      <c r="N13" s="8" t="str">
        <f t="shared" si="7"/>
        <v>-</v>
      </c>
      <c r="O13" s="8" t="str">
        <f t="shared" si="7"/>
        <v>-</v>
      </c>
      <c r="P13" s="8" t="str">
        <f t="shared" si="7"/>
        <v>-</v>
      </c>
    </row>
    <row r="14" spans="2:21" x14ac:dyDescent="0.25">
      <c r="F14" s="6">
        <v>100</v>
      </c>
      <c r="G14" s="6">
        <f t="shared" si="8"/>
        <v>3.3333333333333335</v>
      </c>
      <c r="H14" s="5"/>
      <c r="I14" s="7">
        <v>42679</v>
      </c>
      <c r="J14" s="7">
        <v>42718</v>
      </c>
      <c r="L14" s="8" t="str">
        <f>IFERROR(IF(OR($J14&lt;L$3,$I14&gt;M$3),"-",IF(AND($I14&lt;L$3,$J14&gt;=M$3),M$3-L$3,IF(AND($I14&gt;=L$3,$J14&lt;M$3),$J14-$I14,IF(AND($I14&lt;L$3,$J14&lt;M$3),$J14-L$3,IF(AND($I14&gt;=L$3,$J14&gt;=M$3),M$3-$I14,"-"))))),"-")</f>
        <v>-</v>
      </c>
      <c r="M14" s="8">
        <f t="shared" ref="M14:P14" si="9">IFERROR(IF(OR($J14&lt;M$3,$I14&gt;N$3),"-",IF(AND($I14&lt;M$3,$J14&gt;=N$3),N$3-M$3,IF(AND($I14&gt;=M$3,$J14&lt;N$3),$J14-$I14,IF(AND($I14&lt;M$3,$J14&lt;N$3),$J14-M$3,IF(AND($I14&gt;=M$3,$J14&gt;=N$3),N$3-$I14,"-"))))),"-")</f>
        <v>26</v>
      </c>
      <c r="N14" s="8">
        <f t="shared" si="9"/>
        <v>13</v>
      </c>
      <c r="O14" s="8" t="str">
        <f t="shared" si="9"/>
        <v>-</v>
      </c>
      <c r="P14" s="8" t="str">
        <f t="shared" si="9"/>
        <v>-</v>
      </c>
    </row>
    <row r="15" spans="2:21" x14ac:dyDescent="0.25">
      <c r="F15" s="6">
        <v>100</v>
      </c>
      <c r="G15" s="6">
        <f t="shared" si="8"/>
        <v>3.3333333333333335</v>
      </c>
      <c r="H15" s="5"/>
      <c r="I15" s="7">
        <v>42648</v>
      </c>
      <c r="J15" s="7">
        <v>42741</v>
      </c>
      <c r="L15" s="8">
        <f t="shared" ref="L15:P16" si="10">IFERROR(IF(OR($J15&lt;L$3,$I15&gt;M$3),"-",IF(AND($I15&lt;L$3,$J15&gt;=M$3),M$3-L$3,IF(AND($I15&gt;=L$3,$J15&lt;M$3),$J15-$I15,IF(AND($I15&lt;L$3,$J15&lt;M$3),$J15-L$3,IF(AND($I15&gt;=L$3,$J15&gt;=M$3),M$3-$I15,"-"))))),"-")</f>
        <v>27</v>
      </c>
      <c r="M15" s="8">
        <f t="shared" si="10"/>
        <v>30</v>
      </c>
      <c r="N15" s="8">
        <f t="shared" si="10"/>
        <v>31</v>
      </c>
      <c r="O15" s="8">
        <f t="shared" si="10"/>
        <v>5</v>
      </c>
      <c r="P15" s="8" t="str">
        <f t="shared" si="10"/>
        <v>-</v>
      </c>
    </row>
    <row r="16" spans="2:21" x14ac:dyDescent="0.25">
      <c r="F16" s="6">
        <v>100</v>
      </c>
      <c r="G16" s="6">
        <f t="shared" si="8"/>
        <v>3.3333333333333335</v>
      </c>
      <c r="H16" s="5"/>
      <c r="I16" s="7">
        <v>42648</v>
      </c>
      <c r="J16" s="7">
        <v>42680</v>
      </c>
      <c r="L16" s="8">
        <f t="shared" si="10"/>
        <v>27</v>
      </c>
      <c r="M16" s="8">
        <f t="shared" si="10"/>
        <v>5</v>
      </c>
      <c r="N16" s="8" t="str">
        <f t="shared" si="10"/>
        <v>-</v>
      </c>
      <c r="O16" s="8" t="str">
        <f t="shared" si="10"/>
        <v>-</v>
      </c>
      <c r="P16" s="8" t="str">
        <f t="shared" si="10"/>
        <v>-</v>
      </c>
    </row>
    <row r="18" spans="12:12" x14ac:dyDescent="0.25">
      <c r="L18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 echafaudage</dc:creator>
  <cp:lastModifiedBy>André BOSCHI</cp:lastModifiedBy>
  <dcterms:created xsi:type="dcterms:W3CDTF">2016-10-05T08:25:16Z</dcterms:created>
  <dcterms:modified xsi:type="dcterms:W3CDTF">2016-10-05T13:05:22Z</dcterms:modified>
</cp:coreProperties>
</file>