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lie\Downloads\"/>
    </mc:Choice>
  </mc:AlternateContent>
  <xr:revisionPtr revIDLastSave="0" documentId="13_ncr:1_{235792BB-765E-415B-99AA-D646B799DCD5}" xr6:coauthVersionLast="47" xr6:coauthVersionMax="47" xr10:uidLastSave="{00000000-0000-0000-0000-000000000000}"/>
  <bookViews>
    <workbookView xWindow="-108" yWindow="-108" windowWidth="23256" windowHeight="12576" xr2:uid="{DDEF5EC7-C82C-49F4-A165-A49CF2902A1E}"/>
  </bookViews>
  <sheets>
    <sheet name="Prod_en_cours" sheetId="2" r:id="rId1"/>
    <sheet name="Données" sheetId="3" r:id="rId2"/>
  </sheets>
  <definedNames>
    <definedName name="colonneRef">OFFSET(Données!$A$1,,,MATCH("z^z",Données!$A:$A))</definedName>
    <definedName name="dept">Données!$C$1</definedName>
    <definedName name="listeref">OFFSET(Données!$N$2,,,COUNTIF(Données!$N:$N,"&gt;&lt;"))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2" l="1"/>
  <c r="K9" i="2"/>
  <c r="K10" i="2"/>
  <c r="I9" i="2"/>
  <c r="I10" i="2"/>
  <c r="G9" i="2"/>
  <c r="G10" i="2"/>
  <c r="J5" i="2" a="1"/>
  <c r="J5" i="2" s="1"/>
  <c r="C5" i="2" a="1"/>
  <c r="C5" i="2" s="1"/>
  <c r="N2" i="3" a="1"/>
  <c r="N2" i="3" s="1"/>
  <c r="G8" i="2" l="1"/>
  <c r="I8" i="2" s="1"/>
  <c r="K8" i="2" s="1"/>
  <c r="G5" i="2"/>
  <c r="I5" i="2" s="1"/>
  <c r="K5" i="2" s="1"/>
  <c r="N20" i="3" l="1" a="1"/>
  <c r="N20" i="3" s="1"/>
  <c r="N21" i="3" a="1"/>
  <c r="N21" i="3" s="1"/>
  <c r="N22" i="3" a="1"/>
  <c r="N22" i="3" s="1"/>
  <c r="N23" i="3" a="1"/>
  <c r="N23" i="3" s="1"/>
  <c r="N24" i="3" a="1"/>
  <c r="N24" i="3" s="1"/>
  <c r="N25" i="3" a="1"/>
  <c r="N25" i="3" s="1"/>
  <c r="N26" i="3" a="1"/>
  <c r="N26" i="3" s="1"/>
  <c r="N27" i="3" a="1"/>
  <c r="N27" i="3" s="1"/>
  <c r="N28" i="3" a="1"/>
  <c r="N28" i="3" s="1"/>
  <c r="N29" i="3" a="1"/>
  <c r="N29" i="3" s="1"/>
  <c r="N30" i="3" a="1"/>
  <c r="N30" i="3" s="1"/>
  <c r="N31" i="3" a="1"/>
  <c r="N31" i="3" s="1"/>
  <c r="N32" i="3" a="1"/>
  <c r="N32" i="3" s="1"/>
  <c r="N33" i="3" a="1"/>
  <c r="N33" i="3" s="1"/>
  <c r="N34" i="3" a="1"/>
  <c r="N34" i="3" s="1"/>
  <c r="N35" i="3" a="1"/>
  <c r="N35" i="3" s="1"/>
  <c r="N36" i="3" a="1"/>
  <c r="N36" i="3" s="1"/>
  <c r="N37" i="3" a="1"/>
  <c r="N37" i="3" s="1"/>
  <c r="N38" i="3" a="1"/>
  <c r="N38" i="3" s="1"/>
  <c r="N39" i="3" a="1"/>
  <c r="N39" i="3" s="1"/>
  <c r="N40" i="3" a="1"/>
  <c r="N40" i="3" s="1"/>
  <c r="N41" i="3" a="1"/>
  <c r="N41" i="3" s="1"/>
  <c r="N42" i="3" a="1"/>
  <c r="N42" i="3" s="1"/>
  <c r="N43" i="3" a="1"/>
  <c r="N43" i="3" s="1"/>
  <c r="N44" i="3" a="1"/>
  <c r="N44" i="3" s="1"/>
  <c r="N45" i="3" a="1"/>
  <c r="N45" i="3" s="1"/>
  <c r="N46" i="3" a="1"/>
  <c r="N46" i="3" s="1"/>
  <c r="N47" i="3" a="1"/>
  <c r="N47" i="3" s="1"/>
  <c r="N48" i="3" a="1"/>
  <c r="N48" i="3" s="1"/>
  <c r="N49" i="3" a="1"/>
  <c r="N49" i="3" s="1"/>
  <c r="N50" i="3" a="1"/>
  <c r="N50" i="3" s="1"/>
  <c r="N51" i="3" a="1"/>
  <c r="N51" i="3" s="1"/>
  <c r="N52" i="3" a="1"/>
  <c r="N52" i="3" s="1"/>
  <c r="N53" i="3" a="1"/>
  <c r="N53" i="3" s="1"/>
  <c r="N54" i="3" a="1"/>
  <c r="N54" i="3" s="1"/>
  <c r="N55" i="3" a="1"/>
  <c r="N55" i="3" s="1"/>
  <c r="N56" i="3" a="1"/>
  <c r="N56" i="3" s="1"/>
  <c r="N57" i="3" a="1"/>
  <c r="N57" i="3" s="1"/>
  <c r="N58" i="3" a="1"/>
  <c r="N58" i="3" s="1"/>
  <c r="N59" i="3" a="1"/>
  <c r="N59" i="3" s="1"/>
  <c r="N60" i="3" a="1"/>
  <c r="N60" i="3" s="1"/>
  <c r="N61" i="3" a="1"/>
  <c r="N61" i="3" s="1"/>
  <c r="N62" i="3" a="1"/>
  <c r="N62" i="3" s="1"/>
  <c r="N63" i="3" a="1"/>
  <c r="N63" i="3" s="1"/>
  <c r="N64" i="3" a="1"/>
  <c r="N64" i="3" s="1"/>
  <c r="N65" i="3" a="1"/>
  <c r="N65" i="3" s="1"/>
  <c r="N66" i="3" a="1"/>
  <c r="N66" i="3" s="1"/>
  <c r="N67" i="3" a="1"/>
  <c r="N67" i="3" s="1"/>
  <c r="N68" i="3" a="1"/>
  <c r="N68" i="3" s="1"/>
  <c r="N69" i="3" a="1"/>
  <c r="N69" i="3" s="1"/>
  <c r="N70" i="3" a="1"/>
  <c r="N70" i="3" s="1"/>
  <c r="N71" i="3" a="1"/>
  <c r="N71" i="3" s="1"/>
  <c r="N72" i="3" a="1"/>
  <c r="N72" i="3" s="1"/>
  <c r="N73" i="3" a="1"/>
  <c r="N73" i="3" s="1"/>
  <c r="N74" i="3" a="1"/>
  <c r="N74" i="3" s="1"/>
  <c r="N75" i="3" a="1"/>
  <c r="N75" i="3" s="1"/>
  <c r="N76" i="3" a="1"/>
  <c r="N76" i="3" s="1"/>
  <c r="N77" i="3" a="1"/>
  <c r="N77" i="3" s="1"/>
  <c r="N78" i="3" a="1"/>
  <c r="N78" i="3" s="1"/>
  <c r="N79" i="3" a="1"/>
  <c r="N79" i="3" s="1"/>
  <c r="N80" i="3" a="1"/>
  <c r="N80" i="3" s="1"/>
  <c r="N81" i="3" a="1"/>
  <c r="N81" i="3" s="1"/>
  <c r="N82" i="3" a="1"/>
  <c r="N82" i="3" s="1"/>
  <c r="N83" i="3" a="1"/>
  <c r="N83" i="3" s="1"/>
  <c r="N84" i="3" a="1"/>
  <c r="N84" i="3" s="1"/>
  <c r="N85" i="3" a="1"/>
  <c r="N85" i="3" s="1"/>
  <c r="N86" i="3" a="1"/>
  <c r="N86" i="3" s="1"/>
  <c r="N87" i="3" a="1"/>
  <c r="N87" i="3" s="1"/>
  <c r="N88" i="3" a="1"/>
  <c r="N88" i="3" s="1"/>
  <c r="N89" i="3" a="1"/>
  <c r="N89" i="3" s="1"/>
  <c r="N90" i="3" a="1"/>
  <c r="N90" i="3" s="1"/>
  <c r="N91" i="3" a="1"/>
  <c r="N91" i="3" s="1"/>
  <c r="N92" i="3" a="1"/>
  <c r="N92" i="3" s="1"/>
  <c r="N93" i="3" a="1"/>
  <c r="N93" i="3" s="1"/>
  <c r="N94" i="3" a="1"/>
  <c r="N94" i="3" s="1"/>
  <c r="N95" i="3" a="1"/>
  <c r="N95" i="3" s="1"/>
  <c r="N96" i="3" a="1"/>
  <c r="N96" i="3" s="1"/>
  <c r="N97" i="3" a="1"/>
  <c r="N97" i="3" s="1"/>
  <c r="N98" i="3" a="1"/>
  <c r="N98" i="3" s="1"/>
  <c r="N99" i="3" a="1"/>
  <c r="N99" i="3" s="1"/>
  <c r="N100" i="3" a="1"/>
  <c r="N100" i="3" s="1"/>
  <c r="N101" i="3" a="1"/>
  <c r="N101" i="3" s="1"/>
  <c r="N102" i="3" a="1"/>
  <c r="N102" i="3" s="1"/>
  <c r="N103" i="3" a="1"/>
  <c r="N103" i="3" s="1"/>
  <c r="N104" i="3" a="1"/>
  <c r="N104" i="3" s="1"/>
  <c r="N105" i="3" a="1"/>
  <c r="N105" i="3" s="1"/>
  <c r="N106" i="3" a="1"/>
  <c r="N106" i="3" s="1"/>
  <c r="N107" i="3" a="1"/>
  <c r="N107" i="3" s="1"/>
  <c r="N108" i="3" a="1"/>
  <c r="N108" i="3" s="1"/>
  <c r="N109" i="3" a="1"/>
  <c r="N109" i="3" s="1"/>
  <c r="N110" i="3" a="1"/>
  <c r="N110" i="3" s="1"/>
  <c r="N111" i="3" a="1"/>
  <c r="N111" i="3" s="1"/>
  <c r="N112" i="3" a="1"/>
  <c r="N112" i="3" s="1"/>
  <c r="N113" i="3" a="1"/>
  <c r="N113" i="3" s="1"/>
  <c r="N114" i="3" a="1"/>
  <c r="N114" i="3" s="1"/>
  <c r="N115" i="3" a="1"/>
  <c r="N115" i="3" s="1"/>
  <c r="N116" i="3" a="1"/>
  <c r="N116" i="3" s="1"/>
  <c r="N117" i="3" a="1"/>
  <c r="N117" i="3" s="1"/>
  <c r="N118" i="3" a="1"/>
  <c r="N118" i="3" s="1"/>
  <c r="N119" i="3" a="1"/>
  <c r="N119" i="3" s="1"/>
  <c r="N120" i="3" a="1"/>
  <c r="N120" i="3" s="1"/>
  <c r="N121" i="3" a="1"/>
  <c r="N121" i="3" s="1"/>
  <c r="N122" i="3" a="1"/>
  <c r="N122" i="3" s="1"/>
  <c r="N123" i="3" a="1"/>
  <c r="N123" i="3" s="1"/>
  <c r="N124" i="3" a="1"/>
  <c r="N124" i="3" s="1"/>
  <c r="N125" i="3" a="1"/>
  <c r="N125" i="3" s="1"/>
  <c r="N126" i="3" a="1"/>
  <c r="N126" i="3" s="1"/>
  <c r="N127" i="3" a="1"/>
  <c r="N127" i="3" s="1"/>
  <c r="N128" i="3" a="1"/>
  <c r="N128" i="3" s="1"/>
  <c r="N129" i="3" a="1"/>
  <c r="N129" i="3" s="1"/>
  <c r="N130" i="3" a="1"/>
  <c r="N130" i="3" s="1"/>
  <c r="N131" i="3" a="1"/>
  <c r="N131" i="3" s="1"/>
  <c r="N132" i="3" a="1"/>
  <c r="N132" i="3" s="1"/>
  <c r="N133" i="3" a="1"/>
  <c r="N133" i="3" s="1"/>
  <c r="N134" i="3" a="1"/>
  <c r="N134" i="3" s="1"/>
  <c r="N135" i="3" a="1"/>
  <c r="N135" i="3" s="1"/>
  <c r="N136" i="3" a="1"/>
  <c r="N136" i="3" s="1"/>
  <c r="N137" i="3" a="1"/>
  <c r="N137" i="3" s="1"/>
  <c r="N138" i="3" a="1"/>
  <c r="N138" i="3" s="1"/>
  <c r="N139" i="3" a="1"/>
  <c r="N139" i="3" s="1"/>
  <c r="N140" i="3" a="1"/>
  <c r="N140" i="3" s="1"/>
  <c r="N141" i="3" a="1"/>
  <c r="N141" i="3" s="1"/>
  <c r="N142" i="3" a="1"/>
  <c r="N142" i="3" s="1"/>
  <c r="N143" i="3" a="1"/>
  <c r="N143" i="3" s="1"/>
  <c r="N144" i="3" a="1"/>
  <c r="N144" i="3" s="1"/>
  <c r="N145" i="3" a="1"/>
  <c r="N145" i="3" s="1"/>
  <c r="N146" i="3" a="1"/>
  <c r="N146" i="3" s="1"/>
  <c r="N147" i="3" a="1"/>
  <c r="N147" i="3" s="1"/>
  <c r="N148" i="3" a="1"/>
  <c r="N148" i="3" s="1"/>
  <c r="N149" i="3" a="1"/>
  <c r="N149" i="3" s="1"/>
  <c r="N150" i="3" a="1"/>
  <c r="N150" i="3" s="1"/>
  <c r="N151" i="3" a="1"/>
  <c r="N151" i="3" s="1"/>
  <c r="N152" i="3" a="1"/>
  <c r="N152" i="3" s="1"/>
  <c r="N153" i="3" a="1"/>
  <c r="N153" i="3" s="1"/>
  <c r="N154" i="3" a="1"/>
  <c r="N154" i="3" s="1"/>
  <c r="N155" i="3" a="1"/>
  <c r="N155" i="3" s="1"/>
  <c r="N156" i="3" a="1"/>
  <c r="N156" i="3" s="1"/>
  <c r="N157" i="3" a="1"/>
  <c r="N157" i="3" s="1"/>
  <c r="N158" i="3" a="1"/>
  <c r="N158" i="3" s="1"/>
  <c r="N159" i="3" a="1"/>
  <c r="N159" i="3" s="1"/>
  <c r="N160" i="3" a="1"/>
  <c r="N160" i="3" s="1"/>
  <c r="N161" i="3" a="1"/>
  <c r="N161" i="3" s="1"/>
  <c r="N162" i="3" a="1"/>
  <c r="N162" i="3" s="1"/>
  <c r="N163" i="3" a="1"/>
  <c r="N163" i="3" s="1"/>
  <c r="N164" i="3" a="1"/>
  <c r="N164" i="3" s="1"/>
  <c r="N165" i="3" a="1"/>
  <c r="N165" i="3" s="1"/>
  <c r="N166" i="3" a="1"/>
  <c r="N166" i="3" s="1"/>
  <c r="N167" i="3" a="1"/>
  <c r="N167" i="3" s="1"/>
  <c r="N168" i="3" a="1"/>
  <c r="N168" i="3" s="1"/>
  <c r="N169" i="3" a="1"/>
  <c r="N169" i="3" s="1"/>
  <c r="N170" i="3" a="1"/>
  <c r="N170" i="3" s="1"/>
  <c r="N171" i="3" a="1"/>
  <c r="N171" i="3" s="1"/>
  <c r="N172" i="3" a="1"/>
  <c r="N172" i="3" s="1"/>
  <c r="N173" i="3" a="1"/>
  <c r="N173" i="3" s="1"/>
  <c r="N174" i="3" a="1"/>
  <c r="N174" i="3" s="1"/>
  <c r="N175" i="3" a="1"/>
  <c r="N175" i="3" s="1"/>
  <c r="N176" i="3" a="1"/>
  <c r="N176" i="3" s="1"/>
  <c r="N177" i="3" a="1"/>
  <c r="N177" i="3" s="1"/>
  <c r="N178" i="3" a="1"/>
  <c r="N178" i="3" s="1"/>
  <c r="N179" i="3" a="1"/>
  <c r="N179" i="3" s="1"/>
  <c r="N180" i="3" a="1"/>
  <c r="N180" i="3" s="1"/>
  <c r="N181" i="3" a="1"/>
  <c r="N181" i="3" s="1"/>
  <c r="N182" i="3" a="1"/>
  <c r="N182" i="3" s="1"/>
  <c r="N183" i="3" a="1"/>
  <c r="N183" i="3" s="1"/>
  <c r="N184" i="3" a="1"/>
  <c r="N184" i="3" s="1"/>
  <c r="N185" i="3" a="1"/>
  <c r="N185" i="3" s="1"/>
  <c r="N3" i="3" a="1"/>
  <c r="N3" i="3" s="1"/>
  <c r="N4" i="3" a="1"/>
  <c r="N4" i="3" s="1"/>
  <c r="N5" i="3" a="1"/>
  <c r="N5" i="3" s="1"/>
  <c r="N6" i="3" a="1"/>
  <c r="N6" i="3" s="1"/>
  <c r="N7" i="3" a="1"/>
  <c r="N7" i="3" s="1"/>
  <c r="N8" i="3" a="1"/>
  <c r="N8" i="3" s="1"/>
  <c r="N9" i="3" a="1"/>
  <c r="N9" i="3" s="1"/>
  <c r="N10" i="3" a="1"/>
  <c r="N10" i="3" s="1"/>
  <c r="N11" i="3" a="1"/>
  <c r="N11" i="3" s="1"/>
  <c r="N12" i="3" a="1"/>
  <c r="N12" i="3" s="1"/>
  <c r="N13" i="3" a="1"/>
  <c r="N13" i="3" s="1"/>
  <c r="N14" i="3" a="1"/>
  <c r="N14" i="3" s="1"/>
  <c r="N15" i="3" a="1"/>
  <c r="N15" i="3" s="1"/>
  <c r="N16" i="3" a="1"/>
  <c r="N16" i="3" s="1"/>
  <c r="N17" i="3" a="1"/>
  <c r="N17" i="3" s="1"/>
  <c r="N18" i="3" a="1"/>
  <c r="N18" i="3" s="1"/>
  <c r="N19" i="3" a="1"/>
  <c r="N19" i="3" s="1"/>
  <c r="C7" i="2" l="1"/>
  <c r="C6" i="2"/>
  <c r="G6" i="2" l="1"/>
  <c r="I6" i="2" s="1"/>
  <c r="K6" i="2" s="1"/>
  <c r="G7" i="2"/>
  <c r="I7" i="2" s="1"/>
  <c r="K7" i="2" s="1"/>
  <c r="L5" i="2" l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<sst xmlns="http://schemas.openxmlformats.org/spreadsheetml/2006/main" count="235" uniqueCount="156">
  <si>
    <t>W8</t>
  </si>
  <si>
    <t>Presse</t>
  </si>
  <si>
    <t>Référence</t>
  </si>
  <si>
    <t>Nomenclature</t>
  </si>
  <si>
    <t>% prêt</t>
  </si>
  <si>
    <t>% prêt moyen</t>
  </si>
  <si>
    <t>Production en cours</t>
  </si>
  <si>
    <t>liste des ref sans trou</t>
  </si>
  <si>
    <t>10M5M</t>
  </si>
  <si>
    <t>IC0357</t>
  </si>
  <si>
    <t>IC0514</t>
  </si>
  <si>
    <t>25M5M</t>
  </si>
  <si>
    <t>40M5M</t>
  </si>
  <si>
    <t>50M5M</t>
  </si>
  <si>
    <t>80M5M</t>
  </si>
  <si>
    <t>100M5M</t>
  </si>
  <si>
    <t>10M19</t>
  </si>
  <si>
    <t>25M19</t>
  </si>
  <si>
    <t>40M19</t>
  </si>
  <si>
    <t>50M19</t>
  </si>
  <si>
    <t>80M19</t>
  </si>
  <si>
    <t>100M19</t>
  </si>
  <si>
    <t>8M17</t>
  </si>
  <si>
    <t>10M17</t>
  </si>
  <si>
    <t>25M17</t>
  </si>
  <si>
    <t>40M17</t>
  </si>
  <si>
    <t>50M17</t>
  </si>
  <si>
    <t>80M17</t>
  </si>
  <si>
    <t>100M17</t>
  </si>
  <si>
    <t>6M54</t>
  </si>
  <si>
    <t>12M54</t>
  </si>
  <si>
    <t>16M54</t>
  </si>
  <si>
    <t>8M54</t>
  </si>
  <si>
    <t>10M54</t>
  </si>
  <si>
    <t>25M54</t>
  </si>
  <si>
    <t>40M54</t>
  </si>
  <si>
    <t>50M54</t>
  </si>
  <si>
    <t>150M5Q</t>
  </si>
  <si>
    <t>32M5M - AG4</t>
  </si>
  <si>
    <t>Masque avenir</t>
  </si>
  <si>
    <t>Masque everest</t>
  </si>
  <si>
    <t>Stryker</t>
  </si>
  <si>
    <t>Masque plat inf/sup</t>
  </si>
  <si>
    <t>Masque SL Master</t>
  </si>
  <si>
    <t>Bouchon conique</t>
  </si>
  <si>
    <t>Rondelle A2</t>
  </si>
  <si>
    <t>Rondelle A3</t>
  </si>
  <si>
    <t>Rondelle A4</t>
  </si>
  <si>
    <t>Rondelle A5</t>
  </si>
  <si>
    <t>Grundfos S0,4</t>
  </si>
  <si>
    <t>Grundfos S0,8</t>
  </si>
  <si>
    <t>Grundfos L0,8</t>
  </si>
  <si>
    <t>Masque sablage enduction</t>
  </si>
  <si>
    <t xml:space="preserve">Brutsch </t>
  </si>
  <si>
    <t>Zapfen Polarcup</t>
  </si>
  <si>
    <t>Joint à lèvre F501111</t>
  </si>
  <si>
    <t>Konus Schulter</t>
  </si>
  <si>
    <t>VPS dichtung polarstem</t>
  </si>
  <si>
    <t>ERIKS</t>
  </si>
  <si>
    <t>IC0360</t>
  </si>
  <si>
    <t>IC0408</t>
  </si>
  <si>
    <t>IC0576</t>
  </si>
  <si>
    <t>IC0427</t>
  </si>
  <si>
    <t>IC0446</t>
  </si>
  <si>
    <t>IC0515</t>
  </si>
  <si>
    <t>IC0519</t>
  </si>
  <si>
    <t>IC0657</t>
  </si>
  <si>
    <t>Tissu IC0722</t>
  </si>
  <si>
    <t>IC0573</t>
  </si>
  <si>
    <t>IC0609</t>
  </si>
  <si>
    <t>IC0398</t>
  </si>
  <si>
    <t>IC0398 2mm</t>
  </si>
  <si>
    <t>IC0398 3mm</t>
  </si>
  <si>
    <t>IC0410 2mm</t>
  </si>
  <si>
    <t>IC0410 3mm</t>
  </si>
  <si>
    <t>PL112</t>
  </si>
  <si>
    <t>IC0407</t>
  </si>
  <si>
    <t>IC0482</t>
  </si>
  <si>
    <t>IC0488</t>
  </si>
  <si>
    <t>Tissu PL070</t>
  </si>
  <si>
    <t>IC0448</t>
  </si>
  <si>
    <t>PL057</t>
  </si>
  <si>
    <t>IC0613</t>
  </si>
  <si>
    <t>PL114</t>
  </si>
  <si>
    <t>PL059</t>
  </si>
  <si>
    <t>IC0637</t>
  </si>
  <si>
    <t>PL075</t>
  </si>
  <si>
    <t>PL 1001</t>
  </si>
  <si>
    <t>PL 1005</t>
  </si>
  <si>
    <t>PL026</t>
  </si>
  <si>
    <t>PL0137</t>
  </si>
  <si>
    <t>PL002</t>
  </si>
  <si>
    <t>IC0628</t>
  </si>
  <si>
    <t>PL069</t>
  </si>
  <si>
    <t>IC0405</t>
  </si>
  <si>
    <t xml:space="preserve">Vis Peek </t>
  </si>
  <si>
    <t>TFM 46mm</t>
  </si>
  <si>
    <t>IC0403 2mm</t>
  </si>
  <si>
    <t>IC0403 3mm</t>
  </si>
  <si>
    <t>Vis Peek</t>
  </si>
  <si>
    <t>TFM 52mm</t>
  </si>
  <si>
    <t>IC0402</t>
  </si>
  <si>
    <t>TFM 65mm</t>
  </si>
  <si>
    <t>TFM 115mm</t>
  </si>
  <si>
    <t>IC0622</t>
  </si>
  <si>
    <t>TFM 2*66mm</t>
  </si>
  <si>
    <t>IC0406</t>
  </si>
  <si>
    <t>TFM 205mm</t>
  </si>
  <si>
    <t>IC0410</t>
  </si>
  <si>
    <t>IC0411</t>
  </si>
  <si>
    <t>TFM 285mm</t>
  </si>
  <si>
    <t>IC0409</t>
  </si>
  <si>
    <t>TFM 300mm</t>
  </si>
  <si>
    <t>R690 20M17</t>
  </si>
  <si>
    <t>IC0620</t>
  </si>
  <si>
    <t>PL048</t>
  </si>
  <si>
    <t>PL027</t>
  </si>
  <si>
    <t>R690 20M54</t>
  </si>
  <si>
    <t>TFM 195mm</t>
  </si>
  <si>
    <t>620 125ME</t>
  </si>
  <si>
    <t>IC0551</t>
  </si>
  <si>
    <t>PL081</t>
  </si>
  <si>
    <t>IC0550</t>
  </si>
  <si>
    <t>IC0480</t>
  </si>
  <si>
    <t>IC0481</t>
  </si>
  <si>
    <t>PL035</t>
  </si>
  <si>
    <t>IC0635</t>
  </si>
  <si>
    <t>IC0634</t>
  </si>
  <si>
    <t>Tissu IC0682</t>
  </si>
  <si>
    <t>HORS PROD</t>
  </si>
  <si>
    <t>/</t>
  </si>
  <si>
    <t>10M5M - PTFE</t>
  </si>
  <si>
    <t>25M5M - PTFE</t>
  </si>
  <si>
    <t>40M5M - PTFE</t>
  </si>
  <si>
    <t>50M5M - PTFE</t>
  </si>
  <si>
    <t>80M5M - PTFE</t>
  </si>
  <si>
    <t>100M5M - PTFE</t>
  </si>
  <si>
    <t>Poudre TFM</t>
  </si>
  <si>
    <t>Dichtung 8D</t>
  </si>
  <si>
    <t>Dichtung 10D</t>
  </si>
  <si>
    <t>Dichtung 25D</t>
  </si>
  <si>
    <t>Milton Roy</t>
  </si>
  <si>
    <t>Nombre frappe nécessaire</t>
  </si>
  <si>
    <t>Nombre frappe découpée</t>
  </si>
  <si>
    <t>Avance (pièces finies)</t>
  </si>
  <si>
    <t>Nombre pièces découpée</t>
  </si>
  <si>
    <t>Nombre pièces / frappe</t>
  </si>
  <si>
    <t>Nombre pièces produites</t>
  </si>
  <si>
    <t>Avance nécessaire      (6 équipes)</t>
  </si>
  <si>
    <t>x</t>
  </si>
  <si>
    <t>Grundfos M0,8</t>
  </si>
  <si>
    <t>Grundfos XM0,8</t>
  </si>
  <si>
    <t xml:space="preserve">Tissu </t>
  </si>
  <si>
    <t>Vis</t>
  </si>
  <si>
    <t>Tissu</t>
  </si>
  <si>
    <t>TFM (PL ?)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</si>
</sst>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4" fillId="0" borderId="2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 wrapText="1"/>
    </xf>
    <xf numFmtId="10" fontId="0" fillId="0" borderId="1" xfId="0" applyNumberForma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10" fontId="0" fillId="0" borderId="14" xfId="0" applyNumberForma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0" xfId="0" applyFill="1"/>
    <xf numFmtId="10" fontId="0" fillId="0" borderId="12" xfId="0" applyNumberForma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4" fillId="4" borderId="9" xfId="0" applyFont="1" applyFill="1" applyBorder="1" applyAlignment="1">
      <alignment horizontal="center" vertical="center" wrapText="1"/>
    </xf>
    <xf numFmtId="0" fontId="0" fillId="4" borderId="13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0" fontId="4" fillId="5" borderId="9" xfId="0" applyFont="1" applyFill="1" applyBorder="1" applyAlignment="1">
      <alignment horizontal="center" vertical="center" wrapText="1"/>
    </xf>
    <xf numFmtId="0" fontId="0" fillId="5" borderId="17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18" xfId="0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4" fillId="6" borderId="9" xfId="0" applyFont="1" applyFill="1" applyBorder="1" applyAlignment="1">
      <alignment horizontal="center" vertical="center" wrapText="1"/>
    </xf>
    <xf numFmtId="0" fontId="0" fillId="6" borderId="13" xfId="0" applyFill="1" applyBorder="1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0" fontId="0" fillId="6" borderId="14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4" fillId="3" borderId="13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4" fillId="3" borderId="14" xfId="0" applyFont="1" applyFill="1" applyBorder="1" applyAlignment="1">
      <alignment horizontal="center" vertical="center"/>
    </xf>
    <xf numFmtId="10" fontId="0" fillId="0" borderId="15" xfId="0" applyNumberFormat="1" applyBorder="1" applyAlignment="1">
      <alignment horizontal="center" vertical="center"/>
    </xf>
    <xf numFmtId="10" fontId="0" fillId="0" borderId="8" xfId="0" applyNumberFormat="1" applyBorder="1" applyAlignment="1">
      <alignment horizontal="center" vertical="center"/>
    </xf>
    <xf numFmtId="10" fontId="0" fillId="0" borderId="16" xfId="0" applyNumberForma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</cellXfs>
  <cellStyles count="1">
    <cellStyle name="Normal" xfId="0" builtinId="0"/>
  </cellStyles>
  <dxfs count="7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573EB3-A722-4421-942B-2CE8F4681E88}">
  <dimension ref="A1:N10"/>
  <sheetViews>
    <sheetView tabSelected="1" zoomScaleNormal="100" workbookViewId="0">
      <pane xSplit="3" ySplit="4" topLeftCell="D5" activePane="bottomRight" state="frozen"/>
      <selection pane="topRight" activeCell="D1" sqref="D1"/>
      <selection pane="bottomLeft" activeCell="A5" sqref="A5"/>
      <selection pane="bottomRight" activeCell="E15" sqref="E15"/>
    </sheetView>
  </sheetViews>
  <sheetFormatPr baseColWidth="10" defaultColWidth="11.5546875" defaultRowHeight="14.4" x14ac:dyDescent="0.3"/>
  <cols>
    <col min="1" max="1" width="11.5546875" style="1"/>
    <col min="2" max="2" width="22.6640625" style="1" customWidth="1"/>
    <col min="3" max="4" width="14.44140625" style="1" customWidth="1"/>
    <col min="5" max="5" width="14.88671875" style="1" customWidth="1"/>
    <col min="6" max="7" width="13.5546875" style="1" customWidth="1"/>
    <col min="8" max="8" width="13.6640625" style="1" bestFit="1" customWidth="1"/>
    <col min="9" max="10" width="13.6640625" style="1" customWidth="1"/>
    <col min="11" max="16384" width="11.5546875" style="1"/>
  </cols>
  <sheetData>
    <row r="1" spans="1:14" ht="15" thickBot="1" x14ac:dyDescent="0.35"/>
    <row r="2" spans="1:14" s="13" customFormat="1" ht="25.2" customHeight="1" thickBot="1" x14ac:dyDescent="0.35">
      <c r="B2" s="45" t="s">
        <v>6</v>
      </c>
      <c r="C2" s="46"/>
      <c r="D2" s="46"/>
      <c r="E2" s="46"/>
      <c r="F2" s="46"/>
      <c r="G2" s="46"/>
      <c r="H2" s="46"/>
      <c r="I2" s="46"/>
      <c r="J2" s="46"/>
      <c r="K2" s="46"/>
      <c r="L2" s="47"/>
    </row>
    <row r="3" spans="1:14" ht="15" thickBot="1" x14ac:dyDescent="0.35">
      <c r="B3" s="4"/>
      <c r="E3" s="6"/>
      <c r="F3" s="4"/>
      <c r="L3" s="4"/>
    </row>
    <row r="4" spans="1:14" s="2" customFormat="1" ht="46.95" customHeight="1" thickBot="1" x14ac:dyDescent="0.35">
      <c r="A4" s="7" t="s">
        <v>1</v>
      </c>
      <c r="B4" s="8" t="s">
        <v>2</v>
      </c>
      <c r="C4" s="8" t="s">
        <v>3</v>
      </c>
      <c r="D4" s="8" t="s">
        <v>146</v>
      </c>
      <c r="E4" s="20" t="s">
        <v>142</v>
      </c>
      <c r="F4" s="24" t="s">
        <v>143</v>
      </c>
      <c r="G4" s="8" t="s">
        <v>145</v>
      </c>
      <c r="H4" s="29" t="s">
        <v>147</v>
      </c>
      <c r="I4" s="8" t="s">
        <v>144</v>
      </c>
      <c r="J4" s="8" t="s">
        <v>148</v>
      </c>
      <c r="K4" s="8" t="s">
        <v>4</v>
      </c>
      <c r="L4" s="9" t="s">
        <v>5</v>
      </c>
      <c r="N4" s="5"/>
    </row>
    <row r="5" spans="1:14" x14ac:dyDescent="0.3">
      <c r="A5" s="42" t="s">
        <v>0</v>
      </c>
      <c r="B5" s="36" t="s">
        <v>33</v>
      </c>
      <c r="C5" s="14" t="str" cm="1">
        <f t="array" aca="1" ref="C5:C7" ca="1">IF(B5="","",TRANSPOSE(OFFSET(dept,MATCH(B5,colonneRef,0)-1,,,COUNTA(OFFSET(dept,MATCH(B5,colonneRef,0)-1,,,10)))))</f>
        <v>IC0622</v>
      </c>
      <c r="D5" s="14">
        <f ca="1">IF(B5="","",TRANSPOSE(OFFSET(dept,MATCH(B5,colonneRef,0)+1,,,COUNTA(OFFSET(dept,MATCH(B5,colonneRef,0),,,10)))))</f>
        <v>14</v>
      </c>
      <c r="E5" s="21">
        <v>1429</v>
      </c>
      <c r="F5" s="25">
        <v>1400</v>
      </c>
      <c r="G5" s="19">
        <f ca="1">IF(ISBLANK(C5),"",F5*D5)</f>
        <v>19600</v>
      </c>
      <c r="H5" s="30">
        <v>15000</v>
      </c>
      <c r="I5" s="19">
        <f t="shared" ref="I5:I10" ca="1" si="0">IF(ISBLANK(C5),"",G5-$H$5)</f>
        <v>4600</v>
      </c>
      <c r="J5" s="33" cm="1">
        <f t="array" aca="1" ref="J5" ca="1">IF(B5="","",TRANSPOSE(OFFSET(dept,MATCH(B5,colonneRef,0),,,COUNTA(OFFSET(dept,MATCH(B5,colonneRef,0),,,1)))))</f>
        <v>3360</v>
      </c>
      <c r="K5" s="18">
        <f ca="1">IF($B$5="HORS PROD","",IF(ISBLANK(C5),"",IF(NOT(ISBLANK(C5)),I5/$J$5)))</f>
        <v>1.3690476190476191</v>
      </c>
      <c r="L5" s="39">
        <f ca="1">IF(B5="HORS PROD","",MIN(K5:K10))</f>
        <v>-4.4642857142857144</v>
      </c>
    </row>
    <row r="6" spans="1:14" x14ac:dyDescent="0.3">
      <c r="A6" s="43"/>
      <c r="B6" s="37"/>
      <c r="C6" s="15" t="str">
        <f ca="1"/>
        <v>TFM 2*66mm</v>
      </c>
      <c r="D6" s="15"/>
      <c r="E6" s="22">
        <v>3333</v>
      </c>
      <c r="F6" s="26">
        <v>3000</v>
      </c>
      <c r="G6" s="3">
        <f t="shared" ref="G6:G7" ca="1" si="1">IF(ISBLANK(C6),"",F6*D6)</f>
        <v>0</v>
      </c>
      <c r="H6" s="31"/>
      <c r="I6" s="3">
        <f t="shared" ca="1" si="0"/>
        <v>-15000</v>
      </c>
      <c r="J6" s="34"/>
      <c r="K6" s="10">
        <f t="shared" ref="K6:K10" ca="1" si="2">IF($B$5="HORS PROD","",IF(ISBLANK(C6),"",IF(NOT(ISBLANK(C6)),I6/$J$5)))</f>
        <v>-4.4642857142857144</v>
      </c>
      <c r="L6" s="40"/>
    </row>
    <row r="7" spans="1:14" x14ac:dyDescent="0.3">
      <c r="A7" s="43"/>
      <c r="B7" s="37"/>
      <c r="C7" s="15" t="str">
        <f ca="1"/>
        <v>Vis</v>
      </c>
      <c r="D7" s="15"/>
      <c r="E7" s="22">
        <v>20000</v>
      </c>
      <c r="F7" s="26">
        <v>20000</v>
      </c>
      <c r="G7" s="3">
        <f t="shared" ca="1" si="1"/>
        <v>0</v>
      </c>
      <c r="H7" s="31"/>
      <c r="I7" s="3">
        <f t="shared" ca="1" si="0"/>
        <v>-15000</v>
      </c>
      <c r="J7" s="34"/>
      <c r="K7" s="10">
        <f t="shared" ca="1" si="2"/>
        <v>-4.4642857142857144</v>
      </c>
      <c r="L7" s="40"/>
    </row>
    <row r="8" spans="1:14" x14ac:dyDescent="0.3">
      <c r="A8" s="43"/>
      <c r="B8" s="37"/>
      <c r="C8" s="15"/>
      <c r="D8" s="15"/>
      <c r="E8" s="22"/>
      <c r="F8" s="26"/>
      <c r="G8" s="3" t="str">
        <f>IF(ISBLANK(C8),"",F8*D8)</f>
        <v/>
      </c>
      <c r="H8" s="31"/>
      <c r="I8" s="3" t="str">
        <f>IF(ISBLANK(C8),"",G8-$H$5)</f>
        <v/>
      </c>
      <c r="J8" s="34"/>
      <c r="K8" s="10" t="str">
        <f t="shared" si="2"/>
        <v/>
      </c>
      <c r="L8" s="40"/>
    </row>
    <row r="9" spans="1:14" x14ac:dyDescent="0.3">
      <c r="A9" s="43"/>
      <c r="B9" s="37"/>
      <c r="C9" s="15"/>
      <c r="D9" s="15"/>
      <c r="E9" s="22"/>
      <c r="F9" s="26"/>
      <c r="G9" s="3" t="str">
        <f t="shared" ref="G9:G10" si="3">IF(ISBLANK(C9),"",F9*D9)</f>
        <v/>
      </c>
      <c r="H9" s="31"/>
      <c r="I9" s="3" t="str">
        <f t="shared" si="0"/>
        <v/>
      </c>
      <c r="J9" s="34"/>
      <c r="K9" s="10" t="str">
        <f t="shared" si="2"/>
        <v/>
      </c>
      <c r="L9" s="40"/>
    </row>
    <row r="10" spans="1:14" ht="15" thickBot="1" x14ac:dyDescent="0.35">
      <c r="A10" s="44"/>
      <c r="B10" s="38"/>
      <c r="C10" s="16"/>
      <c r="D10" s="16"/>
      <c r="E10" s="23"/>
      <c r="F10" s="27"/>
      <c r="G10" s="11" t="str">
        <f t="shared" si="3"/>
        <v/>
      </c>
      <c r="H10" s="32"/>
      <c r="I10" s="11" t="str">
        <f t="shared" si="0"/>
        <v/>
      </c>
      <c r="J10" s="35"/>
      <c r="K10" s="12" t="str">
        <f t="shared" si="2"/>
        <v/>
      </c>
      <c r="L10" s="41"/>
    </row>
  </sheetData>
  <mergeCells count="6">
    <mergeCell ref="B2:L2"/>
    <mergeCell ref="A5:A10"/>
    <mergeCell ref="B5:B10"/>
    <mergeCell ref="H5:H10"/>
    <mergeCell ref="J5:J10"/>
    <mergeCell ref="L5:L10"/>
  </mergeCells>
  <phoneticPr fontId="1" type="noConversion"/>
  <conditionalFormatting sqref="K5:L10">
    <cfRule type="containsBlanks" dxfId="3" priority="20">
      <formula>LEN(TRIM(K5))=0</formula>
    </cfRule>
    <cfRule type="cellIs" dxfId="2" priority="21" operator="between">
      <formula>0.6</formula>
      <formula>0.8</formula>
    </cfRule>
    <cfRule type="cellIs" dxfId="1" priority="23" operator="lessThan">
      <formula>0.6</formula>
    </cfRule>
    <cfRule type="cellIs" dxfId="0" priority="24" operator="greaterThan">
      <formula>0.8</formula>
    </cfRule>
  </conditionalFormatting>
  <dataValidations count="1">
    <dataValidation type="list" allowBlank="1" showInputMessage="1" showErrorMessage="1" sqref="B5" xr:uid="{39700C9F-1518-4E0F-BD8C-162B4040B0CA}">
      <formula1>listeref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D62A04-9A85-4B8A-9111-FC43CB0986E7}">
  <dimension ref="A1:P259"/>
  <sheetViews>
    <sheetView workbookViewId="0">
      <selection activeCell="D99" sqref="D99"/>
    </sheetView>
  </sheetViews>
  <sheetFormatPr baseColWidth="10" defaultRowHeight="14.4" x14ac:dyDescent="0.3"/>
  <cols>
    <col min="1" max="1" width="22.6640625" bestFit="1" customWidth="1"/>
    <col min="2" max="2" width="1.6640625" customWidth="1"/>
    <col min="14" max="16" width="11.5546875" style="17"/>
  </cols>
  <sheetData>
    <row r="1" spans="1:15" x14ac:dyDescent="0.3">
      <c r="A1" t="s">
        <v>129</v>
      </c>
      <c r="C1" t="s">
        <v>130</v>
      </c>
      <c r="O1" s="17" t="s">
        <v>7</v>
      </c>
    </row>
    <row r="2" spans="1:15" x14ac:dyDescent="0.3">
      <c r="C2" t="s">
        <v>130</v>
      </c>
      <c r="N2" s="17" t="str" cm="1">
        <f t="array" aca="1" ref="N2" ca="1">INDEX(colonneRef,SMALL(IF(colonneRef&lt;&gt;"",ROW(colonneRef),""),ROW(A1)))</f>
        <v>HORS PROD</v>
      </c>
    </row>
    <row r="3" spans="1:15" x14ac:dyDescent="0.3">
      <c r="C3" t="s">
        <v>130</v>
      </c>
      <c r="N3" s="17" t="str" cm="1">
        <f t="array" aca="1" ref="N3" ca="1">INDEX(colonneRef,SMALL(IF(colonneRef&lt;&gt;"",ROW(colonneRef),""),ROW(A2)))</f>
        <v>10M5M</v>
      </c>
    </row>
    <row r="4" spans="1:15" x14ac:dyDescent="0.3">
      <c r="N4" s="17" t="str" cm="1">
        <f t="array" aca="1" ref="N4" ca="1">INDEX(colonneRef,SMALL(IF(colonneRef&lt;&gt;"",ROW(colonneRef),""),ROW(A5)))</f>
        <v>50M5M</v>
      </c>
    </row>
    <row r="5" spans="1:15" x14ac:dyDescent="0.3">
      <c r="A5" t="s">
        <v>8</v>
      </c>
      <c r="C5" t="s">
        <v>9</v>
      </c>
      <c r="D5" t="s">
        <v>10</v>
      </c>
      <c r="E5" t="s">
        <v>152</v>
      </c>
      <c r="N5" s="17" t="str" cm="1">
        <f t="array" aca="1" ref="N5" ca="1">INDEX(colonneRef,SMALL(IF(colonneRef&lt;&gt;"",ROW(colonneRef),""),ROW(A6)))</f>
        <v>80M5M</v>
      </c>
    </row>
    <row r="6" spans="1:15" x14ac:dyDescent="0.3">
      <c r="C6">
        <v>6336</v>
      </c>
      <c r="N6" s="17" t="str" cm="1">
        <f t="array" aca="1" ref="N6" ca="1">INDEX(colonneRef,SMALL(IF(colonneRef&lt;&gt;"",ROW(colonneRef),""),ROW(A9)))</f>
        <v>25M19</v>
      </c>
    </row>
    <row r="7" spans="1:15" x14ac:dyDescent="0.3">
      <c r="C7">
        <v>0</v>
      </c>
      <c r="D7">
        <v>0</v>
      </c>
      <c r="E7">
        <v>1</v>
      </c>
      <c r="N7" s="17" t="str" cm="1">
        <f t="array" aca="1" ref="N7" ca="1">INDEX(colonneRef,SMALL(IF(colonneRef&lt;&gt;"",ROW(colonneRef),""),ROW(A10)))</f>
        <v>40M19</v>
      </c>
    </row>
    <row r="8" spans="1:15" x14ac:dyDescent="0.3">
      <c r="N8" s="17" t="str" cm="1">
        <f t="array" aca="1" ref="N8" ca="1">INDEX(colonneRef,SMALL(IF(colonneRef&lt;&gt;"",ROW(colonneRef),""),ROW(A13)))</f>
        <v>100M19</v>
      </c>
    </row>
    <row r="9" spans="1:15" x14ac:dyDescent="0.3">
      <c r="A9" t="s">
        <v>11</v>
      </c>
      <c r="C9" t="s">
        <v>59</v>
      </c>
      <c r="D9" t="s">
        <v>60</v>
      </c>
      <c r="E9" t="s">
        <v>152</v>
      </c>
      <c r="N9" s="17" t="str" cm="1">
        <f t="array" aca="1" ref="N9" ca="1">INDEX(colonneRef,SMALL(IF(colonneRef&lt;&gt;"",ROW(colonneRef),""),ROW(A14)))</f>
        <v>8M17</v>
      </c>
    </row>
    <row r="10" spans="1:15" x14ac:dyDescent="0.3">
      <c r="C10">
        <v>3926</v>
      </c>
      <c r="N10" s="17" t="str" cm="1">
        <f t="array" aca="1" ref="N10" ca="1">INDEX(colonneRef,SMALL(IF(colonneRef&lt;&gt;"",ROW(colonneRef),""),ROW(A17)))</f>
        <v>40M17</v>
      </c>
    </row>
    <row r="11" spans="1:15" x14ac:dyDescent="0.3">
      <c r="C11">
        <v>0</v>
      </c>
      <c r="D11">
        <v>0</v>
      </c>
      <c r="E11">
        <v>1</v>
      </c>
      <c r="N11" s="17" t="str" cm="1">
        <f t="array" aca="1" ref="N11" ca="1">INDEX(colonneRef,SMALL(IF(colonneRef&lt;&gt;"",ROW(colonneRef),""),ROW(A18)))</f>
        <v>50M17</v>
      </c>
    </row>
    <row r="12" spans="1:15" x14ac:dyDescent="0.3">
      <c r="N12" s="17" t="str" cm="1">
        <f t="array" aca="1" ref="N12" ca="1">INDEX(colonneRef,SMALL(IF(colonneRef&lt;&gt;"",ROW(colonneRef),""),ROW(A21)))</f>
        <v>6M54</v>
      </c>
    </row>
    <row r="13" spans="1:15" x14ac:dyDescent="0.3">
      <c r="A13" t="s">
        <v>12</v>
      </c>
      <c r="C13" t="s">
        <v>10</v>
      </c>
      <c r="D13" t="s">
        <v>61</v>
      </c>
      <c r="E13" t="s">
        <v>152</v>
      </c>
      <c r="N13" s="17" t="str" cm="1">
        <f t="array" aca="1" ref="N13" ca="1">INDEX(colonneRef,SMALL(IF(colonneRef&lt;&gt;"",ROW(colonneRef),""),ROW(A22)))</f>
        <v>12M54</v>
      </c>
    </row>
    <row r="14" spans="1:15" x14ac:dyDescent="0.3">
      <c r="C14">
        <v>2832</v>
      </c>
      <c r="N14" s="17" t="str" cm="1">
        <f t="array" aca="1" ref="N14" ca="1">INDEX(colonneRef,SMALL(IF(colonneRef&lt;&gt;"",ROW(colonneRef),""),ROW(A25)))</f>
        <v>10M54</v>
      </c>
    </row>
    <row r="15" spans="1:15" x14ac:dyDescent="0.3">
      <c r="C15">
        <v>0</v>
      </c>
      <c r="D15">
        <v>0</v>
      </c>
      <c r="E15">
        <v>1</v>
      </c>
      <c r="N15" s="17" t="str" cm="1">
        <f t="array" aca="1" ref="N15" ca="1">INDEX(colonneRef,SMALL(IF(colonneRef&lt;&gt;"",ROW(colonneRef),""),ROW(A26)))</f>
        <v>25M54</v>
      </c>
    </row>
    <row r="16" spans="1:15" x14ac:dyDescent="0.3">
      <c r="N16" s="17" t="str" cm="1">
        <f t="array" aca="1" ref="N16" ca="1">INDEX(colonneRef,SMALL(IF(colonneRef&lt;&gt;"",ROW(colonneRef),""),ROW(A29)))</f>
        <v>R690 20M17</v>
      </c>
    </row>
    <row r="17" spans="1:14" x14ac:dyDescent="0.3">
      <c r="A17" t="s">
        <v>13</v>
      </c>
      <c r="C17" t="s">
        <v>62</v>
      </c>
      <c r="D17" t="s">
        <v>152</v>
      </c>
      <c r="N17" s="17" t="str" cm="1">
        <f t="array" aca="1" ref="N17" ca="1">INDEX(colonneRef,SMALL(IF(colonneRef&lt;&gt;"",ROW(colonneRef),""),ROW(A30)))</f>
        <v>R690 20M54</v>
      </c>
    </row>
    <row r="18" spans="1:14" x14ac:dyDescent="0.3">
      <c r="C18">
        <v>2448</v>
      </c>
      <c r="N18" s="17" t="str" cm="1">
        <f t="array" aca="1" ref="N18" ca="1">INDEX(colonneRef,SMALL(IF(colonneRef&lt;&gt;"",ROW(colonneRef),""),ROW(A33)))</f>
        <v>32M5M - AG4</v>
      </c>
    </row>
    <row r="19" spans="1:14" x14ac:dyDescent="0.3">
      <c r="C19">
        <v>0</v>
      </c>
      <c r="D19">
        <v>1</v>
      </c>
      <c r="N19" s="17" t="str" cm="1">
        <f t="array" aca="1" ref="N19" ca="1">INDEX(colonneRef,SMALL(IF(colonneRef&lt;&gt;"",ROW(colonneRef),""),ROW(A34)))</f>
        <v>Masque avenir</v>
      </c>
    </row>
    <row r="20" spans="1:14" x14ac:dyDescent="0.3">
      <c r="N20" s="17" t="str" cm="1">
        <f t="array" aca="1" ref="N20" ca="1">INDEX(colonneRef,SMALL(IF(colonneRef&lt;&gt;"",ROW(colonneRef),""),ROW(A37)))</f>
        <v>Masque plat inf/sup</v>
      </c>
    </row>
    <row r="21" spans="1:14" x14ac:dyDescent="0.3">
      <c r="A21" t="s">
        <v>14</v>
      </c>
      <c r="C21" t="s">
        <v>10</v>
      </c>
      <c r="D21" t="s">
        <v>63</v>
      </c>
      <c r="E21" t="s">
        <v>64</v>
      </c>
      <c r="F21" t="s">
        <v>152</v>
      </c>
      <c r="N21" s="17" t="str" cm="1">
        <f t="array" aca="1" ref="N21" ca="1">INDEX(colonneRef,SMALL(IF(colonneRef&lt;&gt;"",ROW(colonneRef),""),ROW(A38)))</f>
        <v>Masque SL Master</v>
      </c>
    </row>
    <row r="22" spans="1:14" x14ac:dyDescent="0.3">
      <c r="C22">
        <v>864</v>
      </c>
      <c r="N22" s="17" t="str" cm="1">
        <f t="array" aca="1" ref="N22" ca="1">INDEX(colonneRef,SMALL(IF(colonneRef&lt;&gt;"",ROW(colonneRef),""),ROW(A41)))</f>
        <v>Rondelle A3</v>
      </c>
    </row>
    <row r="23" spans="1:14" x14ac:dyDescent="0.3">
      <c r="C23">
        <v>0</v>
      </c>
      <c r="D23">
        <v>0</v>
      </c>
      <c r="E23">
        <v>0</v>
      </c>
      <c r="F23">
        <v>1</v>
      </c>
      <c r="N23" s="17" t="str" cm="1">
        <f t="array" aca="1" ref="N23" ca="1">INDEX(colonneRef,SMALL(IF(colonneRef&lt;&gt;"",ROW(colonneRef),""),ROW(A42)))</f>
        <v>Rondelle A4</v>
      </c>
    </row>
    <row r="24" spans="1:14" x14ac:dyDescent="0.3">
      <c r="N24" s="17" t="str" cm="1">
        <f t="array" aca="1" ref="N24" ca="1">INDEX(colonneRef,SMALL(IF(colonneRef&lt;&gt;"",ROW(colonneRef),""),ROW(A45)))</f>
        <v>Grundfos S0,8</v>
      </c>
    </row>
    <row r="25" spans="1:14" x14ac:dyDescent="0.3">
      <c r="A25" t="s">
        <v>15</v>
      </c>
      <c r="C25" t="s">
        <v>65</v>
      </c>
      <c r="D25" t="s">
        <v>66</v>
      </c>
      <c r="E25" t="s">
        <v>67</v>
      </c>
      <c r="N25" s="17" t="str" cm="1">
        <f t="array" aca="1" ref="N25" ca="1">INDEX(colonneRef,SMALL(IF(colonneRef&lt;&gt;"",ROW(colonneRef),""),ROW(A46)))</f>
        <v>Grundfos L0,8</v>
      </c>
    </row>
    <row r="26" spans="1:14" x14ac:dyDescent="0.3">
      <c r="C26">
        <v>192</v>
      </c>
      <c r="N26" s="17" t="str" cm="1">
        <f t="array" aca="1" ref="N26" ca="1">INDEX(colonneRef,SMALL(IF(colonneRef&lt;&gt;"",ROW(colonneRef),""),ROW(A49)))</f>
        <v>Milton Roy</v>
      </c>
    </row>
    <row r="27" spans="1:14" x14ac:dyDescent="0.3">
      <c r="C27">
        <v>0</v>
      </c>
      <c r="D27">
        <v>0</v>
      </c>
      <c r="E27">
        <v>1</v>
      </c>
      <c r="N27" s="17" t="str" cm="1">
        <f t="array" aca="1" ref="N27" ca="1">INDEX(colonneRef,SMALL(IF(colonneRef&lt;&gt;"",ROW(colonneRef),""),ROW(A50)))</f>
        <v>Masque sablage enduction</v>
      </c>
    </row>
    <row r="28" spans="1:14" x14ac:dyDescent="0.3">
      <c r="N28" s="17" t="str" cm="1">
        <f t="array" aca="1" ref="N28" ca="1">INDEX(colonneRef,SMALL(IF(colonneRef&lt;&gt;"",ROW(colonneRef),""),ROW(A53)))</f>
        <v>Joint à lèvre F501111</v>
      </c>
    </row>
    <row r="29" spans="1:14" x14ac:dyDescent="0.3">
      <c r="A29" t="s">
        <v>16</v>
      </c>
      <c r="C29" t="s">
        <v>68</v>
      </c>
      <c r="D29" t="s">
        <v>154</v>
      </c>
      <c r="E29" t="s">
        <v>153</v>
      </c>
      <c r="N29" s="17" t="str" cm="1">
        <f t="array" aca="1" ref="N29" ca="1">INDEX(colonneRef,SMALL(IF(colonneRef&lt;&gt;"",ROW(colonneRef),""),ROW(A54)))</f>
        <v>Konus Schulter</v>
      </c>
    </row>
    <row r="30" spans="1:14" x14ac:dyDescent="0.3">
      <c r="C30">
        <v>3456</v>
      </c>
      <c r="N30" s="17" t="str" cm="1">
        <f t="array" aca="1" ref="N30" ca="1">INDEX(colonneRef,SMALL(IF(colonneRef&lt;&gt;"",ROW(colonneRef),""),ROW(A57)))</f>
        <v>Dichtung 8D</v>
      </c>
    </row>
    <row r="31" spans="1:14" x14ac:dyDescent="0.3">
      <c r="C31">
        <v>0</v>
      </c>
      <c r="D31">
        <v>1</v>
      </c>
      <c r="E31">
        <v>1</v>
      </c>
      <c r="N31" s="17" t="str" cm="1">
        <f t="array" aca="1" ref="N31" ca="1">INDEX(colonneRef,SMALL(IF(colonneRef&lt;&gt;"",ROW(colonneRef),""),ROW(A58)))</f>
        <v>Dichtung 10D</v>
      </c>
    </row>
    <row r="32" spans="1:14" x14ac:dyDescent="0.3">
      <c r="N32" s="17" t="str" cm="1">
        <f t="array" aca="1" ref="N32" ca="1">INDEX(colonneRef,SMALL(IF(colonneRef&lt;&gt;"",ROW(colonneRef),""),ROW(A61)))</f>
        <v>25M5M - PTFE</v>
      </c>
    </row>
    <row r="33" spans="1:14" x14ac:dyDescent="0.3">
      <c r="A33" t="s">
        <v>17</v>
      </c>
      <c r="C33" t="s">
        <v>69</v>
      </c>
      <c r="D33" t="s">
        <v>71</v>
      </c>
      <c r="E33" t="s">
        <v>72</v>
      </c>
      <c r="F33" t="s">
        <v>154</v>
      </c>
      <c r="G33" t="s">
        <v>153</v>
      </c>
      <c r="N33" s="17" t="str" cm="1">
        <f t="array" aca="1" ref="N33" ca="1">INDEX(colonneRef,SMALL(IF(colonneRef&lt;&gt;"",ROW(colonneRef),""),ROW(A62)))</f>
        <v>40M5M - PTFE</v>
      </c>
    </row>
    <row r="34" spans="1:14" x14ac:dyDescent="0.3">
      <c r="C34">
        <v>3504</v>
      </c>
      <c r="N34" s="17" t="str" cm="1">
        <f t="array" aca="1" ref="N34" ca="1">INDEX(colonneRef,SMALL(IF(colonneRef&lt;&gt;"",ROW(colonneRef),""),ROW(A65)))</f>
        <v>100M5M - PTFE</v>
      </c>
    </row>
    <row r="35" spans="1:14" x14ac:dyDescent="0.3">
      <c r="C35">
        <v>0</v>
      </c>
      <c r="D35">
        <v>0</v>
      </c>
      <c r="E35">
        <v>0</v>
      </c>
      <c r="F35">
        <v>1</v>
      </c>
      <c r="G35">
        <v>1</v>
      </c>
      <c r="N35" s="17" t="e" cm="1">
        <f t="array" aca="1" ref="N35" ca="1">INDEX(colonneRef,SMALL(IF(colonneRef&lt;&gt;"",ROW(colonneRef),""),ROW(A66)))</f>
        <v>#NUM!</v>
      </c>
    </row>
    <row r="36" spans="1:14" x14ac:dyDescent="0.3">
      <c r="N36" s="17" t="e" cm="1">
        <f t="array" aca="1" ref="N36" ca="1">INDEX(colonneRef,SMALL(IF(colonneRef&lt;&gt;"",ROW(colonneRef),""),ROW(A69)))</f>
        <v>#NUM!</v>
      </c>
    </row>
    <row r="37" spans="1:14" x14ac:dyDescent="0.3">
      <c r="A37" t="s">
        <v>18</v>
      </c>
      <c r="C37" t="s">
        <v>73</v>
      </c>
      <c r="D37" t="s">
        <v>74</v>
      </c>
      <c r="E37" t="s">
        <v>154</v>
      </c>
      <c r="F37" t="s">
        <v>153</v>
      </c>
      <c r="N37" s="17" t="e" cm="1">
        <f t="array" aca="1" ref="N37" ca="1">INDEX(colonneRef,SMALL(IF(colonneRef&lt;&gt;"",ROW(colonneRef),""),ROW(A70)))</f>
        <v>#NUM!</v>
      </c>
    </row>
    <row r="38" spans="1:14" x14ac:dyDescent="0.3">
      <c r="C38">
        <v>2688</v>
      </c>
      <c r="N38" s="17" t="e" cm="1">
        <f t="array" aca="1" ref="N38" ca="1">INDEX(colonneRef,SMALL(IF(colonneRef&lt;&gt;"",ROW(colonneRef),""),ROW(A73)))</f>
        <v>#NUM!</v>
      </c>
    </row>
    <row r="39" spans="1:14" x14ac:dyDescent="0.3">
      <c r="C39">
        <v>0</v>
      </c>
      <c r="D39">
        <v>0</v>
      </c>
      <c r="E39">
        <v>1</v>
      </c>
      <c r="F39">
        <v>1</v>
      </c>
      <c r="N39" s="17" t="e" cm="1">
        <f t="array" aca="1" ref="N39" ca="1">INDEX(colonneRef,SMALL(IF(colonneRef&lt;&gt;"",ROW(colonneRef),""),ROW(A74)))</f>
        <v>#NUM!</v>
      </c>
    </row>
    <row r="40" spans="1:14" x14ac:dyDescent="0.3">
      <c r="N40" s="17" t="e" cm="1">
        <f t="array" aca="1" ref="N40" ca="1">INDEX(colonneRef,SMALL(IF(colonneRef&lt;&gt;"",ROW(colonneRef),""),ROW(A77)))</f>
        <v>#NUM!</v>
      </c>
    </row>
    <row r="41" spans="1:14" x14ac:dyDescent="0.3">
      <c r="A41" t="s">
        <v>19</v>
      </c>
      <c r="C41" t="s">
        <v>75</v>
      </c>
      <c r="D41" t="s">
        <v>76</v>
      </c>
      <c r="E41" t="s">
        <v>77</v>
      </c>
      <c r="F41" t="s">
        <v>78</v>
      </c>
      <c r="G41" t="s">
        <v>154</v>
      </c>
      <c r="H41" t="s">
        <v>153</v>
      </c>
      <c r="N41" s="17" t="e" cm="1">
        <f t="array" aca="1" ref="N41" ca="1">INDEX(colonneRef,SMALL(IF(colonneRef&lt;&gt;"",ROW(colonneRef),""),ROW(A78)))</f>
        <v>#NUM!</v>
      </c>
    </row>
    <row r="42" spans="1:14" x14ac:dyDescent="0.3">
      <c r="C42">
        <v>1680</v>
      </c>
      <c r="N42" s="17" t="e" cm="1">
        <f t="array" aca="1" ref="N42" ca="1">INDEX(colonneRef,SMALL(IF(colonneRef&lt;&gt;"",ROW(colonneRef),""),ROW(A81)))</f>
        <v>#NUM!</v>
      </c>
    </row>
    <row r="43" spans="1:14" x14ac:dyDescent="0.3">
      <c r="C43">
        <v>0</v>
      </c>
      <c r="D43">
        <v>0</v>
      </c>
      <c r="E43">
        <v>0</v>
      </c>
      <c r="F43">
        <v>0</v>
      </c>
      <c r="G43">
        <v>1</v>
      </c>
      <c r="H43">
        <v>1</v>
      </c>
      <c r="N43" s="17" t="e" cm="1">
        <f t="array" aca="1" ref="N43" ca="1">INDEX(colonneRef,SMALL(IF(colonneRef&lt;&gt;"",ROW(colonneRef),""),ROW(A82)))</f>
        <v>#NUM!</v>
      </c>
    </row>
    <row r="44" spans="1:14" x14ac:dyDescent="0.3">
      <c r="N44" s="17" t="e" cm="1">
        <f t="array" aca="1" ref="N44" ca="1">INDEX(colonneRef,SMALL(IF(colonneRef&lt;&gt;"",ROW(colonneRef),""),ROW(A85)))</f>
        <v>#NUM!</v>
      </c>
    </row>
    <row r="45" spans="1:14" x14ac:dyDescent="0.3">
      <c r="A45" t="s">
        <v>20</v>
      </c>
      <c r="C45" t="s">
        <v>75</v>
      </c>
      <c r="D45" t="s">
        <v>63</v>
      </c>
      <c r="E45" t="s">
        <v>80</v>
      </c>
      <c r="F45" t="s">
        <v>154</v>
      </c>
      <c r="G45" t="s">
        <v>153</v>
      </c>
      <c r="N45" s="17" t="e" cm="1">
        <f t="array" aca="1" ref="N45" ca="1">INDEX(colonneRef,SMALL(IF(colonneRef&lt;&gt;"",ROW(colonneRef),""),ROW(A86)))</f>
        <v>#NUM!</v>
      </c>
    </row>
    <row r="46" spans="1:14" x14ac:dyDescent="0.3">
      <c r="C46">
        <v>624</v>
      </c>
      <c r="N46" s="17" t="e" cm="1">
        <f t="array" aca="1" ref="N46" ca="1">INDEX(colonneRef,SMALL(IF(colonneRef&lt;&gt;"",ROW(colonneRef),""),ROW(A89)))</f>
        <v>#NUM!</v>
      </c>
    </row>
    <row r="47" spans="1:14" x14ac:dyDescent="0.3">
      <c r="C47">
        <v>0</v>
      </c>
      <c r="D47">
        <v>0</v>
      </c>
      <c r="E47">
        <v>0</v>
      </c>
      <c r="F47">
        <v>1</v>
      </c>
      <c r="G47">
        <v>1</v>
      </c>
      <c r="N47" s="17" t="e" cm="1">
        <f t="array" aca="1" ref="N47" ca="1">INDEX(colonneRef,SMALL(IF(colonneRef&lt;&gt;"",ROW(colonneRef),""),ROW(A90)))</f>
        <v>#NUM!</v>
      </c>
    </row>
    <row r="48" spans="1:14" x14ac:dyDescent="0.3">
      <c r="N48" s="17" t="e" cm="1">
        <f t="array" aca="1" ref="N48" ca="1">INDEX(colonneRef,SMALL(IF(colonneRef&lt;&gt;"",ROW(colonneRef),""),ROW(A93)))</f>
        <v>#NUM!</v>
      </c>
    </row>
    <row r="49" spans="1:14" x14ac:dyDescent="0.3">
      <c r="A49" t="s">
        <v>21</v>
      </c>
      <c r="C49" t="s">
        <v>81</v>
      </c>
      <c r="D49" t="s">
        <v>82</v>
      </c>
      <c r="E49" t="s">
        <v>83</v>
      </c>
      <c r="F49" t="s">
        <v>154</v>
      </c>
      <c r="G49" t="s">
        <v>153</v>
      </c>
      <c r="N49" s="17" t="e" cm="1">
        <f t="array" aca="1" ref="N49" ca="1">INDEX(colonneRef,SMALL(IF(colonneRef&lt;&gt;"",ROW(colonneRef),""),ROW(A94)))</f>
        <v>#NUM!</v>
      </c>
    </row>
    <row r="50" spans="1:14" x14ac:dyDescent="0.3">
      <c r="C50">
        <v>192</v>
      </c>
      <c r="N50" s="17" t="e" cm="1">
        <f t="array" aca="1" ref="N50" ca="1">INDEX(colonneRef,SMALL(IF(colonneRef&lt;&gt;"",ROW(colonneRef),""),ROW(A97)))</f>
        <v>#NUM!</v>
      </c>
    </row>
    <row r="51" spans="1:14" x14ac:dyDescent="0.3">
      <c r="C51">
        <v>0</v>
      </c>
      <c r="D51">
        <v>0</v>
      </c>
      <c r="E51">
        <v>0</v>
      </c>
      <c r="F51">
        <v>1</v>
      </c>
      <c r="G51">
        <v>1</v>
      </c>
      <c r="N51" s="17" t="e" cm="1">
        <f t="array" aca="1" ref="N51" ca="1">INDEX(colonneRef,SMALL(IF(colonneRef&lt;&gt;"",ROW(colonneRef),""),ROW(A98)))</f>
        <v>#NUM!</v>
      </c>
    </row>
    <row r="52" spans="1:14" x14ac:dyDescent="0.3">
      <c r="N52" s="17" t="e" cm="1">
        <f t="array" aca="1" ref="N52" ca="1">INDEX(colonneRef,SMALL(IF(colonneRef&lt;&gt;"",ROW(colonneRef),""),ROW(A101)))</f>
        <v>#NUM!</v>
      </c>
    </row>
    <row r="53" spans="1:14" x14ac:dyDescent="0.3">
      <c r="A53" t="s">
        <v>22</v>
      </c>
      <c r="C53" t="s">
        <v>84</v>
      </c>
      <c r="D53" t="s">
        <v>85</v>
      </c>
      <c r="N53" s="17" t="e" cm="1">
        <f t="array" aca="1" ref="N53" ca="1">INDEX(colonneRef,SMALL(IF(colonneRef&lt;&gt;"",ROW(colonneRef),""),ROW(A102)))</f>
        <v>#NUM!</v>
      </c>
    </row>
    <row r="54" spans="1:14" x14ac:dyDescent="0.3">
      <c r="C54">
        <v>2928</v>
      </c>
      <c r="N54" s="17" t="e" cm="1">
        <f t="array" aca="1" ref="N54" ca="1">INDEX(colonneRef,SMALL(IF(colonneRef&lt;&gt;"",ROW(colonneRef),""),ROW(A105)))</f>
        <v>#NUM!</v>
      </c>
    </row>
    <row r="55" spans="1:14" x14ac:dyDescent="0.3">
      <c r="C55">
        <v>0</v>
      </c>
      <c r="D55">
        <v>0</v>
      </c>
      <c r="N55" s="17" t="e" cm="1">
        <f t="array" aca="1" ref="N55" ca="1">INDEX(colonneRef,SMALL(IF(colonneRef&lt;&gt;"",ROW(colonneRef),""),ROW(A106)))</f>
        <v>#NUM!</v>
      </c>
    </row>
    <row r="56" spans="1:14" x14ac:dyDescent="0.3">
      <c r="N56" s="17" t="e" cm="1">
        <f t="array" aca="1" ref="N56" ca="1">INDEX(colonneRef,SMALL(IF(colonneRef&lt;&gt;"",ROW(colonneRef),""),ROW(A109)))</f>
        <v>#NUM!</v>
      </c>
    </row>
    <row r="57" spans="1:14" x14ac:dyDescent="0.3">
      <c r="A57" t="s">
        <v>23</v>
      </c>
      <c r="C57" t="s">
        <v>84</v>
      </c>
      <c r="D57" t="s">
        <v>86</v>
      </c>
      <c r="E57" t="s">
        <v>153</v>
      </c>
      <c r="N57" s="17" t="e" cm="1">
        <f t="array" aca="1" ref="N57" ca="1">INDEX(colonneRef,SMALL(IF(colonneRef&lt;&gt;"",ROW(colonneRef),""),ROW(A110)))</f>
        <v>#NUM!</v>
      </c>
    </row>
    <row r="58" spans="1:14" x14ac:dyDescent="0.3">
      <c r="C58">
        <v>3456</v>
      </c>
      <c r="N58" s="17" t="e" cm="1">
        <f t="array" aca="1" ref="N58" ca="1">INDEX(colonneRef,SMALL(IF(colonneRef&lt;&gt;"",ROW(colonneRef),""),ROW(A113)))</f>
        <v>#NUM!</v>
      </c>
    </row>
    <row r="59" spans="1:14" x14ac:dyDescent="0.3">
      <c r="C59">
        <v>0</v>
      </c>
      <c r="D59">
        <v>0</v>
      </c>
      <c r="E59">
        <v>1</v>
      </c>
      <c r="N59" s="17" t="e" cm="1">
        <f t="array" aca="1" ref="N59" ca="1">INDEX(colonneRef,SMALL(IF(colonneRef&lt;&gt;"",ROW(colonneRef),""),ROW(A114)))</f>
        <v>#NUM!</v>
      </c>
    </row>
    <row r="60" spans="1:14" x14ac:dyDescent="0.3">
      <c r="N60" s="17" t="e" cm="1">
        <f t="array" aca="1" ref="N60" ca="1">INDEX(colonneRef,SMALL(IF(colonneRef&lt;&gt;"",ROW(colonneRef),""),ROW(A117)))</f>
        <v>#NUM!</v>
      </c>
    </row>
    <row r="61" spans="1:14" x14ac:dyDescent="0.3">
      <c r="A61" t="s">
        <v>24</v>
      </c>
      <c r="C61" t="s">
        <v>87</v>
      </c>
      <c r="D61" t="s">
        <v>154</v>
      </c>
      <c r="E61" t="s">
        <v>153</v>
      </c>
      <c r="N61" s="17" t="e" cm="1">
        <f t="array" aca="1" ref="N61" ca="1">INDEX(colonneRef,SMALL(IF(colonneRef&lt;&gt;"",ROW(colonneRef),""),ROW(A118)))</f>
        <v>#NUM!</v>
      </c>
    </row>
    <row r="62" spans="1:14" x14ac:dyDescent="0.3">
      <c r="C62">
        <v>4368</v>
      </c>
      <c r="N62" s="17" t="e" cm="1">
        <f t="array" aca="1" ref="N62" ca="1">INDEX(colonneRef,SMALL(IF(colonneRef&lt;&gt;"",ROW(colonneRef),""),ROW(A121)))</f>
        <v>#NUM!</v>
      </c>
    </row>
    <row r="63" spans="1:14" x14ac:dyDescent="0.3">
      <c r="C63">
        <v>0</v>
      </c>
      <c r="D63">
        <v>1</v>
      </c>
      <c r="E63">
        <v>1</v>
      </c>
      <c r="N63" s="17" t="e" cm="1">
        <f t="array" aca="1" ref="N63" ca="1">INDEX(colonneRef,SMALL(IF(colonneRef&lt;&gt;"",ROW(colonneRef),""),ROW(A122)))</f>
        <v>#NUM!</v>
      </c>
    </row>
    <row r="64" spans="1:14" x14ac:dyDescent="0.3">
      <c r="N64" s="17" t="e" cm="1">
        <f t="array" aca="1" ref="N64" ca="1">INDEX(colonneRef,SMALL(IF(colonneRef&lt;&gt;"",ROW(colonneRef),""),ROW(A125)))</f>
        <v>#NUM!</v>
      </c>
    </row>
    <row r="65" spans="1:14" x14ac:dyDescent="0.3">
      <c r="A65" t="s">
        <v>25</v>
      </c>
      <c r="C65" t="s">
        <v>88</v>
      </c>
      <c r="D65" t="s">
        <v>154</v>
      </c>
      <c r="E65" t="s">
        <v>153</v>
      </c>
      <c r="N65" s="17" t="e" cm="1">
        <f t="array" aca="1" ref="N65" ca="1">INDEX(colonneRef,SMALL(IF(colonneRef&lt;&gt;"",ROW(colonneRef),""),ROW(A126)))</f>
        <v>#NUM!</v>
      </c>
    </row>
    <row r="66" spans="1:14" x14ac:dyDescent="0.3">
      <c r="C66">
        <v>3792</v>
      </c>
      <c r="N66" s="17" t="e" cm="1">
        <f t="array" aca="1" ref="N66" ca="1">INDEX(colonneRef,SMALL(IF(colonneRef&lt;&gt;"",ROW(colonneRef),""),ROW(A129)))</f>
        <v>#NUM!</v>
      </c>
    </row>
    <row r="67" spans="1:14" x14ac:dyDescent="0.3">
      <c r="C67">
        <v>0</v>
      </c>
      <c r="D67">
        <v>1</v>
      </c>
      <c r="E67">
        <v>1</v>
      </c>
      <c r="N67" s="17" t="e" cm="1">
        <f t="array" aca="1" ref="N67" ca="1">INDEX(colonneRef,SMALL(IF(colonneRef&lt;&gt;"",ROW(colonneRef),""),ROW(A130)))</f>
        <v>#NUM!</v>
      </c>
    </row>
    <row r="68" spans="1:14" x14ac:dyDescent="0.3">
      <c r="N68" s="17" t="e" cm="1">
        <f t="array" aca="1" ref="N68" ca="1">INDEX(colonneRef,SMALL(IF(colonneRef&lt;&gt;"",ROW(colonneRef),""),ROW(A131)))</f>
        <v>#NUM!</v>
      </c>
    </row>
    <row r="69" spans="1:14" x14ac:dyDescent="0.3">
      <c r="A69" t="s">
        <v>26</v>
      </c>
      <c r="C69" t="s">
        <v>89</v>
      </c>
      <c r="D69" t="s">
        <v>90</v>
      </c>
      <c r="E69" t="s">
        <v>91</v>
      </c>
      <c r="F69" t="s">
        <v>154</v>
      </c>
      <c r="G69" t="s">
        <v>153</v>
      </c>
      <c r="N69" s="17" t="e" cm="1">
        <f t="array" aca="1" ref="N69" ca="1">INDEX(colonneRef,SMALL(IF(colonneRef&lt;&gt;"",ROW(colonneRef),""),ROW(A133)))</f>
        <v>#NUM!</v>
      </c>
    </row>
    <row r="70" spans="1:14" x14ac:dyDescent="0.3">
      <c r="C70">
        <v>1872</v>
      </c>
      <c r="N70" s="17" t="e" cm="1">
        <f t="array" aca="1" ref="N70" ca="1">INDEX(colonneRef,SMALL(IF(colonneRef&lt;&gt;"",ROW(colonneRef),""),ROW(A134)))</f>
        <v>#NUM!</v>
      </c>
    </row>
    <row r="71" spans="1:14" x14ac:dyDescent="0.3">
      <c r="C71">
        <v>0</v>
      </c>
      <c r="D71">
        <v>0</v>
      </c>
      <c r="E71">
        <v>0</v>
      </c>
      <c r="F71">
        <v>1</v>
      </c>
      <c r="G71">
        <v>1</v>
      </c>
      <c r="N71" s="17" t="e" cm="1">
        <f t="array" aca="1" ref="N71" ca="1">INDEX(colonneRef,SMALL(IF(colonneRef&lt;&gt;"",ROW(colonneRef),""),ROW(A137)))</f>
        <v>#NUM!</v>
      </c>
    </row>
    <row r="72" spans="1:14" x14ac:dyDescent="0.3">
      <c r="N72" s="17" t="e" cm="1">
        <f t="array" aca="1" ref="N72" ca="1">INDEX(colonneRef,SMALL(IF(colonneRef&lt;&gt;"",ROW(colonneRef),""),ROW(A140)))</f>
        <v>#NUM!</v>
      </c>
    </row>
    <row r="73" spans="1:14" x14ac:dyDescent="0.3">
      <c r="A73" t="s">
        <v>27</v>
      </c>
      <c r="C73" t="s">
        <v>75</v>
      </c>
      <c r="D73" t="s">
        <v>92</v>
      </c>
      <c r="E73" t="s">
        <v>93</v>
      </c>
      <c r="F73" t="s">
        <v>79</v>
      </c>
      <c r="G73" t="s">
        <v>153</v>
      </c>
      <c r="N73" s="17" t="e" cm="1">
        <f t="array" aca="1" ref="N73" ca="1">INDEX(colonneRef,SMALL(IF(colonneRef&lt;&gt;"",ROW(colonneRef),""),ROW(A141)))</f>
        <v>#NUM!</v>
      </c>
    </row>
    <row r="74" spans="1:14" x14ac:dyDescent="0.3">
      <c r="C74">
        <v>960</v>
      </c>
      <c r="N74" s="17" t="e" cm="1">
        <f t="array" aca="1" ref="N74" ca="1">INDEX(colonneRef,SMALL(IF(colonneRef&lt;&gt;"",ROW(colonneRef),""),ROW(A144)))</f>
        <v>#NUM!</v>
      </c>
    </row>
    <row r="75" spans="1:14" x14ac:dyDescent="0.3">
      <c r="C75">
        <v>0</v>
      </c>
      <c r="D75">
        <v>0</v>
      </c>
      <c r="E75">
        <v>0</v>
      </c>
      <c r="F75">
        <v>4</v>
      </c>
      <c r="G75">
        <v>1</v>
      </c>
      <c r="N75" s="17" t="e" cm="1">
        <f t="array" aca="1" ref="N75" ca="1">INDEX(colonneRef,SMALL(IF(colonneRef&lt;&gt;"",ROW(colonneRef),""),ROW(A145)))</f>
        <v>#NUM!</v>
      </c>
    </row>
    <row r="76" spans="1:14" x14ac:dyDescent="0.3">
      <c r="N76" s="17" t="e" cm="1">
        <f t="array" aca="1" ref="N76" ca="1">INDEX(colonneRef,SMALL(IF(colonneRef&lt;&gt;"",ROW(colonneRef),""),ROW(A148)))</f>
        <v>#NUM!</v>
      </c>
    </row>
    <row r="77" spans="1:14" x14ac:dyDescent="0.3">
      <c r="A77" t="s">
        <v>28</v>
      </c>
      <c r="C77" t="s">
        <v>82</v>
      </c>
      <c r="D77" t="s">
        <v>83</v>
      </c>
      <c r="E77" t="s">
        <v>81</v>
      </c>
      <c r="F77" t="s">
        <v>154</v>
      </c>
      <c r="G77" t="s">
        <v>153</v>
      </c>
      <c r="N77" s="17" t="e" cm="1">
        <f t="array" aca="1" ref="N77" ca="1">INDEX(colonneRef,SMALL(IF(colonneRef&lt;&gt;"",ROW(colonneRef),""),ROW(A149)))</f>
        <v>#NUM!</v>
      </c>
    </row>
    <row r="78" spans="1:14" x14ac:dyDescent="0.3">
      <c r="C78">
        <v>288</v>
      </c>
      <c r="N78" s="17" t="e" cm="1">
        <f t="array" aca="1" ref="N78" ca="1">INDEX(colonneRef,SMALL(IF(colonneRef&lt;&gt;"",ROW(colonneRef),""),ROW(A152)))</f>
        <v>#NUM!</v>
      </c>
    </row>
    <row r="79" spans="1:14" x14ac:dyDescent="0.3">
      <c r="C79">
        <v>0</v>
      </c>
      <c r="D79">
        <v>0</v>
      </c>
      <c r="E79">
        <v>0</v>
      </c>
      <c r="F79">
        <v>1</v>
      </c>
      <c r="G79">
        <v>1</v>
      </c>
      <c r="N79" s="17" t="e" cm="1">
        <f t="array" aca="1" ref="N79" ca="1">INDEX(colonneRef,SMALL(IF(colonneRef&lt;&gt;"",ROW(colonneRef),""),ROW(A153)))</f>
        <v>#NUM!</v>
      </c>
    </row>
    <row r="80" spans="1:14" x14ac:dyDescent="0.3">
      <c r="N80" s="17" t="e" cm="1">
        <f t="array" aca="1" ref="N80" ca="1">INDEX(colonneRef,SMALL(IF(colonneRef&lt;&gt;"",ROW(colonneRef),""),ROW(A156)))</f>
        <v>#NUM!</v>
      </c>
    </row>
    <row r="81" spans="1:14" x14ac:dyDescent="0.3">
      <c r="A81" t="s">
        <v>29</v>
      </c>
      <c r="C81" t="s">
        <v>70</v>
      </c>
      <c r="D81" t="s">
        <v>94</v>
      </c>
      <c r="E81" t="s">
        <v>95</v>
      </c>
      <c r="F81" t="s">
        <v>96</v>
      </c>
      <c r="N81" s="17" t="e" cm="1">
        <f t="array" aca="1" ref="N81" ca="1">INDEX(colonneRef,SMALL(IF(colonneRef&lt;&gt;"",ROW(colonneRef),""),ROW(A157)))</f>
        <v>#NUM!</v>
      </c>
    </row>
    <row r="82" spans="1:14" x14ac:dyDescent="0.3">
      <c r="C82">
        <v>3360</v>
      </c>
      <c r="N82" s="17" t="e" cm="1">
        <f t="array" aca="1" ref="N82" ca="1">INDEX(colonneRef,SMALL(IF(colonneRef&lt;&gt;"",ROW(colonneRef),""),ROW(A160)))</f>
        <v>#NUM!</v>
      </c>
    </row>
    <row r="83" spans="1:14" x14ac:dyDescent="0.3">
      <c r="C83">
        <v>0</v>
      </c>
      <c r="D83">
        <v>0</v>
      </c>
      <c r="E83">
        <v>1</v>
      </c>
      <c r="F83">
        <v>0</v>
      </c>
      <c r="N83" s="17" t="e" cm="1">
        <f t="array" aca="1" ref="N83" ca="1">INDEX(colonneRef,SMALL(IF(colonneRef&lt;&gt;"",ROW(colonneRef),""),ROW(A161)))</f>
        <v>#NUM!</v>
      </c>
    </row>
    <row r="84" spans="1:14" x14ac:dyDescent="0.3">
      <c r="N84" s="17" t="e" cm="1">
        <f t="array" aca="1" ref="N84" ca="1">INDEX(colonneRef,SMALL(IF(colonneRef&lt;&gt;"",ROW(colonneRef),""),ROW(A164)))</f>
        <v>#NUM!</v>
      </c>
    </row>
    <row r="85" spans="1:14" x14ac:dyDescent="0.3">
      <c r="A85" t="s">
        <v>30</v>
      </c>
      <c r="C85" t="s">
        <v>97</v>
      </c>
      <c r="D85" t="s">
        <v>98</v>
      </c>
      <c r="E85" t="s">
        <v>99</v>
      </c>
      <c r="F85" t="s">
        <v>100</v>
      </c>
      <c r="N85" s="17" t="e" cm="1">
        <f t="array" aca="1" ref="N85" ca="1">INDEX(colonneRef,SMALL(IF(colonneRef&lt;&gt;"",ROW(colonneRef),""),ROW(A165)))</f>
        <v>#NUM!</v>
      </c>
    </row>
    <row r="86" spans="1:14" x14ac:dyDescent="0.3">
      <c r="C86">
        <v>2880</v>
      </c>
      <c r="N86" s="17" t="e" cm="1">
        <f t="array" aca="1" ref="N86" ca="1">INDEX(colonneRef,SMALL(IF(colonneRef&lt;&gt;"",ROW(colonneRef),""),ROW(A168)))</f>
        <v>#NUM!</v>
      </c>
    </row>
    <row r="87" spans="1:14" x14ac:dyDescent="0.3">
      <c r="C87">
        <v>0</v>
      </c>
      <c r="D87">
        <v>0</v>
      </c>
      <c r="E87">
        <v>1</v>
      </c>
      <c r="F87">
        <v>0</v>
      </c>
      <c r="N87" s="17" t="e" cm="1">
        <f t="array" aca="1" ref="N87" ca="1">INDEX(colonneRef,SMALL(IF(colonneRef&lt;&gt;"",ROW(colonneRef),""),ROW(A169)))</f>
        <v>#NUM!</v>
      </c>
    </row>
    <row r="88" spans="1:14" x14ac:dyDescent="0.3">
      <c r="N88" s="17" t="e" cm="1">
        <f t="array" aca="1" ref="N88" ca="1">INDEX(colonneRef,SMALL(IF(colonneRef&lt;&gt;"",ROW(colonneRef),""),ROW(A172)))</f>
        <v>#NUM!</v>
      </c>
    </row>
    <row r="89" spans="1:14" x14ac:dyDescent="0.3">
      <c r="A89" t="s">
        <v>31</v>
      </c>
      <c r="C89" t="s">
        <v>101</v>
      </c>
      <c r="D89" t="s">
        <v>99</v>
      </c>
      <c r="E89" t="s">
        <v>102</v>
      </c>
      <c r="N89" s="17" t="e" cm="1">
        <f t="array" aca="1" ref="N89" ca="1">INDEX(colonneRef,SMALL(IF(colonneRef&lt;&gt;"",ROW(colonneRef),""),ROW(A173)))</f>
        <v>#NUM!</v>
      </c>
    </row>
    <row r="90" spans="1:14" x14ac:dyDescent="0.3">
      <c r="C90">
        <v>1824</v>
      </c>
      <c r="N90" s="17" t="e" cm="1">
        <f t="array" aca="1" ref="N90" ca="1">INDEX(colonneRef,SMALL(IF(colonneRef&lt;&gt;"",ROW(colonneRef),""),ROW(A174)))</f>
        <v>#NUM!</v>
      </c>
    </row>
    <row r="91" spans="1:14" x14ac:dyDescent="0.3">
      <c r="C91">
        <v>0</v>
      </c>
      <c r="D91">
        <v>1</v>
      </c>
      <c r="E91">
        <v>0</v>
      </c>
      <c r="N91" s="17" t="e" cm="1">
        <f t="array" aca="1" ref="N91" ca="1">INDEX(colonneRef,SMALL(IF(colonneRef&lt;&gt;"",ROW(colonneRef),""),ROW(A177)))</f>
        <v>#NUM!</v>
      </c>
    </row>
    <row r="92" spans="1:14" x14ac:dyDescent="0.3">
      <c r="N92" s="17" t="e" cm="1">
        <f t="array" aca="1" ref="N92" ca="1">INDEX(colonneRef,SMALL(IF(colonneRef&lt;&gt;"",ROW(colonneRef),""),ROW(A178)))</f>
        <v>#NUM!</v>
      </c>
    </row>
    <row r="93" spans="1:14" x14ac:dyDescent="0.3">
      <c r="A93" t="s">
        <v>32</v>
      </c>
      <c r="C93" t="s">
        <v>70</v>
      </c>
      <c r="D93" t="s">
        <v>103</v>
      </c>
      <c r="N93" s="17" t="e" cm="1">
        <f t="array" aca="1" ref="N93" ca="1">INDEX(colonneRef,SMALL(IF(colonneRef&lt;&gt;"",ROW(colonneRef),""),ROW(A181)))</f>
        <v>#NUM!</v>
      </c>
    </row>
    <row r="94" spans="1:14" x14ac:dyDescent="0.3">
      <c r="C94">
        <v>5568</v>
      </c>
      <c r="N94" s="17" t="e" cm="1">
        <f t="array" aca="1" ref="N94" ca="1">INDEX(colonneRef,SMALL(IF(colonneRef&lt;&gt;"",ROW(colonneRef),""),ROW(A182)))</f>
        <v>#NUM!</v>
      </c>
    </row>
    <row r="95" spans="1:14" x14ac:dyDescent="0.3">
      <c r="C95">
        <v>0</v>
      </c>
      <c r="D95">
        <v>0</v>
      </c>
      <c r="N95" s="17" t="e" cm="1">
        <f t="array" aca="1" ref="N95" ca="1">INDEX(colonneRef,SMALL(IF(colonneRef&lt;&gt;"",ROW(colonneRef),""),ROW(A197)))</f>
        <v>#NUM!</v>
      </c>
    </row>
    <row r="96" spans="1:14" x14ac:dyDescent="0.3">
      <c r="N96" s="17" t="e" cm="1">
        <f t="array" aca="1" ref="N96" ca="1">INDEX(colonneRef,SMALL(IF(colonneRef&lt;&gt;"",ROW(colonneRef),""),ROW(A198)))</f>
        <v>#NUM!</v>
      </c>
    </row>
    <row r="97" spans="1:14" x14ac:dyDescent="0.3">
      <c r="A97" t="s">
        <v>33</v>
      </c>
      <c r="C97" t="s">
        <v>104</v>
      </c>
      <c r="D97" t="s">
        <v>105</v>
      </c>
      <c r="E97" t="s">
        <v>153</v>
      </c>
      <c r="N97" s="17" t="e" cm="1">
        <f t="array" aca="1" ref="N97" ca="1">INDEX(colonneRef,SMALL(IF(colonneRef&lt;&gt;"",ROW(colonneRef),""),ROW(A201)))</f>
        <v>#NUM!</v>
      </c>
    </row>
    <row r="98" spans="1:14" x14ac:dyDescent="0.3">
      <c r="C98">
        <v>3360</v>
      </c>
      <c r="N98" s="17" t="e" cm="1">
        <f t="array" aca="1" ref="N98" ca="1">INDEX(colonneRef,SMALL(IF(colonneRef&lt;&gt;"",ROW(colonneRef),""),ROW(A202)))</f>
        <v>#NUM!</v>
      </c>
    </row>
    <row r="99" spans="1:14" x14ac:dyDescent="0.3">
      <c r="C99">
        <v>14</v>
      </c>
      <c r="D99">
        <v>6</v>
      </c>
      <c r="E99">
        <v>1</v>
      </c>
      <c r="N99" s="17" t="e" cm="1">
        <f t="array" aca="1" ref="N99" ca="1">INDEX(colonneRef,SMALL(IF(colonneRef&lt;&gt;"",ROW(colonneRef),""),ROW(A205)))</f>
        <v>#NUM!</v>
      </c>
    </row>
    <row r="100" spans="1:14" x14ac:dyDescent="0.3">
      <c r="N100" s="17" t="e" cm="1">
        <f t="array" aca="1" ref="N100" ca="1">INDEX(colonneRef,SMALL(IF(colonneRef&lt;&gt;"",ROW(colonneRef),""),ROW(A206)))</f>
        <v>#NUM!</v>
      </c>
    </row>
    <row r="101" spans="1:14" x14ac:dyDescent="0.3">
      <c r="A101" t="s">
        <v>34</v>
      </c>
      <c r="C101" t="s">
        <v>106</v>
      </c>
      <c r="D101" t="s">
        <v>107</v>
      </c>
      <c r="E101" t="s">
        <v>154</v>
      </c>
      <c r="F101" t="s">
        <v>153</v>
      </c>
      <c r="N101" s="17" t="e" cm="1">
        <f t="array" aca="1" ref="N101" ca="1">INDEX(colonneRef,SMALL(IF(colonneRef&lt;&gt;"",ROW(colonneRef),""),ROW(A209)))</f>
        <v>#NUM!</v>
      </c>
    </row>
    <row r="102" spans="1:14" x14ac:dyDescent="0.3">
      <c r="C102">
        <v>1920</v>
      </c>
      <c r="N102" s="17" t="e" cm="1">
        <f t="array" aca="1" ref="N102" ca="1">INDEX(colonneRef,SMALL(IF(colonneRef&lt;&gt;"",ROW(colonneRef),""),ROW(A210)))</f>
        <v>#NUM!</v>
      </c>
    </row>
    <row r="103" spans="1:14" x14ac:dyDescent="0.3">
      <c r="C103">
        <v>0</v>
      </c>
      <c r="D103">
        <v>0</v>
      </c>
      <c r="E103">
        <v>1</v>
      </c>
      <c r="F103">
        <v>1</v>
      </c>
      <c r="N103" s="17" t="e" cm="1">
        <f t="array" aca="1" ref="N103" ca="1">INDEX(colonneRef,SMALL(IF(colonneRef&lt;&gt;"",ROW(colonneRef),""),ROW(A213)))</f>
        <v>#NUM!</v>
      </c>
    </row>
    <row r="104" spans="1:14" x14ac:dyDescent="0.3">
      <c r="N104" s="17" t="e" cm="1">
        <f t="array" aca="1" ref="N104" ca="1">INDEX(colonneRef,SMALL(IF(colonneRef&lt;&gt;"",ROW(colonneRef),""),ROW(A214)))</f>
        <v>#NUM!</v>
      </c>
    </row>
    <row r="105" spans="1:14" x14ac:dyDescent="0.3">
      <c r="A105" t="s">
        <v>35</v>
      </c>
      <c r="C105" t="s">
        <v>60</v>
      </c>
      <c r="D105" t="s">
        <v>108</v>
      </c>
      <c r="E105" t="s">
        <v>109</v>
      </c>
      <c r="F105" t="s">
        <v>110</v>
      </c>
      <c r="G105" t="s">
        <v>154</v>
      </c>
      <c r="H105" t="s">
        <v>153</v>
      </c>
      <c r="N105" s="17" t="e" cm="1">
        <f t="array" aca="1" ref="N105" ca="1">INDEX(colonneRef,SMALL(IF(colonneRef&lt;&gt;"",ROW(colonneRef),""),ROW(A217)))</f>
        <v>#NUM!</v>
      </c>
    </row>
    <row r="106" spans="1:14" x14ac:dyDescent="0.3">
      <c r="C106">
        <v>1152</v>
      </c>
      <c r="N106" s="17" t="e" cm="1">
        <f t="array" aca="1" ref="N106" ca="1">INDEX(colonneRef,SMALL(IF(colonneRef&lt;&gt;"",ROW(colonneRef),""),ROW(A218)))</f>
        <v>#NUM!</v>
      </c>
    </row>
    <row r="107" spans="1:14" x14ac:dyDescent="0.3">
      <c r="C107">
        <v>0</v>
      </c>
      <c r="D107">
        <v>0</v>
      </c>
      <c r="E107">
        <v>0</v>
      </c>
      <c r="F107">
        <v>0</v>
      </c>
      <c r="G107">
        <v>1</v>
      </c>
      <c r="H107">
        <v>1</v>
      </c>
      <c r="N107" s="17" t="e" cm="1">
        <f t="array" aca="1" ref="N107" ca="1">INDEX(colonneRef,SMALL(IF(colonneRef&lt;&gt;"",ROW(colonneRef),""),ROW(A221)))</f>
        <v>#NUM!</v>
      </c>
    </row>
    <row r="108" spans="1:14" x14ac:dyDescent="0.3">
      <c r="N108" s="17" t="e" cm="1">
        <f t="array" aca="1" ref="N108" ca="1">INDEX(colonneRef,SMALL(IF(colonneRef&lt;&gt;"",ROW(colonneRef),""),ROW(A234)))</f>
        <v>#NUM!</v>
      </c>
    </row>
    <row r="109" spans="1:14" x14ac:dyDescent="0.3">
      <c r="A109" t="s">
        <v>36</v>
      </c>
      <c r="C109" t="s">
        <v>76</v>
      </c>
      <c r="D109" t="s">
        <v>60</v>
      </c>
      <c r="E109" t="s">
        <v>111</v>
      </c>
      <c r="F109" t="s">
        <v>112</v>
      </c>
      <c r="G109" t="s">
        <v>154</v>
      </c>
      <c r="H109" t="s">
        <v>153</v>
      </c>
      <c r="N109" s="17" t="e" cm="1">
        <f t="array" aca="1" ref="N109" ca="1">INDEX(colonneRef,SMALL(IF(colonneRef&lt;&gt;"",ROW(colonneRef),""),ROW(A235)))</f>
        <v>#NUM!</v>
      </c>
    </row>
    <row r="110" spans="1:14" x14ac:dyDescent="0.3">
      <c r="C110">
        <v>3840</v>
      </c>
      <c r="N110" s="17" t="e" cm="1">
        <f t="array" aca="1" ref="N110" ca="1">INDEX(colonneRef,SMALL(IF(colonneRef&lt;&gt;"",ROW(colonneRef),""),ROW(A237)))</f>
        <v>#NUM!</v>
      </c>
    </row>
    <row r="111" spans="1:14" x14ac:dyDescent="0.3">
      <c r="C111">
        <v>0</v>
      </c>
      <c r="D111">
        <v>0</v>
      </c>
      <c r="E111">
        <v>0</v>
      </c>
      <c r="F111">
        <v>0</v>
      </c>
      <c r="G111">
        <v>1</v>
      </c>
      <c r="H111">
        <v>1</v>
      </c>
      <c r="N111" s="17" t="e" cm="1">
        <f t="array" aca="1" ref="N111" ca="1">INDEX(colonneRef,SMALL(IF(colonneRef&lt;&gt;"",ROW(colonneRef),""),ROW(A238)))</f>
        <v>#NUM!</v>
      </c>
    </row>
    <row r="112" spans="1:14" x14ac:dyDescent="0.3">
      <c r="N112" s="17" t="e" cm="1">
        <f t="array" aca="1" ref="N112" ca="1">INDEX(colonneRef,SMALL(IF(colonneRef&lt;&gt;"",ROW(colonneRef),""),ROW(A241)))</f>
        <v>#NUM!</v>
      </c>
    </row>
    <row r="113" spans="1:14" x14ac:dyDescent="0.3">
      <c r="A113" t="s">
        <v>113</v>
      </c>
      <c r="C113" t="s">
        <v>114</v>
      </c>
      <c r="D113" t="s">
        <v>115</v>
      </c>
      <c r="E113" t="s">
        <v>116</v>
      </c>
      <c r="F113" t="s">
        <v>154</v>
      </c>
      <c r="G113" t="s">
        <v>153</v>
      </c>
      <c r="N113" s="17" t="e" cm="1">
        <f t="array" aca="1" ref="N113" ca="1">INDEX(colonneRef,SMALL(IF(colonneRef&lt;&gt;"",ROW(colonneRef),""),ROW(A242)))</f>
        <v>#NUM!</v>
      </c>
    </row>
    <row r="114" spans="1:14" x14ac:dyDescent="0.3">
      <c r="C114">
        <v>2016</v>
      </c>
      <c r="N114" s="17" t="e" cm="1">
        <f t="array" aca="1" ref="N114" ca="1">INDEX(colonneRef,SMALL(IF(colonneRef&lt;&gt;"",ROW(colonneRef),""),ROW(A245)))</f>
        <v>#NUM!</v>
      </c>
    </row>
    <row r="115" spans="1:14" x14ac:dyDescent="0.3">
      <c r="C115">
        <v>0</v>
      </c>
      <c r="D115">
        <v>0</v>
      </c>
      <c r="E115">
        <v>0</v>
      </c>
      <c r="F115">
        <v>0</v>
      </c>
      <c r="G115">
        <v>1</v>
      </c>
      <c r="N115" s="17" t="e" cm="1">
        <f t="array" aca="1" ref="N115" ca="1">INDEX(colonneRef,SMALL(IF(colonneRef&lt;&gt;"",ROW(colonneRef),""),ROW(A246)))</f>
        <v>#NUM!</v>
      </c>
    </row>
    <row r="116" spans="1:14" x14ac:dyDescent="0.3">
      <c r="N116" s="17" t="e" cm="1">
        <f t="array" aca="1" ref="N116" ca="1">INDEX(colonneRef,SMALL(IF(colonneRef&lt;&gt;"",ROW(colonneRef),""),ROW(A249)))</f>
        <v>#NUM!</v>
      </c>
    </row>
    <row r="117" spans="1:14" x14ac:dyDescent="0.3">
      <c r="A117" t="s">
        <v>117</v>
      </c>
      <c r="C117" t="s">
        <v>114</v>
      </c>
      <c r="D117" t="s">
        <v>70</v>
      </c>
      <c r="E117" t="s">
        <v>118</v>
      </c>
      <c r="F117" t="s">
        <v>154</v>
      </c>
      <c r="G117" t="s">
        <v>153</v>
      </c>
      <c r="N117" s="17" t="e" cm="1">
        <f t="array" aca="1" ref="N117" ca="1">INDEX(colonneRef,SMALL(IF(colonneRef&lt;&gt;"",ROW(colonneRef),""),ROW(A250)))</f>
        <v>#NUM!</v>
      </c>
    </row>
    <row r="118" spans="1:14" x14ac:dyDescent="0.3">
      <c r="C118">
        <v>2016</v>
      </c>
      <c r="N118" s="17" t="e" cm="1">
        <f t="array" aca="1" ref="N118" ca="1">INDEX(colonneRef,SMALL(IF(colonneRef&lt;&gt;"",ROW(colonneRef),""),ROW(A253)))</f>
        <v>#NUM!</v>
      </c>
    </row>
    <row r="119" spans="1:14" x14ac:dyDescent="0.3">
      <c r="C119">
        <v>0</v>
      </c>
      <c r="D119">
        <v>0</v>
      </c>
      <c r="E119">
        <v>0</v>
      </c>
      <c r="F119">
        <v>0</v>
      </c>
      <c r="G119">
        <v>1</v>
      </c>
      <c r="N119" s="17" t="e" cm="1">
        <f t="array" aca="1" ref="N119" ca="1">INDEX(colonneRef,SMALL(IF(colonneRef&lt;&gt;"",ROW(colonneRef),""),ROW(A254)))</f>
        <v>#NUM!</v>
      </c>
    </row>
    <row r="120" spans="1:14" x14ac:dyDescent="0.3">
      <c r="N120" s="17" t="e" cm="1">
        <f t="array" aca="1" ref="N120" ca="1">INDEX(colonneRef,SMALL(IF(colonneRef&lt;&gt;"",ROW(colonneRef),""),ROW(A257)))</f>
        <v>#NUM!</v>
      </c>
    </row>
    <row r="121" spans="1:14" x14ac:dyDescent="0.3">
      <c r="A121" t="s">
        <v>119</v>
      </c>
      <c r="C121" t="s">
        <v>120</v>
      </c>
      <c r="D121" t="s">
        <v>121</v>
      </c>
      <c r="E121" t="s">
        <v>122</v>
      </c>
      <c r="F121" t="s">
        <v>154</v>
      </c>
      <c r="N121" s="17" t="e" cm="1">
        <f t="array" aca="1" ref="N121" ca="1">INDEX(colonneRef,SMALL(IF(colonneRef&lt;&gt;"",ROW(colonneRef),""),ROW(A258)))</f>
        <v>#NUM!</v>
      </c>
    </row>
    <row r="122" spans="1:14" x14ac:dyDescent="0.3">
      <c r="C122">
        <v>78</v>
      </c>
      <c r="N122" s="17" t="e" cm="1">
        <f t="array" aca="1" ref="N122" ca="1">INDEX(colonneRef,SMALL(IF(colonneRef&lt;&gt;"",ROW(colonneRef),""),ROW(A259)))</f>
        <v>#NUM!</v>
      </c>
    </row>
    <row r="123" spans="1:14" x14ac:dyDescent="0.3">
      <c r="C123">
        <v>0</v>
      </c>
      <c r="D123">
        <v>0</v>
      </c>
      <c r="E123">
        <v>0</v>
      </c>
      <c r="F123">
        <v>1</v>
      </c>
      <c r="N123" s="17" t="e" cm="1">
        <f t="array" aca="1" ref="N123" ca="1">INDEX(colonneRef,SMALL(IF(colonneRef&lt;&gt;"",ROW(colonneRef),""),ROW(A260)))</f>
        <v>#NUM!</v>
      </c>
    </row>
    <row r="124" spans="1:14" x14ac:dyDescent="0.3">
      <c r="N124" s="17" t="e" cm="1">
        <f t="array" aca="1" ref="N124" ca="1">INDEX(colonneRef,SMALL(IF(colonneRef&lt;&gt;"",ROW(colonneRef),""),ROW(A261)))</f>
        <v>#NUM!</v>
      </c>
    </row>
    <row r="125" spans="1:14" x14ac:dyDescent="0.3">
      <c r="A125" t="s">
        <v>37</v>
      </c>
      <c r="C125" t="s">
        <v>123</v>
      </c>
      <c r="D125" t="s">
        <v>124</v>
      </c>
      <c r="E125" t="s">
        <v>125</v>
      </c>
      <c r="F125" t="s">
        <v>154</v>
      </c>
      <c r="N125" s="17" t="e" cm="1">
        <f t="array" aca="1" ref="N125" ca="1">INDEX(colonneRef,SMALL(IF(colonneRef&lt;&gt;"",ROW(colonneRef),""),ROW(A262)))</f>
        <v>#NUM!</v>
      </c>
    </row>
    <row r="126" spans="1:14" x14ac:dyDescent="0.3">
      <c r="C126">
        <v>108</v>
      </c>
      <c r="N126" s="17" t="e" cm="1">
        <f t="array" aca="1" ref="N126" ca="1">INDEX(colonneRef,SMALL(IF(colonneRef&lt;&gt;"",ROW(colonneRef),""),ROW(A263)))</f>
        <v>#NUM!</v>
      </c>
    </row>
    <row r="127" spans="1:14" x14ac:dyDescent="0.3">
      <c r="C127">
        <v>0</v>
      </c>
      <c r="D127">
        <v>0</v>
      </c>
      <c r="E127">
        <v>0</v>
      </c>
      <c r="F127">
        <v>1</v>
      </c>
      <c r="N127" s="17" t="e" cm="1">
        <f t="array" aca="1" ref="N127" ca="1">INDEX(colonneRef,SMALL(IF(colonneRef&lt;&gt;"",ROW(colonneRef),""),ROW(A264)))</f>
        <v>#NUM!</v>
      </c>
    </row>
    <row r="128" spans="1:14" x14ac:dyDescent="0.3">
      <c r="N128" s="17" t="e" cm="1">
        <f t="array" aca="1" ref="N128" ca="1">INDEX(colonneRef,SMALL(IF(colonneRef&lt;&gt;"",ROW(colonneRef),""),ROW(A265)))</f>
        <v>#NUM!</v>
      </c>
    </row>
    <row r="129" spans="1:14" x14ac:dyDescent="0.3">
      <c r="A129" t="s">
        <v>38</v>
      </c>
      <c r="C129" t="s">
        <v>75</v>
      </c>
      <c r="D129" t="s">
        <v>126</v>
      </c>
      <c r="E129" t="s">
        <v>127</v>
      </c>
      <c r="F129" t="s">
        <v>128</v>
      </c>
      <c r="N129" s="17" t="e" cm="1">
        <f t="array" aca="1" ref="N129" ca="1">INDEX(colonneRef,SMALL(IF(colonneRef&lt;&gt;"",ROW(colonneRef),""),ROW(A266)))</f>
        <v>#NUM!</v>
      </c>
    </row>
    <row r="130" spans="1:14" x14ac:dyDescent="0.3">
      <c r="C130" t="s">
        <v>149</v>
      </c>
      <c r="N130" s="17" t="e" cm="1">
        <f t="array" aca="1" ref="N130" ca="1">INDEX(colonneRef,SMALL(IF(colonneRef&lt;&gt;"",ROW(colonneRef),""),ROW(A267)))</f>
        <v>#NUM!</v>
      </c>
    </row>
    <row r="131" spans="1:14" x14ac:dyDescent="0.3">
      <c r="C131">
        <v>0</v>
      </c>
      <c r="D131">
        <v>0</v>
      </c>
      <c r="E131">
        <v>0</v>
      </c>
      <c r="F131">
        <v>0</v>
      </c>
      <c r="N131" s="17" t="e" cm="1">
        <f t="array" aca="1" ref="N131" ca="1">INDEX(colonneRef,SMALL(IF(colonneRef&lt;&gt;"",ROW(colonneRef),""),ROW(A268)))</f>
        <v>#NUM!</v>
      </c>
    </row>
    <row r="132" spans="1:14" x14ac:dyDescent="0.3">
      <c r="N132" s="17" t="e" cm="1">
        <f t="array" aca="1" ref="N132" ca="1">INDEX(colonneRef,SMALL(IF(colonneRef&lt;&gt;"",ROW(colonneRef),""),ROW(A269)))</f>
        <v>#NUM!</v>
      </c>
    </row>
    <row r="133" spans="1:14" x14ac:dyDescent="0.3">
      <c r="A133" t="s">
        <v>39</v>
      </c>
      <c r="N133" s="17" t="e" cm="1">
        <f t="array" aca="1" ref="N133" ca="1">INDEX(colonneRef,SMALL(IF(colonneRef&lt;&gt;"",ROW(colonneRef),""),ROW(A270)))</f>
        <v>#NUM!</v>
      </c>
    </row>
    <row r="134" spans="1:14" x14ac:dyDescent="0.3">
      <c r="N134" s="17" t="e" cm="1">
        <f t="array" aca="1" ref="N134" ca="1">INDEX(colonneRef,SMALL(IF(colonneRef&lt;&gt;"",ROW(colonneRef),""),ROW(A271)))</f>
        <v>#NUM!</v>
      </c>
    </row>
    <row r="135" spans="1:14" x14ac:dyDescent="0.3">
      <c r="N135" s="17" t="e" cm="1">
        <f t="array" aca="1" ref="N135" ca="1">INDEX(colonneRef,SMALL(IF(colonneRef&lt;&gt;"",ROW(colonneRef),""),ROW(A272)))</f>
        <v>#NUM!</v>
      </c>
    </row>
    <row r="136" spans="1:14" x14ac:dyDescent="0.3">
      <c r="N136" s="17" t="e" cm="1">
        <f t="array" aca="1" ref="N136" ca="1">INDEX(colonneRef,SMALL(IF(colonneRef&lt;&gt;"",ROW(colonneRef),""),ROW(A273)))</f>
        <v>#NUM!</v>
      </c>
    </row>
    <row r="137" spans="1:14" x14ac:dyDescent="0.3">
      <c r="A137" t="s">
        <v>40</v>
      </c>
      <c r="N137" s="17" t="e" cm="1">
        <f t="array" aca="1" ref="N137" ca="1">INDEX(colonneRef,SMALL(IF(colonneRef&lt;&gt;"",ROW(colonneRef),""),ROW(A274)))</f>
        <v>#NUM!</v>
      </c>
    </row>
    <row r="138" spans="1:14" x14ac:dyDescent="0.3">
      <c r="N138" s="17" t="e" cm="1">
        <f t="array" aca="1" ref="N138" ca="1">INDEX(colonneRef,SMALL(IF(colonneRef&lt;&gt;"",ROW(colonneRef),""),ROW(A275)))</f>
        <v>#NUM!</v>
      </c>
    </row>
    <row r="139" spans="1:14" x14ac:dyDescent="0.3">
      <c r="N139" s="17" t="e" cm="1">
        <f t="array" aca="1" ref="N139" ca="1">INDEX(colonneRef,SMALL(IF(colonneRef&lt;&gt;"",ROW(colonneRef),""),ROW(A276)))</f>
        <v>#NUM!</v>
      </c>
    </row>
    <row r="140" spans="1:14" x14ac:dyDescent="0.3">
      <c r="N140" s="17" t="e" cm="1">
        <f t="array" aca="1" ref="N140" ca="1">INDEX(colonneRef,SMALL(IF(colonneRef&lt;&gt;"",ROW(colonneRef),""),ROW(A277)))</f>
        <v>#NUM!</v>
      </c>
    </row>
    <row r="141" spans="1:14" x14ac:dyDescent="0.3">
      <c r="A141" t="s">
        <v>41</v>
      </c>
      <c r="N141" s="17" t="e" cm="1">
        <f t="array" aca="1" ref="N141" ca="1">INDEX(colonneRef,SMALL(IF(colonneRef&lt;&gt;"",ROW(colonneRef),""),ROW(A278)))</f>
        <v>#NUM!</v>
      </c>
    </row>
    <row r="142" spans="1:14" x14ac:dyDescent="0.3">
      <c r="N142" s="17" t="e" cm="1">
        <f t="array" aca="1" ref="N142" ca="1">INDEX(colonneRef,SMALL(IF(colonneRef&lt;&gt;"",ROW(colonneRef),""),ROW(A279)))</f>
        <v>#NUM!</v>
      </c>
    </row>
    <row r="143" spans="1:14" x14ac:dyDescent="0.3">
      <c r="N143" s="17" t="e" cm="1">
        <f t="array" aca="1" ref="N143" ca="1">INDEX(colonneRef,SMALL(IF(colonneRef&lt;&gt;"",ROW(colonneRef),""),ROW(A280)))</f>
        <v>#NUM!</v>
      </c>
    </row>
    <row r="144" spans="1:14" x14ac:dyDescent="0.3">
      <c r="N144" s="17" t="e" cm="1">
        <f t="array" aca="1" ref="N144" ca="1">INDEX(colonneRef,SMALL(IF(colonneRef&lt;&gt;"",ROW(colonneRef),""),ROW(A281)))</f>
        <v>#NUM!</v>
      </c>
    </row>
    <row r="145" spans="1:14" x14ac:dyDescent="0.3">
      <c r="A145" t="s">
        <v>42</v>
      </c>
      <c r="N145" s="17" t="e" cm="1">
        <f t="array" aca="1" ref="N145" ca="1">INDEX(colonneRef,SMALL(IF(colonneRef&lt;&gt;"",ROW(colonneRef),""),ROW(A282)))</f>
        <v>#NUM!</v>
      </c>
    </row>
    <row r="146" spans="1:14" x14ac:dyDescent="0.3">
      <c r="N146" s="17" t="e" cm="1">
        <f t="array" aca="1" ref="N146" ca="1">INDEX(colonneRef,SMALL(IF(colonneRef&lt;&gt;"",ROW(colonneRef),""),ROW(A283)))</f>
        <v>#NUM!</v>
      </c>
    </row>
    <row r="147" spans="1:14" x14ac:dyDescent="0.3">
      <c r="N147" s="17" t="e" cm="1">
        <f t="array" aca="1" ref="N147" ca="1">INDEX(colonneRef,SMALL(IF(colonneRef&lt;&gt;"",ROW(colonneRef),""),ROW(A284)))</f>
        <v>#NUM!</v>
      </c>
    </row>
    <row r="148" spans="1:14" x14ac:dyDescent="0.3">
      <c r="N148" s="17" t="e" cm="1">
        <f t="array" aca="1" ref="N148" ca="1">INDEX(colonneRef,SMALL(IF(colonneRef&lt;&gt;"",ROW(colonneRef),""),ROW(A285)))</f>
        <v>#NUM!</v>
      </c>
    </row>
    <row r="149" spans="1:14" x14ac:dyDescent="0.3">
      <c r="A149" t="s">
        <v>43</v>
      </c>
      <c r="N149" s="17" t="e" cm="1">
        <f t="array" aca="1" ref="N149" ca="1">INDEX(colonneRef,SMALL(IF(colonneRef&lt;&gt;"",ROW(colonneRef),""),ROW(A286)))</f>
        <v>#NUM!</v>
      </c>
    </row>
    <row r="150" spans="1:14" x14ac:dyDescent="0.3">
      <c r="N150" s="17" t="e" cm="1">
        <f t="array" aca="1" ref="N150" ca="1">INDEX(colonneRef,SMALL(IF(colonneRef&lt;&gt;"",ROW(colonneRef),""),ROW(A287)))</f>
        <v>#NUM!</v>
      </c>
    </row>
    <row r="151" spans="1:14" x14ac:dyDescent="0.3">
      <c r="N151" s="17" t="e" cm="1">
        <f t="array" aca="1" ref="N151" ca="1">INDEX(colonneRef,SMALL(IF(colonneRef&lt;&gt;"",ROW(colonneRef),""),ROW(A288)))</f>
        <v>#NUM!</v>
      </c>
    </row>
    <row r="152" spans="1:14" x14ac:dyDescent="0.3">
      <c r="N152" s="17" t="e" cm="1">
        <f t="array" aca="1" ref="N152" ca="1">INDEX(colonneRef,SMALL(IF(colonneRef&lt;&gt;"",ROW(colonneRef),""),ROW(A289)))</f>
        <v>#NUM!</v>
      </c>
    </row>
    <row r="153" spans="1:14" x14ac:dyDescent="0.3">
      <c r="A153" t="s">
        <v>44</v>
      </c>
      <c r="N153" s="17" t="e" cm="1">
        <f t="array" aca="1" ref="N153" ca="1">INDEX(colonneRef,SMALL(IF(colonneRef&lt;&gt;"",ROW(colonneRef),""),ROW(A290)))</f>
        <v>#NUM!</v>
      </c>
    </row>
    <row r="154" spans="1:14" x14ac:dyDescent="0.3">
      <c r="N154" s="17" t="e" cm="1">
        <f t="array" aca="1" ref="N154" ca="1">INDEX(colonneRef,SMALL(IF(colonneRef&lt;&gt;"",ROW(colonneRef),""),ROW(A291)))</f>
        <v>#NUM!</v>
      </c>
    </row>
    <row r="155" spans="1:14" x14ac:dyDescent="0.3">
      <c r="N155" s="17" t="e" cm="1">
        <f t="array" aca="1" ref="N155" ca="1">INDEX(colonneRef,SMALL(IF(colonneRef&lt;&gt;"",ROW(colonneRef),""),ROW(A292)))</f>
        <v>#NUM!</v>
      </c>
    </row>
    <row r="156" spans="1:14" x14ac:dyDescent="0.3">
      <c r="N156" s="17" t="e" cm="1">
        <f t="array" aca="1" ref="N156" ca="1">INDEX(colonneRef,SMALL(IF(colonneRef&lt;&gt;"",ROW(colonneRef),""),ROW(A293)))</f>
        <v>#NUM!</v>
      </c>
    </row>
    <row r="157" spans="1:14" x14ac:dyDescent="0.3">
      <c r="A157" t="s">
        <v>45</v>
      </c>
      <c r="N157" s="17" t="e" cm="1">
        <f t="array" aca="1" ref="N157" ca="1">INDEX(colonneRef,SMALL(IF(colonneRef&lt;&gt;"",ROW(colonneRef),""),ROW(A294)))</f>
        <v>#NUM!</v>
      </c>
    </row>
    <row r="158" spans="1:14" x14ac:dyDescent="0.3">
      <c r="N158" s="17" t="e" cm="1">
        <f t="array" aca="1" ref="N158" ca="1">INDEX(colonneRef,SMALL(IF(colonneRef&lt;&gt;"",ROW(colonneRef),""),ROW(A295)))</f>
        <v>#NUM!</v>
      </c>
    </row>
    <row r="159" spans="1:14" x14ac:dyDescent="0.3">
      <c r="N159" s="17" t="e" cm="1">
        <f t="array" aca="1" ref="N159" ca="1">INDEX(colonneRef,SMALL(IF(colonneRef&lt;&gt;"",ROW(colonneRef),""),ROW(A296)))</f>
        <v>#NUM!</v>
      </c>
    </row>
    <row r="160" spans="1:14" x14ac:dyDescent="0.3">
      <c r="N160" s="17" t="e" cm="1">
        <f t="array" aca="1" ref="N160" ca="1">INDEX(colonneRef,SMALL(IF(colonneRef&lt;&gt;"",ROW(colonneRef),""),ROW(A297)))</f>
        <v>#NUM!</v>
      </c>
    </row>
    <row r="161" spans="1:14" x14ac:dyDescent="0.3">
      <c r="A161" t="s">
        <v>46</v>
      </c>
      <c r="N161" s="17" t="e" cm="1">
        <f t="array" aca="1" ref="N161" ca="1">INDEX(colonneRef,SMALL(IF(colonneRef&lt;&gt;"",ROW(colonneRef),""),ROW(A298)))</f>
        <v>#NUM!</v>
      </c>
    </row>
    <row r="162" spans="1:14" x14ac:dyDescent="0.3">
      <c r="N162" s="17" t="e" cm="1">
        <f t="array" aca="1" ref="N162" ca="1">INDEX(colonneRef,SMALL(IF(colonneRef&lt;&gt;"",ROW(colonneRef),""),ROW(A299)))</f>
        <v>#NUM!</v>
      </c>
    </row>
    <row r="163" spans="1:14" x14ac:dyDescent="0.3">
      <c r="N163" s="17" t="e" cm="1">
        <f t="array" aca="1" ref="N163" ca="1">INDEX(colonneRef,SMALL(IF(colonneRef&lt;&gt;"",ROW(colonneRef),""),ROW(A300)))</f>
        <v>#NUM!</v>
      </c>
    </row>
    <row r="164" spans="1:14" x14ac:dyDescent="0.3">
      <c r="N164" s="17" t="e" cm="1">
        <f t="array" aca="1" ref="N164" ca="1">INDEX(colonneRef,SMALL(IF(colonneRef&lt;&gt;"",ROW(colonneRef),""),ROW(A301)))</f>
        <v>#NUM!</v>
      </c>
    </row>
    <row r="165" spans="1:14" x14ac:dyDescent="0.3">
      <c r="A165" t="s">
        <v>47</v>
      </c>
      <c r="N165" s="17" t="e" cm="1">
        <f t="array" aca="1" ref="N165" ca="1">INDEX(colonneRef,SMALL(IF(colonneRef&lt;&gt;"",ROW(colonneRef),""),ROW(A302)))</f>
        <v>#NUM!</v>
      </c>
    </row>
    <row r="166" spans="1:14" x14ac:dyDescent="0.3">
      <c r="N166" s="17" t="e" cm="1">
        <f t="array" aca="1" ref="N166" ca="1">INDEX(colonneRef,SMALL(IF(colonneRef&lt;&gt;"",ROW(colonneRef),""),ROW(A303)))</f>
        <v>#NUM!</v>
      </c>
    </row>
    <row r="167" spans="1:14" x14ac:dyDescent="0.3">
      <c r="N167" s="17" t="e" cm="1">
        <f t="array" aca="1" ref="N167" ca="1">INDEX(colonneRef,SMALL(IF(colonneRef&lt;&gt;"",ROW(colonneRef),""),ROW(A304)))</f>
        <v>#NUM!</v>
      </c>
    </row>
    <row r="168" spans="1:14" x14ac:dyDescent="0.3">
      <c r="N168" s="17" t="e" cm="1">
        <f t="array" aca="1" ref="N168" ca="1">INDEX(colonneRef,SMALL(IF(colonneRef&lt;&gt;"",ROW(colonneRef),""),ROW(A305)))</f>
        <v>#NUM!</v>
      </c>
    </row>
    <row r="169" spans="1:14" x14ac:dyDescent="0.3">
      <c r="A169" t="s">
        <v>48</v>
      </c>
      <c r="N169" s="17" t="e" cm="1">
        <f t="array" aca="1" ref="N169" ca="1">INDEX(colonneRef,SMALL(IF(colonneRef&lt;&gt;"",ROW(colonneRef),""),ROW(A306)))</f>
        <v>#NUM!</v>
      </c>
    </row>
    <row r="170" spans="1:14" x14ac:dyDescent="0.3">
      <c r="N170" s="17" t="e" cm="1">
        <f t="array" aca="1" ref="N170" ca="1">INDEX(colonneRef,SMALL(IF(colonneRef&lt;&gt;"",ROW(colonneRef),""),ROW(A307)))</f>
        <v>#NUM!</v>
      </c>
    </row>
    <row r="171" spans="1:14" x14ac:dyDescent="0.3">
      <c r="N171" s="17" t="e" cm="1">
        <f t="array" aca="1" ref="N171" ca="1">INDEX(colonneRef,SMALL(IF(colonneRef&lt;&gt;"",ROW(colonneRef),""),ROW(A308)))</f>
        <v>#NUM!</v>
      </c>
    </row>
    <row r="172" spans="1:14" x14ac:dyDescent="0.3">
      <c r="N172" s="17" t="e" cm="1">
        <f t="array" aca="1" ref="N172" ca="1">INDEX(colonneRef,SMALL(IF(colonneRef&lt;&gt;"",ROW(colonneRef),""),ROW(A309)))</f>
        <v>#NUM!</v>
      </c>
    </row>
    <row r="173" spans="1:14" x14ac:dyDescent="0.3">
      <c r="A173" t="s">
        <v>49</v>
      </c>
      <c r="C173" t="s">
        <v>155</v>
      </c>
      <c r="N173" s="17" t="e" cm="1">
        <f t="array" aca="1" ref="N173" ca="1">INDEX(colonneRef,SMALL(IF(colonneRef&lt;&gt;"",ROW(colonneRef),""),ROW(A310)))</f>
        <v>#NUM!</v>
      </c>
    </row>
    <row r="174" spans="1:14" x14ac:dyDescent="0.3">
      <c r="C174">
        <v>6000</v>
      </c>
      <c r="N174" s="17" t="e" cm="1">
        <f t="array" aca="1" ref="N174" ca="1">INDEX(colonneRef,SMALL(IF(colonneRef&lt;&gt;"",ROW(colonneRef),""),ROW(A311)))</f>
        <v>#NUM!</v>
      </c>
    </row>
    <row r="175" spans="1:14" x14ac:dyDescent="0.3">
      <c r="C175">
        <v>0</v>
      </c>
      <c r="N175" s="17" t="e" cm="1">
        <f t="array" aca="1" ref="N175" ca="1">INDEX(colonneRef,SMALL(IF(colonneRef&lt;&gt;"",ROW(colonneRef),""),ROW(A312)))</f>
        <v>#NUM!</v>
      </c>
    </row>
    <row r="176" spans="1:14" x14ac:dyDescent="0.3">
      <c r="N176" s="17" t="e" cm="1">
        <f t="array" aca="1" ref="N176" ca="1">INDEX(colonneRef,SMALL(IF(colonneRef&lt;&gt;"",ROW(colonneRef),""),ROW(A313)))</f>
        <v>#NUM!</v>
      </c>
    </row>
    <row r="177" spans="1:14" x14ac:dyDescent="0.3">
      <c r="A177" t="s">
        <v>50</v>
      </c>
      <c r="C177" t="s">
        <v>155</v>
      </c>
      <c r="N177" s="17" t="e" cm="1">
        <f t="array" aca="1" ref="N177" ca="1">INDEX(colonneRef,SMALL(IF(colonneRef&lt;&gt;"",ROW(colonneRef),""),ROW(A314)))</f>
        <v>#NUM!</v>
      </c>
    </row>
    <row r="178" spans="1:14" x14ac:dyDescent="0.3">
      <c r="C178">
        <v>6000</v>
      </c>
      <c r="N178" s="17" t="e" cm="1">
        <f t="array" aca="1" ref="N178" ca="1">INDEX(colonneRef,SMALL(IF(colonneRef&lt;&gt;"",ROW(colonneRef),""),ROW(A315)))</f>
        <v>#NUM!</v>
      </c>
    </row>
    <row r="179" spans="1:14" x14ac:dyDescent="0.3">
      <c r="C179">
        <v>0</v>
      </c>
      <c r="N179" s="17" t="e" cm="1">
        <f t="array" aca="1" ref="N179" ca="1">INDEX(colonneRef,SMALL(IF(colonneRef&lt;&gt;"",ROW(colonneRef),""),ROW(A316)))</f>
        <v>#NUM!</v>
      </c>
    </row>
    <row r="180" spans="1:14" x14ac:dyDescent="0.3">
      <c r="N180" s="17" t="e" cm="1">
        <f t="array" aca="1" ref="N180" ca="1">INDEX(colonneRef,SMALL(IF(colonneRef&lt;&gt;"",ROW(colonneRef),""),ROW(A317)))</f>
        <v>#NUM!</v>
      </c>
    </row>
    <row r="181" spans="1:14" x14ac:dyDescent="0.3">
      <c r="A181" t="s">
        <v>51</v>
      </c>
      <c r="C181" t="s">
        <v>155</v>
      </c>
      <c r="N181" s="17" t="e" cm="1">
        <f t="array" aca="1" ref="N181" ca="1">INDEX(colonneRef,SMALL(IF(colonneRef&lt;&gt;"",ROW(colonneRef),""),ROW(A318)))</f>
        <v>#NUM!</v>
      </c>
    </row>
    <row r="182" spans="1:14" x14ac:dyDescent="0.3">
      <c r="C182">
        <v>3942</v>
      </c>
      <c r="N182" s="17" t="e" cm="1">
        <f t="array" aca="1" ref="N182" ca="1">INDEX(colonneRef,SMALL(IF(colonneRef&lt;&gt;"",ROW(colonneRef),""),ROW(A319)))</f>
        <v>#NUM!</v>
      </c>
    </row>
    <row r="183" spans="1:14" x14ac:dyDescent="0.3">
      <c r="C183">
        <v>0</v>
      </c>
      <c r="N183" s="17" t="e" cm="1">
        <f t="array" aca="1" ref="N183" ca="1">INDEX(colonneRef,SMALL(IF(colonneRef&lt;&gt;"",ROW(colonneRef),""),ROW(A320)))</f>
        <v>#NUM!</v>
      </c>
    </row>
    <row r="184" spans="1:14" x14ac:dyDescent="0.3">
      <c r="N184" s="17" t="e" cm="1">
        <f t="array" aca="1" ref="N184" ca="1">INDEX(colonneRef,SMALL(IF(colonneRef&lt;&gt;"",ROW(colonneRef),""),ROW(A321)))</f>
        <v>#NUM!</v>
      </c>
    </row>
    <row r="185" spans="1:14" x14ac:dyDescent="0.3">
      <c r="A185" t="s">
        <v>150</v>
      </c>
      <c r="C185" t="s">
        <v>155</v>
      </c>
      <c r="N185" s="17" t="e" cm="1">
        <f t="array" aca="1" ref="N185" ca="1">INDEX(colonneRef,SMALL(IF(colonneRef&lt;&gt;"",ROW(colonneRef),""),ROW(A322)))</f>
        <v>#NUM!</v>
      </c>
    </row>
    <row r="186" spans="1:14" x14ac:dyDescent="0.3">
      <c r="C186">
        <v>6000</v>
      </c>
    </row>
    <row r="187" spans="1:14" x14ac:dyDescent="0.3">
      <c r="C187">
        <v>0</v>
      </c>
    </row>
    <row r="189" spans="1:14" x14ac:dyDescent="0.3">
      <c r="A189" t="s">
        <v>151</v>
      </c>
      <c r="C189" t="s">
        <v>155</v>
      </c>
    </row>
    <row r="190" spans="1:14" x14ac:dyDescent="0.3">
      <c r="C190">
        <v>6000</v>
      </c>
    </row>
    <row r="191" spans="1:14" x14ac:dyDescent="0.3">
      <c r="C191">
        <v>0</v>
      </c>
    </row>
    <row r="193" spans="1:3" x14ac:dyDescent="0.3">
      <c r="A193" t="s">
        <v>141</v>
      </c>
      <c r="C193" t="s">
        <v>155</v>
      </c>
    </row>
    <row r="194" spans="1:3" x14ac:dyDescent="0.3">
      <c r="C194">
        <v>4800</v>
      </c>
    </row>
    <row r="195" spans="1:3" x14ac:dyDescent="0.3">
      <c r="C195">
        <v>0</v>
      </c>
    </row>
    <row r="197" spans="1:3" x14ac:dyDescent="0.3">
      <c r="A197" t="s">
        <v>52</v>
      </c>
    </row>
    <row r="201" spans="1:3" x14ac:dyDescent="0.3">
      <c r="A201" t="s">
        <v>53</v>
      </c>
    </row>
    <row r="205" spans="1:3" x14ac:dyDescent="0.3">
      <c r="A205" t="s">
        <v>54</v>
      </c>
    </row>
    <row r="209" spans="1:1" x14ac:dyDescent="0.3">
      <c r="A209" t="s">
        <v>55</v>
      </c>
    </row>
    <row r="213" spans="1:1" x14ac:dyDescent="0.3">
      <c r="A213" t="s">
        <v>56</v>
      </c>
    </row>
    <row r="217" spans="1:1" x14ac:dyDescent="0.3">
      <c r="A217" t="s">
        <v>57</v>
      </c>
    </row>
    <row r="221" spans="1:1" x14ac:dyDescent="0.3">
      <c r="A221" t="s">
        <v>58</v>
      </c>
    </row>
    <row r="225" spans="1:3" x14ac:dyDescent="0.3">
      <c r="A225" s="28" t="s">
        <v>138</v>
      </c>
    </row>
    <row r="226" spans="1:3" x14ac:dyDescent="0.3">
      <c r="C226">
        <v>8976</v>
      </c>
    </row>
    <row r="229" spans="1:3" x14ac:dyDescent="0.3">
      <c r="A229" s="28" t="s">
        <v>139</v>
      </c>
    </row>
    <row r="230" spans="1:3" x14ac:dyDescent="0.3">
      <c r="C230">
        <v>5472</v>
      </c>
    </row>
    <row r="233" spans="1:3" x14ac:dyDescent="0.3">
      <c r="A233" s="28" t="s">
        <v>140</v>
      </c>
    </row>
    <row r="234" spans="1:3" x14ac:dyDescent="0.3">
      <c r="C234">
        <v>3552</v>
      </c>
    </row>
    <row r="237" spans="1:3" x14ac:dyDescent="0.3">
      <c r="A237" t="s">
        <v>131</v>
      </c>
      <c r="C237" t="s">
        <v>137</v>
      </c>
    </row>
    <row r="238" spans="1:3" x14ac:dyDescent="0.3">
      <c r="C238" t="s">
        <v>130</v>
      </c>
    </row>
    <row r="239" spans="1:3" x14ac:dyDescent="0.3">
      <c r="C239" t="s">
        <v>130</v>
      </c>
    </row>
    <row r="241" spans="1:3" x14ac:dyDescent="0.3">
      <c r="A241" t="s">
        <v>132</v>
      </c>
      <c r="C241" t="s">
        <v>137</v>
      </c>
    </row>
    <row r="242" spans="1:3" x14ac:dyDescent="0.3">
      <c r="C242" t="s">
        <v>130</v>
      </c>
    </row>
    <row r="243" spans="1:3" x14ac:dyDescent="0.3">
      <c r="C243" t="s">
        <v>130</v>
      </c>
    </row>
    <row r="245" spans="1:3" x14ac:dyDescent="0.3">
      <c r="A245" t="s">
        <v>133</v>
      </c>
      <c r="C245" t="s">
        <v>137</v>
      </c>
    </row>
    <row r="246" spans="1:3" x14ac:dyDescent="0.3">
      <c r="C246" t="s">
        <v>130</v>
      </c>
    </row>
    <row r="247" spans="1:3" x14ac:dyDescent="0.3">
      <c r="C247" t="s">
        <v>130</v>
      </c>
    </row>
    <row r="249" spans="1:3" x14ac:dyDescent="0.3">
      <c r="A249" t="s">
        <v>134</v>
      </c>
      <c r="C249" t="s">
        <v>137</v>
      </c>
    </row>
    <row r="250" spans="1:3" x14ac:dyDescent="0.3">
      <c r="C250" t="s">
        <v>130</v>
      </c>
    </row>
    <row r="251" spans="1:3" x14ac:dyDescent="0.3">
      <c r="C251" t="s">
        <v>130</v>
      </c>
    </row>
    <row r="253" spans="1:3" x14ac:dyDescent="0.3">
      <c r="A253" t="s">
        <v>135</v>
      </c>
      <c r="C253" t="s">
        <v>137</v>
      </c>
    </row>
    <row r="254" spans="1:3" x14ac:dyDescent="0.3">
      <c r="C254" t="s">
        <v>130</v>
      </c>
    </row>
    <row r="255" spans="1:3" x14ac:dyDescent="0.3">
      <c r="C255" t="s">
        <v>130</v>
      </c>
    </row>
    <row r="257" spans="1:3" x14ac:dyDescent="0.3">
      <c r="A257" t="s">
        <v>136</v>
      </c>
      <c r="C257" t="s">
        <v>137</v>
      </c>
    </row>
    <row r="258" spans="1:3" x14ac:dyDescent="0.3">
      <c r="C258" t="s">
        <v>130</v>
      </c>
    </row>
    <row r="259" spans="1:3" x14ac:dyDescent="0.3">
      <c r="C259" t="s">
        <v>130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Prod_en_cours</vt:lpstr>
      <vt:lpstr>Données</vt:lpstr>
      <vt:lpstr>dept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Zinni, Julie</dc:creator>
  <cp:lastModifiedBy>Julie Zinni</cp:lastModifiedBy>
  <dcterms:created xsi:type="dcterms:W3CDTF">2024-01-16T16:45:26Z</dcterms:created>
  <dcterms:modified xsi:type="dcterms:W3CDTF">2024-03-20T12:48:11Z</dcterms:modified>
</cp:coreProperties>
</file>