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570" yWindow="2850" windowWidth="12390" windowHeight="9135" tabRatio="687"/>
  </bookViews>
  <sheets>
    <sheet name="Janvier" sheetId="34" r:id="rId1"/>
    <sheet name="Février" sheetId="35" r:id="rId2"/>
    <sheet name="Mois" sheetId="29" r:id="rId3"/>
    <sheet name="Data" sheetId="30" r:id="rId4"/>
    <sheet name="Liste des congés" sheetId="32" r:id="rId5"/>
  </sheets>
  <definedNames>
    <definedName name="an">OFFSET(Data!$F$1,,,COUNTA(Data!$F:$F))</definedName>
    <definedName name="année" localSheetId="1">Février!$W$3</definedName>
    <definedName name="année" localSheetId="0">Janvier!$W$3</definedName>
    <definedName name="année">Mois!$W$3</definedName>
    <definedName name="Chantier">Data!$I$2:$I$39</definedName>
    <definedName name="Col">OFFSET(Data!$G$1,,,COUNTA(Data!$G:$G))</definedName>
    <definedName name="DebMal">'Liste des congés'!$A$6:$A$26</definedName>
    <definedName name="DebVac">'Liste des congés'!$A$6:$A$26</definedName>
    <definedName name="Fer">Data!$B$3:$B$13</definedName>
    <definedName name="Fériée">Data!$B$3:$B$13</definedName>
    <definedName name="FinMal">'Liste des congés'!$B$6:$B$26</definedName>
    <definedName name="FinVac">'Liste des congés'!$B$6:$B$26</definedName>
    <definedName name="Fixe">Data!$J$3:$J$17</definedName>
    <definedName name="LesMois">Data!$D$2:$D$13</definedName>
    <definedName name="MesJours">Data!$D$15:$D$21</definedName>
    <definedName name="Raisons">OFFSET(Data!$E$2:$E$30,,,COUNTA(Data!$E$2:$E$30))</definedName>
    <definedName name="_xlnm.Print_Area" localSheetId="1">Février!$A$1:$AE$30</definedName>
    <definedName name="_xlnm.Print_Area" localSheetId="0">Janvier!$A$1:$AG$30</definedName>
  </definedNames>
  <calcPr calcId="145621" fullCalcOnLoad="1"/>
</workbook>
</file>

<file path=xl/calcChain.xml><?xml version="1.0" encoding="utf-8"?>
<calcChain xmlns="http://schemas.openxmlformats.org/spreadsheetml/2006/main">
  <c r="AD30" i="35" l="1"/>
  <c r="AC30" i="35"/>
  <c r="AB30" i="35"/>
  <c r="AA30" i="35"/>
  <c r="Z30" i="35"/>
  <c r="Y30" i="35"/>
  <c r="X30" i="35"/>
  <c r="W30" i="35"/>
  <c r="V30" i="35"/>
  <c r="U30" i="35"/>
  <c r="T30" i="35"/>
  <c r="S30" i="35"/>
  <c r="R30" i="35"/>
  <c r="Q30" i="35"/>
  <c r="P30" i="35"/>
  <c r="O30" i="35"/>
  <c r="N30" i="35"/>
  <c r="M30" i="35"/>
  <c r="L30" i="35"/>
  <c r="K30" i="35"/>
  <c r="J30" i="35"/>
  <c r="I30" i="35"/>
  <c r="H30" i="35"/>
  <c r="G30" i="35"/>
  <c r="F30" i="35"/>
  <c r="E30" i="35"/>
  <c r="D30" i="35"/>
  <c r="C30" i="35"/>
  <c r="B30" i="35"/>
  <c r="AE29" i="35"/>
  <c r="AE28" i="35"/>
  <c r="AE27" i="35"/>
  <c r="AE26" i="35"/>
  <c r="AE25" i="35"/>
  <c r="AE24" i="35"/>
  <c r="AE23" i="35"/>
  <c r="AE22" i="35"/>
  <c r="AE21" i="35"/>
  <c r="AE20" i="35"/>
  <c r="AE19" i="35"/>
  <c r="AE18" i="35"/>
  <c r="AE17" i="35"/>
  <c r="AE16" i="35"/>
  <c r="AE15" i="35"/>
  <c r="AE14" i="35"/>
  <c r="AE13" i="35"/>
  <c r="AE12" i="35"/>
  <c r="AE11" i="35"/>
  <c r="AE10" i="35"/>
  <c r="AE9" i="35"/>
  <c r="AE8" i="35"/>
  <c r="AE7" i="35"/>
  <c r="B6" i="35"/>
  <c r="C6" i="35" s="1"/>
  <c r="AF30" i="34"/>
  <c r="AE30" i="34"/>
  <c r="AD30" i="34"/>
  <c r="AC30" i="34"/>
  <c r="AB30" i="34"/>
  <c r="AA30" i="34"/>
  <c r="Z30" i="34"/>
  <c r="Y30" i="34"/>
  <c r="X30" i="34"/>
  <c r="W30" i="34"/>
  <c r="V30" i="34"/>
  <c r="U30" i="34"/>
  <c r="T30" i="34"/>
  <c r="S30" i="34"/>
  <c r="R30" i="34"/>
  <c r="Q30" i="34"/>
  <c r="P30" i="34"/>
  <c r="O30" i="34"/>
  <c r="N30" i="34"/>
  <c r="M30" i="34"/>
  <c r="L30" i="34"/>
  <c r="K30" i="34"/>
  <c r="J30" i="34"/>
  <c r="I30" i="34"/>
  <c r="H30" i="34"/>
  <c r="G30" i="34"/>
  <c r="F30" i="34"/>
  <c r="E30" i="34"/>
  <c r="D30" i="34"/>
  <c r="C30" i="34"/>
  <c r="B30" i="34"/>
  <c r="AG29" i="34"/>
  <c r="AG28" i="34"/>
  <c r="AG27" i="34"/>
  <c r="AG26" i="34"/>
  <c r="AG25" i="34"/>
  <c r="AG24" i="34"/>
  <c r="AG23" i="34"/>
  <c r="AG22" i="34"/>
  <c r="AG21" i="34"/>
  <c r="AG20" i="34"/>
  <c r="AG19" i="34"/>
  <c r="AG18" i="34"/>
  <c r="AG17" i="34"/>
  <c r="AG16" i="34"/>
  <c r="AG15" i="34"/>
  <c r="AG14" i="34"/>
  <c r="AG13" i="34"/>
  <c r="AG12" i="34"/>
  <c r="AG11" i="34"/>
  <c r="AG10" i="34"/>
  <c r="AG9" i="34"/>
  <c r="AG8" i="34"/>
  <c r="AG7" i="34"/>
  <c r="AG30" i="34" s="1"/>
  <c r="B6" i="34"/>
  <c r="C6" i="34"/>
  <c r="A1" i="30"/>
  <c r="B10" i="30"/>
  <c r="W3" i="32"/>
  <c r="C30" i="32"/>
  <c r="D30" i="32" s="1"/>
  <c r="E30" i="32" s="1"/>
  <c r="F30" i="32" s="1"/>
  <c r="G30" i="32" s="1"/>
  <c r="H30" i="32" s="1"/>
  <c r="I30" i="32" s="1"/>
  <c r="J30" i="32" s="1"/>
  <c r="K30" i="32" s="1"/>
  <c r="L30" i="32" s="1"/>
  <c r="M30" i="32" s="1"/>
  <c r="N30" i="32" s="1"/>
  <c r="O30" i="32" s="1"/>
  <c r="P30" i="32" s="1"/>
  <c r="Q30" i="32" s="1"/>
  <c r="R30" i="32" s="1"/>
  <c r="S30" i="32" s="1"/>
  <c r="T30" i="32" s="1"/>
  <c r="U30" i="32" s="1"/>
  <c r="V30" i="32" s="1"/>
  <c r="W30" i="32" s="1"/>
  <c r="X30" i="32" s="1"/>
  <c r="Y30" i="32" s="1"/>
  <c r="Z30" i="32" s="1"/>
  <c r="AA30" i="32" s="1"/>
  <c r="AB30" i="32" s="1"/>
  <c r="AC30" i="32" s="1"/>
  <c r="AD30" i="32" s="1"/>
  <c r="AE30" i="32" s="1"/>
  <c r="AF30" i="32" s="1"/>
  <c r="AG30" i="32" s="1"/>
  <c r="B3" i="30"/>
  <c r="B4" i="30"/>
  <c r="B5" i="30"/>
  <c r="B6" i="30"/>
  <c r="B7" i="30"/>
  <c r="B8" i="30"/>
  <c r="B9" i="30"/>
  <c r="B11" i="30"/>
  <c r="B12" i="30"/>
  <c r="B13" i="30"/>
  <c r="C10" i="32"/>
  <c r="C11" i="32"/>
  <c r="C12" i="32"/>
  <c r="C13" i="32"/>
  <c r="C14" i="32"/>
  <c r="C15" i="32"/>
  <c r="C16" i="32"/>
  <c r="C17" i="32"/>
  <c r="C18" i="32"/>
  <c r="C19" i="32"/>
  <c r="C20" i="32"/>
  <c r="C21" i="32"/>
  <c r="C22" i="32"/>
  <c r="C23" i="32"/>
  <c r="C24" i="32"/>
  <c r="C25" i="32"/>
  <c r="C26" i="32"/>
  <c r="C31" i="32"/>
  <c r="D31" i="32" s="1"/>
  <c r="E31" i="32" s="1"/>
  <c r="F31" i="32" s="1"/>
  <c r="G31" i="32" s="1"/>
  <c r="H31" i="32" s="1"/>
  <c r="I31" i="32" s="1"/>
  <c r="J31" i="32" s="1"/>
  <c r="K31" i="32" s="1"/>
  <c r="L31" i="32" s="1"/>
  <c r="M31" i="32" s="1"/>
  <c r="N31" i="32" s="1"/>
  <c r="O31" i="32" s="1"/>
  <c r="P31" i="32" s="1"/>
  <c r="Q31" i="32" s="1"/>
  <c r="R31" i="32" s="1"/>
  <c r="S31" i="32" s="1"/>
  <c r="T31" i="32" s="1"/>
  <c r="U31" i="32" s="1"/>
  <c r="V31" i="32" s="1"/>
  <c r="W31" i="32" s="1"/>
  <c r="X31" i="32" s="1"/>
  <c r="Y31" i="32" s="1"/>
  <c r="Z31" i="32" s="1"/>
  <c r="AA31" i="32" s="1"/>
  <c r="AB31" i="32" s="1"/>
  <c r="AC31" i="32" s="1"/>
  <c r="AD31" i="32" s="1"/>
  <c r="AE31" i="32" s="1"/>
  <c r="AF31" i="32" s="1"/>
  <c r="AG31" i="32" s="1"/>
  <c r="C36" i="32"/>
  <c r="D36" i="32" s="1"/>
  <c r="E36" i="32" s="1"/>
  <c r="F36" i="32" s="1"/>
  <c r="G36" i="32" s="1"/>
  <c r="H36" i="32" s="1"/>
  <c r="I36" i="32" s="1"/>
  <c r="J36" i="32" s="1"/>
  <c r="K36" i="32" s="1"/>
  <c r="L36" i="32" s="1"/>
  <c r="M36" i="32" s="1"/>
  <c r="N36" i="32" s="1"/>
  <c r="O36" i="32" s="1"/>
  <c r="P36" i="32" s="1"/>
  <c r="Q36" i="32" s="1"/>
  <c r="R36" i="32" s="1"/>
  <c r="S36" i="32" s="1"/>
  <c r="T36" i="32" s="1"/>
  <c r="U36" i="32" s="1"/>
  <c r="V36" i="32" s="1"/>
  <c r="W36" i="32" s="1"/>
  <c r="X36" i="32" s="1"/>
  <c r="Y36" i="32" s="1"/>
  <c r="Z36" i="32" s="1"/>
  <c r="AA36" i="32" s="1"/>
  <c r="AB36" i="32" s="1"/>
  <c r="AC36" i="32" s="1"/>
  <c r="AD36" i="32" s="1"/>
  <c r="AE36" i="32" s="1"/>
  <c r="AF36" i="32" s="1"/>
  <c r="AG36" i="32" s="1"/>
  <c r="C40" i="32"/>
  <c r="D40" i="32"/>
  <c r="E40" i="32" s="1"/>
  <c r="F40" i="32" s="1"/>
  <c r="G40" i="32" s="1"/>
  <c r="H40" i="32" s="1"/>
  <c r="I40" i="32" s="1"/>
  <c r="J40" i="32" s="1"/>
  <c r="K40" i="32" s="1"/>
  <c r="L40" i="32" s="1"/>
  <c r="M40" i="32" s="1"/>
  <c r="N40" i="32" s="1"/>
  <c r="O40" i="32" s="1"/>
  <c r="P40" i="32" s="1"/>
  <c r="Q40" i="32" s="1"/>
  <c r="R40" i="32" s="1"/>
  <c r="S40" i="32" s="1"/>
  <c r="T40" i="32" s="1"/>
  <c r="U40" i="32" s="1"/>
  <c r="V40" i="32" s="1"/>
  <c r="W40" i="32" s="1"/>
  <c r="X40" i="32" s="1"/>
  <c r="Y40" i="32" s="1"/>
  <c r="Z40" i="32" s="1"/>
  <c r="AA40" i="32" s="1"/>
  <c r="AB40" i="32" s="1"/>
  <c r="AC40" i="32" s="1"/>
  <c r="AD40" i="32" s="1"/>
  <c r="AE40" i="32" s="1"/>
  <c r="AF40" i="32" s="1"/>
  <c r="AG40" i="32" s="1"/>
  <c r="B6" i="29"/>
  <c r="C6" i="29" s="1"/>
  <c r="AG7" i="29"/>
  <c r="AG8" i="29"/>
  <c r="AG9" i="29"/>
  <c r="AG10" i="29"/>
  <c r="AG30" i="29" s="1"/>
  <c r="AG11" i="29"/>
  <c r="AG12" i="29"/>
  <c r="AG13" i="29"/>
  <c r="AG14" i="29"/>
  <c r="AG15" i="29"/>
  <c r="AG16" i="29"/>
  <c r="AG17" i="29"/>
  <c r="AG18" i="29"/>
  <c r="AG19" i="29"/>
  <c r="AG20" i="29"/>
  <c r="AG21" i="29"/>
  <c r="AG22" i="29"/>
  <c r="AG23" i="29"/>
  <c r="AG24" i="29"/>
  <c r="AG25" i="29"/>
  <c r="AG26" i="29"/>
  <c r="AG27" i="29"/>
  <c r="AG28" i="29"/>
  <c r="AG29" i="29"/>
  <c r="AF30" i="29"/>
  <c r="B30" i="29"/>
  <c r="C30" i="29"/>
  <c r="D30" i="29"/>
  <c r="E30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R30" i="29"/>
  <c r="S30" i="29"/>
  <c r="T30" i="29"/>
  <c r="U30" i="29"/>
  <c r="V30" i="29"/>
  <c r="W30" i="29"/>
  <c r="X30" i="29"/>
  <c r="Y30" i="29"/>
  <c r="Z30" i="29"/>
  <c r="AA30" i="29"/>
  <c r="AB30" i="29"/>
  <c r="AC30" i="29"/>
  <c r="AD30" i="29"/>
  <c r="AE30" i="29"/>
  <c r="C9" i="32"/>
  <c r="C8" i="32"/>
  <c r="C7" i="32"/>
  <c r="B5" i="29"/>
  <c r="AE30" i="35"/>
  <c r="B5" i="35"/>
  <c r="C41" i="32"/>
  <c r="D41" i="32"/>
  <c r="E41" i="32" s="1"/>
  <c r="F41" i="32" s="1"/>
  <c r="G41" i="32" s="1"/>
  <c r="H41" i="32" s="1"/>
  <c r="I41" i="32" s="1"/>
  <c r="J41" i="32" s="1"/>
  <c r="K41" i="32" s="1"/>
  <c r="L41" i="32" s="1"/>
  <c r="M41" i="32" s="1"/>
  <c r="N41" i="32" s="1"/>
  <c r="O41" i="32" s="1"/>
  <c r="P41" i="32" s="1"/>
  <c r="Q41" i="32" s="1"/>
  <c r="R41" i="32" s="1"/>
  <c r="S41" i="32" s="1"/>
  <c r="T41" i="32" s="1"/>
  <c r="U41" i="32" s="1"/>
  <c r="V41" i="32" s="1"/>
  <c r="W41" i="32" s="1"/>
  <c r="X41" i="32" s="1"/>
  <c r="Y41" i="32" s="1"/>
  <c r="Z41" i="32" s="1"/>
  <c r="AA41" i="32" s="1"/>
  <c r="AB41" i="32" s="1"/>
  <c r="AC41" i="32" s="1"/>
  <c r="AD41" i="32" s="1"/>
  <c r="AE41" i="32" s="1"/>
  <c r="AF41" i="32" s="1"/>
  <c r="AG41" i="32" s="1"/>
  <c r="C37" i="32"/>
  <c r="D37" i="32" s="1"/>
  <c r="E37" i="32" s="1"/>
  <c r="F37" i="32" s="1"/>
  <c r="G37" i="32" s="1"/>
  <c r="H37" i="32" s="1"/>
  <c r="I37" i="32" s="1"/>
  <c r="J37" i="32" s="1"/>
  <c r="K37" i="32" s="1"/>
  <c r="L37" i="32" s="1"/>
  <c r="M37" i="32" s="1"/>
  <c r="N37" i="32" s="1"/>
  <c r="O37" i="32" s="1"/>
  <c r="P37" i="32" s="1"/>
  <c r="Q37" i="32" s="1"/>
  <c r="R37" i="32" s="1"/>
  <c r="S37" i="32" s="1"/>
  <c r="T37" i="32" s="1"/>
  <c r="U37" i="32" s="1"/>
  <c r="V37" i="32" s="1"/>
  <c r="W37" i="32" s="1"/>
  <c r="X37" i="32" s="1"/>
  <c r="Y37" i="32" s="1"/>
  <c r="Z37" i="32" s="1"/>
  <c r="AA37" i="32" s="1"/>
  <c r="AB37" i="32" s="1"/>
  <c r="AC37" i="32" s="1"/>
  <c r="AD37" i="32" s="1"/>
  <c r="AE37" i="32" s="1"/>
  <c r="AF37" i="32" s="1"/>
  <c r="AG37" i="32" s="1"/>
  <c r="C32" i="32"/>
  <c r="D32" i="32" s="1"/>
  <c r="E32" i="32" s="1"/>
  <c r="F32" i="32" s="1"/>
  <c r="G32" i="32" s="1"/>
  <c r="H32" i="32" s="1"/>
  <c r="I32" i="32" s="1"/>
  <c r="J32" i="32" s="1"/>
  <c r="K32" i="32" s="1"/>
  <c r="L32" i="32" s="1"/>
  <c r="M32" i="32" s="1"/>
  <c r="N32" i="32" s="1"/>
  <c r="O32" i="32" s="1"/>
  <c r="P32" i="32" s="1"/>
  <c r="Q32" i="32" s="1"/>
  <c r="R32" i="32" s="1"/>
  <c r="S32" i="32" s="1"/>
  <c r="T32" i="32" s="1"/>
  <c r="U32" i="32" s="1"/>
  <c r="V32" i="32" s="1"/>
  <c r="W32" i="32" s="1"/>
  <c r="X32" i="32" s="1"/>
  <c r="Y32" i="32" s="1"/>
  <c r="Z32" i="32" s="1"/>
  <c r="AA32" i="32" s="1"/>
  <c r="AB32" i="32" s="1"/>
  <c r="AC32" i="32" s="1"/>
  <c r="AD32" i="32" s="1"/>
  <c r="AE32" i="32" s="1"/>
  <c r="AF32" i="32" s="1"/>
  <c r="AG32" i="32" s="1"/>
  <c r="D6" i="29"/>
  <c r="C5" i="29"/>
  <c r="D6" i="34"/>
  <c r="C5" i="34"/>
  <c r="B5" i="34"/>
  <c r="C6" i="32"/>
  <c r="C27" i="32"/>
  <c r="C33" i="32"/>
  <c r="D33" i="32"/>
  <c r="E33" i="32" s="1"/>
  <c r="F33" i="32"/>
  <c r="G33" i="32" s="1"/>
  <c r="H33" i="32" s="1"/>
  <c r="I33" i="32" s="1"/>
  <c r="J33" i="32" s="1"/>
  <c r="K33" i="32" s="1"/>
  <c r="L33" i="32" s="1"/>
  <c r="M33" i="32" s="1"/>
  <c r="N33" i="32" s="1"/>
  <c r="O33" i="32" s="1"/>
  <c r="P33" i="32" s="1"/>
  <c r="Q33" i="32" s="1"/>
  <c r="R33" i="32" s="1"/>
  <c r="S33" i="32" s="1"/>
  <c r="T33" i="32" s="1"/>
  <c r="U33" i="32" s="1"/>
  <c r="V33" i="32" s="1"/>
  <c r="W33" i="32" s="1"/>
  <c r="X33" i="32" s="1"/>
  <c r="Y33" i="32" s="1"/>
  <c r="Z33" i="32" s="1"/>
  <c r="AA33" i="32" s="1"/>
  <c r="AB33" i="32" s="1"/>
  <c r="AC33" i="32" s="1"/>
  <c r="AD33" i="32" s="1"/>
  <c r="AE33" i="32" s="1"/>
  <c r="AF33" i="32" s="1"/>
  <c r="AG33" i="32" s="1"/>
  <c r="C39" i="32"/>
  <c r="D39" i="32" s="1"/>
  <c r="E39" i="32" s="1"/>
  <c r="F39" i="32" s="1"/>
  <c r="G39" i="32" s="1"/>
  <c r="H39" i="32" s="1"/>
  <c r="I39" i="32" s="1"/>
  <c r="J39" i="32" s="1"/>
  <c r="K39" i="32" s="1"/>
  <c r="L39" i="32" s="1"/>
  <c r="M39" i="32" s="1"/>
  <c r="N39" i="32" s="1"/>
  <c r="O39" i="32" s="1"/>
  <c r="P39" i="32" s="1"/>
  <c r="Q39" i="32" s="1"/>
  <c r="R39" i="32" s="1"/>
  <c r="S39" i="32" s="1"/>
  <c r="T39" i="32" s="1"/>
  <c r="U39" i="32" s="1"/>
  <c r="V39" i="32" s="1"/>
  <c r="W39" i="32" s="1"/>
  <c r="X39" i="32" s="1"/>
  <c r="Y39" i="32" s="1"/>
  <c r="Z39" i="32" s="1"/>
  <c r="AA39" i="32" s="1"/>
  <c r="AB39" i="32" s="1"/>
  <c r="AC39" i="32" s="1"/>
  <c r="AD39" i="32" s="1"/>
  <c r="AE39" i="32" s="1"/>
  <c r="AF39" i="32" s="1"/>
  <c r="AG39" i="32" s="1"/>
  <c r="C38" i="32"/>
  <c r="D38" i="32"/>
  <c r="E38" i="32" s="1"/>
  <c r="F38" i="32"/>
  <c r="G38" i="32" s="1"/>
  <c r="H38" i="32" s="1"/>
  <c r="I38" i="32" s="1"/>
  <c r="J38" i="32" s="1"/>
  <c r="K38" i="32" s="1"/>
  <c r="L38" i="32" s="1"/>
  <c r="M38" i="32" s="1"/>
  <c r="N38" i="32" s="1"/>
  <c r="O38" i="32" s="1"/>
  <c r="P38" i="32" s="1"/>
  <c r="Q38" i="32" s="1"/>
  <c r="R38" i="32" s="1"/>
  <c r="S38" i="32" s="1"/>
  <c r="T38" i="32" s="1"/>
  <c r="U38" i="32" s="1"/>
  <c r="V38" i="32" s="1"/>
  <c r="W38" i="32" s="1"/>
  <c r="X38" i="32" s="1"/>
  <c r="Y38" i="32" s="1"/>
  <c r="Z38" i="32" s="1"/>
  <c r="AA38" i="32" s="1"/>
  <c r="AB38" i="32" s="1"/>
  <c r="AC38" i="32" s="1"/>
  <c r="AD38" i="32" s="1"/>
  <c r="AE38" i="32" s="1"/>
  <c r="AF38" i="32" s="1"/>
  <c r="AG38" i="32" s="1"/>
  <c r="C35" i="32"/>
  <c r="D35" i="32" s="1"/>
  <c r="E35" i="32" s="1"/>
  <c r="F35" i="32" s="1"/>
  <c r="G35" i="32" s="1"/>
  <c r="H35" i="32" s="1"/>
  <c r="I35" i="32" s="1"/>
  <c r="J35" i="32" s="1"/>
  <c r="K35" i="32"/>
  <c r="L35" i="32" s="1"/>
  <c r="M35" i="32" s="1"/>
  <c r="N35" i="32" s="1"/>
  <c r="O35" i="32" s="1"/>
  <c r="P35" i="32" s="1"/>
  <c r="Q35" i="32" s="1"/>
  <c r="R35" i="32" s="1"/>
  <c r="S35" i="32" s="1"/>
  <c r="T35" i="32" s="1"/>
  <c r="U35" i="32" s="1"/>
  <c r="V35" i="32" s="1"/>
  <c r="W35" i="32" s="1"/>
  <c r="X35" i="32" s="1"/>
  <c r="Y35" i="32" s="1"/>
  <c r="Z35" i="32" s="1"/>
  <c r="AA35" i="32" s="1"/>
  <c r="AB35" i="32" s="1"/>
  <c r="AC35" i="32" s="1"/>
  <c r="AD35" i="32" s="1"/>
  <c r="AE35" i="32" s="1"/>
  <c r="AF35" i="32" s="1"/>
  <c r="AG35" i="32" s="1"/>
  <c r="C34" i="32"/>
  <c r="D34" i="32"/>
  <c r="E34" i="32" s="1"/>
  <c r="F34" i="32"/>
  <c r="G34" i="32" s="1"/>
  <c r="H34" i="32" s="1"/>
  <c r="I34" i="32" s="1"/>
  <c r="J34" i="32" s="1"/>
  <c r="K34" i="32" s="1"/>
  <c r="L34" i="32" s="1"/>
  <c r="M34" i="32" s="1"/>
  <c r="N34" i="32" s="1"/>
  <c r="O34" i="32" s="1"/>
  <c r="P34" i="32" s="1"/>
  <c r="Q34" i="32" s="1"/>
  <c r="R34" i="32" s="1"/>
  <c r="S34" i="32" s="1"/>
  <c r="T34" i="32" s="1"/>
  <c r="U34" i="32" s="1"/>
  <c r="V34" i="32" s="1"/>
  <c r="W34" i="32" s="1"/>
  <c r="X34" i="32" s="1"/>
  <c r="Y34" i="32" s="1"/>
  <c r="Z34" i="32" s="1"/>
  <c r="AA34" i="32" s="1"/>
  <c r="AB34" i="32" s="1"/>
  <c r="AC34" i="32" s="1"/>
  <c r="AD34" i="32" s="1"/>
  <c r="AE34" i="32" s="1"/>
  <c r="AF34" i="32" s="1"/>
  <c r="AG34" i="32" s="1"/>
  <c r="E6" i="34"/>
  <c r="E5" i="34" s="1"/>
  <c r="D5" i="34"/>
  <c r="D5" i="29"/>
  <c r="E6" i="29"/>
  <c r="E5" i="29"/>
  <c r="F6" i="29"/>
  <c r="F6" i="34"/>
  <c r="F5" i="34" s="1"/>
  <c r="G6" i="29"/>
  <c r="G5" i="29" s="1"/>
  <c r="F5" i="29"/>
  <c r="H6" i="29"/>
  <c r="H5" i="29" s="1"/>
  <c r="I6" i="29"/>
  <c r="I5" i="29" s="1"/>
  <c r="J6" i="29" l="1"/>
  <c r="G6" i="34"/>
  <c r="C5" i="35"/>
  <c r="D6" i="35"/>
  <c r="D5" i="35" l="1"/>
  <c r="E6" i="35"/>
  <c r="G5" i="34"/>
  <c r="H6" i="34"/>
  <c r="J5" i="29"/>
  <c r="K6" i="29"/>
  <c r="L6" i="29" l="1"/>
  <c r="K5" i="29"/>
  <c r="H5" i="34"/>
  <c r="I6" i="34"/>
  <c r="E5" i="35"/>
  <c r="F6" i="35"/>
  <c r="F5" i="35" l="1"/>
  <c r="G6" i="35"/>
  <c r="I5" i="34"/>
  <c r="J6" i="34"/>
  <c r="L5" i="29"/>
  <c r="M6" i="29"/>
  <c r="M5" i="29" l="1"/>
  <c r="N6" i="29"/>
  <c r="J5" i="34"/>
  <c r="K6" i="34"/>
  <c r="G5" i="35"/>
  <c r="H6" i="35"/>
  <c r="H5" i="35" l="1"/>
  <c r="I6" i="35"/>
  <c r="K5" i="34"/>
  <c r="L6" i="34"/>
  <c r="O6" i="29"/>
  <c r="N5" i="29"/>
  <c r="P6" i="29" l="1"/>
  <c r="O5" i="29"/>
  <c r="L5" i="34"/>
  <c r="M6" i="34"/>
  <c r="I5" i="35"/>
  <c r="J6" i="35"/>
  <c r="J5" i="35" l="1"/>
  <c r="K6" i="35"/>
  <c r="M5" i="34"/>
  <c r="N6" i="34"/>
  <c r="Q6" i="29"/>
  <c r="P5" i="29"/>
  <c r="R6" i="29" l="1"/>
  <c r="Q5" i="29"/>
  <c r="N5" i="34"/>
  <c r="O6" i="34"/>
  <c r="K5" i="35"/>
  <c r="L6" i="35"/>
  <c r="L5" i="35" l="1"/>
  <c r="M6" i="35"/>
  <c r="O5" i="34"/>
  <c r="P6" i="34"/>
  <c r="S6" i="29"/>
  <c r="R5" i="29"/>
  <c r="P5" i="34" l="1"/>
  <c r="Q6" i="34"/>
  <c r="M5" i="35"/>
  <c r="N6" i="35"/>
  <c r="S5" i="29"/>
  <c r="T6" i="29"/>
  <c r="T5" i="29" l="1"/>
  <c r="U6" i="29"/>
  <c r="N5" i="35"/>
  <c r="O6" i="35"/>
  <c r="Q5" i="34"/>
  <c r="R6" i="34"/>
  <c r="R5" i="34" l="1"/>
  <c r="S6" i="34"/>
  <c r="O5" i="35"/>
  <c r="P6" i="35"/>
  <c r="U5" i="29"/>
  <c r="V6" i="29"/>
  <c r="V5" i="29" l="1"/>
  <c r="W6" i="29"/>
  <c r="P5" i="35"/>
  <c r="Q6" i="35"/>
  <c r="S5" i="34"/>
  <c r="T6" i="34"/>
  <c r="T5" i="34" l="1"/>
  <c r="U6" i="34"/>
  <c r="Q5" i="35"/>
  <c r="R6" i="35"/>
  <c r="W5" i="29"/>
  <c r="X6" i="29"/>
  <c r="Y6" i="29" l="1"/>
  <c r="X5" i="29"/>
  <c r="R5" i="35"/>
  <c r="S6" i="35"/>
  <c r="U5" i="34"/>
  <c r="V6" i="34"/>
  <c r="V5" i="34" l="1"/>
  <c r="W6" i="34"/>
  <c r="S5" i="35"/>
  <c r="T6" i="35"/>
  <c r="Y5" i="29"/>
  <c r="Z6" i="29"/>
  <c r="Z5" i="29" l="1"/>
  <c r="AA6" i="29"/>
  <c r="T5" i="35"/>
  <c r="U6" i="35"/>
  <c r="W5" i="34"/>
  <c r="X6" i="34"/>
  <c r="X5" i="34" l="1"/>
  <c r="Y6" i="34"/>
  <c r="U5" i="35"/>
  <c r="V6" i="35"/>
  <c r="AB6" i="29"/>
  <c r="AA5" i="29"/>
  <c r="AC6" i="29" l="1"/>
  <c r="AB5" i="29"/>
  <c r="V5" i="35"/>
  <c r="W6" i="35"/>
  <c r="Y5" i="34"/>
  <c r="Z6" i="34"/>
  <c r="Z5" i="34" l="1"/>
  <c r="AA6" i="34"/>
  <c r="W5" i="35"/>
  <c r="X6" i="35"/>
  <c r="AD6" i="29"/>
  <c r="AD5" i="29" s="1"/>
  <c r="AF6" i="29"/>
  <c r="AF5" i="29" s="1"/>
  <c r="AE6" i="29"/>
  <c r="AE5" i="29" s="1"/>
  <c r="AC5" i="29"/>
  <c r="X5" i="35" l="1"/>
  <c r="Y6" i="35"/>
  <c r="AA5" i="34"/>
  <c r="AB6" i="34"/>
  <c r="AB5" i="34" l="1"/>
  <c r="AC6" i="34"/>
  <c r="Y5" i="35"/>
  <c r="Z6" i="35"/>
  <c r="Z5" i="35" l="1"/>
  <c r="AA6" i="35"/>
  <c r="AE6" i="34"/>
  <c r="AE5" i="34" s="1"/>
  <c r="AF6" i="34"/>
  <c r="AF5" i="34" s="1"/>
  <c r="AC5" i="34"/>
  <c r="AD6" i="34"/>
  <c r="AD5" i="34" s="1"/>
  <c r="AA5" i="35" l="1"/>
  <c r="AB6" i="35"/>
  <c r="AB5" i="35" l="1"/>
  <c r="AC6" i="35"/>
  <c r="AC5" i="35" l="1"/>
  <c r="AD6" i="35"/>
  <c r="AD5" i="35" s="1"/>
</calcChain>
</file>

<file path=xl/comments1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2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3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sharedStrings.xml><?xml version="1.0" encoding="utf-8"?>
<sst xmlns="http://schemas.openxmlformats.org/spreadsheetml/2006/main" count="218" uniqueCount="82">
  <si>
    <t>TOTAL</t>
  </si>
  <si>
    <t>Collaborateur :</t>
  </si>
  <si>
    <t xml:space="preserve"> </t>
  </si>
  <si>
    <t>CHANTIERS</t>
  </si>
  <si>
    <t>Année:</t>
  </si>
  <si>
    <t>Mois:</t>
  </si>
  <si>
    <t>Fériés</t>
  </si>
  <si>
    <t>Jour de l'an</t>
  </si>
  <si>
    <t>Lundi de Pâques</t>
  </si>
  <si>
    <t>Lundi de Pentecôte</t>
  </si>
  <si>
    <t>Fête Nationale</t>
  </si>
  <si>
    <t>Noël</t>
  </si>
  <si>
    <t>Collaborateur n°7</t>
  </si>
  <si>
    <t>Collaborateur n°8</t>
  </si>
  <si>
    <t>Collaborateur n°9</t>
  </si>
  <si>
    <t>Collaborateur n°10</t>
  </si>
  <si>
    <t>Collaborateur n°11</t>
  </si>
  <si>
    <t>Collaborateur n°12</t>
  </si>
  <si>
    <t>Férié</t>
  </si>
  <si>
    <t>WE</t>
  </si>
  <si>
    <t>Mois</t>
  </si>
  <si>
    <t>Année</t>
  </si>
  <si>
    <t>Nom des Collaborateurs</t>
  </si>
  <si>
    <t>MEFC</t>
  </si>
  <si>
    <t>Insertion\Définir\Noms\Mois</t>
  </si>
  <si>
    <t>Insertion\Définir\Noms\An</t>
  </si>
  <si>
    <t>Insertion\Définir\Noms\Col</t>
  </si>
  <si>
    <t>Nom des Chantiers</t>
  </si>
  <si>
    <t>Insertion\Définir\Noms\Chantier</t>
  </si>
  <si>
    <t>Evolutif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</si>
  <si>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</si>
  <si>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</si>
  <si>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</si>
  <si>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</si>
  <si>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</si>
  <si>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</si>
  <si>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</si>
  <si>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</si>
  <si>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</si>
  <si>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</si>
  <si>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</si>
  <si>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</si>
  <si>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</t>
  </si>
  <si>
    <t>Mar</t>
  </si>
  <si>
    <t>Mer</t>
  </si>
  <si>
    <t>Jeu</t>
  </si>
  <si>
    <t>Ven</t>
  </si>
  <si>
    <t>Sam</t>
  </si>
  <si>
    <t>Dim</t>
  </si>
  <si>
    <t>Jeune Genevois</t>
  </si>
  <si>
    <t>CAPISANO Martin</t>
  </si>
  <si>
    <t>Pause Café</t>
  </si>
  <si>
    <t>SCHUMACHER INGENIERIE SA</t>
  </si>
  <si>
    <t>Durée jours</t>
  </si>
  <si>
    <t>Raisons</t>
  </si>
  <si>
    <t>Remarques</t>
  </si>
  <si>
    <t>Palette Outils</t>
  </si>
  <si>
    <t>Modèle Excel</t>
  </si>
  <si>
    <t>Admistratif/Téléphone</t>
  </si>
  <si>
    <t>Vacances</t>
  </si>
  <si>
    <t>Jours Fériés</t>
  </si>
  <si>
    <t>Maladie</t>
  </si>
  <si>
    <t>Divers Privé</t>
  </si>
  <si>
    <t>Vendredi-Saint</t>
  </si>
  <si>
    <t>Restauration</t>
  </si>
  <si>
    <t>Jeudi de l'ascension</t>
  </si>
  <si>
    <t>Week-End</t>
  </si>
  <si>
    <t>Maladies</t>
  </si>
  <si>
    <t>Date Début</t>
  </si>
  <si>
    <t>Date Fin</t>
  </si>
  <si>
    <t>Solde</t>
  </si>
  <si>
    <t>MAL</t>
  </si>
  <si>
    <t>CHANTIER</t>
  </si>
  <si>
    <t>TACHE COURANTE</t>
  </si>
  <si>
    <t>ZUTTER Sébastien</t>
  </si>
  <si>
    <t>VA</t>
  </si>
  <si>
    <t>Frontenex 4</t>
  </si>
  <si>
    <t>Piscine de Marignac</t>
  </si>
  <si>
    <t>RYSER Olivier</t>
  </si>
  <si>
    <t>GUARINO Angelo</t>
  </si>
  <si>
    <t>SCHORPP Nicolas</t>
  </si>
  <si>
    <t>BOUVET 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</si>
</sst>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82" formatCode="ddd\ dd\ mmm\ yy"/>
    <numFmt numFmtId="184" formatCode="dddd\ d\ mmm\ yy"/>
    <numFmt numFmtId="186" formatCode="dd"/>
    <numFmt numFmtId="187" formatCode="mmmm"/>
    <numFmt numFmtId="190" formatCode="ddd"/>
    <numFmt numFmtId="191" formatCode="dddd"/>
    <numFmt numFmtId="198" formatCode="dddd\ dd"/>
    <numFmt numFmtId="200" formatCode="00&quot; jours&quot;"/>
  </numFmts>
  <fonts count="15" x14ac:knownFonts="1">
    <font>
      <sz val="10"/>
      <name val="Arial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6"/>
      <color indexed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b/>
      <sz val="8"/>
      <color indexed="81"/>
      <name val="Tahoma"/>
      <family val="2"/>
    </font>
    <font>
      <b/>
      <sz val="11"/>
      <name val="Arial"/>
      <family val="2"/>
    </font>
    <font>
      <b/>
      <sz val="8"/>
      <color indexed="81"/>
      <name val="Tahoma"/>
    </font>
    <font>
      <sz val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right"/>
    </xf>
    <xf numFmtId="187" fontId="0" fillId="0" borderId="0" xfId="0" applyNumberFormat="1"/>
    <xf numFmtId="0" fontId="6" fillId="0" borderId="0" xfId="1" applyFont="1" applyFill="1" applyBorder="1" applyAlignment="1" applyProtection="1">
      <alignment horizontal="center"/>
      <protection hidden="1"/>
    </xf>
    <xf numFmtId="184" fontId="7" fillId="0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Alignment="1"/>
    <xf numFmtId="190" fontId="3" fillId="0" borderId="2" xfId="0" applyNumberFormat="1" applyFont="1" applyFill="1" applyBorder="1" applyAlignment="1" applyProtection="1">
      <alignment horizontal="center"/>
    </xf>
    <xf numFmtId="190" fontId="3" fillId="0" borderId="3" xfId="0" applyNumberFormat="1" applyFont="1" applyFill="1" applyBorder="1" applyAlignment="1" applyProtection="1">
      <alignment horizontal="center"/>
    </xf>
    <xf numFmtId="186" fontId="3" fillId="0" borderId="4" xfId="0" applyNumberFormat="1" applyFont="1" applyFill="1" applyBorder="1" applyAlignment="1" applyProtection="1">
      <alignment horizontal="center" vertical="center"/>
      <protection locked="0"/>
    </xf>
    <xf numFmtId="186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1" applyFont="1" applyFill="1" applyBorder="1" applyAlignment="1">
      <alignment horizontal="center"/>
    </xf>
    <xf numFmtId="182" fontId="5" fillId="0" borderId="0" xfId="1" applyNumberFormat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7" fillId="0" borderId="0" xfId="0" applyFont="1"/>
    <xf numFmtId="191" fontId="3" fillId="0" borderId="7" xfId="0" applyNumberFormat="1" applyFont="1" applyFill="1" applyBorder="1" applyAlignment="1" applyProtection="1">
      <alignment horizontal="center"/>
    </xf>
    <xf numFmtId="0" fontId="0" fillId="0" borderId="0" xfId="0" applyFill="1"/>
    <xf numFmtId="187" fontId="7" fillId="0" borderId="0" xfId="0" applyNumberFormat="1" applyFont="1" applyFill="1"/>
    <xf numFmtId="0" fontId="7" fillId="0" borderId="8" xfId="0" applyFont="1" applyFill="1" applyBorder="1" applyProtection="1">
      <protection locked="0"/>
    </xf>
    <xf numFmtId="0" fontId="7" fillId="0" borderId="9" xfId="0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/>
    </xf>
    <xf numFmtId="0" fontId="7" fillId="0" borderId="12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4" fillId="0" borderId="14" xfId="0" applyFont="1" applyBorder="1" applyAlignment="1">
      <alignment horizontal="center"/>
    </xf>
    <xf numFmtId="0" fontId="7" fillId="0" borderId="15" xfId="0" applyFont="1" applyBorder="1"/>
    <xf numFmtId="0" fontId="7" fillId="0" borderId="16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4" fillId="0" borderId="18" xfId="0" applyFont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1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2" xfId="0" applyBorder="1"/>
    <xf numFmtId="186" fontId="3" fillId="0" borderId="12" xfId="0" applyNumberFormat="1" applyFont="1" applyFill="1" applyBorder="1" applyAlignment="1">
      <alignment horizontal="center" vertical="center"/>
    </xf>
    <xf numFmtId="198" fontId="9" fillId="0" borderId="0" xfId="0" applyNumberFormat="1" applyFont="1" applyFill="1"/>
    <xf numFmtId="184" fontId="14" fillId="0" borderId="0" xfId="0" applyNumberFormat="1" applyFo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4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9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198" fontId="9" fillId="0" borderId="16" xfId="0" applyNumberFormat="1" applyFont="1" applyFill="1" applyBorder="1"/>
    <xf numFmtId="198" fontId="9" fillId="0" borderId="20" xfId="0" applyNumberFormat="1" applyFont="1" applyFill="1" applyBorder="1"/>
    <xf numFmtId="198" fontId="9" fillId="0" borderId="9" xfId="0" applyNumberFormat="1" applyFont="1" applyFill="1" applyBorder="1"/>
    <xf numFmtId="0" fontId="3" fillId="7" borderId="12" xfId="0" applyFont="1" applyFill="1" applyBorder="1" applyAlignment="1">
      <alignment horizontal="center" vertical="center"/>
    </xf>
    <xf numFmtId="0" fontId="0" fillId="0" borderId="9" xfId="0" applyBorder="1"/>
    <xf numFmtId="0" fontId="0" fillId="0" borderId="1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24" xfId="0" applyBorder="1"/>
    <xf numFmtId="0" fontId="0" fillId="0" borderId="25" xfId="0" applyBorder="1"/>
    <xf numFmtId="184" fontId="14" fillId="0" borderId="0" xfId="1" applyNumberFormat="1" applyFont="1" applyFill="1" applyBorder="1" applyAlignment="1" applyProtection="1">
      <alignment horizontal="center"/>
      <protection hidden="1"/>
    </xf>
    <xf numFmtId="0" fontId="0" fillId="0" borderId="26" xfId="0" applyFill="1" applyBorder="1"/>
    <xf numFmtId="0" fontId="0" fillId="0" borderId="3" xfId="0" applyBorder="1"/>
    <xf numFmtId="0" fontId="3" fillId="0" borderId="25" xfId="0" applyFont="1" applyBorder="1" applyAlignment="1">
      <alignment horizontal="center" vertical="center"/>
    </xf>
    <xf numFmtId="186" fontId="3" fillId="0" borderId="27" xfId="0" applyNumberFormat="1" applyFont="1" applyFill="1" applyBorder="1" applyAlignment="1" applyProtection="1">
      <alignment horizontal="center" vertical="center"/>
      <protection locked="0"/>
    </xf>
    <xf numFmtId="186" fontId="3" fillId="0" borderId="28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/>
    </xf>
    <xf numFmtId="187" fontId="4" fillId="0" borderId="0" xfId="0" applyNumberFormat="1" applyFont="1" applyFill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/>
    </xf>
    <xf numFmtId="182" fontId="5" fillId="0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12" xfId="0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87" fontId="4" fillId="0" borderId="0" xfId="0" applyNumberFormat="1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00" fontId="2" fillId="8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Conges Fonctionnaires" xfId="1"/>
  </cellStyles>
  <dxfs count="28"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E3E3E3"/>
      <rgbColor rgb="00CC99FF"/>
      <rgbColor rgb="00FFCC99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J50"/>
  <sheetViews>
    <sheetView showGridLines="0" showZeros="0" tabSelected="1" workbookViewId="0">
      <selection activeCell="B3" sqref="B3:H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87" t="s">
        <v>50</v>
      </c>
      <c r="C3" s="87"/>
      <c r="D3" s="87"/>
      <c r="E3" s="87"/>
      <c r="F3" s="87"/>
      <c r="G3" s="87"/>
      <c r="H3" s="87"/>
      <c r="I3" s="3"/>
      <c r="J3" s="6" t="s">
        <v>5</v>
      </c>
      <c r="K3" s="3"/>
      <c r="M3" s="88" t="s">
        <v>30</v>
      </c>
      <c r="N3" s="88"/>
      <c r="O3" s="88"/>
      <c r="P3" s="3"/>
      <c r="Q3" s="3"/>
      <c r="R3" s="3"/>
      <c r="S3" s="3"/>
      <c r="T3" s="6"/>
      <c r="U3" s="6" t="s">
        <v>4</v>
      </c>
      <c r="V3" s="3"/>
      <c r="W3" s="87">
        <v>2012</v>
      </c>
      <c r="X3" s="87"/>
      <c r="Y3" s="87"/>
      <c r="Z3" s="87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89" t="s">
        <v>3</v>
      </c>
      <c r="B5" s="24" t="str">
        <f t="shared" ref="B5:AC5" si="0">INDEX(MesJours,WEEKDAY(B6,2))</f>
        <v>Dim</v>
      </c>
      <c r="C5" s="13" t="str">
        <f t="shared" si="0"/>
        <v>Lun</v>
      </c>
      <c r="D5" s="13" t="str">
        <f t="shared" si="0"/>
        <v>Mar</v>
      </c>
      <c r="E5" s="13" t="str">
        <f t="shared" si="0"/>
        <v>Mer</v>
      </c>
      <c r="F5" s="13" t="str">
        <f t="shared" si="0"/>
        <v>Jeu</v>
      </c>
      <c r="G5" s="13" t="str">
        <f t="shared" si="0"/>
        <v>Ven</v>
      </c>
      <c r="H5" s="13" t="str">
        <f t="shared" si="0"/>
        <v>Sam</v>
      </c>
      <c r="I5" s="13" t="str">
        <f t="shared" si="0"/>
        <v>Dim</v>
      </c>
      <c r="J5" s="13" t="str">
        <f t="shared" si="0"/>
        <v>Lun</v>
      </c>
      <c r="K5" s="13" t="str">
        <f t="shared" si="0"/>
        <v>Mar</v>
      </c>
      <c r="L5" s="13" t="str">
        <f t="shared" si="0"/>
        <v>Mer</v>
      </c>
      <c r="M5" s="13" t="str">
        <f t="shared" si="0"/>
        <v>Jeu</v>
      </c>
      <c r="N5" s="13" t="str">
        <f t="shared" si="0"/>
        <v>Ven</v>
      </c>
      <c r="O5" s="13" t="str">
        <f t="shared" si="0"/>
        <v>Sam</v>
      </c>
      <c r="P5" s="13" t="str">
        <f t="shared" si="0"/>
        <v>Dim</v>
      </c>
      <c r="Q5" s="13" t="str">
        <f t="shared" si="0"/>
        <v>Lun</v>
      </c>
      <c r="R5" s="13" t="str">
        <f t="shared" si="0"/>
        <v>Mar</v>
      </c>
      <c r="S5" s="13" t="str">
        <f t="shared" si="0"/>
        <v>Mer</v>
      </c>
      <c r="T5" s="13" t="str">
        <f t="shared" si="0"/>
        <v>Jeu</v>
      </c>
      <c r="U5" s="13" t="str">
        <f t="shared" si="0"/>
        <v>Ven</v>
      </c>
      <c r="V5" s="13" t="str">
        <f t="shared" si="0"/>
        <v>Sam</v>
      </c>
      <c r="W5" s="13" t="str">
        <f t="shared" si="0"/>
        <v>Dim</v>
      </c>
      <c r="X5" s="13" t="str">
        <f t="shared" si="0"/>
        <v>Lun</v>
      </c>
      <c r="Y5" s="13" t="str">
        <f t="shared" si="0"/>
        <v>Mar</v>
      </c>
      <c r="Z5" s="13" t="str">
        <f t="shared" si="0"/>
        <v>Mer</v>
      </c>
      <c r="AA5" s="13" t="str">
        <f t="shared" si="0"/>
        <v>Jeu</v>
      </c>
      <c r="AB5" s="13" t="str">
        <f t="shared" si="0"/>
        <v>Ven</v>
      </c>
      <c r="AC5" s="13" t="str">
        <f t="shared" si="0"/>
        <v>Sam</v>
      </c>
      <c r="AD5" s="13" t="str">
        <f>IF(AD6="","",INDEX(MesJours,WEEKDAY(AD6,2)))</f>
        <v>Dim</v>
      </c>
      <c r="AE5" s="13" t="str">
        <f>IF(AE6="","",INDEX(MesJours,WEEKDAY(AE6,2)))</f>
        <v>Lun</v>
      </c>
      <c r="AF5" s="14" t="str">
        <f>IF(AF6="","",INDEX(MesJours,WEEKDAY(AF6,2)))</f>
        <v>Mar</v>
      </c>
    </row>
    <row r="6" spans="1:36" s="18" customFormat="1" ht="19.5" customHeight="1" thickBot="1" x14ac:dyDescent="0.25">
      <c r="A6" s="90"/>
      <c r="B6" s="15">
        <f>DATE(année,MATCH($M3,LesMois,0),1)</f>
        <v>40909</v>
      </c>
      <c r="C6" s="16">
        <f>B6+1</f>
        <v>40910</v>
      </c>
      <c r="D6" s="16">
        <f t="shared" ref="D6:AC6" si="1">C6+1</f>
        <v>40911</v>
      </c>
      <c r="E6" s="16">
        <f t="shared" si="1"/>
        <v>40912</v>
      </c>
      <c r="F6" s="16">
        <f t="shared" si="1"/>
        <v>40913</v>
      </c>
      <c r="G6" s="16">
        <f t="shared" si="1"/>
        <v>40914</v>
      </c>
      <c r="H6" s="16">
        <f t="shared" si="1"/>
        <v>40915</v>
      </c>
      <c r="I6" s="16">
        <f t="shared" si="1"/>
        <v>40916</v>
      </c>
      <c r="J6" s="16">
        <f t="shared" si="1"/>
        <v>40917</v>
      </c>
      <c r="K6" s="16">
        <f t="shared" si="1"/>
        <v>40918</v>
      </c>
      <c r="L6" s="16">
        <f t="shared" si="1"/>
        <v>40919</v>
      </c>
      <c r="M6" s="16">
        <f t="shared" si="1"/>
        <v>40920</v>
      </c>
      <c r="N6" s="16">
        <f t="shared" si="1"/>
        <v>40921</v>
      </c>
      <c r="O6" s="16">
        <f t="shared" si="1"/>
        <v>40922</v>
      </c>
      <c r="P6" s="16">
        <f t="shared" si="1"/>
        <v>40923</v>
      </c>
      <c r="Q6" s="16">
        <f t="shared" si="1"/>
        <v>40924</v>
      </c>
      <c r="R6" s="16">
        <f t="shared" si="1"/>
        <v>40925</v>
      </c>
      <c r="S6" s="16">
        <f t="shared" si="1"/>
        <v>40926</v>
      </c>
      <c r="T6" s="16">
        <f t="shared" si="1"/>
        <v>40927</v>
      </c>
      <c r="U6" s="16">
        <f t="shared" si="1"/>
        <v>40928</v>
      </c>
      <c r="V6" s="16">
        <f t="shared" si="1"/>
        <v>40929</v>
      </c>
      <c r="W6" s="16">
        <f t="shared" si="1"/>
        <v>40930</v>
      </c>
      <c r="X6" s="16">
        <f t="shared" si="1"/>
        <v>40931</v>
      </c>
      <c r="Y6" s="16">
        <f t="shared" si="1"/>
        <v>40932</v>
      </c>
      <c r="Z6" s="16">
        <f t="shared" si="1"/>
        <v>40933</v>
      </c>
      <c r="AA6" s="16">
        <f t="shared" si="1"/>
        <v>40934</v>
      </c>
      <c r="AB6" s="16">
        <f t="shared" si="1"/>
        <v>40935</v>
      </c>
      <c r="AC6" s="16">
        <f t="shared" si="1"/>
        <v>40936</v>
      </c>
      <c r="AD6" s="16">
        <f>IF(MONTH(AC6+1)=MONTH(B6),AC6+1,"")</f>
        <v>40937</v>
      </c>
      <c r="AE6" s="16">
        <f>IF(MONTH(AC6+2)=MONTH(B6),AC6+2,"")</f>
        <v>40938</v>
      </c>
      <c r="AF6" s="16">
        <f>IF(MONTH(AC6+3)=MONTH(B6),AC6+3,"")</f>
        <v>40939</v>
      </c>
      <c r="AG6" s="17" t="s">
        <v>0</v>
      </c>
    </row>
    <row r="7" spans="1:36" ht="15.95" customHeight="1" x14ac:dyDescent="0.2">
      <c r="A7" s="27" t="s">
        <v>76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 t="s">
        <v>77</v>
      </c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56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57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58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59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60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61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62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91"/>
      <c r="Y44" s="91"/>
      <c r="Z44" s="91"/>
      <c r="AA44" s="91"/>
      <c r="AB44" s="91"/>
      <c r="AC44" s="91"/>
      <c r="AD44" s="91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27" priority="6" stopIfTrue="1">
      <formula>COUNTIF(Fériée,B$6)</formula>
    </cfRule>
    <cfRule type="expression" dxfId="26" priority="7" stopIfTrue="1">
      <formula>WEEKDAY(B$6,2)&gt;5</formula>
    </cfRule>
  </conditionalFormatting>
  <conditionalFormatting sqref="B30:AF30">
    <cfRule type="cellIs" dxfId="25" priority="3" stopIfTrue="1" operator="greaterThan">
      <formula>8</formula>
    </cfRule>
    <cfRule type="expression" dxfId="24" priority="4" stopIfTrue="1">
      <formula>COUNTIF(Fériée,B$6)</formula>
    </cfRule>
    <cfRule type="expression" dxfId="23" priority="5" stopIfTrue="1">
      <formula>WEEKDAY(B$6,2)&gt;5</formula>
    </cfRule>
  </conditionalFormatting>
  <conditionalFormatting sqref="B7">
    <cfRule type="expression" dxfId="22" priority="1" stopIfTrue="1">
      <formula>COUNTIF(Fériée,B$6)</formula>
    </cfRule>
    <cfRule type="expression" dxfId="21" priority="2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78" orientation="landscape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50"/>
  <sheetViews>
    <sheetView showGridLines="0" showZeros="0" workbookViewId="0">
      <selection activeCell="B3" sqref="B3:H3"/>
    </sheetView>
  </sheetViews>
  <sheetFormatPr baseColWidth="10" defaultRowHeight="12.75" x14ac:dyDescent="0.2"/>
  <cols>
    <col min="1" max="1" width="25.7109375" customWidth="1"/>
    <col min="2" max="30" width="4.7109375" style="1" customWidth="1"/>
    <col min="31" max="31" width="6.7109375" style="1" customWidth="1"/>
  </cols>
  <sheetData>
    <row r="1" spans="1:34" ht="15.95" customHeight="1" x14ac:dyDescent="0.2">
      <c r="A1" s="2"/>
    </row>
    <row r="2" spans="1:34" ht="24.95" customHeight="1" x14ac:dyDescent="0.2"/>
    <row r="3" spans="1:34" x14ac:dyDescent="0.2">
      <c r="A3" s="2" t="s">
        <v>1</v>
      </c>
      <c r="B3" s="87" t="s">
        <v>50</v>
      </c>
      <c r="C3" s="87"/>
      <c r="D3" s="87"/>
      <c r="E3" s="87"/>
      <c r="F3" s="87"/>
      <c r="G3" s="87"/>
      <c r="H3" s="87"/>
      <c r="I3" s="3"/>
      <c r="J3" s="6" t="s">
        <v>5</v>
      </c>
      <c r="K3" s="3"/>
      <c r="M3" s="88" t="s">
        <v>31</v>
      </c>
      <c r="N3" s="88"/>
      <c r="O3" s="88"/>
      <c r="P3" s="3"/>
      <c r="Q3" s="3"/>
      <c r="R3" s="3"/>
      <c r="S3" s="3"/>
      <c r="T3" s="6"/>
      <c r="U3" s="6" t="s">
        <v>4</v>
      </c>
      <c r="V3" s="3"/>
      <c r="W3" s="87">
        <v>2012</v>
      </c>
      <c r="X3" s="87"/>
      <c r="Y3" s="87"/>
      <c r="Z3" s="87"/>
      <c r="AA3" s="3"/>
      <c r="AB3" s="3"/>
      <c r="AC3" s="3"/>
      <c r="AD3" s="3"/>
    </row>
    <row r="4" spans="1:34" ht="13.5" thickBot="1" x14ac:dyDescent="0.25">
      <c r="B4" s="4"/>
    </row>
    <row r="5" spans="1:34" ht="13.5" thickBot="1" x14ac:dyDescent="0.25">
      <c r="A5" s="89" t="s">
        <v>3</v>
      </c>
      <c r="B5" s="24" t="str">
        <f t="shared" ref="B5:AC5" si="0">INDEX(MesJours,WEEKDAY(B6,2))</f>
        <v>Mer</v>
      </c>
      <c r="C5" s="13" t="str">
        <f t="shared" si="0"/>
        <v>Jeu</v>
      </c>
      <c r="D5" s="13" t="str">
        <f t="shared" si="0"/>
        <v>Ven</v>
      </c>
      <c r="E5" s="13" t="str">
        <f t="shared" si="0"/>
        <v>Sam</v>
      </c>
      <c r="F5" s="13" t="str">
        <f t="shared" si="0"/>
        <v>Dim</v>
      </c>
      <c r="G5" s="13" t="str">
        <f t="shared" si="0"/>
        <v>Lun</v>
      </c>
      <c r="H5" s="13" t="str">
        <f t="shared" si="0"/>
        <v>Mar</v>
      </c>
      <c r="I5" s="13" t="str">
        <f t="shared" si="0"/>
        <v>Mer</v>
      </c>
      <c r="J5" s="13" t="str">
        <f t="shared" si="0"/>
        <v>Jeu</v>
      </c>
      <c r="K5" s="13" t="str">
        <f t="shared" si="0"/>
        <v>Ven</v>
      </c>
      <c r="L5" s="13" t="str">
        <f t="shared" si="0"/>
        <v>Sam</v>
      </c>
      <c r="M5" s="13" t="str">
        <f t="shared" si="0"/>
        <v>Dim</v>
      </c>
      <c r="N5" s="13" t="str">
        <f t="shared" si="0"/>
        <v>Lun</v>
      </c>
      <c r="O5" s="13" t="str">
        <f t="shared" si="0"/>
        <v>Mar</v>
      </c>
      <c r="P5" s="13" t="str">
        <f t="shared" si="0"/>
        <v>Mer</v>
      </c>
      <c r="Q5" s="13" t="str">
        <f t="shared" si="0"/>
        <v>Jeu</v>
      </c>
      <c r="R5" s="13" t="str">
        <f t="shared" si="0"/>
        <v>Ven</v>
      </c>
      <c r="S5" s="13" t="str">
        <f t="shared" si="0"/>
        <v>Sam</v>
      </c>
      <c r="T5" s="13" t="str">
        <f t="shared" si="0"/>
        <v>Dim</v>
      </c>
      <c r="U5" s="13" t="str">
        <f t="shared" si="0"/>
        <v>Lun</v>
      </c>
      <c r="V5" s="13" t="str">
        <f t="shared" si="0"/>
        <v>Mar</v>
      </c>
      <c r="W5" s="13" t="str">
        <f t="shared" si="0"/>
        <v>Mer</v>
      </c>
      <c r="X5" s="13" t="str">
        <f t="shared" si="0"/>
        <v>Jeu</v>
      </c>
      <c r="Y5" s="13" t="str">
        <f t="shared" si="0"/>
        <v>Ven</v>
      </c>
      <c r="Z5" s="13" t="str">
        <f t="shared" si="0"/>
        <v>Sam</v>
      </c>
      <c r="AA5" s="13" t="str">
        <f t="shared" si="0"/>
        <v>Dim</v>
      </c>
      <c r="AB5" s="13" t="str">
        <f t="shared" si="0"/>
        <v>Lun</v>
      </c>
      <c r="AC5" s="13" t="str">
        <f t="shared" si="0"/>
        <v>Mar</v>
      </c>
      <c r="AD5" s="14" t="str">
        <f>IF(AD6="","",INDEX(MesJours,WEEKDAY(AD6,2)))</f>
        <v>Mer</v>
      </c>
    </row>
    <row r="6" spans="1:34" s="18" customFormat="1" ht="19.5" customHeight="1" thickBot="1" x14ac:dyDescent="0.25">
      <c r="A6" s="90"/>
      <c r="B6" s="85">
        <f>DATE(année,MATCH($M3,LesMois,0),1)</f>
        <v>40940</v>
      </c>
      <c r="C6" s="16">
        <f>B6+1</f>
        <v>40941</v>
      </c>
      <c r="D6" s="16">
        <f t="shared" ref="D6:AC6" si="1">C6+1</f>
        <v>40942</v>
      </c>
      <c r="E6" s="16">
        <f t="shared" si="1"/>
        <v>40943</v>
      </c>
      <c r="F6" s="16">
        <f t="shared" si="1"/>
        <v>40944</v>
      </c>
      <c r="G6" s="16">
        <f t="shared" si="1"/>
        <v>40945</v>
      </c>
      <c r="H6" s="16">
        <f t="shared" si="1"/>
        <v>40946</v>
      </c>
      <c r="I6" s="16">
        <f t="shared" si="1"/>
        <v>40947</v>
      </c>
      <c r="J6" s="16">
        <f t="shared" si="1"/>
        <v>40948</v>
      </c>
      <c r="K6" s="16">
        <f t="shared" si="1"/>
        <v>40949</v>
      </c>
      <c r="L6" s="16">
        <f t="shared" si="1"/>
        <v>40950</v>
      </c>
      <c r="M6" s="16">
        <f t="shared" si="1"/>
        <v>40951</v>
      </c>
      <c r="N6" s="16">
        <f t="shared" si="1"/>
        <v>40952</v>
      </c>
      <c r="O6" s="16">
        <f t="shared" si="1"/>
        <v>40953</v>
      </c>
      <c r="P6" s="16">
        <f t="shared" si="1"/>
        <v>40954</v>
      </c>
      <c r="Q6" s="16">
        <f t="shared" si="1"/>
        <v>40955</v>
      </c>
      <c r="R6" s="16">
        <f t="shared" si="1"/>
        <v>40956</v>
      </c>
      <c r="S6" s="16">
        <f t="shared" si="1"/>
        <v>40957</v>
      </c>
      <c r="T6" s="16">
        <f t="shared" si="1"/>
        <v>40958</v>
      </c>
      <c r="U6" s="16">
        <f t="shared" si="1"/>
        <v>40959</v>
      </c>
      <c r="V6" s="16">
        <f t="shared" si="1"/>
        <v>40960</v>
      </c>
      <c r="W6" s="16">
        <f t="shared" si="1"/>
        <v>40961</v>
      </c>
      <c r="X6" s="16">
        <f t="shared" si="1"/>
        <v>40962</v>
      </c>
      <c r="Y6" s="16">
        <f t="shared" si="1"/>
        <v>40963</v>
      </c>
      <c r="Z6" s="16">
        <f t="shared" si="1"/>
        <v>40964</v>
      </c>
      <c r="AA6" s="16">
        <f t="shared" si="1"/>
        <v>40965</v>
      </c>
      <c r="AB6" s="16">
        <f t="shared" si="1"/>
        <v>40966</v>
      </c>
      <c r="AC6" s="16">
        <f t="shared" si="1"/>
        <v>40967</v>
      </c>
      <c r="AD6" s="86">
        <f>IF(MONTH(AC6+1)=MONTH(B6),AC6+1,"")</f>
        <v>40968</v>
      </c>
      <c r="AE6" s="84" t="s">
        <v>0</v>
      </c>
    </row>
    <row r="7" spans="1:34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30">
        <f t="shared" ref="AE7:AE29" si="2">SUM(B7:AD7)</f>
        <v>0</v>
      </c>
      <c r="AH7" s="23"/>
    </row>
    <row r="8" spans="1:34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3">
        <f t="shared" si="2"/>
        <v>0</v>
      </c>
    </row>
    <row r="9" spans="1:34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3">
        <f t="shared" si="2"/>
        <v>0</v>
      </c>
    </row>
    <row r="10" spans="1:34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3">
        <f t="shared" si="2"/>
        <v>0</v>
      </c>
    </row>
    <row r="11" spans="1:34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3">
        <f t="shared" si="2"/>
        <v>0</v>
      </c>
    </row>
    <row r="12" spans="1:34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3">
        <f t="shared" si="2"/>
        <v>0</v>
      </c>
    </row>
    <row r="13" spans="1:34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3">
        <f t="shared" si="2"/>
        <v>0</v>
      </c>
    </row>
    <row r="14" spans="1:34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3">
        <f t="shared" si="2"/>
        <v>0</v>
      </c>
    </row>
    <row r="15" spans="1:34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3">
        <f t="shared" si="2"/>
        <v>0</v>
      </c>
    </row>
    <row r="16" spans="1:34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3">
        <f t="shared" si="2"/>
        <v>0</v>
      </c>
    </row>
    <row r="17" spans="1:31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3">
        <f t="shared" si="2"/>
        <v>0</v>
      </c>
    </row>
    <row r="18" spans="1:31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3">
        <f t="shared" si="2"/>
        <v>0</v>
      </c>
    </row>
    <row r="19" spans="1:31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3">
        <f t="shared" si="2"/>
        <v>0</v>
      </c>
    </row>
    <row r="20" spans="1:31" ht="15.95" customHeight="1" x14ac:dyDescent="0.2">
      <c r="A20" s="27" t="s">
        <v>56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3">
        <f t="shared" si="2"/>
        <v>0</v>
      </c>
    </row>
    <row r="21" spans="1:31" ht="15.95" customHeight="1" x14ac:dyDescent="0.2">
      <c r="A21" s="27" t="s">
        <v>56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3">
        <f t="shared" si="2"/>
        <v>0</v>
      </c>
    </row>
    <row r="22" spans="1:31" ht="15.95" customHeight="1" x14ac:dyDescent="0.2">
      <c r="A22" s="27" t="s">
        <v>57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3">
        <f t="shared" si="2"/>
        <v>0</v>
      </c>
    </row>
    <row r="23" spans="1:31" ht="15.95" customHeight="1" x14ac:dyDescent="0.2">
      <c r="A23" s="27" t="s">
        <v>58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3">
        <f t="shared" si="2"/>
        <v>0</v>
      </c>
    </row>
    <row r="24" spans="1:31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3">
        <f t="shared" si="2"/>
        <v>0</v>
      </c>
    </row>
    <row r="25" spans="1:31" ht="15.95" customHeight="1" x14ac:dyDescent="0.2">
      <c r="A25" s="27" t="s">
        <v>59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3">
        <f t="shared" si="2"/>
        <v>0</v>
      </c>
    </row>
    <row r="26" spans="1:31" ht="15.95" customHeight="1" x14ac:dyDescent="0.2">
      <c r="A26" s="27" t="s">
        <v>60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3">
        <f t="shared" si="2"/>
        <v>0</v>
      </c>
    </row>
    <row r="27" spans="1:31" ht="15.95" customHeight="1" x14ac:dyDescent="0.2">
      <c r="A27" s="27" t="s">
        <v>61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3">
        <f t="shared" si="2"/>
        <v>0</v>
      </c>
    </row>
    <row r="28" spans="1:31" ht="15.95" customHeight="1" x14ac:dyDescent="0.2">
      <c r="A28" s="27" t="s">
        <v>62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3">
        <f t="shared" si="2"/>
        <v>0</v>
      </c>
    </row>
    <row r="29" spans="1:31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7">
        <f t="shared" si="2"/>
        <v>0</v>
      </c>
    </row>
    <row r="30" spans="1:31" ht="15.95" customHeight="1" thickBot="1" x14ac:dyDescent="0.25">
      <c r="A30" s="5" t="s">
        <v>0</v>
      </c>
      <c r="B30" s="38">
        <f t="shared" ref="B30:AD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9">
        <f>SUM(AE7:AE29)</f>
        <v>0</v>
      </c>
    </row>
    <row r="31" spans="1:31" ht="15.75" customHeight="1" x14ac:dyDescent="0.2"/>
    <row r="32" spans="1:31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91"/>
      <c r="Y44" s="91"/>
      <c r="Z44" s="91"/>
      <c r="AA44" s="91"/>
      <c r="AB44" s="91"/>
      <c r="AC44" s="91"/>
      <c r="AD44" s="91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B5:B6 B8:B29 C5:AD29">
    <cfRule type="expression" dxfId="20" priority="6" stopIfTrue="1">
      <formula>COUNTIF(Fériée,B$6)</formula>
    </cfRule>
    <cfRule type="expression" dxfId="19" priority="7" stopIfTrue="1">
      <formula>WEEKDAY(B$6,2)&gt;5</formula>
    </cfRule>
  </conditionalFormatting>
  <conditionalFormatting sqref="B30:AD30">
    <cfRule type="cellIs" dxfId="18" priority="3" stopIfTrue="1" operator="greaterThan">
      <formula>8</formula>
    </cfRule>
    <cfRule type="expression" dxfId="17" priority="4" stopIfTrue="1">
      <formula>COUNTIF(Fériée,B$6)</formula>
    </cfRule>
    <cfRule type="expression" dxfId="16" priority="5" stopIfTrue="1">
      <formula>WEEKDAY(B$6,2)&gt;5</formula>
    </cfRule>
  </conditionalFormatting>
  <conditionalFormatting sqref="B7">
    <cfRule type="expression" dxfId="15" priority="1" stopIfTrue="1">
      <formula>COUNTIF(Fériée,B$6)</formula>
    </cfRule>
    <cfRule type="expression" dxfId="14" priority="2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83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50"/>
  <sheetViews>
    <sheetView showGridLines="0" showZeros="0" workbookViewId="0">
      <selection activeCell="B3" sqref="B3:H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87" t="s">
        <v>50</v>
      </c>
      <c r="C3" s="87"/>
      <c r="D3" s="87"/>
      <c r="E3" s="87"/>
      <c r="F3" s="87"/>
      <c r="G3" s="87"/>
      <c r="H3" s="87"/>
      <c r="I3" s="3"/>
      <c r="J3" s="6" t="s">
        <v>5</v>
      </c>
      <c r="K3" s="3"/>
      <c r="M3" s="88" t="s">
        <v>30</v>
      </c>
      <c r="N3" s="88"/>
      <c r="O3" s="88"/>
      <c r="P3" s="3"/>
      <c r="Q3" s="3"/>
      <c r="R3" s="3"/>
      <c r="S3" s="3"/>
      <c r="T3" s="6"/>
      <c r="U3" s="6" t="s">
        <v>4</v>
      </c>
      <c r="V3" s="3"/>
      <c r="W3" s="87">
        <v>2012</v>
      </c>
      <c r="X3" s="87"/>
      <c r="Y3" s="87"/>
      <c r="Z3" s="87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89" t="s">
        <v>3</v>
      </c>
      <c r="B5" s="24" t="str">
        <f t="shared" ref="B5:AC5" si="0">INDEX(MesJours,WEEKDAY(B6,2))</f>
        <v>Dim</v>
      </c>
      <c r="C5" s="13" t="str">
        <f t="shared" si="0"/>
        <v>Lun</v>
      </c>
      <c r="D5" s="13" t="str">
        <f t="shared" si="0"/>
        <v>Mar</v>
      </c>
      <c r="E5" s="13" t="str">
        <f t="shared" si="0"/>
        <v>Mer</v>
      </c>
      <c r="F5" s="13" t="str">
        <f t="shared" si="0"/>
        <v>Jeu</v>
      </c>
      <c r="G5" s="13" t="str">
        <f t="shared" si="0"/>
        <v>Ven</v>
      </c>
      <c r="H5" s="13" t="str">
        <f t="shared" si="0"/>
        <v>Sam</v>
      </c>
      <c r="I5" s="13" t="str">
        <f t="shared" si="0"/>
        <v>Dim</v>
      </c>
      <c r="J5" s="13" t="str">
        <f t="shared" si="0"/>
        <v>Lun</v>
      </c>
      <c r="K5" s="13" t="str">
        <f t="shared" si="0"/>
        <v>Mar</v>
      </c>
      <c r="L5" s="13" t="str">
        <f t="shared" si="0"/>
        <v>Mer</v>
      </c>
      <c r="M5" s="13" t="str">
        <f t="shared" si="0"/>
        <v>Jeu</v>
      </c>
      <c r="N5" s="13" t="str">
        <f t="shared" si="0"/>
        <v>Ven</v>
      </c>
      <c r="O5" s="13" t="str">
        <f t="shared" si="0"/>
        <v>Sam</v>
      </c>
      <c r="P5" s="13" t="str">
        <f t="shared" si="0"/>
        <v>Dim</v>
      </c>
      <c r="Q5" s="13" t="str">
        <f t="shared" si="0"/>
        <v>Lun</v>
      </c>
      <c r="R5" s="13" t="str">
        <f t="shared" si="0"/>
        <v>Mar</v>
      </c>
      <c r="S5" s="13" t="str">
        <f t="shared" si="0"/>
        <v>Mer</v>
      </c>
      <c r="T5" s="13" t="str">
        <f t="shared" si="0"/>
        <v>Jeu</v>
      </c>
      <c r="U5" s="13" t="str">
        <f t="shared" si="0"/>
        <v>Ven</v>
      </c>
      <c r="V5" s="13" t="str">
        <f t="shared" si="0"/>
        <v>Sam</v>
      </c>
      <c r="W5" s="13" t="str">
        <f t="shared" si="0"/>
        <v>Dim</v>
      </c>
      <c r="X5" s="13" t="str">
        <f t="shared" si="0"/>
        <v>Lun</v>
      </c>
      <c r="Y5" s="13" t="str">
        <f t="shared" si="0"/>
        <v>Mar</v>
      </c>
      <c r="Z5" s="13" t="str">
        <f t="shared" si="0"/>
        <v>Mer</v>
      </c>
      <c r="AA5" s="13" t="str">
        <f t="shared" si="0"/>
        <v>Jeu</v>
      </c>
      <c r="AB5" s="13" t="str">
        <f t="shared" si="0"/>
        <v>Ven</v>
      </c>
      <c r="AC5" s="13" t="str">
        <f t="shared" si="0"/>
        <v>Sam</v>
      </c>
      <c r="AD5" s="13" t="str">
        <f>IF(AD6="","",INDEX(MesJours,WEEKDAY(AD6,2)))</f>
        <v>Dim</v>
      </c>
      <c r="AE5" s="13" t="str">
        <f>IF(AE6="","",INDEX(MesJours,WEEKDAY(AE6,2)))</f>
        <v>Lun</v>
      </c>
      <c r="AF5" s="14" t="str">
        <f>IF(AF6="","",INDEX(MesJours,WEEKDAY(AF6,2)))</f>
        <v>Mar</v>
      </c>
    </row>
    <row r="6" spans="1:36" s="18" customFormat="1" ht="19.5" customHeight="1" thickBot="1" x14ac:dyDescent="0.25">
      <c r="A6" s="90"/>
      <c r="B6" s="15">
        <f>DATE(année,MATCH($M3,LesMois,0),1)</f>
        <v>40909</v>
      </c>
      <c r="C6" s="16">
        <f>B6+1</f>
        <v>40910</v>
      </c>
      <c r="D6" s="16">
        <f t="shared" ref="D6:AC6" si="1">C6+1</f>
        <v>40911</v>
      </c>
      <c r="E6" s="16">
        <f t="shared" si="1"/>
        <v>40912</v>
      </c>
      <c r="F6" s="16">
        <f t="shared" si="1"/>
        <v>40913</v>
      </c>
      <c r="G6" s="16">
        <f t="shared" si="1"/>
        <v>40914</v>
      </c>
      <c r="H6" s="16">
        <f t="shared" si="1"/>
        <v>40915</v>
      </c>
      <c r="I6" s="16">
        <f t="shared" si="1"/>
        <v>40916</v>
      </c>
      <c r="J6" s="16">
        <f t="shared" si="1"/>
        <v>40917</v>
      </c>
      <c r="K6" s="16">
        <f t="shared" si="1"/>
        <v>40918</v>
      </c>
      <c r="L6" s="16">
        <f t="shared" si="1"/>
        <v>40919</v>
      </c>
      <c r="M6" s="16">
        <f t="shared" si="1"/>
        <v>40920</v>
      </c>
      <c r="N6" s="16">
        <f t="shared" si="1"/>
        <v>40921</v>
      </c>
      <c r="O6" s="16">
        <f t="shared" si="1"/>
        <v>40922</v>
      </c>
      <c r="P6" s="16">
        <f t="shared" si="1"/>
        <v>40923</v>
      </c>
      <c r="Q6" s="16">
        <f t="shared" si="1"/>
        <v>40924</v>
      </c>
      <c r="R6" s="16">
        <f t="shared" si="1"/>
        <v>40925</v>
      </c>
      <c r="S6" s="16">
        <f t="shared" si="1"/>
        <v>40926</v>
      </c>
      <c r="T6" s="16">
        <f t="shared" si="1"/>
        <v>40927</v>
      </c>
      <c r="U6" s="16">
        <f t="shared" si="1"/>
        <v>40928</v>
      </c>
      <c r="V6" s="16">
        <f t="shared" si="1"/>
        <v>40929</v>
      </c>
      <c r="W6" s="16">
        <f t="shared" si="1"/>
        <v>40930</v>
      </c>
      <c r="X6" s="16">
        <f t="shared" si="1"/>
        <v>40931</v>
      </c>
      <c r="Y6" s="16">
        <f t="shared" si="1"/>
        <v>40932</v>
      </c>
      <c r="Z6" s="16">
        <f t="shared" si="1"/>
        <v>40933</v>
      </c>
      <c r="AA6" s="16">
        <f t="shared" si="1"/>
        <v>40934</v>
      </c>
      <c r="AB6" s="16">
        <f t="shared" si="1"/>
        <v>40935</v>
      </c>
      <c r="AC6" s="16">
        <f t="shared" si="1"/>
        <v>40936</v>
      </c>
      <c r="AD6" s="16">
        <f>IF(MONTH(AC6+1)=MONTH(B6),AC6+1,"")</f>
        <v>40937</v>
      </c>
      <c r="AE6" s="16">
        <f>IF(MONTH(AC6+2)=MONTH(B6),AC6+2,"")</f>
        <v>40938</v>
      </c>
      <c r="AF6" s="16">
        <f>IF(MONTH(AC6+3)=MONTH(B6),AC6+3,"")</f>
        <v>40939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56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57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58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59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60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61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62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91"/>
      <c r="Y44" s="91"/>
      <c r="Z44" s="91"/>
      <c r="AA44" s="91"/>
      <c r="AB44" s="91"/>
      <c r="AC44" s="91"/>
      <c r="AD44" s="91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A5:A6"/>
    <mergeCell ref="X44:AD44"/>
    <mergeCell ref="W3:Z3"/>
    <mergeCell ref="B3:H3"/>
    <mergeCell ref="M3:O3"/>
  </mergeCells>
  <phoneticPr fontId="0" type="noConversion"/>
  <conditionalFormatting sqref="C5:AF29 B5:B6 B8:B29">
    <cfRule type="expression" dxfId="13" priority="2" stopIfTrue="1">
      <formula>COUNTIF(Fériée,B$6)</formula>
    </cfRule>
    <cfRule type="expression" dxfId="12" priority="3" stopIfTrue="1">
      <formula>WEEKDAY(B$6,2)&gt;5</formula>
    </cfRule>
  </conditionalFormatting>
  <conditionalFormatting sqref="B30:AF30">
    <cfRule type="cellIs" dxfId="11" priority="1" stopIfTrue="1" operator="greaterThan">
      <formula>8</formula>
    </cfRule>
    <cfRule type="expression" dxfId="10" priority="4" stopIfTrue="1">
      <formula>COUNTIF(Fériée,B$6)</formula>
    </cfRule>
    <cfRule type="expression" dxfId="9" priority="5" stopIfTrue="1">
      <formula>WEEKDAY(B$6,2)&gt;5</formula>
    </cfRule>
  </conditionalFormatting>
  <conditionalFormatting sqref="B7">
    <cfRule type="expression" dxfId="8" priority="6" stopIfTrue="1">
      <formula>COUNTIF(Fériée,B$6)</formula>
    </cfRule>
    <cfRule type="expression" dxfId="7" priority="7" stopIfTrue="1">
      <formula>WEEKDAY(B$6,2)&gt;5</formula>
    </cfRule>
  </conditionalFormatting>
  <dataValidations count="5">
    <dataValidation type="list" allowBlank="1" showInputMessage="1" showErrorMessage="1" sqref="M3:O3">
      <formula1>LesMois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A20:A29">
      <formula1>Fixe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ignoredErrors>
    <ignoredError sqref="C6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workbookViewId="0">
      <selection activeCell="I2" sqref="I2"/>
    </sheetView>
  </sheetViews>
  <sheetFormatPr baseColWidth="10" defaultRowHeight="12.75" x14ac:dyDescent="0.2"/>
  <cols>
    <col min="1" max="1" width="17.7109375" bestFit="1" customWidth="1"/>
    <col min="2" max="2" width="19" bestFit="1" customWidth="1"/>
    <col min="3" max="3" width="4.42578125" customWidth="1"/>
    <col min="4" max="4" width="19" bestFit="1" customWidth="1"/>
    <col min="5" max="5" width="4.140625" style="25" bestFit="1" customWidth="1"/>
    <col min="6" max="6" width="5" bestFit="1" customWidth="1"/>
    <col min="7" max="7" width="16.42578125" bestFit="1" customWidth="1"/>
    <col min="9" max="9" width="18.42578125" bestFit="1" customWidth="1"/>
    <col min="10" max="10" width="19" bestFit="1" customWidth="1"/>
  </cols>
  <sheetData>
    <row r="1" spans="1:10" ht="21" thickBot="1" x14ac:dyDescent="0.35">
      <c r="A1" s="92">
        <f>année</f>
        <v>2012</v>
      </c>
      <c r="B1" s="92"/>
      <c r="C1" s="19"/>
      <c r="E1" s="51"/>
      <c r="F1">
        <v>2008</v>
      </c>
      <c r="G1" t="s">
        <v>50</v>
      </c>
      <c r="I1" s="79" t="s">
        <v>72</v>
      </c>
      <c r="J1" s="80" t="s">
        <v>73</v>
      </c>
    </row>
    <row r="2" spans="1:10" x14ac:dyDescent="0.2">
      <c r="A2" s="93" t="s">
        <v>6</v>
      </c>
      <c r="B2" s="93"/>
      <c r="C2" s="20"/>
      <c r="D2" s="26" t="s">
        <v>30</v>
      </c>
      <c r="E2" s="69" t="s">
        <v>75</v>
      </c>
      <c r="F2">
        <v>2009</v>
      </c>
      <c r="G2" t="s">
        <v>78</v>
      </c>
      <c r="I2" s="78"/>
      <c r="J2" s="83"/>
    </row>
    <row r="3" spans="1:10" x14ac:dyDescent="0.2">
      <c r="A3" s="8" t="s">
        <v>64</v>
      </c>
      <c r="B3" s="9">
        <f>DATE(année,12,31)</f>
        <v>41274</v>
      </c>
      <c r="C3" s="9"/>
      <c r="D3" s="26" t="s">
        <v>31</v>
      </c>
      <c r="E3" s="70" t="s">
        <v>71</v>
      </c>
      <c r="F3">
        <v>2010</v>
      </c>
      <c r="G3" t="s">
        <v>79</v>
      </c>
      <c r="I3" s="74"/>
      <c r="J3" s="82"/>
    </row>
    <row r="4" spans="1:10" x14ac:dyDescent="0.2">
      <c r="A4" s="8" t="s">
        <v>7</v>
      </c>
      <c r="B4" s="9">
        <f>DATE(année,1,1)</f>
        <v>40909</v>
      </c>
      <c r="C4" s="9"/>
      <c r="D4" s="26" t="s">
        <v>32</v>
      </c>
      <c r="E4" s="70"/>
      <c r="F4">
        <v>2011</v>
      </c>
      <c r="G4" t="s">
        <v>80</v>
      </c>
      <c r="I4" s="74"/>
      <c r="J4" s="75"/>
    </row>
    <row r="5" spans="1:10" x14ac:dyDescent="0.2">
      <c r="A5" s="8" t="s">
        <v>63</v>
      </c>
      <c r="B5" s="9">
        <f>FLOOR(DATE(année,5,DAY(MINUTE(année/38)/2+56)),7)-34+7*(année=2079)-2</f>
        <v>41005</v>
      </c>
      <c r="C5" s="9"/>
      <c r="D5" s="26" t="s">
        <v>33</v>
      </c>
      <c r="E5" s="70"/>
      <c r="F5">
        <v>2012</v>
      </c>
      <c r="G5" t="s">
        <v>81</v>
      </c>
      <c r="I5" s="74"/>
      <c r="J5" s="75"/>
    </row>
    <row r="6" spans="1:10" x14ac:dyDescent="0.2">
      <c r="A6" s="8" t="s">
        <v>8</v>
      </c>
      <c r="B6" s="9">
        <f>FLOOR(DATE(année,5,DAY(MINUTE(année/38)/2+56)),7)-34+7*(année=2079)+1</f>
        <v>41008</v>
      </c>
      <c r="C6" s="9"/>
      <c r="D6" s="26" t="s">
        <v>34</v>
      </c>
      <c r="E6" s="70"/>
      <c r="F6">
        <v>2013</v>
      </c>
      <c r="G6" t="s">
        <v>74</v>
      </c>
      <c r="I6" s="74"/>
      <c r="J6" s="75" t="s">
        <v>58</v>
      </c>
    </row>
    <row r="7" spans="1:10" x14ac:dyDescent="0.2">
      <c r="A7" s="8" t="s">
        <v>65</v>
      </c>
      <c r="B7" s="9">
        <f>FLOOR(DATE(année,5,DAY(MINUTE(année/38)/2+56)),7)-34+7*(année=2079)+39</f>
        <v>41046</v>
      </c>
      <c r="C7" s="9"/>
      <c r="D7" s="26" t="s">
        <v>35</v>
      </c>
      <c r="E7" s="70"/>
      <c r="F7">
        <v>2014</v>
      </c>
      <c r="G7" t="s">
        <v>12</v>
      </c>
      <c r="I7" s="74"/>
      <c r="J7" s="75" t="s">
        <v>51</v>
      </c>
    </row>
    <row r="8" spans="1:10" x14ac:dyDescent="0.2">
      <c r="A8" s="8" t="s">
        <v>9</v>
      </c>
      <c r="B8" s="9">
        <f>FLOOR(DATE(année,5,DAY(MINUTE(année/38)/2+56)),7)-34+7*(année=2079)+50</f>
        <v>41057</v>
      </c>
      <c r="C8" s="9"/>
      <c r="D8" s="26" t="s">
        <v>36</v>
      </c>
      <c r="E8" s="70"/>
      <c r="F8">
        <v>2015</v>
      </c>
      <c r="G8" t="s">
        <v>13</v>
      </c>
      <c r="I8" s="74"/>
      <c r="J8" s="75" t="s">
        <v>59</v>
      </c>
    </row>
    <row r="9" spans="1:10" x14ac:dyDescent="0.2">
      <c r="A9" s="8" t="s">
        <v>10</v>
      </c>
      <c r="B9" s="9">
        <f>DATE(année,8,1)</f>
        <v>41122</v>
      </c>
      <c r="C9" s="9"/>
      <c r="D9" s="26" t="s">
        <v>37</v>
      </c>
      <c r="E9" s="70"/>
      <c r="F9">
        <v>2016</v>
      </c>
      <c r="G9" t="s">
        <v>14</v>
      </c>
      <c r="I9" s="74"/>
      <c r="J9" s="75" t="s">
        <v>60</v>
      </c>
    </row>
    <row r="10" spans="1:10" x14ac:dyDescent="0.2">
      <c r="A10" s="8" t="s">
        <v>49</v>
      </c>
      <c r="B10" s="9">
        <f>DATE(A1,9,1)+3-MOD(DATE(A1,9,7-WEEKDAY(1)),7)+7</f>
        <v>41158</v>
      </c>
      <c r="C10" s="9"/>
      <c r="D10" s="26" t="s">
        <v>38</v>
      </c>
      <c r="E10" s="70"/>
      <c r="F10">
        <v>2017</v>
      </c>
      <c r="G10" t="s">
        <v>15</v>
      </c>
      <c r="I10" s="74"/>
      <c r="J10" s="75" t="s">
        <v>61</v>
      </c>
    </row>
    <row r="11" spans="1:10" x14ac:dyDescent="0.2">
      <c r="A11" s="8" t="s">
        <v>11</v>
      </c>
      <c r="B11" s="9">
        <f>DATE(année,12,25)</f>
        <v>41268</v>
      </c>
      <c r="C11" s="9"/>
      <c r="D11" s="26" t="s">
        <v>39</v>
      </c>
      <c r="E11" s="70"/>
      <c r="F11">
        <v>2018</v>
      </c>
      <c r="G11" t="s">
        <v>16</v>
      </c>
      <c r="I11" s="74"/>
      <c r="J11" s="75" t="s">
        <v>62</v>
      </c>
    </row>
    <row r="12" spans="1:10" x14ac:dyDescent="0.2">
      <c r="A12" s="8" t="s">
        <v>64</v>
      </c>
      <c r="B12" s="9">
        <f>DATE(année+1,12,31)</f>
        <v>41639</v>
      </c>
      <c r="C12" s="9"/>
      <c r="D12" s="26" t="s">
        <v>40</v>
      </c>
      <c r="E12" s="70"/>
      <c r="F12">
        <v>2019</v>
      </c>
      <c r="G12" t="s">
        <v>17</v>
      </c>
      <c r="I12" s="74"/>
      <c r="J12" s="75"/>
    </row>
    <row r="13" spans="1:10" x14ac:dyDescent="0.2">
      <c r="A13" s="8" t="s">
        <v>7</v>
      </c>
      <c r="B13" s="9">
        <f>DATE(année+1,1,1)</f>
        <v>41275</v>
      </c>
      <c r="C13" s="9"/>
      <c r="D13" s="26" t="s">
        <v>41</v>
      </c>
      <c r="E13" s="70"/>
      <c r="F13">
        <v>2020</v>
      </c>
      <c r="G13" t="s">
        <v>17</v>
      </c>
      <c r="I13" s="74"/>
      <c r="J13" s="75"/>
    </row>
    <row r="14" spans="1:10" x14ac:dyDescent="0.2">
      <c r="C14" s="9"/>
      <c r="D14" s="7"/>
      <c r="E14" s="70"/>
      <c r="F14">
        <v>2021</v>
      </c>
      <c r="I14" s="74"/>
      <c r="J14" s="75"/>
    </row>
    <row r="15" spans="1:10" x14ac:dyDescent="0.2">
      <c r="C15" s="9"/>
      <c r="D15" s="26" t="s">
        <v>42</v>
      </c>
      <c r="E15" s="70"/>
      <c r="F15">
        <v>2022</v>
      </c>
      <c r="I15" s="74"/>
      <c r="J15" s="75"/>
    </row>
    <row r="16" spans="1:10" x14ac:dyDescent="0.2">
      <c r="B16" s="1"/>
      <c r="C16" s="9"/>
      <c r="D16" s="26" t="s">
        <v>43</v>
      </c>
      <c r="E16" s="70"/>
      <c r="F16">
        <v>2023</v>
      </c>
      <c r="I16" s="74"/>
      <c r="J16" s="75"/>
    </row>
    <row r="17" spans="1:10" ht="13.5" thickBot="1" x14ac:dyDescent="0.25">
      <c r="D17" s="26" t="s">
        <v>44</v>
      </c>
      <c r="E17" s="70"/>
      <c r="F17">
        <v>2024</v>
      </c>
      <c r="I17" s="76"/>
      <c r="J17" s="77"/>
    </row>
    <row r="18" spans="1:10" x14ac:dyDescent="0.2">
      <c r="A18" s="52"/>
      <c r="B18" s="52"/>
      <c r="D18" s="26" t="s">
        <v>45</v>
      </c>
      <c r="E18" s="70"/>
      <c r="F18">
        <v>2025</v>
      </c>
      <c r="I18" s="73"/>
    </row>
    <row r="19" spans="1:10" x14ac:dyDescent="0.2">
      <c r="A19" s="52"/>
      <c r="B19" s="52"/>
      <c r="D19" s="26" t="s">
        <v>46</v>
      </c>
      <c r="E19" s="70"/>
      <c r="F19">
        <v>2026</v>
      </c>
      <c r="I19" s="49"/>
    </row>
    <row r="20" spans="1:10" x14ac:dyDescent="0.2">
      <c r="A20" s="52"/>
      <c r="B20" s="52"/>
      <c r="D20" s="26" t="s">
        <v>47</v>
      </c>
      <c r="E20" s="70"/>
      <c r="F20">
        <v>2027</v>
      </c>
      <c r="I20" s="49"/>
    </row>
    <row r="21" spans="1:10" x14ac:dyDescent="0.2">
      <c r="A21" s="52"/>
      <c r="B21" s="52"/>
      <c r="D21" s="26" t="s">
        <v>48</v>
      </c>
      <c r="E21" s="70"/>
      <c r="F21">
        <v>2028</v>
      </c>
      <c r="I21" s="49"/>
    </row>
    <row r="22" spans="1:10" x14ac:dyDescent="0.2">
      <c r="A22" s="52"/>
      <c r="B22" s="52"/>
      <c r="E22" s="70"/>
      <c r="F22">
        <v>2029</v>
      </c>
      <c r="I22" s="49"/>
    </row>
    <row r="23" spans="1:10" x14ac:dyDescent="0.2">
      <c r="A23" s="52"/>
      <c r="B23" s="52"/>
      <c r="E23" s="70"/>
      <c r="F23">
        <v>2030</v>
      </c>
      <c r="I23" s="49"/>
    </row>
    <row r="24" spans="1:10" x14ac:dyDescent="0.2">
      <c r="A24" s="52"/>
      <c r="B24" s="52"/>
      <c r="E24" s="70"/>
      <c r="F24">
        <v>2031</v>
      </c>
      <c r="I24" s="49"/>
    </row>
    <row r="25" spans="1:10" x14ac:dyDescent="0.2">
      <c r="A25" s="52"/>
      <c r="B25" s="52"/>
      <c r="E25" s="70"/>
      <c r="F25">
        <v>2032</v>
      </c>
      <c r="I25" s="49"/>
    </row>
    <row r="26" spans="1:10" x14ac:dyDescent="0.2">
      <c r="A26" s="52"/>
      <c r="B26" s="52"/>
      <c r="E26" s="70"/>
      <c r="F26">
        <v>2033</v>
      </c>
      <c r="I26" s="49"/>
    </row>
    <row r="27" spans="1:10" x14ac:dyDescent="0.2">
      <c r="A27" s="52"/>
      <c r="B27" s="52"/>
      <c r="E27" s="71"/>
      <c r="F27">
        <v>2034</v>
      </c>
      <c r="I27" s="49"/>
    </row>
    <row r="28" spans="1:10" x14ac:dyDescent="0.2">
      <c r="A28" s="81"/>
      <c r="B28" s="81"/>
      <c r="E28" s="51"/>
      <c r="F28">
        <v>2035</v>
      </c>
      <c r="I28" s="49"/>
    </row>
    <row r="29" spans="1:10" x14ac:dyDescent="0.2">
      <c r="A29" s="52"/>
      <c r="B29" s="52"/>
      <c r="E29" s="51"/>
      <c r="F29">
        <v>2036</v>
      </c>
      <c r="I29" s="49"/>
    </row>
    <row r="30" spans="1:10" x14ac:dyDescent="0.2">
      <c r="A30" s="52"/>
      <c r="B30" s="52"/>
      <c r="E30" s="51"/>
      <c r="F30">
        <v>2037</v>
      </c>
      <c r="I30" s="49"/>
    </row>
    <row r="31" spans="1:10" x14ac:dyDescent="0.2">
      <c r="A31" s="52"/>
      <c r="B31" s="52"/>
      <c r="E31" s="51"/>
      <c r="F31">
        <v>2038</v>
      </c>
      <c r="I31" s="49"/>
    </row>
    <row r="32" spans="1:10" x14ac:dyDescent="0.2">
      <c r="A32" s="52"/>
      <c r="B32" s="52"/>
      <c r="E32" s="51"/>
      <c r="F32">
        <v>2039</v>
      </c>
      <c r="I32" s="49"/>
    </row>
    <row r="33" spans="1:9" x14ac:dyDescent="0.2">
      <c r="A33" s="52"/>
      <c r="B33" s="52"/>
      <c r="E33" s="51"/>
      <c r="F33">
        <v>2040</v>
      </c>
      <c r="I33" s="49"/>
    </row>
    <row r="34" spans="1:9" x14ac:dyDescent="0.2">
      <c r="A34" s="52"/>
      <c r="B34" s="52"/>
      <c r="E34" s="51"/>
      <c r="F34">
        <v>2041</v>
      </c>
      <c r="I34" s="49"/>
    </row>
    <row r="35" spans="1:9" x14ac:dyDescent="0.2">
      <c r="A35" s="52"/>
      <c r="B35" s="52"/>
      <c r="E35" s="51"/>
      <c r="F35">
        <v>2042</v>
      </c>
      <c r="I35" s="49"/>
    </row>
    <row r="36" spans="1:9" x14ac:dyDescent="0.2">
      <c r="A36" s="52"/>
      <c r="B36" s="52"/>
      <c r="E36" s="51"/>
      <c r="F36">
        <v>2043</v>
      </c>
      <c r="I36" s="49"/>
    </row>
    <row r="37" spans="1:9" x14ac:dyDescent="0.2">
      <c r="E37" s="51"/>
      <c r="F37">
        <v>2044</v>
      </c>
      <c r="I37" s="49"/>
    </row>
    <row r="38" spans="1:9" x14ac:dyDescent="0.2">
      <c r="E38" s="51"/>
      <c r="F38">
        <v>2045</v>
      </c>
      <c r="I38" s="49"/>
    </row>
    <row r="39" spans="1:9" x14ac:dyDescent="0.2">
      <c r="E39" s="51"/>
      <c r="F39">
        <v>2046</v>
      </c>
      <c r="I39" s="49"/>
    </row>
    <row r="40" spans="1:9" x14ac:dyDescent="0.2">
      <c r="E40" s="51"/>
      <c r="F40">
        <v>2047</v>
      </c>
    </row>
    <row r="41" spans="1:9" x14ac:dyDescent="0.2">
      <c r="E41" s="51"/>
      <c r="F41">
        <v>2048</v>
      </c>
    </row>
    <row r="42" spans="1:9" x14ac:dyDescent="0.2">
      <c r="E42" s="51"/>
      <c r="F42">
        <v>2049</v>
      </c>
    </row>
    <row r="43" spans="1:9" x14ac:dyDescent="0.2">
      <c r="E43" s="51"/>
      <c r="F43">
        <v>2050</v>
      </c>
    </row>
    <row r="44" spans="1:9" x14ac:dyDescent="0.2">
      <c r="E44" s="51"/>
      <c r="F44">
        <v>2051</v>
      </c>
    </row>
    <row r="45" spans="1:9" x14ac:dyDescent="0.2">
      <c r="E45" s="51"/>
      <c r="F45">
        <v>2052</v>
      </c>
    </row>
    <row r="46" spans="1:9" x14ac:dyDescent="0.2">
      <c r="E46" s="51"/>
      <c r="F46">
        <v>2053</v>
      </c>
    </row>
    <row r="47" spans="1:9" x14ac:dyDescent="0.2">
      <c r="E47" s="51"/>
      <c r="F47">
        <v>2054</v>
      </c>
    </row>
    <row r="48" spans="1:9" x14ac:dyDescent="0.2">
      <c r="E48" s="51"/>
      <c r="F48">
        <v>2055</v>
      </c>
    </row>
    <row r="49" spans="5:6" x14ac:dyDescent="0.2">
      <c r="E49" s="51"/>
      <c r="F49">
        <v>2056</v>
      </c>
    </row>
    <row r="50" spans="5:6" x14ac:dyDescent="0.2">
      <c r="E50" s="51"/>
      <c r="F50">
        <v>2057</v>
      </c>
    </row>
    <row r="51" spans="5:6" x14ac:dyDescent="0.2">
      <c r="E51" s="51"/>
      <c r="F51">
        <v>2058</v>
      </c>
    </row>
    <row r="52" spans="5:6" x14ac:dyDescent="0.2">
      <c r="E52" s="51"/>
      <c r="F52">
        <v>2059</v>
      </c>
    </row>
    <row r="53" spans="5:6" x14ac:dyDescent="0.2">
      <c r="E53" s="51"/>
      <c r="F53">
        <v>2060</v>
      </c>
    </row>
  </sheetData>
  <mergeCells count="2">
    <mergeCell ref="A1:B1"/>
    <mergeCell ref="A2:B2"/>
  </mergeCells>
  <phoneticPr fontId="9" type="noConversion"/>
  <conditionalFormatting sqref="C18:C36">
    <cfRule type="expression" dxfId="6" priority="1" stopIfTrue="1">
      <formula>C18=4</formula>
    </cfRule>
  </conditionalFormatting>
  <dataValidations disablePrompts="1" count="1">
    <dataValidation type="list" allowBlank="1" showInputMessage="1" showErrorMessage="1" sqref="B16">
      <formula1>an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IV46"/>
  <sheetViews>
    <sheetView workbookViewId="0">
      <selection activeCell="A6" sqref="A6"/>
    </sheetView>
  </sheetViews>
  <sheetFormatPr baseColWidth="10" defaultRowHeight="12.75" x14ac:dyDescent="0.2"/>
  <cols>
    <col min="1" max="1" width="10.7109375" style="18" customWidth="1"/>
    <col min="2" max="2" width="10.7109375" style="46" customWidth="1"/>
    <col min="3" max="32" width="3.7109375" style="46" customWidth="1"/>
    <col min="33" max="33" width="3" style="46" bestFit="1" customWidth="1"/>
    <col min="34" max="16384" width="11.42578125" style="18"/>
  </cols>
  <sheetData>
    <row r="1" spans="1:256" x14ac:dyDescent="0.2">
      <c r="A1" s="53" t="s">
        <v>52</v>
      </c>
    </row>
    <row r="3" spans="1:256" x14ac:dyDescent="0.2">
      <c r="A3" s="54" t="s">
        <v>1</v>
      </c>
      <c r="B3" s="95" t="s">
        <v>50</v>
      </c>
      <c r="C3" s="95"/>
      <c r="D3" s="95"/>
      <c r="E3" s="95"/>
      <c r="F3" s="95"/>
      <c r="G3" s="95"/>
      <c r="H3" s="95"/>
      <c r="I3" s="55"/>
      <c r="J3" s="56" t="s">
        <v>5</v>
      </c>
      <c r="K3" s="55"/>
      <c r="M3" s="96" t="s">
        <v>30</v>
      </c>
      <c r="N3" s="96"/>
      <c r="O3" s="96"/>
      <c r="P3" s="55"/>
      <c r="Q3" s="55"/>
      <c r="R3" s="55"/>
      <c r="S3" s="55"/>
      <c r="T3" s="56"/>
      <c r="U3" s="56" t="s">
        <v>4</v>
      </c>
      <c r="V3" s="55"/>
      <c r="W3" s="95">
        <f>[0]!année</f>
        <v>2012</v>
      </c>
      <c r="X3" s="95"/>
      <c r="Y3" s="95"/>
      <c r="Z3" s="95"/>
      <c r="AA3" s="55"/>
      <c r="AB3" s="55"/>
      <c r="AC3" s="55"/>
      <c r="AD3" s="55"/>
      <c r="AE3" s="55"/>
      <c r="AF3" s="55"/>
      <c r="AG3" s="57"/>
      <c r="AH3" s="95"/>
      <c r="AI3" s="95"/>
      <c r="AJ3" s="95"/>
      <c r="AK3" s="95"/>
      <c r="AL3" s="95"/>
      <c r="AM3" s="95"/>
      <c r="AN3" s="95"/>
      <c r="AO3" s="55"/>
      <c r="AP3" s="56" t="s">
        <v>5</v>
      </c>
      <c r="AQ3" s="55"/>
      <c r="AR3" s="46"/>
      <c r="AS3" s="96" t="s">
        <v>30</v>
      </c>
      <c r="AT3" s="96"/>
      <c r="AU3" s="96"/>
      <c r="AV3" s="55"/>
      <c r="AW3" s="55"/>
      <c r="AX3" s="55"/>
      <c r="AY3" s="55"/>
      <c r="AZ3" s="56"/>
      <c r="BA3" s="56" t="s">
        <v>4</v>
      </c>
      <c r="BB3" s="55"/>
      <c r="BC3" s="95">
        <v>2009</v>
      </c>
      <c r="BD3" s="95"/>
      <c r="BE3" s="95"/>
      <c r="BF3" s="95"/>
      <c r="BG3" s="55"/>
      <c r="BH3" s="55"/>
      <c r="BI3" s="55"/>
      <c r="BJ3" s="55"/>
      <c r="BK3" s="55"/>
      <c r="BL3" s="55"/>
      <c r="BM3" s="57" t="s">
        <v>1</v>
      </c>
      <c r="BN3" s="95" t="s">
        <v>50</v>
      </c>
      <c r="BO3" s="95"/>
      <c r="BP3" s="95"/>
      <c r="BQ3" s="95"/>
      <c r="BR3" s="95"/>
      <c r="BS3" s="95"/>
      <c r="BT3" s="95"/>
      <c r="BU3" s="55"/>
      <c r="BV3" s="56" t="s">
        <v>5</v>
      </c>
      <c r="BW3" s="55"/>
      <c r="BX3" s="46"/>
      <c r="BY3" s="96" t="s">
        <v>30</v>
      </c>
      <c r="BZ3" s="96"/>
      <c r="CA3" s="96"/>
      <c r="CB3" s="55"/>
      <c r="CC3" s="55"/>
      <c r="CD3" s="55"/>
      <c r="CE3" s="55"/>
      <c r="CF3" s="56"/>
      <c r="CG3" s="56" t="s">
        <v>4</v>
      </c>
      <c r="CH3" s="55"/>
      <c r="CI3" s="95">
        <v>2009</v>
      </c>
      <c r="CJ3" s="95"/>
      <c r="CK3" s="95"/>
      <c r="CL3" s="95"/>
      <c r="CM3" s="55"/>
      <c r="CN3" s="55"/>
      <c r="CO3" s="55"/>
      <c r="CP3" s="55"/>
      <c r="CQ3" s="55"/>
      <c r="CR3" s="55"/>
      <c r="CS3" s="57" t="s">
        <v>1</v>
      </c>
      <c r="CT3" s="95" t="s">
        <v>50</v>
      </c>
      <c r="CU3" s="95"/>
      <c r="CV3" s="95"/>
      <c r="CW3" s="95"/>
      <c r="CX3" s="95"/>
      <c r="CY3" s="95"/>
      <c r="CZ3" s="95"/>
      <c r="DA3" s="55"/>
      <c r="DB3" s="56" t="s">
        <v>5</v>
      </c>
      <c r="DC3" s="55"/>
      <c r="DD3" s="46"/>
      <c r="DE3" s="96" t="s">
        <v>30</v>
      </c>
      <c r="DF3" s="96"/>
      <c r="DG3" s="96"/>
      <c r="DH3" s="55"/>
      <c r="DI3" s="55"/>
      <c r="DJ3" s="55"/>
      <c r="DK3" s="55"/>
      <c r="DL3" s="56"/>
      <c r="DM3" s="56" t="s">
        <v>4</v>
      </c>
      <c r="DN3" s="55"/>
      <c r="DO3" s="95">
        <v>2009</v>
      </c>
      <c r="DP3" s="95"/>
      <c r="DQ3" s="95"/>
      <c r="DR3" s="95"/>
      <c r="DS3" s="55"/>
      <c r="DT3" s="55"/>
      <c r="DU3" s="55"/>
      <c r="DV3" s="55"/>
      <c r="DW3" s="55"/>
      <c r="DX3" s="55"/>
      <c r="DY3" s="57" t="s">
        <v>1</v>
      </c>
      <c r="DZ3" s="95" t="s">
        <v>50</v>
      </c>
      <c r="EA3" s="95"/>
      <c r="EB3" s="95"/>
      <c r="EC3" s="95"/>
      <c r="ED3" s="95"/>
      <c r="EE3" s="95"/>
      <c r="EF3" s="95"/>
      <c r="EG3" s="55"/>
      <c r="EH3" s="56" t="s">
        <v>5</v>
      </c>
      <c r="EI3" s="55"/>
      <c r="EJ3" s="46"/>
      <c r="EK3" s="96" t="s">
        <v>30</v>
      </c>
      <c r="EL3" s="96"/>
      <c r="EM3" s="96"/>
      <c r="EN3" s="55"/>
      <c r="EO3" s="55"/>
      <c r="EP3" s="55"/>
      <c r="EQ3" s="55"/>
      <c r="ER3" s="56"/>
      <c r="ES3" s="56" t="s">
        <v>4</v>
      </c>
      <c r="ET3" s="55"/>
      <c r="EU3" s="95">
        <v>2009</v>
      </c>
      <c r="EV3" s="95"/>
      <c r="EW3" s="95"/>
      <c r="EX3" s="95"/>
      <c r="EY3" s="55"/>
      <c r="EZ3" s="55"/>
      <c r="FA3" s="55"/>
      <c r="FB3" s="55"/>
      <c r="FC3" s="55"/>
      <c r="FD3" s="55"/>
      <c r="FE3" s="57" t="s">
        <v>1</v>
      </c>
      <c r="FF3" s="95" t="s">
        <v>50</v>
      </c>
      <c r="FG3" s="95"/>
      <c r="FH3" s="95"/>
      <c r="FI3" s="95"/>
      <c r="FJ3" s="95"/>
      <c r="FK3" s="95"/>
      <c r="FL3" s="95"/>
      <c r="FM3" s="55"/>
      <c r="FN3" s="56" t="s">
        <v>5</v>
      </c>
      <c r="FO3" s="55"/>
      <c r="FP3" s="46"/>
      <c r="FQ3" s="96" t="s">
        <v>30</v>
      </c>
      <c r="FR3" s="96"/>
      <c r="FS3" s="96"/>
      <c r="FT3" s="55"/>
      <c r="FU3" s="55"/>
      <c r="FV3" s="55"/>
      <c r="FW3" s="55"/>
      <c r="FX3" s="56"/>
      <c r="FY3" s="56" t="s">
        <v>4</v>
      </c>
      <c r="FZ3" s="55"/>
      <c r="GA3" s="95">
        <v>2009</v>
      </c>
      <c r="GB3" s="95"/>
      <c r="GC3" s="95"/>
      <c r="GD3" s="95"/>
      <c r="GE3" s="55"/>
      <c r="GF3" s="55"/>
      <c r="GG3" s="55"/>
      <c r="GH3" s="55"/>
      <c r="GI3" s="55"/>
      <c r="GJ3" s="55"/>
      <c r="GK3" s="57" t="s">
        <v>1</v>
      </c>
      <c r="GL3" s="95" t="s">
        <v>50</v>
      </c>
      <c r="GM3" s="95"/>
      <c r="GN3" s="95"/>
      <c r="GO3" s="95"/>
      <c r="GP3" s="95"/>
      <c r="GQ3" s="95"/>
      <c r="GR3" s="95"/>
      <c r="GS3" s="55"/>
      <c r="GT3" s="56" t="s">
        <v>5</v>
      </c>
      <c r="GU3" s="55"/>
      <c r="GV3" s="46"/>
      <c r="GW3" s="96" t="s">
        <v>30</v>
      </c>
      <c r="GX3" s="96"/>
      <c r="GY3" s="96"/>
      <c r="GZ3" s="55"/>
      <c r="HA3" s="55"/>
      <c r="HB3" s="55"/>
      <c r="HC3" s="55"/>
      <c r="HD3" s="56"/>
      <c r="HE3" s="56" t="s">
        <v>4</v>
      </c>
      <c r="HF3" s="55"/>
      <c r="HG3" s="95">
        <v>2009</v>
      </c>
      <c r="HH3" s="95"/>
      <c r="HI3" s="95"/>
      <c r="HJ3" s="95"/>
      <c r="HK3" s="55"/>
      <c r="HL3" s="55"/>
      <c r="HM3" s="55"/>
      <c r="HN3" s="55"/>
      <c r="HO3" s="55"/>
      <c r="HP3" s="55"/>
      <c r="HQ3" s="57" t="s">
        <v>1</v>
      </c>
      <c r="HR3" s="95" t="s">
        <v>50</v>
      </c>
      <c r="HS3" s="95"/>
      <c r="HT3" s="95"/>
      <c r="HU3" s="95"/>
      <c r="HV3" s="95"/>
      <c r="HW3" s="95"/>
      <c r="HX3" s="95"/>
      <c r="HY3" s="55"/>
      <c r="HZ3" s="56" t="s">
        <v>5</v>
      </c>
      <c r="IA3" s="55"/>
      <c r="IB3" s="46"/>
      <c r="IC3" s="96" t="s">
        <v>30</v>
      </c>
      <c r="ID3" s="96"/>
      <c r="IE3" s="96"/>
      <c r="IF3" s="55"/>
      <c r="IG3" s="55"/>
      <c r="IH3" s="55"/>
      <c r="II3" s="55"/>
      <c r="IJ3" s="56"/>
      <c r="IK3" s="56" t="s">
        <v>4</v>
      </c>
      <c r="IL3" s="55"/>
      <c r="IM3" s="95">
        <v>2009</v>
      </c>
      <c r="IN3" s="95"/>
      <c r="IO3" s="95"/>
      <c r="IP3" s="95"/>
      <c r="IQ3" s="55"/>
      <c r="IR3" s="55"/>
      <c r="IS3" s="55"/>
      <c r="IT3" s="55"/>
      <c r="IU3" s="55"/>
      <c r="IV3" s="55"/>
    </row>
    <row r="5" spans="1:256" s="57" customFormat="1" x14ac:dyDescent="0.2">
      <c r="A5" s="43" t="s">
        <v>68</v>
      </c>
      <c r="B5" s="43" t="s">
        <v>69</v>
      </c>
      <c r="C5" s="97" t="s">
        <v>53</v>
      </c>
      <c r="D5" s="97"/>
      <c r="E5" s="97"/>
      <c r="F5" s="97" t="s">
        <v>54</v>
      </c>
      <c r="G5" s="97"/>
      <c r="H5" s="97"/>
      <c r="I5" s="97"/>
      <c r="J5" s="97" t="s">
        <v>55</v>
      </c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45"/>
      <c r="AC5" s="45"/>
      <c r="AD5" s="45"/>
      <c r="AE5" s="45"/>
      <c r="AF5" s="45"/>
      <c r="AG5" s="45"/>
      <c r="AH5" s="61"/>
    </row>
    <row r="6" spans="1:256" x14ac:dyDescent="0.2">
      <c r="A6" s="58"/>
      <c r="B6" s="58"/>
      <c r="C6" s="94" t="str">
        <f t="shared" ref="C6:C26" si="0">IF(AND(A6="",B6=""),"",NETWORKDAYS(A6,B6,Fer))</f>
        <v/>
      </c>
      <c r="D6" s="94"/>
      <c r="E6" s="94"/>
      <c r="F6" s="98" t="s">
        <v>75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60"/>
      <c r="AC6" s="60"/>
      <c r="AD6" s="60"/>
      <c r="AE6" s="60"/>
      <c r="AF6" s="60"/>
      <c r="AG6" s="45"/>
      <c r="AH6" s="61"/>
    </row>
    <row r="7" spans="1:256" x14ac:dyDescent="0.2">
      <c r="A7" s="58"/>
      <c r="B7" s="58"/>
      <c r="C7" s="94" t="str">
        <f t="shared" si="0"/>
        <v/>
      </c>
      <c r="D7" s="94"/>
      <c r="E7" s="94"/>
      <c r="F7" s="98" t="s">
        <v>71</v>
      </c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60"/>
      <c r="AC7" s="60"/>
      <c r="AD7" s="60"/>
      <c r="AE7" s="60"/>
      <c r="AF7" s="60"/>
      <c r="AG7" s="45"/>
      <c r="AH7" s="61"/>
    </row>
    <row r="8" spans="1:256" x14ac:dyDescent="0.2">
      <c r="A8" s="58"/>
      <c r="B8" s="58"/>
      <c r="C8" s="94" t="str">
        <f t="shared" si="0"/>
        <v/>
      </c>
      <c r="D8" s="94"/>
      <c r="E8" s="94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60"/>
      <c r="AC8" s="60"/>
      <c r="AD8" s="60"/>
      <c r="AE8" s="60"/>
      <c r="AF8" s="60"/>
      <c r="AG8" s="45"/>
      <c r="AH8" s="61"/>
    </row>
    <row r="9" spans="1:256" x14ac:dyDescent="0.2">
      <c r="A9" s="58"/>
      <c r="B9" s="58"/>
      <c r="C9" s="94" t="str">
        <f t="shared" si="0"/>
        <v/>
      </c>
      <c r="D9" s="94"/>
      <c r="E9" s="94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60"/>
      <c r="AC9" s="60"/>
      <c r="AD9" s="60"/>
      <c r="AE9" s="60"/>
      <c r="AF9" s="60"/>
      <c r="AG9" s="45"/>
      <c r="AH9" s="61"/>
    </row>
    <row r="10" spans="1:256" x14ac:dyDescent="0.2">
      <c r="A10" s="58"/>
      <c r="B10" s="58"/>
      <c r="C10" s="94" t="str">
        <f t="shared" si="0"/>
        <v/>
      </c>
      <c r="D10" s="94"/>
      <c r="E10" s="94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60"/>
      <c r="AC10" s="60"/>
      <c r="AD10" s="60"/>
      <c r="AE10" s="60"/>
      <c r="AF10" s="60"/>
      <c r="AG10" s="45"/>
      <c r="AH10" s="61"/>
    </row>
    <row r="11" spans="1:256" x14ac:dyDescent="0.2">
      <c r="A11" s="58"/>
      <c r="B11" s="58"/>
      <c r="C11" s="94" t="str">
        <f t="shared" si="0"/>
        <v/>
      </c>
      <c r="D11" s="94"/>
      <c r="E11" s="94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60"/>
      <c r="AC11" s="60"/>
      <c r="AD11" s="60"/>
      <c r="AE11" s="60"/>
      <c r="AF11" s="60"/>
      <c r="AG11" s="45"/>
      <c r="AH11" s="61"/>
    </row>
    <row r="12" spans="1:256" x14ac:dyDescent="0.2">
      <c r="A12" s="58"/>
      <c r="B12" s="58"/>
      <c r="C12" s="94" t="str">
        <f t="shared" si="0"/>
        <v/>
      </c>
      <c r="D12" s="94"/>
      <c r="E12" s="94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60"/>
      <c r="AC12" s="60"/>
      <c r="AD12" s="60"/>
      <c r="AE12" s="60"/>
      <c r="AF12" s="60"/>
      <c r="AG12" s="45"/>
      <c r="AH12" s="61"/>
    </row>
    <row r="13" spans="1:256" x14ac:dyDescent="0.2">
      <c r="A13" s="58"/>
      <c r="B13" s="58"/>
      <c r="C13" s="94" t="str">
        <f t="shared" si="0"/>
        <v/>
      </c>
      <c r="D13" s="94"/>
      <c r="E13" s="94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60"/>
      <c r="AC13" s="60"/>
      <c r="AD13" s="60"/>
      <c r="AE13" s="60"/>
      <c r="AF13" s="60"/>
      <c r="AG13" s="45"/>
      <c r="AH13" s="61"/>
    </row>
    <row r="14" spans="1:256" x14ac:dyDescent="0.2">
      <c r="A14" s="59"/>
      <c r="B14" s="59"/>
      <c r="C14" s="94" t="str">
        <f t="shared" si="0"/>
        <v/>
      </c>
      <c r="D14" s="94"/>
      <c r="E14" s="94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60"/>
      <c r="AC14" s="60"/>
      <c r="AD14" s="60"/>
      <c r="AE14" s="60"/>
      <c r="AF14" s="60"/>
      <c r="AG14" s="45"/>
      <c r="AH14" s="61"/>
    </row>
    <row r="15" spans="1:256" x14ac:dyDescent="0.2">
      <c r="A15" s="59"/>
      <c r="B15" s="59"/>
      <c r="C15" s="94" t="str">
        <f t="shared" si="0"/>
        <v/>
      </c>
      <c r="D15" s="94"/>
      <c r="E15" s="94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60"/>
      <c r="AC15" s="60"/>
      <c r="AD15" s="60"/>
      <c r="AE15" s="60"/>
      <c r="AF15" s="60"/>
      <c r="AG15" s="45"/>
    </row>
    <row r="16" spans="1:256" x14ac:dyDescent="0.2">
      <c r="A16" s="59"/>
      <c r="B16" s="59"/>
      <c r="C16" s="94" t="str">
        <f t="shared" si="0"/>
        <v/>
      </c>
      <c r="D16" s="94"/>
      <c r="E16" s="94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60"/>
      <c r="AC16" s="60"/>
      <c r="AD16" s="60"/>
      <c r="AE16" s="60"/>
      <c r="AF16" s="60"/>
      <c r="AG16" s="45"/>
      <c r="AH16" s="61"/>
    </row>
    <row r="17" spans="1:36" x14ac:dyDescent="0.2">
      <c r="A17" s="59"/>
      <c r="B17" s="59"/>
      <c r="C17" s="94" t="str">
        <f t="shared" si="0"/>
        <v/>
      </c>
      <c r="D17" s="94"/>
      <c r="E17" s="94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60"/>
      <c r="AC17" s="60"/>
      <c r="AD17" s="60"/>
      <c r="AE17" s="60"/>
      <c r="AF17" s="60"/>
      <c r="AG17" s="45"/>
      <c r="AH17" s="61"/>
    </row>
    <row r="18" spans="1:36" x14ac:dyDescent="0.2">
      <c r="A18" s="59"/>
      <c r="B18" s="59"/>
      <c r="C18" s="94" t="str">
        <f t="shared" si="0"/>
        <v/>
      </c>
      <c r="D18" s="94"/>
      <c r="E18" s="94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60"/>
      <c r="AC18" s="60"/>
      <c r="AD18" s="60"/>
      <c r="AE18" s="60"/>
      <c r="AF18" s="60"/>
      <c r="AG18" s="45"/>
      <c r="AH18" s="61"/>
    </row>
    <row r="19" spans="1:36" x14ac:dyDescent="0.2">
      <c r="A19" s="59"/>
      <c r="B19" s="59"/>
      <c r="C19" s="94" t="str">
        <f t="shared" si="0"/>
        <v/>
      </c>
      <c r="D19" s="94"/>
      <c r="E19" s="94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60"/>
      <c r="AC19" s="60"/>
      <c r="AD19" s="60"/>
      <c r="AE19" s="60"/>
      <c r="AF19" s="60"/>
      <c r="AG19" s="45"/>
      <c r="AH19" s="61"/>
    </row>
    <row r="20" spans="1:36" x14ac:dyDescent="0.2">
      <c r="A20" s="59"/>
      <c r="B20" s="59"/>
      <c r="C20" s="94" t="str">
        <f t="shared" si="0"/>
        <v/>
      </c>
      <c r="D20" s="94"/>
      <c r="E20" s="94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60"/>
      <c r="AC20" s="60"/>
      <c r="AD20" s="60"/>
      <c r="AE20" s="60"/>
      <c r="AF20" s="60"/>
      <c r="AG20" s="45"/>
      <c r="AH20" s="61"/>
    </row>
    <row r="21" spans="1:36" x14ac:dyDescent="0.2">
      <c r="A21" s="59"/>
      <c r="B21" s="59"/>
      <c r="C21" s="94" t="str">
        <f t="shared" si="0"/>
        <v/>
      </c>
      <c r="D21" s="94"/>
      <c r="E21" s="94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60"/>
      <c r="AC21" s="60"/>
      <c r="AD21" s="60"/>
      <c r="AE21" s="60"/>
      <c r="AF21" s="60"/>
      <c r="AG21" s="45"/>
      <c r="AH21" s="61"/>
    </row>
    <row r="22" spans="1:36" x14ac:dyDescent="0.2">
      <c r="A22" s="59"/>
      <c r="B22" s="59"/>
      <c r="C22" s="94" t="str">
        <f t="shared" si="0"/>
        <v/>
      </c>
      <c r="D22" s="94"/>
      <c r="E22" s="94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60"/>
      <c r="AC22" s="60"/>
      <c r="AD22" s="60"/>
      <c r="AE22" s="60"/>
      <c r="AF22" s="60"/>
      <c r="AG22" s="45"/>
      <c r="AH22" s="61"/>
    </row>
    <row r="23" spans="1:36" x14ac:dyDescent="0.2">
      <c r="A23" s="59"/>
      <c r="B23" s="59"/>
      <c r="C23" s="94" t="str">
        <f t="shared" si="0"/>
        <v/>
      </c>
      <c r="D23" s="94"/>
      <c r="E23" s="94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60"/>
      <c r="AC23" s="60"/>
      <c r="AD23" s="60"/>
      <c r="AE23" s="60"/>
      <c r="AF23" s="60"/>
      <c r="AG23" s="45"/>
      <c r="AH23" s="61"/>
    </row>
    <row r="24" spans="1:36" ht="15.75" customHeight="1" x14ac:dyDescent="0.2">
      <c r="A24" s="59"/>
      <c r="B24" s="59"/>
      <c r="C24" s="94" t="str">
        <f t="shared" si="0"/>
        <v/>
      </c>
      <c r="D24" s="94"/>
      <c r="E24" s="94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60"/>
      <c r="AC24" s="60"/>
      <c r="AD24" s="60"/>
      <c r="AE24" s="60"/>
      <c r="AF24" s="60"/>
      <c r="AG24" s="45"/>
      <c r="AH24" s="61"/>
    </row>
    <row r="25" spans="1:36" ht="15.75" customHeight="1" x14ac:dyDescent="0.2">
      <c r="A25" s="59"/>
      <c r="B25" s="59"/>
      <c r="C25" s="94" t="str">
        <f t="shared" si="0"/>
        <v/>
      </c>
      <c r="D25" s="94"/>
      <c r="E25" s="94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60"/>
      <c r="AC25" s="60"/>
      <c r="AD25" s="60"/>
      <c r="AE25" s="60"/>
      <c r="AF25" s="60"/>
      <c r="AG25" s="45"/>
      <c r="AH25" s="61"/>
    </row>
    <row r="26" spans="1:36" ht="15.75" customHeight="1" x14ac:dyDescent="0.2">
      <c r="A26" s="59"/>
      <c r="B26" s="59"/>
      <c r="C26" s="94" t="str">
        <f t="shared" si="0"/>
        <v/>
      </c>
      <c r="D26" s="94"/>
      <c r="E26" s="94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60"/>
      <c r="AC26" s="60"/>
      <c r="AD26" s="60"/>
      <c r="AE26" s="60"/>
      <c r="AF26" s="60"/>
      <c r="AG26" s="45"/>
      <c r="AH26" s="61"/>
    </row>
    <row r="27" spans="1:36" ht="15.75" customHeight="1" x14ac:dyDescent="0.2">
      <c r="B27" s="67" t="s">
        <v>70</v>
      </c>
      <c r="C27" s="99">
        <f>25-SUMIF($F$6:$F$26,"CA",$C$6:$C$26)</f>
        <v>25</v>
      </c>
      <c r="D27" s="99"/>
      <c r="E27" s="99"/>
      <c r="F27" s="62"/>
      <c r="G27" s="62"/>
      <c r="H27" s="62"/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V27" s="63"/>
      <c r="W27" s="63"/>
      <c r="X27" s="63"/>
      <c r="Y27" s="63"/>
      <c r="Z27" s="63"/>
      <c r="AA27" s="63"/>
      <c r="AB27" s="60"/>
      <c r="AC27" s="60"/>
      <c r="AD27" s="60"/>
      <c r="AE27" s="60"/>
      <c r="AF27" s="60"/>
      <c r="AG27" s="45"/>
      <c r="AH27" s="61"/>
    </row>
    <row r="28" spans="1:36" ht="15.75" customHeight="1" x14ac:dyDescent="0.2">
      <c r="A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45"/>
      <c r="AH28" s="61"/>
    </row>
    <row r="29" spans="1:36" ht="15.75" customHeight="1" x14ac:dyDescent="0.2">
      <c r="B29" s="64"/>
      <c r="C29" s="60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45"/>
      <c r="AH29" s="61"/>
    </row>
    <row r="30" spans="1:36" ht="12" customHeight="1" x14ac:dyDescent="0.2">
      <c r="B30" s="42" t="s">
        <v>30</v>
      </c>
      <c r="C30" s="50">
        <f>DATE($W3,MATCH($B30,LesMois,0),1)</f>
        <v>40909</v>
      </c>
      <c r="D30" s="50">
        <f t="shared" ref="D30:D41" si="1">C30+1</f>
        <v>40910</v>
      </c>
      <c r="E30" s="50">
        <f t="shared" ref="E30:AD31" si="2">D30+1</f>
        <v>40911</v>
      </c>
      <c r="F30" s="50">
        <f t="shared" si="2"/>
        <v>40912</v>
      </c>
      <c r="G30" s="50">
        <f t="shared" si="2"/>
        <v>40913</v>
      </c>
      <c r="H30" s="50">
        <f t="shared" si="2"/>
        <v>40914</v>
      </c>
      <c r="I30" s="50">
        <f t="shared" si="2"/>
        <v>40915</v>
      </c>
      <c r="J30" s="50">
        <f t="shared" si="2"/>
        <v>40916</v>
      </c>
      <c r="K30" s="50">
        <f t="shared" si="2"/>
        <v>40917</v>
      </c>
      <c r="L30" s="50">
        <f t="shared" si="2"/>
        <v>40918</v>
      </c>
      <c r="M30" s="50">
        <f t="shared" si="2"/>
        <v>40919</v>
      </c>
      <c r="N30" s="50">
        <f t="shared" si="2"/>
        <v>40920</v>
      </c>
      <c r="O30" s="50">
        <f t="shared" si="2"/>
        <v>40921</v>
      </c>
      <c r="P30" s="50">
        <f t="shared" si="2"/>
        <v>40922</v>
      </c>
      <c r="Q30" s="50">
        <f t="shared" si="2"/>
        <v>40923</v>
      </c>
      <c r="R30" s="50">
        <f t="shared" si="2"/>
        <v>40924</v>
      </c>
      <c r="S30" s="50">
        <f t="shared" si="2"/>
        <v>40925</v>
      </c>
      <c r="T30" s="50">
        <f t="shared" si="2"/>
        <v>40926</v>
      </c>
      <c r="U30" s="50">
        <f t="shared" si="2"/>
        <v>40927</v>
      </c>
      <c r="V30" s="50">
        <f t="shared" si="2"/>
        <v>40928</v>
      </c>
      <c r="W30" s="50">
        <f t="shared" si="2"/>
        <v>40929</v>
      </c>
      <c r="X30" s="50">
        <f t="shared" si="2"/>
        <v>40930</v>
      </c>
      <c r="Y30" s="50">
        <f t="shared" si="2"/>
        <v>40931</v>
      </c>
      <c r="Z30" s="50">
        <f t="shared" si="2"/>
        <v>40932</v>
      </c>
      <c r="AA30" s="50">
        <f t="shared" si="2"/>
        <v>40933</v>
      </c>
      <c r="AB30" s="50">
        <f t="shared" si="2"/>
        <v>40934</v>
      </c>
      <c r="AC30" s="50">
        <f t="shared" si="2"/>
        <v>40935</v>
      </c>
      <c r="AD30" s="50">
        <f t="shared" si="2"/>
        <v>40936</v>
      </c>
      <c r="AE30" s="50">
        <f t="shared" ref="AE30:AG41" si="3">IF(AD30="","",IF(MONTH(AD30+1)&lt;&gt;MONTH($C30),"",AD30+1))</f>
        <v>40937</v>
      </c>
      <c r="AF30" s="50">
        <f t="shared" si="3"/>
        <v>40938</v>
      </c>
      <c r="AG30" s="50">
        <f t="shared" si="3"/>
        <v>40939</v>
      </c>
      <c r="AH30" s="61"/>
    </row>
    <row r="31" spans="1:36" ht="12" customHeight="1" x14ac:dyDescent="0.2">
      <c r="B31" s="42" t="s">
        <v>31</v>
      </c>
      <c r="C31" s="50">
        <f t="shared" ref="C31:C41" si="4">DATE($W$3,MATCH($B31,LesMois,0),1)</f>
        <v>40940</v>
      </c>
      <c r="D31" s="50">
        <f t="shared" si="1"/>
        <v>40941</v>
      </c>
      <c r="E31" s="50">
        <f t="shared" ref="E31:S31" si="5">D31+1</f>
        <v>40942</v>
      </c>
      <c r="F31" s="50">
        <f t="shared" si="5"/>
        <v>40943</v>
      </c>
      <c r="G31" s="50">
        <f t="shared" si="5"/>
        <v>40944</v>
      </c>
      <c r="H31" s="50">
        <f t="shared" si="5"/>
        <v>40945</v>
      </c>
      <c r="I31" s="50">
        <f t="shared" si="5"/>
        <v>40946</v>
      </c>
      <c r="J31" s="50">
        <f t="shared" si="5"/>
        <v>40947</v>
      </c>
      <c r="K31" s="50">
        <f t="shared" si="5"/>
        <v>40948</v>
      </c>
      <c r="L31" s="50">
        <f t="shared" si="5"/>
        <v>40949</v>
      </c>
      <c r="M31" s="50">
        <f t="shared" si="5"/>
        <v>40950</v>
      </c>
      <c r="N31" s="50">
        <f t="shared" si="5"/>
        <v>40951</v>
      </c>
      <c r="O31" s="50">
        <f t="shared" si="5"/>
        <v>40952</v>
      </c>
      <c r="P31" s="50">
        <f t="shared" si="5"/>
        <v>40953</v>
      </c>
      <c r="Q31" s="50">
        <f t="shared" si="5"/>
        <v>40954</v>
      </c>
      <c r="R31" s="50">
        <f t="shared" si="5"/>
        <v>40955</v>
      </c>
      <c r="S31" s="50">
        <f t="shared" si="5"/>
        <v>40956</v>
      </c>
      <c r="T31" s="50">
        <f t="shared" si="2"/>
        <v>40957</v>
      </c>
      <c r="U31" s="50">
        <f t="shared" si="2"/>
        <v>40958</v>
      </c>
      <c r="V31" s="50">
        <f t="shared" si="2"/>
        <v>40959</v>
      </c>
      <c r="W31" s="50">
        <f t="shared" si="2"/>
        <v>40960</v>
      </c>
      <c r="X31" s="50">
        <f t="shared" si="2"/>
        <v>40961</v>
      </c>
      <c r="Y31" s="50">
        <f t="shared" si="2"/>
        <v>40962</v>
      </c>
      <c r="Z31" s="50">
        <f t="shared" si="2"/>
        <v>40963</v>
      </c>
      <c r="AA31" s="50">
        <f t="shared" si="2"/>
        <v>40964</v>
      </c>
      <c r="AB31" s="50">
        <f t="shared" si="2"/>
        <v>40965</v>
      </c>
      <c r="AC31" s="50">
        <f t="shared" si="2"/>
        <v>40966</v>
      </c>
      <c r="AD31" s="50">
        <f t="shared" si="2"/>
        <v>40967</v>
      </c>
      <c r="AE31" s="50">
        <f t="shared" si="3"/>
        <v>40968</v>
      </c>
      <c r="AF31" s="50" t="str">
        <f t="shared" si="3"/>
        <v/>
      </c>
      <c r="AG31" s="50" t="str">
        <f t="shared" si="3"/>
        <v/>
      </c>
      <c r="AH31" s="61"/>
    </row>
    <row r="32" spans="1:36" ht="12" customHeight="1" x14ac:dyDescent="0.2">
      <c r="B32" s="42" t="s">
        <v>32</v>
      </c>
      <c r="C32" s="50">
        <f t="shared" si="4"/>
        <v>40969</v>
      </c>
      <c r="D32" s="50">
        <f t="shared" si="1"/>
        <v>40970</v>
      </c>
      <c r="E32" s="50">
        <f t="shared" ref="E32:AD32" si="6">D32+1</f>
        <v>40971</v>
      </c>
      <c r="F32" s="50">
        <f t="shared" si="6"/>
        <v>40972</v>
      </c>
      <c r="G32" s="50">
        <f t="shared" si="6"/>
        <v>40973</v>
      </c>
      <c r="H32" s="50">
        <f t="shared" si="6"/>
        <v>40974</v>
      </c>
      <c r="I32" s="50">
        <f t="shared" si="6"/>
        <v>40975</v>
      </c>
      <c r="J32" s="50">
        <f t="shared" si="6"/>
        <v>40976</v>
      </c>
      <c r="K32" s="50">
        <f t="shared" si="6"/>
        <v>40977</v>
      </c>
      <c r="L32" s="50">
        <f t="shared" si="6"/>
        <v>40978</v>
      </c>
      <c r="M32" s="50">
        <f t="shared" si="6"/>
        <v>40979</v>
      </c>
      <c r="N32" s="50">
        <f t="shared" si="6"/>
        <v>40980</v>
      </c>
      <c r="O32" s="50">
        <f t="shared" si="6"/>
        <v>40981</v>
      </c>
      <c r="P32" s="50">
        <f t="shared" si="6"/>
        <v>40982</v>
      </c>
      <c r="Q32" s="50">
        <f t="shared" si="6"/>
        <v>40983</v>
      </c>
      <c r="R32" s="50">
        <f t="shared" si="6"/>
        <v>40984</v>
      </c>
      <c r="S32" s="50">
        <f t="shared" si="6"/>
        <v>40985</v>
      </c>
      <c r="T32" s="50">
        <f t="shared" si="6"/>
        <v>40986</v>
      </c>
      <c r="U32" s="50">
        <f t="shared" si="6"/>
        <v>40987</v>
      </c>
      <c r="V32" s="50">
        <f t="shared" si="6"/>
        <v>40988</v>
      </c>
      <c r="W32" s="50">
        <f t="shared" si="6"/>
        <v>40989</v>
      </c>
      <c r="X32" s="50">
        <f t="shared" si="6"/>
        <v>40990</v>
      </c>
      <c r="Y32" s="50">
        <f t="shared" si="6"/>
        <v>40991</v>
      </c>
      <c r="Z32" s="50">
        <f t="shared" si="6"/>
        <v>40992</v>
      </c>
      <c r="AA32" s="50">
        <f t="shared" si="6"/>
        <v>40993</v>
      </c>
      <c r="AB32" s="50">
        <f t="shared" si="6"/>
        <v>40994</v>
      </c>
      <c r="AC32" s="50">
        <f t="shared" si="6"/>
        <v>40995</v>
      </c>
      <c r="AD32" s="50">
        <f t="shared" si="6"/>
        <v>40996</v>
      </c>
      <c r="AE32" s="50">
        <f t="shared" si="3"/>
        <v>40997</v>
      </c>
      <c r="AF32" s="50">
        <f t="shared" si="3"/>
        <v>40998</v>
      </c>
      <c r="AG32" s="50">
        <f t="shared" si="3"/>
        <v>40999</v>
      </c>
      <c r="AH32" s="61"/>
      <c r="AJ32" s="65"/>
    </row>
    <row r="33" spans="2:34" ht="12" customHeight="1" x14ac:dyDescent="0.2">
      <c r="B33" s="42" t="s">
        <v>33</v>
      </c>
      <c r="C33" s="50">
        <f t="shared" si="4"/>
        <v>41000</v>
      </c>
      <c r="D33" s="50">
        <f t="shared" si="1"/>
        <v>41001</v>
      </c>
      <c r="E33" s="50">
        <f t="shared" ref="E33:AD33" si="7">D33+1</f>
        <v>41002</v>
      </c>
      <c r="F33" s="50">
        <f t="shared" si="7"/>
        <v>41003</v>
      </c>
      <c r="G33" s="50">
        <f t="shared" si="7"/>
        <v>41004</v>
      </c>
      <c r="H33" s="50">
        <f t="shared" si="7"/>
        <v>41005</v>
      </c>
      <c r="I33" s="50">
        <f t="shared" si="7"/>
        <v>41006</v>
      </c>
      <c r="J33" s="50">
        <f t="shared" si="7"/>
        <v>41007</v>
      </c>
      <c r="K33" s="50">
        <f t="shared" si="7"/>
        <v>41008</v>
      </c>
      <c r="L33" s="50">
        <f t="shared" si="7"/>
        <v>41009</v>
      </c>
      <c r="M33" s="50">
        <f t="shared" si="7"/>
        <v>41010</v>
      </c>
      <c r="N33" s="50">
        <f t="shared" si="7"/>
        <v>41011</v>
      </c>
      <c r="O33" s="50">
        <f t="shared" si="7"/>
        <v>41012</v>
      </c>
      <c r="P33" s="50">
        <f t="shared" si="7"/>
        <v>41013</v>
      </c>
      <c r="Q33" s="50">
        <f t="shared" si="7"/>
        <v>41014</v>
      </c>
      <c r="R33" s="50">
        <f t="shared" si="7"/>
        <v>41015</v>
      </c>
      <c r="S33" s="50">
        <f t="shared" si="7"/>
        <v>41016</v>
      </c>
      <c r="T33" s="50">
        <f t="shared" si="7"/>
        <v>41017</v>
      </c>
      <c r="U33" s="50">
        <f t="shared" si="7"/>
        <v>41018</v>
      </c>
      <c r="V33" s="50">
        <f t="shared" si="7"/>
        <v>41019</v>
      </c>
      <c r="W33" s="50">
        <f t="shared" si="7"/>
        <v>41020</v>
      </c>
      <c r="X33" s="50">
        <f t="shared" si="7"/>
        <v>41021</v>
      </c>
      <c r="Y33" s="50">
        <f t="shared" si="7"/>
        <v>41022</v>
      </c>
      <c r="Z33" s="50">
        <f t="shared" si="7"/>
        <v>41023</v>
      </c>
      <c r="AA33" s="50">
        <f t="shared" si="7"/>
        <v>41024</v>
      </c>
      <c r="AB33" s="50">
        <f t="shared" si="7"/>
        <v>41025</v>
      </c>
      <c r="AC33" s="50">
        <f t="shared" si="7"/>
        <v>41026</v>
      </c>
      <c r="AD33" s="50">
        <f t="shared" si="7"/>
        <v>41027</v>
      </c>
      <c r="AE33" s="50">
        <f t="shared" si="3"/>
        <v>41028</v>
      </c>
      <c r="AF33" s="50">
        <f t="shared" si="3"/>
        <v>41029</v>
      </c>
      <c r="AG33" s="50" t="str">
        <f t="shared" si="3"/>
        <v/>
      </c>
      <c r="AH33" s="61"/>
    </row>
    <row r="34" spans="2:34" ht="12" customHeight="1" x14ac:dyDescent="0.2">
      <c r="B34" s="42" t="s">
        <v>34</v>
      </c>
      <c r="C34" s="50">
        <f t="shared" si="4"/>
        <v>41030</v>
      </c>
      <c r="D34" s="50">
        <f t="shared" si="1"/>
        <v>41031</v>
      </c>
      <c r="E34" s="50">
        <f t="shared" ref="E34:AD34" si="8">D34+1</f>
        <v>41032</v>
      </c>
      <c r="F34" s="50">
        <f t="shared" si="8"/>
        <v>41033</v>
      </c>
      <c r="G34" s="50">
        <f t="shared" si="8"/>
        <v>41034</v>
      </c>
      <c r="H34" s="50">
        <f t="shared" si="8"/>
        <v>41035</v>
      </c>
      <c r="I34" s="50">
        <f t="shared" si="8"/>
        <v>41036</v>
      </c>
      <c r="J34" s="50">
        <f t="shared" si="8"/>
        <v>41037</v>
      </c>
      <c r="K34" s="50">
        <f t="shared" si="8"/>
        <v>41038</v>
      </c>
      <c r="L34" s="50">
        <f t="shared" si="8"/>
        <v>41039</v>
      </c>
      <c r="M34" s="50">
        <f t="shared" si="8"/>
        <v>41040</v>
      </c>
      <c r="N34" s="50">
        <f t="shared" si="8"/>
        <v>41041</v>
      </c>
      <c r="O34" s="50">
        <f t="shared" si="8"/>
        <v>41042</v>
      </c>
      <c r="P34" s="50">
        <f t="shared" si="8"/>
        <v>41043</v>
      </c>
      <c r="Q34" s="50">
        <f t="shared" si="8"/>
        <v>41044</v>
      </c>
      <c r="R34" s="50">
        <f t="shared" si="8"/>
        <v>41045</v>
      </c>
      <c r="S34" s="50">
        <f t="shared" si="8"/>
        <v>41046</v>
      </c>
      <c r="T34" s="50">
        <f t="shared" si="8"/>
        <v>41047</v>
      </c>
      <c r="U34" s="50">
        <f t="shared" si="8"/>
        <v>41048</v>
      </c>
      <c r="V34" s="50">
        <f t="shared" si="8"/>
        <v>41049</v>
      </c>
      <c r="W34" s="50">
        <f t="shared" si="8"/>
        <v>41050</v>
      </c>
      <c r="X34" s="50">
        <f t="shared" si="8"/>
        <v>41051</v>
      </c>
      <c r="Y34" s="50">
        <f t="shared" si="8"/>
        <v>41052</v>
      </c>
      <c r="Z34" s="50">
        <f t="shared" si="8"/>
        <v>41053</v>
      </c>
      <c r="AA34" s="50">
        <f t="shared" si="8"/>
        <v>41054</v>
      </c>
      <c r="AB34" s="50">
        <f t="shared" si="8"/>
        <v>41055</v>
      </c>
      <c r="AC34" s="50">
        <f t="shared" si="8"/>
        <v>41056</v>
      </c>
      <c r="AD34" s="50">
        <f t="shared" si="8"/>
        <v>41057</v>
      </c>
      <c r="AE34" s="50">
        <f t="shared" si="3"/>
        <v>41058</v>
      </c>
      <c r="AF34" s="50">
        <f t="shared" si="3"/>
        <v>41059</v>
      </c>
      <c r="AG34" s="50">
        <f t="shared" si="3"/>
        <v>41060</v>
      </c>
      <c r="AH34" s="61"/>
    </row>
    <row r="35" spans="2:34" ht="12" customHeight="1" x14ac:dyDescent="0.2">
      <c r="B35" s="42" t="s">
        <v>35</v>
      </c>
      <c r="C35" s="50">
        <f t="shared" si="4"/>
        <v>41061</v>
      </c>
      <c r="D35" s="50">
        <f t="shared" si="1"/>
        <v>41062</v>
      </c>
      <c r="E35" s="50">
        <f t="shared" ref="E35:AD35" si="9">D35+1</f>
        <v>41063</v>
      </c>
      <c r="F35" s="50">
        <f t="shared" si="9"/>
        <v>41064</v>
      </c>
      <c r="G35" s="50">
        <f t="shared" si="9"/>
        <v>41065</v>
      </c>
      <c r="H35" s="50">
        <f t="shared" si="9"/>
        <v>41066</v>
      </c>
      <c r="I35" s="50">
        <f t="shared" si="9"/>
        <v>41067</v>
      </c>
      <c r="J35" s="50">
        <f t="shared" si="9"/>
        <v>41068</v>
      </c>
      <c r="K35" s="50">
        <f t="shared" si="9"/>
        <v>41069</v>
      </c>
      <c r="L35" s="50">
        <f t="shared" si="9"/>
        <v>41070</v>
      </c>
      <c r="M35" s="50">
        <f t="shared" si="9"/>
        <v>41071</v>
      </c>
      <c r="N35" s="50">
        <f t="shared" si="9"/>
        <v>41072</v>
      </c>
      <c r="O35" s="50">
        <f t="shared" si="9"/>
        <v>41073</v>
      </c>
      <c r="P35" s="50">
        <f t="shared" si="9"/>
        <v>41074</v>
      </c>
      <c r="Q35" s="50">
        <f t="shared" si="9"/>
        <v>41075</v>
      </c>
      <c r="R35" s="50">
        <f t="shared" si="9"/>
        <v>41076</v>
      </c>
      <c r="S35" s="50">
        <f t="shared" si="9"/>
        <v>41077</v>
      </c>
      <c r="T35" s="50">
        <f t="shared" si="9"/>
        <v>41078</v>
      </c>
      <c r="U35" s="50">
        <f t="shared" si="9"/>
        <v>41079</v>
      </c>
      <c r="V35" s="50">
        <f t="shared" si="9"/>
        <v>41080</v>
      </c>
      <c r="W35" s="50">
        <f t="shared" si="9"/>
        <v>41081</v>
      </c>
      <c r="X35" s="50">
        <f t="shared" si="9"/>
        <v>41082</v>
      </c>
      <c r="Y35" s="50">
        <f t="shared" si="9"/>
        <v>41083</v>
      </c>
      <c r="Z35" s="50">
        <f t="shared" si="9"/>
        <v>41084</v>
      </c>
      <c r="AA35" s="50">
        <f t="shared" si="9"/>
        <v>41085</v>
      </c>
      <c r="AB35" s="50">
        <f t="shared" si="9"/>
        <v>41086</v>
      </c>
      <c r="AC35" s="50">
        <f t="shared" si="9"/>
        <v>41087</v>
      </c>
      <c r="AD35" s="50">
        <f t="shared" si="9"/>
        <v>41088</v>
      </c>
      <c r="AE35" s="50">
        <f t="shared" si="3"/>
        <v>41089</v>
      </c>
      <c r="AF35" s="50">
        <f t="shared" si="3"/>
        <v>41090</v>
      </c>
      <c r="AG35" s="50" t="str">
        <f t="shared" si="3"/>
        <v/>
      </c>
      <c r="AH35" s="61"/>
    </row>
    <row r="36" spans="2:34" ht="12" customHeight="1" x14ac:dyDescent="0.2">
      <c r="B36" s="42" t="s">
        <v>36</v>
      </c>
      <c r="C36" s="50">
        <f t="shared" si="4"/>
        <v>41091</v>
      </c>
      <c r="D36" s="50">
        <f t="shared" si="1"/>
        <v>41092</v>
      </c>
      <c r="E36" s="50">
        <f t="shared" ref="E36:AD36" si="10">D36+1</f>
        <v>41093</v>
      </c>
      <c r="F36" s="50">
        <f t="shared" si="10"/>
        <v>41094</v>
      </c>
      <c r="G36" s="50">
        <f t="shared" si="10"/>
        <v>41095</v>
      </c>
      <c r="H36" s="50">
        <f t="shared" si="10"/>
        <v>41096</v>
      </c>
      <c r="I36" s="50">
        <f t="shared" si="10"/>
        <v>41097</v>
      </c>
      <c r="J36" s="50">
        <f t="shared" si="10"/>
        <v>41098</v>
      </c>
      <c r="K36" s="50">
        <f t="shared" si="10"/>
        <v>41099</v>
      </c>
      <c r="L36" s="50">
        <f t="shared" si="10"/>
        <v>41100</v>
      </c>
      <c r="M36" s="50">
        <f t="shared" si="10"/>
        <v>41101</v>
      </c>
      <c r="N36" s="50">
        <f t="shared" si="10"/>
        <v>41102</v>
      </c>
      <c r="O36" s="50">
        <f t="shared" si="10"/>
        <v>41103</v>
      </c>
      <c r="P36" s="50">
        <f t="shared" si="10"/>
        <v>41104</v>
      </c>
      <c r="Q36" s="50">
        <f t="shared" si="10"/>
        <v>41105</v>
      </c>
      <c r="R36" s="50">
        <f t="shared" si="10"/>
        <v>41106</v>
      </c>
      <c r="S36" s="50">
        <f t="shared" si="10"/>
        <v>41107</v>
      </c>
      <c r="T36" s="50">
        <f t="shared" si="10"/>
        <v>41108</v>
      </c>
      <c r="U36" s="50">
        <f t="shared" si="10"/>
        <v>41109</v>
      </c>
      <c r="V36" s="50">
        <f t="shared" si="10"/>
        <v>41110</v>
      </c>
      <c r="W36" s="50">
        <f t="shared" si="10"/>
        <v>41111</v>
      </c>
      <c r="X36" s="50">
        <f t="shared" si="10"/>
        <v>41112</v>
      </c>
      <c r="Y36" s="50">
        <f t="shared" si="10"/>
        <v>41113</v>
      </c>
      <c r="Z36" s="50">
        <f t="shared" si="10"/>
        <v>41114</v>
      </c>
      <c r="AA36" s="50">
        <f t="shared" si="10"/>
        <v>41115</v>
      </c>
      <c r="AB36" s="50">
        <f t="shared" si="10"/>
        <v>41116</v>
      </c>
      <c r="AC36" s="50">
        <f t="shared" si="10"/>
        <v>41117</v>
      </c>
      <c r="AD36" s="50">
        <f t="shared" si="10"/>
        <v>41118</v>
      </c>
      <c r="AE36" s="50">
        <f t="shared" si="3"/>
        <v>41119</v>
      </c>
      <c r="AF36" s="50">
        <f t="shared" si="3"/>
        <v>41120</v>
      </c>
      <c r="AG36" s="50">
        <f t="shared" si="3"/>
        <v>41121</v>
      </c>
      <c r="AH36" s="61"/>
    </row>
    <row r="37" spans="2:34" ht="12" customHeight="1" x14ac:dyDescent="0.2">
      <c r="B37" s="42" t="s">
        <v>37</v>
      </c>
      <c r="C37" s="50">
        <f t="shared" si="4"/>
        <v>41122</v>
      </c>
      <c r="D37" s="50">
        <f t="shared" si="1"/>
        <v>41123</v>
      </c>
      <c r="E37" s="50">
        <f t="shared" ref="E37:AD37" si="11">D37+1</f>
        <v>41124</v>
      </c>
      <c r="F37" s="50">
        <f t="shared" si="11"/>
        <v>41125</v>
      </c>
      <c r="G37" s="50">
        <f t="shared" si="11"/>
        <v>41126</v>
      </c>
      <c r="H37" s="50">
        <f t="shared" si="11"/>
        <v>41127</v>
      </c>
      <c r="I37" s="50">
        <f t="shared" si="11"/>
        <v>41128</v>
      </c>
      <c r="J37" s="50">
        <f t="shared" si="11"/>
        <v>41129</v>
      </c>
      <c r="K37" s="50">
        <f t="shared" si="11"/>
        <v>41130</v>
      </c>
      <c r="L37" s="50">
        <f t="shared" si="11"/>
        <v>41131</v>
      </c>
      <c r="M37" s="50">
        <f t="shared" si="11"/>
        <v>41132</v>
      </c>
      <c r="N37" s="50">
        <f t="shared" si="11"/>
        <v>41133</v>
      </c>
      <c r="O37" s="50">
        <f t="shared" si="11"/>
        <v>41134</v>
      </c>
      <c r="P37" s="50">
        <f t="shared" si="11"/>
        <v>41135</v>
      </c>
      <c r="Q37" s="50">
        <f t="shared" si="11"/>
        <v>41136</v>
      </c>
      <c r="R37" s="50">
        <f t="shared" si="11"/>
        <v>41137</v>
      </c>
      <c r="S37" s="50">
        <f t="shared" si="11"/>
        <v>41138</v>
      </c>
      <c r="T37" s="50">
        <f t="shared" si="11"/>
        <v>41139</v>
      </c>
      <c r="U37" s="50">
        <f t="shared" si="11"/>
        <v>41140</v>
      </c>
      <c r="V37" s="50">
        <f t="shared" si="11"/>
        <v>41141</v>
      </c>
      <c r="W37" s="50">
        <f t="shared" si="11"/>
        <v>41142</v>
      </c>
      <c r="X37" s="50">
        <f t="shared" si="11"/>
        <v>41143</v>
      </c>
      <c r="Y37" s="50">
        <f t="shared" si="11"/>
        <v>41144</v>
      </c>
      <c r="Z37" s="50">
        <f t="shared" si="11"/>
        <v>41145</v>
      </c>
      <c r="AA37" s="50">
        <f t="shared" si="11"/>
        <v>41146</v>
      </c>
      <c r="AB37" s="50">
        <f t="shared" si="11"/>
        <v>41147</v>
      </c>
      <c r="AC37" s="50">
        <f t="shared" si="11"/>
        <v>41148</v>
      </c>
      <c r="AD37" s="50">
        <f t="shared" si="11"/>
        <v>41149</v>
      </c>
      <c r="AE37" s="50">
        <f t="shared" si="3"/>
        <v>41150</v>
      </c>
      <c r="AF37" s="50">
        <f t="shared" si="3"/>
        <v>41151</v>
      </c>
      <c r="AG37" s="50">
        <f t="shared" si="3"/>
        <v>41152</v>
      </c>
      <c r="AH37" s="61"/>
    </row>
    <row r="38" spans="2:34" ht="12" customHeight="1" x14ac:dyDescent="0.2">
      <c r="B38" s="42" t="s">
        <v>38</v>
      </c>
      <c r="C38" s="50">
        <f t="shared" si="4"/>
        <v>41153</v>
      </c>
      <c r="D38" s="50">
        <f t="shared" si="1"/>
        <v>41154</v>
      </c>
      <c r="E38" s="50">
        <f t="shared" ref="E38:AD38" si="12">D38+1</f>
        <v>41155</v>
      </c>
      <c r="F38" s="50">
        <f t="shared" si="12"/>
        <v>41156</v>
      </c>
      <c r="G38" s="50">
        <f t="shared" si="12"/>
        <v>41157</v>
      </c>
      <c r="H38" s="50">
        <f t="shared" si="12"/>
        <v>41158</v>
      </c>
      <c r="I38" s="50">
        <f t="shared" si="12"/>
        <v>41159</v>
      </c>
      <c r="J38" s="50">
        <f t="shared" si="12"/>
        <v>41160</v>
      </c>
      <c r="K38" s="50">
        <f t="shared" si="12"/>
        <v>41161</v>
      </c>
      <c r="L38" s="50">
        <f t="shared" si="12"/>
        <v>41162</v>
      </c>
      <c r="M38" s="50">
        <f t="shared" si="12"/>
        <v>41163</v>
      </c>
      <c r="N38" s="50">
        <f t="shared" si="12"/>
        <v>41164</v>
      </c>
      <c r="O38" s="50">
        <f t="shared" si="12"/>
        <v>41165</v>
      </c>
      <c r="P38" s="50">
        <f t="shared" si="12"/>
        <v>41166</v>
      </c>
      <c r="Q38" s="50">
        <f t="shared" si="12"/>
        <v>41167</v>
      </c>
      <c r="R38" s="50">
        <f t="shared" si="12"/>
        <v>41168</v>
      </c>
      <c r="S38" s="50">
        <f t="shared" si="12"/>
        <v>41169</v>
      </c>
      <c r="T38" s="50">
        <f t="shared" si="12"/>
        <v>41170</v>
      </c>
      <c r="U38" s="50">
        <f t="shared" si="12"/>
        <v>41171</v>
      </c>
      <c r="V38" s="50">
        <f t="shared" si="12"/>
        <v>41172</v>
      </c>
      <c r="W38" s="50">
        <f t="shared" si="12"/>
        <v>41173</v>
      </c>
      <c r="X38" s="50">
        <f t="shared" si="12"/>
        <v>41174</v>
      </c>
      <c r="Y38" s="50">
        <f t="shared" si="12"/>
        <v>41175</v>
      </c>
      <c r="Z38" s="50">
        <f t="shared" si="12"/>
        <v>41176</v>
      </c>
      <c r="AA38" s="50">
        <f t="shared" si="12"/>
        <v>41177</v>
      </c>
      <c r="AB38" s="50">
        <f t="shared" si="12"/>
        <v>41178</v>
      </c>
      <c r="AC38" s="50">
        <f t="shared" si="12"/>
        <v>41179</v>
      </c>
      <c r="AD38" s="50">
        <f t="shared" si="12"/>
        <v>41180</v>
      </c>
      <c r="AE38" s="50">
        <f t="shared" si="3"/>
        <v>41181</v>
      </c>
      <c r="AF38" s="50">
        <f t="shared" si="3"/>
        <v>41182</v>
      </c>
      <c r="AG38" s="50" t="str">
        <f t="shared" si="3"/>
        <v/>
      </c>
      <c r="AH38" s="61"/>
    </row>
    <row r="39" spans="2:34" ht="12" customHeight="1" x14ac:dyDescent="0.2">
      <c r="B39" s="42" t="s">
        <v>39</v>
      </c>
      <c r="C39" s="50">
        <f t="shared" si="4"/>
        <v>41183</v>
      </c>
      <c r="D39" s="50">
        <f t="shared" si="1"/>
        <v>41184</v>
      </c>
      <c r="E39" s="50">
        <f t="shared" ref="E39:AD39" si="13">D39+1</f>
        <v>41185</v>
      </c>
      <c r="F39" s="50">
        <f t="shared" si="13"/>
        <v>41186</v>
      </c>
      <c r="G39" s="50">
        <f t="shared" si="13"/>
        <v>41187</v>
      </c>
      <c r="H39" s="50">
        <f t="shared" si="13"/>
        <v>41188</v>
      </c>
      <c r="I39" s="50">
        <f t="shared" si="13"/>
        <v>41189</v>
      </c>
      <c r="J39" s="50">
        <f t="shared" si="13"/>
        <v>41190</v>
      </c>
      <c r="K39" s="50">
        <f t="shared" si="13"/>
        <v>41191</v>
      </c>
      <c r="L39" s="50">
        <f t="shared" si="13"/>
        <v>41192</v>
      </c>
      <c r="M39" s="50">
        <f t="shared" si="13"/>
        <v>41193</v>
      </c>
      <c r="N39" s="50">
        <f t="shared" si="13"/>
        <v>41194</v>
      </c>
      <c r="O39" s="50">
        <f t="shared" si="13"/>
        <v>41195</v>
      </c>
      <c r="P39" s="50">
        <f t="shared" si="13"/>
        <v>41196</v>
      </c>
      <c r="Q39" s="50">
        <f t="shared" si="13"/>
        <v>41197</v>
      </c>
      <c r="R39" s="50">
        <f t="shared" si="13"/>
        <v>41198</v>
      </c>
      <c r="S39" s="50">
        <f t="shared" si="13"/>
        <v>41199</v>
      </c>
      <c r="T39" s="50">
        <f t="shared" si="13"/>
        <v>41200</v>
      </c>
      <c r="U39" s="50">
        <f t="shared" si="13"/>
        <v>41201</v>
      </c>
      <c r="V39" s="50">
        <f t="shared" si="13"/>
        <v>41202</v>
      </c>
      <c r="W39" s="50">
        <f t="shared" si="13"/>
        <v>41203</v>
      </c>
      <c r="X39" s="50">
        <f t="shared" si="13"/>
        <v>41204</v>
      </c>
      <c r="Y39" s="50">
        <f t="shared" si="13"/>
        <v>41205</v>
      </c>
      <c r="Z39" s="50">
        <f t="shared" si="13"/>
        <v>41206</v>
      </c>
      <c r="AA39" s="50">
        <f t="shared" si="13"/>
        <v>41207</v>
      </c>
      <c r="AB39" s="50">
        <f t="shared" si="13"/>
        <v>41208</v>
      </c>
      <c r="AC39" s="50">
        <f t="shared" si="13"/>
        <v>41209</v>
      </c>
      <c r="AD39" s="50">
        <f t="shared" si="13"/>
        <v>41210</v>
      </c>
      <c r="AE39" s="50">
        <f t="shared" si="3"/>
        <v>41211</v>
      </c>
      <c r="AF39" s="50">
        <f t="shared" si="3"/>
        <v>41212</v>
      </c>
      <c r="AG39" s="50">
        <f t="shared" si="3"/>
        <v>41213</v>
      </c>
      <c r="AH39" s="61"/>
    </row>
    <row r="40" spans="2:34" ht="12" customHeight="1" x14ac:dyDescent="0.2">
      <c r="B40" s="42" t="s">
        <v>40</v>
      </c>
      <c r="C40" s="50">
        <f t="shared" si="4"/>
        <v>41214</v>
      </c>
      <c r="D40" s="50">
        <f t="shared" si="1"/>
        <v>41215</v>
      </c>
      <c r="E40" s="50">
        <f t="shared" ref="E40:AD40" si="14">D40+1</f>
        <v>41216</v>
      </c>
      <c r="F40" s="50">
        <f t="shared" si="14"/>
        <v>41217</v>
      </c>
      <c r="G40" s="50">
        <f t="shared" si="14"/>
        <v>41218</v>
      </c>
      <c r="H40" s="50">
        <f t="shared" si="14"/>
        <v>41219</v>
      </c>
      <c r="I40" s="50">
        <f t="shared" si="14"/>
        <v>41220</v>
      </c>
      <c r="J40" s="50">
        <f t="shared" si="14"/>
        <v>41221</v>
      </c>
      <c r="K40" s="50">
        <f t="shared" si="14"/>
        <v>41222</v>
      </c>
      <c r="L40" s="50">
        <f t="shared" si="14"/>
        <v>41223</v>
      </c>
      <c r="M40" s="50">
        <f t="shared" si="14"/>
        <v>41224</v>
      </c>
      <c r="N40" s="50">
        <f t="shared" si="14"/>
        <v>41225</v>
      </c>
      <c r="O40" s="50">
        <f t="shared" si="14"/>
        <v>41226</v>
      </c>
      <c r="P40" s="50">
        <f t="shared" si="14"/>
        <v>41227</v>
      </c>
      <c r="Q40" s="50">
        <f t="shared" si="14"/>
        <v>41228</v>
      </c>
      <c r="R40" s="50">
        <f t="shared" si="14"/>
        <v>41229</v>
      </c>
      <c r="S40" s="50">
        <f t="shared" si="14"/>
        <v>41230</v>
      </c>
      <c r="T40" s="50">
        <f t="shared" si="14"/>
        <v>41231</v>
      </c>
      <c r="U40" s="50">
        <f t="shared" si="14"/>
        <v>41232</v>
      </c>
      <c r="V40" s="50">
        <f t="shared" si="14"/>
        <v>41233</v>
      </c>
      <c r="W40" s="50">
        <f t="shared" si="14"/>
        <v>41234</v>
      </c>
      <c r="X40" s="50">
        <f t="shared" si="14"/>
        <v>41235</v>
      </c>
      <c r="Y40" s="50">
        <f t="shared" si="14"/>
        <v>41236</v>
      </c>
      <c r="Z40" s="50">
        <f t="shared" si="14"/>
        <v>41237</v>
      </c>
      <c r="AA40" s="50">
        <f t="shared" si="14"/>
        <v>41238</v>
      </c>
      <c r="AB40" s="50">
        <f t="shared" si="14"/>
        <v>41239</v>
      </c>
      <c r="AC40" s="50">
        <f t="shared" si="14"/>
        <v>41240</v>
      </c>
      <c r="AD40" s="50">
        <f t="shared" si="14"/>
        <v>41241</v>
      </c>
      <c r="AE40" s="50">
        <f t="shared" si="3"/>
        <v>41242</v>
      </c>
      <c r="AF40" s="50">
        <f t="shared" si="3"/>
        <v>41243</v>
      </c>
      <c r="AG40" s="50" t="str">
        <f t="shared" si="3"/>
        <v/>
      </c>
      <c r="AH40" s="61"/>
    </row>
    <row r="41" spans="2:34" ht="12" customHeight="1" x14ac:dyDescent="0.2">
      <c r="B41" s="42" t="s">
        <v>41</v>
      </c>
      <c r="C41" s="50">
        <f t="shared" si="4"/>
        <v>41244</v>
      </c>
      <c r="D41" s="50">
        <f t="shared" si="1"/>
        <v>41245</v>
      </c>
      <c r="E41" s="50">
        <f t="shared" ref="E41:AD41" si="15">D41+1</f>
        <v>41246</v>
      </c>
      <c r="F41" s="50">
        <f t="shared" si="15"/>
        <v>41247</v>
      </c>
      <c r="G41" s="50">
        <f t="shared" si="15"/>
        <v>41248</v>
      </c>
      <c r="H41" s="50">
        <f t="shared" si="15"/>
        <v>41249</v>
      </c>
      <c r="I41" s="50">
        <f t="shared" si="15"/>
        <v>41250</v>
      </c>
      <c r="J41" s="50">
        <f t="shared" si="15"/>
        <v>41251</v>
      </c>
      <c r="K41" s="50">
        <f t="shared" si="15"/>
        <v>41252</v>
      </c>
      <c r="L41" s="50">
        <f t="shared" si="15"/>
        <v>41253</v>
      </c>
      <c r="M41" s="50">
        <f t="shared" si="15"/>
        <v>41254</v>
      </c>
      <c r="N41" s="50">
        <f t="shared" si="15"/>
        <v>41255</v>
      </c>
      <c r="O41" s="50">
        <f t="shared" si="15"/>
        <v>41256</v>
      </c>
      <c r="P41" s="50">
        <f t="shared" si="15"/>
        <v>41257</v>
      </c>
      <c r="Q41" s="50">
        <f t="shared" si="15"/>
        <v>41258</v>
      </c>
      <c r="R41" s="50">
        <f t="shared" si="15"/>
        <v>41259</v>
      </c>
      <c r="S41" s="50">
        <f t="shared" si="15"/>
        <v>41260</v>
      </c>
      <c r="T41" s="50">
        <f t="shared" si="15"/>
        <v>41261</v>
      </c>
      <c r="U41" s="50">
        <f t="shared" si="15"/>
        <v>41262</v>
      </c>
      <c r="V41" s="50">
        <f t="shared" si="15"/>
        <v>41263</v>
      </c>
      <c r="W41" s="50">
        <f t="shared" si="15"/>
        <v>41264</v>
      </c>
      <c r="X41" s="50">
        <f t="shared" si="15"/>
        <v>41265</v>
      </c>
      <c r="Y41" s="50">
        <f t="shared" si="15"/>
        <v>41266</v>
      </c>
      <c r="Z41" s="50">
        <f t="shared" si="15"/>
        <v>41267</v>
      </c>
      <c r="AA41" s="50">
        <f t="shared" si="15"/>
        <v>41268</v>
      </c>
      <c r="AB41" s="50">
        <f t="shared" si="15"/>
        <v>41269</v>
      </c>
      <c r="AC41" s="50">
        <f t="shared" si="15"/>
        <v>41270</v>
      </c>
      <c r="AD41" s="50">
        <f t="shared" si="15"/>
        <v>41271</v>
      </c>
      <c r="AE41" s="50">
        <f t="shared" si="3"/>
        <v>41272</v>
      </c>
      <c r="AF41" s="50">
        <f t="shared" si="3"/>
        <v>41273</v>
      </c>
      <c r="AG41" s="50">
        <f t="shared" si="3"/>
        <v>41274</v>
      </c>
      <c r="AH41" s="61"/>
    </row>
    <row r="42" spans="2:34" ht="12" customHeight="1" x14ac:dyDescent="0.2"/>
    <row r="43" spans="2:34" ht="12" customHeight="1" x14ac:dyDescent="0.2">
      <c r="B43" s="47" t="s">
        <v>66</v>
      </c>
      <c r="C43" s="48"/>
      <c r="D43" s="45"/>
      <c r="E43" s="45"/>
      <c r="F43" s="45"/>
      <c r="G43" s="45"/>
      <c r="H43" s="45"/>
      <c r="I43" s="45"/>
      <c r="J43" s="45"/>
      <c r="K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</row>
    <row r="44" spans="2:34" ht="12" customHeight="1" x14ac:dyDescent="0.2">
      <c r="B44" s="47" t="s">
        <v>6</v>
      </c>
      <c r="C44" s="68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</row>
    <row r="45" spans="2:34" ht="12" customHeight="1" x14ac:dyDescent="0.2">
      <c r="B45" s="47" t="s">
        <v>59</v>
      </c>
      <c r="C45" s="72"/>
      <c r="D45" s="45"/>
      <c r="E45" s="45"/>
      <c r="F45" s="45"/>
      <c r="G45" s="66"/>
      <c r="H45" s="45"/>
      <c r="I45" s="45"/>
      <c r="J45" s="45"/>
      <c r="K45" s="45"/>
      <c r="L45" s="45"/>
      <c r="M45" s="45"/>
      <c r="N45" s="45"/>
      <c r="O45" s="45"/>
      <c r="P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</row>
    <row r="46" spans="2:34" ht="12" customHeight="1" x14ac:dyDescent="0.2">
      <c r="B46" s="47" t="s">
        <v>67</v>
      </c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</row>
  </sheetData>
  <mergeCells count="91">
    <mergeCell ref="C27:E27"/>
    <mergeCell ref="C25:E25"/>
    <mergeCell ref="F25:I25"/>
    <mergeCell ref="J25:AA25"/>
    <mergeCell ref="C26:E26"/>
    <mergeCell ref="F26:I26"/>
    <mergeCell ref="J26:AA26"/>
    <mergeCell ref="C23:E23"/>
    <mergeCell ref="F23:I23"/>
    <mergeCell ref="J23:AA23"/>
    <mergeCell ref="C24:E24"/>
    <mergeCell ref="F24:I24"/>
    <mergeCell ref="J24:AA24"/>
    <mergeCell ref="C21:E21"/>
    <mergeCell ref="F21:I21"/>
    <mergeCell ref="J21:AA21"/>
    <mergeCell ref="C22:E22"/>
    <mergeCell ref="F22:I22"/>
    <mergeCell ref="J22:AA22"/>
    <mergeCell ref="C19:E19"/>
    <mergeCell ref="F19:I19"/>
    <mergeCell ref="J19:AA19"/>
    <mergeCell ref="C20:E20"/>
    <mergeCell ref="F20:I20"/>
    <mergeCell ref="J20:AA20"/>
    <mergeCell ref="J12:AA12"/>
    <mergeCell ref="C17:E17"/>
    <mergeCell ref="F17:I17"/>
    <mergeCell ref="J17:AA17"/>
    <mergeCell ref="C18:E18"/>
    <mergeCell ref="F18:I18"/>
    <mergeCell ref="J18:AA18"/>
    <mergeCell ref="F12:I12"/>
    <mergeCell ref="F13:I13"/>
    <mergeCell ref="F14:I14"/>
    <mergeCell ref="J5:AA5"/>
    <mergeCell ref="J6:AA6"/>
    <mergeCell ref="J7:AA7"/>
    <mergeCell ref="J8:AA8"/>
    <mergeCell ref="J9:AA9"/>
    <mergeCell ref="J10:AA10"/>
    <mergeCell ref="J11:AA11"/>
    <mergeCell ref="C10:E10"/>
    <mergeCell ref="C13:E13"/>
    <mergeCell ref="C14:E14"/>
    <mergeCell ref="F5:I5"/>
    <mergeCell ref="F6:I6"/>
    <mergeCell ref="F7:I7"/>
    <mergeCell ref="F8:I8"/>
    <mergeCell ref="F9:I9"/>
    <mergeCell ref="F10:I10"/>
    <mergeCell ref="F11:I11"/>
    <mergeCell ref="FF3:FL3"/>
    <mergeCell ref="FQ3:FS3"/>
    <mergeCell ref="GA3:GD3"/>
    <mergeCell ref="GL3:GR3"/>
    <mergeCell ref="IM3:IP3"/>
    <mergeCell ref="GW3:GY3"/>
    <mergeCell ref="HG3:HJ3"/>
    <mergeCell ref="HR3:HX3"/>
    <mergeCell ref="IC3:IE3"/>
    <mergeCell ref="CT3:CZ3"/>
    <mergeCell ref="DE3:DG3"/>
    <mergeCell ref="DO3:DR3"/>
    <mergeCell ref="DZ3:EF3"/>
    <mergeCell ref="EK3:EM3"/>
    <mergeCell ref="EU3:EX3"/>
    <mergeCell ref="AH3:AN3"/>
    <mergeCell ref="AS3:AU3"/>
    <mergeCell ref="BC3:BF3"/>
    <mergeCell ref="BN3:BT3"/>
    <mergeCell ref="BY3:CA3"/>
    <mergeCell ref="CI3:CL3"/>
    <mergeCell ref="C15:E15"/>
    <mergeCell ref="F15:I15"/>
    <mergeCell ref="C16:E16"/>
    <mergeCell ref="F16:I16"/>
    <mergeCell ref="J13:AA13"/>
    <mergeCell ref="J14:AA14"/>
    <mergeCell ref="J15:AA15"/>
    <mergeCell ref="J16:AA16"/>
    <mergeCell ref="C6:E6"/>
    <mergeCell ref="C11:E11"/>
    <mergeCell ref="C12:E12"/>
    <mergeCell ref="W3:Z3"/>
    <mergeCell ref="B3:H3"/>
    <mergeCell ref="M3:O3"/>
    <mergeCell ref="C5:E5"/>
    <mergeCell ref="C7:E7"/>
    <mergeCell ref="C8:E8"/>
    <mergeCell ref="C9:E9"/>
  </mergeCells>
  <phoneticPr fontId="0" type="noConversion"/>
  <conditionalFormatting sqref="AG35 AG40 AG38 AE31:AG31 AG33">
    <cfRule type="expression" dxfId="5" priority="1" stopIfTrue="1">
      <formula>AND(AE31&lt;&gt;"",WEEKDAY(AE31,2)&gt;5)</formula>
    </cfRule>
    <cfRule type="expression" dxfId="4" priority="2" stopIfTrue="1">
      <formula>AND(AE31&lt;&gt;"",SUMPRODUCT((AE31&gt;=DebMal)*(AE31&lt;=FinMal)*(($F$6:$I$26="Mal")*1)))</formula>
    </cfRule>
    <cfRule type="expression" dxfId="3" priority="3" stopIfTrue="1">
      <formula>OR(COUNTIF(Fer,AE31),AND(AE31&lt;&gt;"",SUMPRODUCT((AE31&gt;=DebVac)*(AE31&lt;=FinVac))))</formula>
    </cfRule>
  </conditionalFormatting>
  <conditionalFormatting sqref="C30:AD41 AE30:AG30 AE32:AG32 AE33:AF41 AG34 AG36:AG37 AG39 AG41">
    <cfRule type="expression" dxfId="2" priority="4" stopIfTrue="1">
      <formula>AND(C30&lt;&gt;"",WEEKDAY(C30,2)&gt;5)</formula>
    </cfRule>
    <cfRule type="expression" dxfId="1" priority="5" stopIfTrue="1">
      <formula>AND(C30&lt;&gt;"""",SUMPRODUCT((C30&gt;=DebVac)*(C30&lt;=FinVac)))</formula>
    </cfRule>
    <cfRule type="expression" dxfId="0" priority="6" stopIfTrue="1">
      <formula>COUNTIF(Fer,C30)</formula>
    </cfRule>
  </conditionalFormatting>
  <dataValidations count="4">
    <dataValidation type="list" allowBlank="1" showInputMessage="1" showErrorMessage="1" sqref="B3:H3 AH3:AN3 BN3:BT3 CT3:CZ3 DZ3:EF3 FF3:FL3 GL3:GR3 HR3:HX3">
      <formula1>Col</formula1>
    </dataValidation>
    <dataValidation type="list" allowBlank="1" showInputMessage="1" showErrorMessage="1" sqref="IM3:IP3 BC3:BF3 CI3:CL3 DO3:DR3 EU3:EX3 GA3:GD3 HG3:HJ3">
      <formula1>an</formula1>
    </dataValidation>
    <dataValidation type="list" allowBlank="1" showInputMessage="1" showErrorMessage="1" sqref="M3:O3 AS3:AU3 BY3:CA3 DE3:DG3 EK3:EM3 FQ3:FS3 GW3:GY3 IC3:IE3">
      <formula1>LesMois</formula1>
    </dataValidation>
    <dataValidation type="list" allowBlank="1" showInputMessage="1" showErrorMessage="1" sqref="F6:I26">
      <formula1>Raisons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Janvier</vt:lpstr>
      <vt:lpstr>Février</vt:lpstr>
      <vt:lpstr>Mois</vt:lpstr>
      <vt:lpstr>Data</vt:lpstr>
      <vt:lpstr>Liste des congés</vt:lpstr>
      <vt:lpstr>Février!année</vt:lpstr>
      <vt:lpstr>Janvier!année</vt:lpstr>
      <vt:lpstr>année</vt:lpstr>
      <vt:lpstr>Chantier</vt:lpstr>
      <vt:lpstr>DebMal</vt:lpstr>
      <vt:lpstr>DebVac</vt:lpstr>
      <vt:lpstr>Fer</vt:lpstr>
      <vt:lpstr>Fériée</vt:lpstr>
      <vt:lpstr>FinMal</vt:lpstr>
      <vt:lpstr>FinVac</vt:lpstr>
      <vt:lpstr>Fixe</vt:lpstr>
      <vt:lpstr>LesMois</vt:lpstr>
      <vt:lpstr>MesJours</vt:lpstr>
      <vt:lpstr>Février!Zone_d_impression</vt:lpstr>
      <vt:lpstr>Janvier!Zone_d_impression</vt:lpstr>
    </vt:vector>
  </TitlesOfParts>
  <Company>www.gomes-leal.com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Capisano</dc:creator>
  <cp:lastModifiedBy>Martin Capisano</cp:lastModifiedBy>
  <cp:lastPrinted>2012-01-19T10:09:07Z</cp:lastPrinted>
  <dcterms:created xsi:type="dcterms:W3CDTF">2003-04-29T10:06:09Z</dcterms:created>
  <dcterms:modified xsi:type="dcterms:W3CDTF">2012-04-12T10:02:59Z</dcterms:modified>
</cp:coreProperties>
</file>