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dossier BARB\NOUVEAU HEURES\"/>
    </mc:Choice>
  </mc:AlternateContent>
  <xr:revisionPtr revIDLastSave="0" documentId="13_ncr:1_{8C23B3A4-ED2A-4B5F-B96E-942A01B525ED}" xr6:coauthVersionLast="47" xr6:coauthVersionMax="47" xr10:uidLastSave="{00000000-0000-0000-0000-000000000000}"/>
  <bookViews>
    <workbookView xWindow="-108" yWindow="-108" windowWidth="23256" windowHeight="12576" activeTab="2" xr2:uid="{9D328E98-DFC6-4193-B780-57C5EF3272E6}"/>
  </bookViews>
  <sheets>
    <sheet name="Cible 1&amp;2" sheetId="22" r:id="rId1"/>
    <sheet name="Det. Week 1&amp;2" sheetId="33" r:id="rId2"/>
    <sheet name="TOOLS 324" sheetId="41" r:id="rId3"/>
  </sheets>
  <definedNames>
    <definedName name="_Cellule_Cible">'Cible 1&amp;2'!$B$2</definedName>
    <definedName name="_xlnm.Print_Area" localSheetId="0">'Cible 1&amp;2'!$B$1:$AV$63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3" l="1"/>
  <c r="G16" i="33"/>
  <c r="G20" i="33"/>
  <c r="G26" i="33"/>
  <c r="H12" i="33"/>
  <c r="H8" i="33"/>
  <c r="H16" i="33"/>
  <c r="H20" i="33"/>
  <c r="H26" i="33"/>
  <c r="I12" i="33"/>
  <c r="I16" i="33"/>
  <c r="I20" i="33"/>
  <c r="I26" i="33"/>
  <c r="K12" i="33"/>
  <c r="K8" i="33"/>
  <c r="K16" i="33"/>
  <c r="K20" i="33"/>
  <c r="K26" i="33"/>
  <c r="C12" i="33"/>
  <c r="C16" i="33"/>
  <c r="C20" i="33"/>
  <c r="C26" i="33"/>
  <c r="D12" i="33"/>
  <c r="D16" i="33"/>
  <c r="D20" i="33"/>
  <c r="D26" i="33"/>
  <c r="E12" i="33"/>
  <c r="E16" i="33"/>
  <c r="E20" i="33"/>
  <c r="E26" i="33"/>
  <c r="F12" i="33"/>
  <c r="F16" i="33"/>
  <c r="F20" i="33"/>
  <c r="F26" i="33"/>
  <c r="J26" i="33"/>
  <c r="L12" i="33"/>
  <c r="L8" i="33"/>
  <c r="L16" i="33"/>
  <c r="L20" i="33"/>
  <c r="L26" i="33"/>
  <c r="M12" i="33"/>
  <c r="M8" i="33"/>
  <c r="M16" i="33"/>
  <c r="M20" i="33"/>
  <c r="M26" i="33"/>
  <c r="N12" i="33"/>
  <c r="N8" i="33"/>
  <c r="N16" i="33"/>
  <c r="N20" i="33"/>
  <c r="N26" i="33"/>
  <c r="O12" i="33"/>
  <c r="O8" i="33"/>
  <c r="O16" i="33"/>
  <c r="O20" i="33"/>
  <c r="O26" i="33"/>
  <c r="P12" i="33"/>
  <c r="P8" i="33"/>
  <c r="P16" i="33"/>
  <c r="P20" i="33"/>
  <c r="P26" i="33"/>
  <c r="Q12" i="33"/>
  <c r="Q8" i="33"/>
  <c r="Q16" i="33"/>
  <c r="Q20" i="33"/>
  <c r="Q26" i="33"/>
  <c r="C8" i="33"/>
  <c r="E8" i="33"/>
  <c r="L24" i="33"/>
  <c r="M24" i="33"/>
  <c r="N24" i="33"/>
  <c r="O24" i="33"/>
  <c r="P24" i="33"/>
  <c r="Q24" i="33"/>
  <c r="K24" i="33"/>
  <c r="C24" i="33"/>
  <c r="D24" i="33"/>
  <c r="E24" i="33"/>
  <c r="F24" i="33"/>
  <c r="G24" i="33"/>
  <c r="H24" i="33"/>
  <c r="I24" i="33"/>
  <c r="G8" i="33"/>
  <c r="I8" i="33"/>
  <c r="D8" i="33"/>
  <c r="F8" i="33"/>
  <c r="D2" i="33"/>
  <c r="E2" i="33"/>
  <c r="F2" i="33"/>
  <c r="G2" i="33"/>
  <c r="H2" i="33"/>
  <c r="I2" i="33"/>
  <c r="K2" i="33"/>
  <c r="L2" i="33"/>
  <c r="M2" i="33"/>
  <c r="N2" i="33"/>
  <c r="O2" i="33"/>
  <c r="P2" i="33"/>
  <c r="Q2" i="33"/>
  <c r="J21" i="33"/>
  <c r="R21" i="33"/>
  <c r="S21" i="33"/>
  <c r="C31" i="33"/>
  <c r="E31" i="33"/>
  <c r="F31" i="33"/>
  <c r="H31" i="33"/>
  <c r="G31" i="33"/>
  <c r="I31" i="33"/>
  <c r="D31" i="33"/>
  <c r="J28" i="33"/>
  <c r="Q31" i="33"/>
  <c r="P31" i="33"/>
  <c r="O31" i="33"/>
  <c r="N31" i="33"/>
  <c r="M31" i="33"/>
  <c r="L31" i="33"/>
  <c r="K31" i="33"/>
  <c r="R17" i="33"/>
  <c r="J17" i="33"/>
  <c r="J13" i="33"/>
  <c r="J9" i="33"/>
  <c r="R26" i="33"/>
  <c r="R29" i="33"/>
  <c r="R33" i="33"/>
  <c r="Q33" i="33"/>
  <c r="P33" i="33"/>
  <c r="O33" i="33"/>
  <c r="N33" i="33"/>
  <c r="M33" i="33"/>
  <c r="L33" i="33"/>
  <c r="K33" i="33"/>
  <c r="I33" i="33"/>
  <c r="H33" i="33"/>
  <c r="G33" i="33"/>
  <c r="F33" i="33"/>
  <c r="J5" i="33"/>
  <c r="R5" i="33"/>
  <c r="S5" i="33"/>
  <c r="R9" i="33"/>
  <c r="R13" i="33"/>
  <c r="S13" i="33"/>
  <c r="S17" i="33"/>
  <c r="Q4" i="33"/>
  <c r="P4" i="33"/>
  <c r="O4" i="33"/>
  <c r="N4" i="33"/>
  <c r="M4" i="33"/>
  <c r="L4" i="33"/>
  <c r="K4" i="33"/>
  <c r="I4" i="33"/>
  <c r="H4" i="33"/>
  <c r="G4" i="33"/>
  <c r="F4" i="33"/>
  <c r="E4" i="33"/>
  <c r="D4" i="33"/>
  <c r="C4" i="33"/>
  <c r="E33" i="33"/>
  <c r="J33" i="33"/>
  <c r="S9" i="33"/>
  <c r="S26" i="33"/>
  <c r="C33" i="33"/>
  <c r="D33" i="3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olaou</author>
  </authors>
  <commentList>
    <comment ref="A2" authorId="0" shapeId="0" xr:uid="{9BD2F02F-DFF5-4FB7-A452-C2CAB44385D2}">
      <text>
        <r>
          <rPr>
            <b/>
            <sz val="9"/>
            <color indexed="81"/>
            <rFont val="Tahoma"/>
            <charset val="1"/>
          </rPr>
          <t>olaou:</t>
        </r>
        <r>
          <rPr>
            <sz val="9"/>
            <color indexed="81"/>
            <rFont val="Tahoma"/>
            <charset val="1"/>
          </rPr>
          <t xml:space="preserve">
Heures service sans pause</t>
        </r>
      </text>
    </comment>
    <comment ref="A3" authorId="0" shapeId="0" xr:uid="{79C89834-5E77-4236-B105-62BD4E460130}">
      <text>
        <r>
          <rPr>
            <b/>
            <sz val="9"/>
            <color indexed="81"/>
            <rFont val="Tahoma"/>
            <charset val="1"/>
          </rPr>
          <t>olaou:</t>
        </r>
        <r>
          <rPr>
            <sz val="9"/>
            <color indexed="81"/>
            <rFont val="Tahoma"/>
            <charset val="1"/>
          </rPr>
          <t xml:space="preserve">
1/2 h de pause si service plus de 5 
h</t>
        </r>
      </text>
    </comment>
  </commentList>
</comments>
</file>

<file path=xl/sharedStrings.xml><?xml version="1.0" encoding="utf-8"?>
<sst xmlns="http://schemas.openxmlformats.org/spreadsheetml/2006/main" count="182" uniqueCount="62">
  <si>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</si>
  <si>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</si>
  <si>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</si>
  <si>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</si>
  <si>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</si>
  <si>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</si>
  <si>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</si>
  <si>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</si>
  <si>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</si>
  <si>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x</t>
  </si>
  <si>
    <t>Wed</t>
  </si>
  <si>
    <t>Fri</t>
  </si>
  <si>
    <t>Tues</t>
  </si>
  <si>
    <t>Sat</t>
  </si>
  <si>
    <t>Sun</t>
  </si>
  <si>
    <t>Mon</t>
  </si>
  <si>
    <t>JULIAN</t>
  </si>
  <si>
    <t>HOURS WEEK 1</t>
  </si>
  <si>
    <t>HOURS
WEEK 2</t>
  </si>
  <si>
    <t>TOTAL
HOURS</t>
  </si>
  <si>
    <t>Month</t>
  </si>
  <si>
    <t>Hrs requested</t>
  </si>
  <si>
    <t>Date</t>
  </si>
  <si>
    <t>DAVID</t>
  </si>
  <si>
    <t>CSABA</t>
  </si>
  <si>
    <t>Opening/Mid</t>
  </si>
  <si>
    <t>Close</t>
  </si>
  <si>
    <t>BARBARA</t>
  </si>
  <si>
    <t>CLOSED</t>
  </si>
  <si>
    <t>OFF</t>
  </si>
  <si>
    <t>December 2023</t>
  </si>
  <si>
    <t>December 2024</t>
  </si>
  <si>
    <t>January 2024</t>
  </si>
  <si>
    <t>February 2024</t>
  </si>
  <si>
    <t>March 2024</t>
  </si>
  <si>
    <t>April 2024</t>
  </si>
  <si>
    <t>May 2024</t>
  </si>
  <si>
    <t xml:space="preserve">June 2024 </t>
  </si>
  <si>
    <t>July 2024</t>
  </si>
  <si>
    <t>August 2024</t>
  </si>
  <si>
    <t>September 2024</t>
  </si>
  <si>
    <t>October 2024</t>
  </si>
  <si>
    <t>November 2024</t>
  </si>
  <si>
    <t>Julian</t>
  </si>
  <si>
    <t>David</t>
  </si>
  <si>
    <t>Pour global</t>
  </si>
  <si>
    <t>Color</t>
  </si>
  <si>
    <t>Julian1</t>
  </si>
  <si>
    <t>Julian2</t>
  </si>
  <si>
    <t>Julian3</t>
  </si>
  <si>
    <t>Julian4</t>
  </si>
  <si>
    <t>David1</t>
  </si>
  <si>
    <t>David2</t>
  </si>
  <si>
    <t>David3</t>
  </si>
  <si>
    <t>Csaba1</t>
  </si>
  <si>
    <t>Csaba2</t>
  </si>
  <si>
    <t>Barbara1</t>
  </si>
  <si>
    <t>Csaba</t>
  </si>
  <si>
    <t>Barbara</t>
  </si>
  <si>
    <t>nombre</t>
  </si>
  <si>
    <t>coller conca 1</t>
  </si>
  <si>
    <t>coller conca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</si>
</sst>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]:mm"/>
    <numFmt numFmtId="165" formatCode="yyyy\-mm\-dd;@"/>
    <numFmt numFmtId="167" formatCode="[$$-1009]\ #,##0.00"/>
    <numFmt numFmtId="168" formatCode="yyyy\-mm\-dd"/>
    <numFmt numFmtId="169" formatCode="h:mm;@"/>
    <numFmt numFmtId="171" formatCode=";;;&quot;9:45 AM&quot;* &quot;2:30 PM&quot;"/>
    <numFmt numFmtId="175" formatCode=";;;&quot;5:30 PM&quot;* &quot;10:15 PM&quot;"/>
    <numFmt numFmtId="176" formatCode=";;;&quot;12:15 PM&quot;* &quot;5:30 PM&quot;"/>
    <numFmt numFmtId="178" formatCode=";;;&quot;9:45 AM&quot;* &quot;4:45 PM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sz val="10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sz val="11"/>
      <name val="Calibri"/>
      <family val="2"/>
    </font>
    <font>
      <b/>
      <sz val="12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2C53A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/>
      <top/>
      <bottom/>
      <diagonal/>
    </border>
    <border>
      <left style="hair">
        <color theme="0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68" fontId="1" fillId="2" borderId="9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9" fontId="11" fillId="0" borderId="0" xfId="0" applyNumberFormat="1" applyFont="1"/>
    <xf numFmtId="169" fontId="9" fillId="0" borderId="0" xfId="0" applyNumberFormat="1" applyFont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68" fontId="1" fillId="2" borderId="10" xfId="0" applyNumberFormat="1" applyFont="1" applyFill="1" applyBorder="1" applyAlignment="1">
      <alignment horizontal="center" vertical="center"/>
    </xf>
    <xf numFmtId="168" fontId="0" fillId="0" borderId="4" xfId="0" applyNumberFormat="1" applyBorder="1"/>
    <xf numFmtId="164" fontId="0" fillId="0" borderId="1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3" fillId="0" borderId="0" xfId="0" applyNumberFormat="1" applyFont="1"/>
    <xf numFmtId="20" fontId="3" fillId="0" borderId="0" xfId="0" applyNumberFormat="1" applyFont="1"/>
    <xf numFmtId="0" fontId="0" fillId="0" borderId="17" xfId="0" applyBorder="1" applyAlignment="1">
      <alignment horizontal="center"/>
    </xf>
    <xf numFmtId="169" fontId="12" fillId="4" borderId="27" xfId="0" applyNumberFormat="1" applyFont="1" applyFill="1" applyBorder="1" applyAlignment="1">
      <alignment horizontal="right" textRotation="90"/>
    </xf>
    <xf numFmtId="169" fontId="12" fillId="4" borderId="24" xfId="0" applyNumberFormat="1" applyFont="1" applyFill="1" applyBorder="1" applyAlignment="1">
      <alignment horizontal="right" textRotation="90"/>
    </xf>
    <xf numFmtId="169" fontId="12" fillId="4" borderId="25" xfId="0" applyNumberFormat="1" applyFont="1" applyFill="1" applyBorder="1" applyAlignment="1">
      <alignment horizontal="right" textRotation="90"/>
    </xf>
    <xf numFmtId="169" fontId="12" fillId="4" borderId="26" xfId="0" applyNumberFormat="1" applyFont="1" applyFill="1" applyBorder="1" applyAlignment="1">
      <alignment horizontal="right" textRotation="90"/>
    </xf>
    <xf numFmtId="2" fontId="14" fillId="0" borderId="8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vertical="center"/>
    </xf>
    <xf numFmtId="1" fontId="0" fillId="2" borderId="6" xfId="0" applyNumberForma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20" fontId="3" fillId="0" borderId="15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2" fontId="5" fillId="0" borderId="32" xfId="0" applyNumberFormat="1" applyFont="1" applyBorder="1" applyAlignment="1">
      <alignment horizontal="center" vertical="center"/>
    </xf>
    <xf numFmtId="169" fontId="15" fillId="3" borderId="0" xfId="0" applyNumberFormat="1" applyFont="1" applyFill="1" applyAlignment="1">
      <alignment horizontal="center" vertical="center"/>
    </xf>
    <xf numFmtId="20" fontId="3" fillId="0" borderId="30" xfId="0" applyNumberFormat="1" applyFont="1" applyBorder="1" applyAlignment="1">
      <alignment horizontal="center" vertical="center"/>
    </xf>
    <xf numFmtId="168" fontId="0" fillId="0" borderId="4" xfId="0" applyNumberFormat="1" applyBorder="1" applyAlignment="1">
      <alignment horizontal="right" vertical="center"/>
    </xf>
    <xf numFmtId="168" fontId="13" fillId="5" borderId="4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5" xfId="0" applyBorder="1"/>
    <xf numFmtId="0" fontId="0" fillId="0" borderId="18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49" fontId="0" fillId="0" borderId="0" xfId="0" applyNumberFormat="1"/>
    <xf numFmtId="2" fontId="5" fillId="0" borderId="10" xfId="0" applyNumberFormat="1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10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168" fontId="1" fillId="2" borderId="9" xfId="0" applyNumberFormat="1" applyFont="1" applyFill="1" applyBorder="1" applyAlignment="1">
      <alignment horizontal="center" vertical="center"/>
    </xf>
    <xf numFmtId="168" fontId="1" fillId="2" borderId="6" xfId="0" applyNumberFormat="1" applyFont="1" applyFill="1" applyBorder="1" applyAlignment="1">
      <alignment horizontal="center" vertical="center"/>
    </xf>
    <xf numFmtId="2" fontId="5" fillId="10" borderId="9" xfId="0" applyNumberFormat="1" applyFont="1" applyFill="1" applyBorder="1" applyAlignment="1">
      <alignment horizontal="center" vertical="center"/>
    </xf>
    <xf numFmtId="2" fontId="5" fillId="10" borderId="6" xfId="0" applyNumberFormat="1" applyFont="1" applyFill="1" applyBorder="1" applyAlignment="1">
      <alignment horizontal="center" vertical="center"/>
    </xf>
    <xf numFmtId="2" fontId="5" fillId="10" borderId="10" xfId="0" applyNumberFormat="1" applyFont="1" applyFill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171" fontId="0" fillId="0" borderId="4" xfId="0" applyNumberFormat="1" applyBorder="1" applyAlignment="1">
      <alignment vertical="center"/>
    </xf>
    <xf numFmtId="176" fontId="0" fillId="0" borderId="4" xfId="0" applyNumberFormat="1" applyBorder="1" applyAlignment="1">
      <alignment vertical="center"/>
    </xf>
    <xf numFmtId="175" fontId="0" fillId="0" borderId="4" xfId="0" applyNumberFormat="1" applyBorder="1" applyAlignment="1">
      <alignment vertical="center"/>
    </xf>
    <xf numFmtId="176" fontId="0" fillId="8" borderId="4" xfId="0" applyNumberFormat="1" applyFill="1" applyBorder="1" applyAlignment="1">
      <alignment vertical="center"/>
    </xf>
    <xf numFmtId="171" fontId="0" fillId="8" borderId="4" xfId="0" applyNumberFormat="1" applyFill="1" applyBorder="1" applyAlignment="1">
      <alignment vertical="center"/>
    </xf>
    <xf numFmtId="178" fontId="0" fillId="8" borderId="4" xfId="0" applyNumberFormat="1" applyFill="1" applyBorder="1" applyAlignment="1">
      <alignment vertical="center"/>
    </xf>
    <xf numFmtId="178" fontId="0" fillId="0" borderId="4" xfId="0" applyNumberFormat="1" applyBorder="1" applyAlignment="1">
      <alignment vertical="center"/>
    </xf>
    <xf numFmtId="175" fontId="0" fillId="8" borderId="4" xfId="0" applyNumberForma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20" fontId="3" fillId="0" borderId="38" xfId="0" applyNumberFormat="1" applyFont="1" applyBorder="1" applyAlignment="1">
      <alignment horizontal="center" vertical="center"/>
    </xf>
    <xf numFmtId="20" fontId="3" fillId="0" borderId="31" xfId="0" applyNumberFormat="1" applyFont="1" applyBorder="1" applyAlignment="1">
      <alignment horizontal="center" vertical="center"/>
    </xf>
    <xf numFmtId="2" fontId="18" fillId="11" borderId="11" xfId="0" applyNumberFormat="1" applyFont="1" applyFill="1" applyBorder="1" applyAlignment="1">
      <alignment horizontal="center" vertical="center"/>
    </xf>
    <xf numFmtId="2" fontId="18" fillId="11" borderId="12" xfId="0" applyNumberFormat="1" applyFont="1" applyFill="1" applyBorder="1" applyAlignment="1">
      <alignment horizontal="center" vertical="center"/>
    </xf>
    <xf numFmtId="2" fontId="18" fillId="11" borderId="13" xfId="0" applyNumberFormat="1" applyFont="1" applyFill="1" applyBorder="1" applyAlignment="1">
      <alignment horizontal="center" vertical="center"/>
    </xf>
    <xf numFmtId="2" fontId="10" fillId="0" borderId="0" xfId="0" applyNumberFormat="1" applyFont="1" applyBorder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9" fontId="9" fillId="0" borderId="9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0" fontId="3" fillId="0" borderId="0" xfId="0" applyFont="1" applyBorder="1"/>
    <xf numFmtId="0" fontId="0" fillId="0" borderId="30" xfId="0" applyBorder="1"/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FFFFF"/>
      <color rgb="FFCCFFCC"/>
      <color rgb="FFFFFF99"/>
      <color rgb="FF99CCFF"/>
      <color rgb="FFFFCC99"/>
      <color rgb="FF595959"/>
      <color rgb="FFE6E6E6"/>
      <color rgb="FFF3F3F3"/>
      <color rgb="FF80008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1769050</xdr:colOff>
      <xdr:row>0</xdr:row>
      <xdr:rowOff>329399</xdr:rowOff>
    </xdr:from>
    <xdr:to>
      <xdr:col>2</xdr:col>
      <xdr:colOff>236220</xdr:colOff>
      <xdr:row>0</xdr:row>
      <xdr:rowOff>329399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BCE360E-BFDB-4E80-A4E4-8E1BEEB51751}"/>
            </a:ext>
          </a:extLst>
        </xdr:cNvPr>
        <xdr:cNvCxnSpPr>
          <a:cxnSpLocks/>
        </xdr:cNvCxnSpPr>
      </xdr:nvCxnSpPr>
      <xdr:spPr>
        <a:xfrm>
          <a:off x="2759650" y="329399"/>
          <a:ext cx="311210" cy="0"/>
        </a:xfrm>
        <a:prstGeom prst="straightConnector1">
          <a:avLst/>
        </a:prstGeom>
        <a:ln w="38100">
          <a:solidFill>
            <a:schemeClr val="bg1"/>
          </a:solidFill>
          <a:headEnd type="stealth" w="med" len="med"/>
          <a:tailEnd type="stealth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97155</xdr:colOff>
      <xdr:row>0</xdr:row>
      <xdr:rowOff>544829</xdr:rowOff>
    </xdr:from>
    <xdr:to>
      <xdr:col>1</xdr:col>
      <xdr:colOff>1459230</xdr:colOff>
      <xdr:row>0</xdr:row>
      <xdr:rowOff>796829</xdr:rowOff>
    </xdr:to>
    <xdr:sp macro="[0]!Don_Mills_1_2.Transfere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15744442-2F91-4786-823D-209FECDFC72D}"/>
            </a:ext>
          </a:extLst>
        </xdr:cNvPr>
        <xdr:cNvSpPr/>
      </xdr:nvSpPr>
      <xdr:spPr>
        <a:xfrm>
          <a:off x="295275" y="544829"/>
          <a:ext cx="1362075" cy="25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Transférer</a:t>
          </a:r>
        </a:p>
      </xdr:txBody>
    </xdr:sp>
    <xdr:clientData/>
  </xdr:twoCellAnchor>
  <xdr:twoCellAnchor editAs="oneCell">
    <xdr:from>
      <xdr:col>1</xdr:col>
      <xdr:colOff>381952</xdr:colOff>
      <xdr:row>0</xdr:row>
      <xdr:rowOff>156209</xdr:rowOff>
    </xdr:from>
    <xdr:to>
      <xdr:col>1</xdr:col>
      <xdr:colOff>1174432</xdr:colOff>
      <xdr:row>0</xdr:row>
      <xdr:rowOff>408209</xdr:rowOff>
    </xdr:to>
    <xdr:sp macro="[0]!Don_Mills_1_2.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31DA0A-5B21-4ADA-AFE9-C719B51EE0FB}"/>
            </a:ext>
          </a:extLst>
        </xdr:cNvPr>
        <xdr:cNvSpPr/>
      </xdr:nvSpPr>
      <xdr:spPr>
        <a:xfrm>
          <a:off x="580072" y="156209"/>
          <a:ext cx="792480" cy="252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12E28-896F-4321-985B-C5BA13C8C6F7}">
  <sheetPr codeName="Feuil2">
    <tabColor theme="9" tint="0.39997558519241921"/>
  </sheetPr>
  <dimension ref="B1:AZ295"/>
  <sheetViews>
    <sheetView zoomScaleNormal="100" workbookViewId="0">
      <pane ySplit="1" topLeftCell="A5" activePane="bottomLeft" state="frozen"/>
      <selection pane="bottomLeft" activeCell="AV12" sqref="AV12"/>
    </sheetView>
  </sheetViews>
  <sheetFormatPr baseColWidth="10" defaultRowHeight="14.4" x14ac:dyDescent="0.3"/>
  <cols>
    <col min="1" max="1" width="2.88671875" customWidth="1"/>
    <col min="2" max="2" width="24.77734375" style="3" customWidth="1"/>
    <col min="3" max="52" width="3.33203125" customWidth="1"/>
  </cols>
  <sheetData>
    <row r="1" spans="2:52" ht="76.8" customHeight="1" x14ac:dyDescent="0.3">
      <c r="B1" s="34">
        <v>0.40625</v>
      </c>
      <c r="C1" s="35">
        <v>0.41666666666666669</v>
      </c>
      <c r="D1" s="36">
        <v>0.42708333333333298</v>
      </c>
      <c r="E1" s="36">
        <v>0.4375</v>
      </c>
      <c r="F1" s="36">
        <v>0.44791666666666702</v>
      </c>
      <c r="G1" s="36">
        <v>0.45833333333333298</v>
      </c>
      <c r="H1" s="36">
        <v>0.46875</v>
      </c>
      <c r="I1" s="36">
        <v>0.47916666666666702</v>
      </c>
      <c r="J1" s="36">
        <v>0.48958333333333298</v>
      </c>
      <c r="K1" s="36">
        <v>0.5</v>
      </c>
      <c r="L1" s="36">
        <v>0.51041666666666696</v>
      </c>
      <c r="M1" s="36">
        <v>0.52083333333333404</v>
      </c>
      <c r="N1" s="36">
        <v>0.531250000000001</v>
      </c>
      <c r="O1" s="36">
        <v>0.54166666666666796</v>
      </c>
      <c r="P1" s="36">
        <v>0.55208333333333504</v>
      </c>
      <c r="Q1" s="36">
        <v>0.562500000000002</v>
      </c>
      <c r="R1" s="36">
        <v>0.57291666666666896</v>
      </c>
      <c r="S1" s="36">
        <v>0.58333333333333603</v>
      </c>
      <c r="T1" s="36">
        <v>0.593750000000003</v>
      </c>
      <c r="U1" s="36">
        <v>0.60416666666666996</v>
      </c>
      <c r="V1" s="36">
        <v>0.61458333333333703</v>
      </c>
      <c r="W1" s="36">
        <v>0.625000000000004</v>
      </c>
      <c r="X1" s="36">
        <v>0.63541666666667096</v>
      </c>
      <c r="Y1" s="36">
        <v>0.64583333333333803</v>
      </c>
      <c r="Z1" s="36">
        <v>0.656250000000005</v>
      </c>
      <c r="AA1" s="36">
        <v>0.66666666666667196</v>
      </c>
      <c r="AB1" s="36">
        <v>0.67708333333333903</v>
      </c>
      <c r="AC1" s="36">
        <v>0.687500000000006</v>
      </c>
      <c r="AD1" s="36">
        <v>0.69791666666667296</v>
      </c>
      <c r="AE1" s="36">
        <v>0.70833333333334003</v>
      </c>
      <c r="AF1" s="36">
        <v>0.718750000000001</v>
      </c>
      <c r="AG1" s="36">
        <v>0.72916666666666696</v>
      </c>
      <c r="AH1" s="36">
        <v>0.73958333333333404</v>
      </c>
      <c r="AI1" s="36">
        <v>0.750000000000001</v>
      </c>
      <c r="AJ1" s="36">
        <v>0.76041666666666696</v>
      </c>
      <c r="AK1" s="36">
        <v>0.77083333333333404</v>
      </c>
      <c r="AL1" s="36">
        <v>0.781250000000001</v>
      </c>
      <c r="AM1" s="36">
        <v>0.79166666666666696</v>
      </c>
      <c r="AN1" s="36">
        <v>0.80208333333333404</v>
      </c>
      <c r="AO1" s="36">
        <v>0.812500000000001</v>
      </c>
      <c r="AP1" s="36">
        <v>0.82291666666666696</v>
      </c>
      <c r="AQ1" s="36">
        <v>0.83333333333333404</v>
      </c>
      <c r="AR1" s="36">
        <v>0.843750000000001</v>
      </c>
      <c r="AS1" s="36">
        <v>0.85416666666666696</v>
      </c>
      <c r="AT1" s="36">
        <v>0.86458333333333404</v>
      </c>
      <c r="AU1" s="36">
        <v>0.875000000000001</v>
      </c>
      <c r="AV1" s="37">
        <v>0.88541666666666796</v>
      </c>
      <c r="AW1" s="36">
        <v>0.89583333333333337</v>
      </c>
      <c r="AX1" s="36">
        <v>0.90625</v>
      </c>
      <c r="AY1" s="36">
        <v>0.91666666666666663</v>
      </c>
      <c r="AZ1" s="37">
        <v>0.92708333333333337</v>
      </c>
    </row>
    <row r="2" spans="2:52" ht="18" customHeight="1" x14ac:dyDescent="0.3">
      <c r="B2" s="54">
        <v>43826</v>
      </c>
    </row>
    <row r="3" spans="2:52" ht="15" customHeight="1" x14ac:dyDescent="0.3">
      <c r="B3" s="54">
        <v>43827</v>
      </c>
    </row>
    <row r="4" spans="2:52" ht="15" customHeight="1" x14ac:dyDescent="0.3">
      <c r="B4" s="54">
        <v>43828</v>
      </c>
    </row>
    <row r="5" spans="2:52" ht="15" customHeight="1" x14ac:dyDescent="0.3">
      <c r="B5" s="53" t="s">
        <v>47</v>
      </c>
      <c r="M5" s="101" t="s">
        <v>9</v>
      </c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</row>
    <row r="6" spans="2:52" ht="15" customHeight="1" x14ac:dyDescent="0.3">
      <c r="B6" s="54">
        <v>43829</v>
      </c>
    </row>
    <row r="7" spans="2:52" ht="15" customHeight="1" x14ac:dyDescent="0.3">
      <c r="B7" s="53" t="s">
        <v>48</v>
      </c>
      <c r="C7" s="102" t="s">
        <v>9</v>
      </c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</row>
    <row r="8" spans="2:52" ht="15" customHeight="1" x14ac:dyDescent="0.3">
      <c r="B8" s="54">
        <v>43830</v>
      </c>
    </row>
    <row r="9" spans="2:52" ht="15" customHeight="1" x14ac:dyDescent="0.3">
      <c r="B9" s="54">
        <v>43831</v>
      </c>
    </row>
    <row r="10" spans="2:52" ht="15" customHeight="1" x14ac:dyDescent="0.3">
      <c r="B10" s="53" t="s">
        <v>49</v>
      </c>
      <c r="C10" s="103" t="s">
        <v>9</v>
      </c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</row>
    <row r="11" spans="2:52" ht="15" customHeight="1" x14ac:dyDescent="0.3">
      <c r="B11" s="54">
        <v>43832</v>
      </c>
    </row>
    <row r="12" spans="2:52" ht="15" customHeight="1" x14ac:dyDescent="0.3">
      <c r="B12" s="53" t="s">
        <v>48</v>
      </c>
      <c r="C12" s="102" t="s">
        <v>9</v>
      </c>
      <c r="D12" s="98"/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</row>
    <row r="13" spans="2:52" ht="15" customHeight="1" x14ac:dyDescent="0.3">
      <c r="B13" s="54">
        <v>43833</v>
      </c>
    </row>
    <row r="14" spans="2:52" ht="15" customHeight="1" x14ac:dyDescent="0.3">
      <c r="B14" s="53" t="s">
        <v>49</v>
      </c>
      <c r="C14" s="103" t="s">
        <v>9</v>
      </c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04"/>
      <c r="AC14" s="104"/>
      <c r="AD14" s="104"/>
    </row>
    <row r="15" spans="2:52" ht="15" customHeight="1" x14ac:dyDescent="0.3">
      <c r="B15" s="54">
        <v>43834</v>
      </c>
    </row>
    <row r="16" spans="2:52" ht="15" customHeight="1" x14ac:dyDescent="0.3">
      <c r="B16" s="53" t="s">
        <v>48</v>
      </c>
      <c r="C16" s="102" t="s">
        <v>9</v>
      </c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</row>
    <row r="17" spans="2:52" ht="15" customHeight="1" x14ac:dyDescent="0.3">
      <c r="B17" s="54">
        <v>43835</v>
      </c>
    </row>
    <row r="18" spans="2:52" ht="15" customHeight="1" x14ac:dyDescent="0.3">
      <c r="B18" s="54">
        <v>43836</v>
      </c>
    </row>
    <row r="19" spans="2:52" ht="15" customHeight="1" x14ac:dyDescent="0.3">
      <c r="B19" s="54">
        <v>43837</v>
      </c>
    </row>
    <row r="20" spans="2:52" ht="15" customHeight="1" x14ac:dyDescent="0.3">
      <c r="B20" s="53" t="s">
        <v>49</v>
      </c>
      <c r="C20" s="103" t="s">
        <v>9</v>
      </c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04"/>
      <c r="Y20" s="104"/>
      <c r="Z20" s="104"/>
      <c r="AA20" s="104"/>
      <c r="AB20" s="104"/>
      <c r="AC20" s="104"/>
      <c r="AD20" s="104"/>
    </row>
    <row r="21" spans="2:52" ht="15" customHeight="1" x14ac:dyDescent="0.3">
      <c r="B21" s="54">
        <v>43838</v>
      </c>
    </row>
    <row r="22" spans="2:52" ht="15" customHeight="1" x14ac:dyDescent="0.3">
      <c r="B22" s="53" t="s">
        <v>48</v>
      </c>
      <c r="C22" s="102" t="s">
        <v>9</v>
      </c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</row>
    <row r="23" spans="2:52" ht="15" customHeight="1" x14ac:dyDescent="0.3">
      <c r="B23" s="54">
        <v>43839</v>
      </c>
    </row>
    <row r="24" spans="2:52" ht="15" customHeight="1" x14ac:dyDescent="0.3">
      <c r="B24" s="53" t="s">
        <v>50</v>
      </c>
      <c r="AH24" s="105" t="s">
        <v>9</v>
      </c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</row>
    <row r="25" spans="2:52" ht="15" customHeight="1" x14ac:dyDescent="0.3">
      <c r="B25"/>
    </row>
    <row r="26" spans="2:52" ht="15" customHeight="1" x14ac:dyDescent="0.3">
      <c r="B26"/>
    </row>
    <row r="27" spans="2:52" ht="15" customHeight="1" x14ac:dyDescent="0.3">
      <c r="B27"/>
    </row>
    <row r="28" spans="2:52" ht="15" customHeight="1" x14ac:dyDescent="0.3">
      <c r="B28"/>
    </row>
    <row r="29" spans="2:52" ht="15" customHeight="1" x14ac:dyDescent="0.3">
      <c r="B29"/>
    </row>
    <row r="30" spans="2:52" ht="15" customHeight="1" x14ac:dyDescent="0.3">
      <c r="B30"/>
    </row>
    <row r="31" spans="2:52" ht="15" customHeight="1" x14ac:dyDescent="0.3">
      <c r="B31"/>
    </row>
    <row r="32" spans="2:52" ht="15" customHeight="1" x14ac:dyDescent="0.3">
      <c r="B32"/>
    </row>
    <row r="33" spans="2:2" ht="15" customHeight="1" x14ac:dyDescent="0.3">
      <c r="B33"/>
    </row>
    <row r="34" spans="2:2" ht="15" customHeight="1" x14ac:dyDescent="0.3">
      <c r="B34"/>
    </row>
    <row r="35" spans="2:2" ht="15" customHeight="1" x14ac:dyDescent="0.3">
      <c r="B35"/>
    </row>
    <row r="36" spans="2:2" ht="15" customHeight="1" x14ac:dyDescent="0.3">
      <c r="B36"/>
    </row>
    <row r="37" spans="2:2" ht="15" customHeight="1" x14ac:dyDescent="0.3">
      <c r="B37"/>
    </row>
    <row r="38" spans="2:2" ht="15" customHeight="1" x14ac:dyDescent="0.3">
      <c r="B38"/>
    </row>
    <row r="39" spans="2:2" ht="15" customHeight="1" x14ac:dyDescent="0.3">
      <c r="B39"/>
    </row>
    <row r="40" spans="2:2" ht="15" customHeight="1" x14ac:dyDescent="0.3">
      <c r="B40"/>
    </row>
    <row r="41" spans="2:2" ht="15" customHeight="1" x14ac:dyDescent="0.3">
      <c r="B41"/>
    </row>
    <row r="42" spans="2:2" ht="15" customHeight="1" x14ac:dyDescent="0.3">
      <c r="B42"/>
    </row>
    <row r="43" spans="2:2" ht="15" customHeight="1" x14ac:dyDescent="0.3">
      <c r="B43"/>
    </row>
    <row r="44" spans="2:2" ht="15" customHeight="1" x14ac:dyDescent="0.3">
      <c r="B44"/>
    </row>
    <row r="45" spans="2:2" ht="15" customHeight="1" x14ac:dyDescent="0.3">
      <c r="B45"/>
    </row>
    <row r="46" spans="2:2" ht="15" customHeight="1" x14ac:dyDescent="0.3">
      <c r="B46"/>
    </row>
    <row r="47" spans="2:2" ht="15" customHeight="1" x14ac:dyDescent="0.3">
      <c r="B47"/>
    </row>
    <row r="48" spans="2:2" ht="15" customHeight="1" x14ac:dyDescent="0.3">
      <c r="B48"/>
    </row>
    <row r="49" spans="2:2" ht="15" customHeight="1" x14ac:dyDescent="0.3">
      <c r="B49"/>
    </row>
    <row r="50" spans="2:2" ht="15" customHeight="1" x14ac:dyDescent="0.3">
      <c r="B50"/>
    </row>
    <row r="51" spans="2:2" ht="15" customHeight="1" x14ac:dyDescent="0.3">
      <c r="B51"/>
    </row>
    <row r="52" spans="2:2" ht="15" customHeight="1" x14ac:dyDescent="0.3">
      <c r="B52"/>
    </row>
    <row r="53" spans="2:2" ht="15" customHeight="1" x14ac:dyDescent="0.3">
      <c r="B53"/>
    </row>
    <row r="54" spans="2:2" ht="15" customHeight="1" x14ac:dyDescent="0.3">
      <c r="B54"/>
    </row>
    <row r="55" spans="2:2" ht="15" customHeight="1" x14ac:dyDescent="0.3">
      <c r="B55"/>
    </row>
    <row r="56" spans="2:2" ht="15" customHeight="1" x14ac:dyDescent="0.3">
      <c r="B56"/>
    </row>
    <row r="57" spans="2:2" ht="15" customHeight="1" x14ac:dyDescent="0.3">
      <c r="B57"/>
    </row>
    <row r="58" spans="2:2" ht="15" customHeight="1" x14ac:dyDescent="0.3">
      <c r="B58"/>
    </row>
    <row r="59" spans="2:2" ht="15" customHeight="1" x14ac:dyDescent="0.3">
      <c r="B59"/>
    </row>
    <row r="60" spans="2:2" ht="15" customHeight="1" x14ac:dyDescent="0.3">
      <c r="B60"/>
    </row>
    <row r="61" spans="2:2" ht="15" customHeight="1" x14ac:dyDescent="0.3">
      <c r="B61"/>
    </row>
    <row r="62" spans="2:2" x14ac:dyDescent="0.3">
      <c r="B62"/>
    </row>
    <row r="63" spans="2:2" ht="15" customHeight="1" x14ac:dyDescent="0.3">
      <c r="B63"/>
    </row>
    <row r="64" spans="2:2" ht="15" customHeight="1" x14ac:dyDescent="0.3">
      <c r="B64"/>
    </row>
    <row r="65" spans="2:2" ht="15" customHeight="1" x14ac:dyDescent="0.3">
      <c r="B65"/>
    </row>
    <row r="66" spans="2:2" ht="15" customHeight="1" x14ac:dyDescent="0.3">
      <c r="B66"/>
    </row>
    <row r="67" spans="2:2" x14ac:dyDescent="0.3">
      <c r="B67"/>
    </row>
    <row r="68" spans="2:2" ht="15" customHeight="1" x14ac:dyDescent="0.3">
      <c r="B68"/>
    </row>
    <row r="69" spans="2:2" ht="15" customHeight="1" x14ac:dyDescent="0.3">
      <c r="B69"/>
    </row>
    <row r="70" spans="2:2" ht="15" customHeight="1" x14ac:dyDescent="0.3">
      <c r="B70"/>
    </row>
    <row r="71" spans="2:2" ht="15" customHeight="1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  <row r="119" spans="2:2" x14ac:dyDescent="0.3">
      <c r="B119"/>
    </row>
    <row r="120" spans="2:2" x14ac:dyDescent="0.3">
      <c r="B120"/>
    </row>
    <row r="121" spans="2:2" x14ac:dyDescent="0.3">
      <c r="B121"/>
    </row>
    <row r="122" spans="2:2" x14ac:dyDescent="0.3">
      <c r="B122"/>
    </row>
    <row r="123" spans="2:2" x14ac:dyDescent="0.3">
      <c r="B123"/>
    </row>
    <row r="124" spans="2:2" x14ac:dyDescent="0.3">
      <c r="B124"/>
    </row>
    <row r="125" spans="2:2" x14ac:dyDescent="0.3">
      <c r="B125"/>
    </row>
    <row r="126" spans="2:2" x14ac:dyDescent="0.3">
      <c r="B126"/>
    </row>
    <row r="127" spans="2:2" x14ac:dyDescent="0.3">
      <c r="B127"/>
    </row>
    <row r="128" spans="2:2" x14ac:dyDescent="0.3">
      <c r="B128"/>
    </row>
    <row r="129" spans="2:2" x14ac:dyDescent="0.3">
      <c r="B129"/>
    </row>
    <row r="130" spans="2:2" x14ac:dyDescent="0.3">
      <c r="B130"/>
    </row>
    <row r="131" spans="2:2" x14ac:dyDescent="0.3">
      <c r="B131"/>
    </row>
    <row r="132" spans="2:2" x14ac:dyDescent="0.3">
      <c r="B132"/>
    </row>
    <row r="133" spans="2:2" x14ac:dyDescent="0.3">
      <c r="B133"/>
    </row>
    <row r="134" spans="2:2" x14ac:dyDescent="0.3">
      <c r="B134"/>
    </row>
    <row r="135" spans="2:2" x14ac:dyDescent="0.3">
      <c r="B135"/>
    </row>
    <row r="136" spans="2:2" x14ac:dyDescent="0.3">
      <c r="B136"/>
    </row>
    <row r="137" spans="2:2" x14ac:dyDescent="0.3">
      <c r="B137"/>
    </row>
    <row r="138" spans="2:2" x14ac:dyDescent="0.3">
      <c r="B138"/>
    </row>
    <row r="139" spans="2:2" x14ac:dyDescent="0.3">
      <c r="B139"/>
    </row>
    <row r="140" spans="2:2" x14ac:dyDescent="0.3">
      <c r="B140"/>
    </row>
    <row r="141" spans="2:2" x14ac:dyDescent="0.3">
      <c r="B141"/>
    </row>
    <row r="142" spans="2:2" x14ac:dyDescent="0.3">
      <c r="B142"/>
    </row>
    <row r="143" spans="2:2" x14ac:dyDescent="0.3">
      <c r="B143"/>
    </row>
    <row r="144" spans="2:2" x14ac:dyDescent="0.3">
      <c r="B144"/>
    </row>
    <row r="145" spans="2:2" x14ac:dyDescent="0.3">
      <c r="B145"/>
    </row>
    <row r="146" spans="2:2" x14ac:dyDescent="0.3">
      <c r="B146"/>
    </row>
    <row r="147" spans="2:2" x14ac:dyDescent="0.3">
      <c r="B147"/>
    </row>
    <row r="148" spans="2:2" x14ac:dyDescent="0.3">
      <c r="B148"/>
    </row>
    <row r="149" spans="2:2" x14ac:dyDescent="0.3">
      <c r="B149"/>
    </row>
    <row r="150" spans="2:2" x14ac:dyDescent="0.3">
      <c r="B150"/>
    </row>
    <row r="151" spans="2:2" x14ac:dyDescent="0.3">
      <c r="B151"/>
    </row>
    <row r="152" spans="2:2" x14ac:dyDescent="0.3">
      <c r="B152"/>
    </row>
    <row r="153" spans="2:2" x14ac:dyDescent="0.3">
      <c r="B153"/>
    </row>
    <row r="154" spans="2:2" x14ac:dyDescent="0.3">
      <c r="B154"/>
    </row>
    <row r="155" spans="2:2" x14ac:dyDescent="0.3">
      <c r="B155"/>
    </row>
    <row r="156" spans="2:2" x14ac:dyDescent="0.3">
      <c r="B156"/>
    </row>
    <row r="157" spans="2:2" x14ac:dyDescent="0.3">
      <c r="B157"/>
    </row>
    <row r="158" spans="2:2" x14ac:dyDescent="0.3">
      <c r="B158"/>
    </row>
    <row r="159" spans="2:2" x14ac:dyDescent="0.3">
      <c r="B159"/>
    </row>
    <row r="160" spans="2:2" x14ac:dyDescent="0.3">
      <c r="B160"/>
    </row>
    <row r="161" spans="2:2" x14ac:dyDescent="0.3">
      <c r="B161"/>
    </row>
    <row r="162" spans="2:2" x14ac:dyDescent="0.3">
      <c r="B162"/>
    </row>
    <row r="163" spans="2:2" x14ac:dyDescent="0.3">
      <c r="B163"/>
    </row>
    <row r="164" spans="2:2" x14ac:dyDescent="0.3">
      <c r="B164"/>
    </row>
    <row r="165" spans="2:2" x14ac:dyDescent="0.3">
      <c r="B165"/>
    </row>
    <row r="166" spans="2:2" x14ac:dyDescent="0.3">
      <c r="B166"/>
    </row>
    <row r="167" spans="2:2" x14ac:dyDescent="0.3">
      <c r="B167"/>
    </row>
    <row r="168" spans="2:2" x14ac:dyDescent="0.3">
      <c r="B168"/>
    </row>
    <row r="169" spans="2:2" x14ac:dyDescent="0.3">
      <c r="B169"/>
    </row>
    <row r="170" spans="2:2" x14ac:dyDescent="0.3">
      <c r="B170"/>
    </row>
    <row r="171" spans="2:2" x14ac:dyDescent="0.3">
      <c r="B171"/>
    </row>
    <row r="172" spans="2:2" x14ac:dyDescent="0.3">
      <c r="B172"/>
    </row>
    <row r="173" spans="2:2" x14ac:dyDescent="0.3">
      <c r="B173"/>
    </row>
    <row r="174" spans="2:2" x14ac:dyDescent="0.3">
      <c r="B174"/>
    </row>
    <row r="175" spans="2:2" x14ac:dyDescent="0.3">
      <c r="B175"/>
    </row>
    <row r="176" spans="2:2" x14ac:dyDescent="0.3">
      <c r="B176"/>
    </row>
    <row r="177" spans="2:2" x14ac:dyDescent="0.3">
      <c r="B177"/>
    </row>
    <row r="178" spans="2:2" x14ac:dyDescent="0.3">
      <c r="B178"/>
    </row>
    <row r="179" spans="2:2" x14ac:dyDescent="0.3">
      <c r="B179"/>
    </row>
    <row r="180" spans="2:2" x14ac:dyDescent="0.3">
      <c r="B180"/>
    </row>
    <row r="181" spans="2:2" x14ac:dyDescent="0.3">
      <c r="B181"/>
    </row>
    <row r="182" spans="2:2" x14ac:dyDescent="0.3">
      <c r="B182"/>
    </row>
    <row r="183" spans="2:2" x14ac:dyDescent="0.3">
      <c r="B183"/>
    </row>
    <row r="184" spans="2:2" x14ac:dyDescent="0.3">
      <c r="B184"/>
    </row>
    <row r="185" spans="2:2" x14ac:dyDescent="0.3">
      <c r="B185"/>
    </row>
    <row r="186" spans="2:2" x14ac:dyDescent="0.3">
      <c r="B186"/>
    </row>
    <row r="187" spans="2:2" x14ac:dyDescent="0.3">
      <c r="B187"/>
    </row>
    <row r="188" spans="2:2" x14ac:dyDescent="0.3">
      <c r="B188"/>
    </row>
    <row r="189" spans="2:2" x14ac:dyDescent="0.3">
      <c r="B189"/>
    </row>
    <row r="190" spans="2:2" x14ac:dyDescent="0.3">
      <c r="B190"/>
    </row>
    <row r="191" spans="2:2" x14ac:dyDescent="0.3">
      <c r="B191"/>
    </row>
    <row r="192" spans="2:2" x14ac:dyDescent="0.3">
      <c r="B192"/>
    </row>
    <row r="193" spans="2:2" x14ac:dyDescent="0.3">
      <c r="B193"/>
    </row>
    <row r="194" spans="2:2" x14ac:dyDescent="0.3">
      <c r="B194"/>
    </row>
    <row r="195" spans="2:2" x14ac:dyDescent="0.3">
      <c r="B195"/>
    </row>
    <row r="196" spans="2:2" x14ac:dyDescent="0.3">
      <c r="B196"/>
    </row>
    <row r="197" spans="2:2" x14ac:dyDescent="0.3">
      <c r="B197"/>
    </row>
    <row r="198" spans="2:2" x14ac:dyDescent="0.3">
      <c r="B198"/>
    </row>
    <row r="199" spans="2:2" x14ac:dyDescent="0.3">
      <c r="B199"/>
    </row>
    <row r="200" spans="2:2" x14ac:dyDescent="0.3">
      <c r="B200"/>
    </row>
    <row r="201" spans="2:2" x14ac:dyDescent="0.3">
      <c r="B201"/>
    </row>
    <row r="202" spans="2:2" x14ac:dyDescent="0.3">
      <c r="B202"/>
    </row>
    <row r="203" spans="2:2" x14ac:dyDescent="0.3">
      <c r="B203"/>
    </row>
    <row r="204" spans="2:2" x14ac:dyDescent="0.3">
      <c r="B204"/>
    </row>
    <row r="205" spans="2:2" x14ac:dyDescent="0.3">
      <c r="B205"/>
    </row>
    <row r="206" spans="2:2" x14ac:dyDescent="0.3">
      <c r="B206"/>
    </row>
    <row r="207" spans="2:2" x14ac:dyDescent="0.3">
      <c r="B207"/>
    </row>
    <row r="208" spans="2:2" x14ac:dyDescent="0.3">
      <c r="B208"/>
    </row>
    <row r="209" spans="2:2" x14ac:dyDescent="0.3">
      <c r="B209"/>
    </row>
    <row r="210" spans="2:2" x14ac:dyDescent="0.3">
      <c r="B210"/>
    </row>
    <row r="211" spans="2:2" x14ac:dyDescent="0.3">
      <c r="B211"/>
    </row>
    <row r="212" spans="2:2" x14ac:dyDescent="0.3">
      <c r="B212"/>
    </row>
    <row r="213" spans="2:2" x14ac:dyDescent="0.3">
      <c r="B213"/>
    </row>
    <row r="214" spans="2:2" x14ac:dyDescent="0.3">
      <c r="B214"/>
    </row>
    <row r="215" spans="2:2" x14ac:dyDescent="0.3">
      <c r="B215"/>
    </row>
    <row r="216" spans="2:2" x14ac:dyDescent="0.3">
      <c r="B216"/>
    </row>
    <row r="217" spans="2:2" x14ac:dyDescent="0.3">
      <c r="B217"/>
    </row>
    <row r="218" spans="2:2" x14ac:dyDescent="0.3">
      <c r="B218"/>
    </row>
    <row r="219" spans="2:2" x14ac:dyDescent="0.3">
      <c r="B219"/>
    </row>
    <row r="220" spans="2:2" x14ac:dyDescent="0.3">
      <c r="B220"/>
    </row>
    <row r="221" spans="2:2" x14ac:dyDescent="0.3">
      <c r="B221"/>
    </row>
    <row r="222" spans="2:2" x14ac:dyDescent="0.3">
      <c r="B222"/>
    </row>
    <row r="223" spans="2:2" x14ac:dyDescent="0.3">
      <c r="B223"/>
    </row>
    <row r="224" spans="2:2" x14ac:dyDescent="0.3">
      <c r="B224"/>
    </row>
    <row r="225" spans="2:2" x14ac:dyDescent="0.3">
      <c r="B225"/>
    </row>
    <row r="226" spans="2:2" x14ac:dyDescent="0.3">
      <c r="B226"/>
    </row>
    <row r="227" spans="2:2" x14ac:dyDescent="0.3">
      <c r="B227"/>
    </row>
    <row r="228" spans="2:2" x14ac:dyDescent="0.3">
      <c r="B228"/>
    </row>
    <row r="229" spans="2:2" x14ac:dyDescent="0.3">
      <c r="B229"/>
    </row>
    <row r="230" spans="2:2" x14ac:dyDescent="0.3">
      <c r="B230"/>
    </row>
    <row r="231" spans="2:2" x14ac:dyDescent="0.3">
      <c r="B231"/>
    </row>
    <row r="232" spans="2:2" x14ac:dyDescent="0.3">
      <c r="B232"/>
    </row>
    <row r="233" spans="2:2" x14ac:dyDescent="0.3">
      <c r="B233"/>
    </row>
    <row r="234" spans="2:2" x14ac:dyDescent="0.3">
      <c r="B234"/>
    </row>
    <row r="235" spans="2:2" x14ac:dyDescent="0.3">
      <c r="B235"/>
    </row>
    <row r="236" spans="2:2" x14ac:dyDescent="0.3">
      <c r="B236"/>
    </row>
    <row r="237" spans="2:2" x14ac:dyDescent="0.3">
      <c r="B237"/>
    </row>
    <row r="238" spans="2:2" x14ac:dyDescent="0.3">
      <c r="B238"/>
    </row>
    <row r="239" spans="2:2" x14ac:dyDescent="0.3">
      <c r="B239"/>
    </row>
    <row r="240" spans="2:2" x14ac:dyDescent="0.3">
      <c r="B240"/>
    </row>
    <row r="241" spans="2:2" x14ac:dyDescent="0.3">
      <c r="B241"/>
    </row>
    <row r="242" spans="2:2" x14ac:dyDescent="0.3">
      <c r="B242"/>
    </row>
    <row r="243" spans="2:2" x14ac:dyDescent="0.3">
      <c r="B243"/>
    </row>
    <row r="244" spans="2:2" x14ac:dyDescent="0.3">
      <c r="B244"/>
    </row>
    <row r="245" spans="2:2" x14ac:dyDescent="0.3">
      <c r="B245"/>
    </row>
    <row r="246" spans="2:2" x14ac:dyDescent="0.3">
      <c r="B246"/>
    </row>
    <row r="247" spans="2:2" x14ac:dyDescent="0.3">
      <c r="B247"/>
    </row>
    <row r="248" spans="2:2" x14ac:dyDescent="0.3">
      <c r="B248"/>
    </row>
    <row r="249" spans="2:2" x14ac:dyDescent="0.3">
      <c r="B249"/>
    </row>
    <row r="250" spans="2:2" x14ac:dyDescent="0.3">
      <c r="B250"/>
    </row>
    <row r="251" spans="2:2" x14ac:dyDescent="0.3">
      <c r="B251"/>
    </row>
    <row r="252" spans="2:2" x14ac:dyDescent="0.3">
      <c r="B252"/>
    </row>
    <row r="253" spans="2:2" x14ac:dyDescent="0.3">
      <c r="B253"/>
    </row>
    <row r="254" spans="2:2" x14ac:dyDescent="0.3">
      <c r="B254"/>
    </row>
    <row r="255" spans="2:2" x14ac:dyDescent="0.3">
      <c r="B255"/>
    </row>
    <row r="256" spans="2:2" x14ac:dyDescent="0.3">
      <c r="B256"/>
    </row>
    <row r="257" spans="2:2" x14ac:dyDescent="0.3">
      <c r="B257"/>
    </row>
    <row r="258" spans="2:2" x14ac:dyDescent="0.3">
      <c r="B258"/>
    </row>
    <row r="259" spans="2:2" x14ac:dyDescent="0.3">
      <c r="B259"/>
    </row>
    <row r="260" spans="2:2" x14ac:dyDescent="0.3">
      <c r="B260"/>
    </row>
    <row r="261" spans="2:2" x14ac:dyDescent="0.3">
      <c r="B261"/>
    </row>
    <row r="262" spans="2:2" x14ac:dyDescent="0.3">
      <c r="B262"/>
    </row>
    <row r="263" spans="2:2" x14ac:dyDescent="0.3">
      <c r="B263"/>
    </row>
    <row r="264" spans="2:2" x14ac:dyDescent="0.3">
      <c r="B264"/>
    </row>
    <row r="265" spans="2:2" x14ac:dyDescent="0.3">
      <c r="B265"/>
    </row>
    <row r="266" spans="2:2" x14ac:dyDescent="0.3">
      <c r="B266"/>
    </row>
    <row r="267" spans="2:2" x14ac:dyDescent="0.3">
      <c r="B267"/>
    </row>
    <row r="268" spans="2:2" x14ac:dyDescent="0.3">
      <c r="B268"/>
    </row>
    <row r="269" spans="2:2" x14ac:dyDescent="0.3">
      <c r="B269"/>
    </row>
    <row r="270" spans="2:2" x14ac:dyDescent="0.3">
      <c r="B270"/>
    </row>
    <row r="271" spans="2:2" x14ac:dyDescent="0.3">
      <c r="B271"/>
    </row>
    <row r="272" spans="2:2" x14ac:dyDescent="0.3">
      <c r="B272"/>
    </row>
    <row r="273" spans="2:2" x14ac:dyDescent="0.3">
      <c r="B273"/>
    </row>
    <row r="274" spans="2:2" x14ac:dyDescent="0.3">
      <c r="B274"/>
    </row>
    <row r="275" spans="2:2" x14ac:dyDescent="0.3">
      <c r="B275"/>
    </row>
    <row r="276" spans="2:2" x14ac:dyDescent="0.3">
      <c r="B276"/>
    </row>
    <row r="277" spans="2:2" x14ac:dyDescent="0.3">
      <c r="B277"/>
    </row>
    <row r="278" spans="2:2" x14ac:dyDescent="0.3">
      <c r="B278"/>
    </row>
    <row r="279" spans="2:2" x14ac:dyDescent="0.3">
      <c r="B279"/>
    </row>
    <row r="280" spans="2:2" x14ac:dyDescent="0.3">
      <c r="B280"/>
    </row>
    <row r="281" spans="2:2" x14ac:dyDescent="0.3">
      <c r="B281"/>
    </row>
    <row r="282" spans="2:2" x14ac:dyDescent="0.3">
      <c r="B282"/>
    </row>
    <row r="283" spans="2:2" x14ac:dyDescent="0.3">
      <c r="B283"/>
    </row>
    <row r="284" spans="2:2" x14ac:dyDescent="0.3">
      <c r="B284"/>
    </row>
    <row r="285" spans="2:2" x14ac:dyDescent="0.3">
      <c r="B285"/>
    </row>
    <row r="286" spans="2:2" x14ac:dyDescent="0.3">
      <c r="B286"/>
    </row>
    <row r="287" spans="2:2" x14ac:dyDescent="0.3">
      <c r="B287"/>
    </row>
    <row r="288" spans="2:2" x14ac:dyDescent="0.3">
      <c r="B288"/>
    </row>
    <row r="289" spans="2:2" x14ac:dyDescent="0.3">
      <c r="B289"/>
    </row>
    <row r="290" spans="2:2" x14ac:dyDescent="0.3">
      <c r="B290"/>
    </row>
    <row r="291" spans="2:2" x14ac:dyDescent="0.3">
      <c r="B291"/>
    </row>
    <row r="292" spans="2:2" x14ac:dyDescent="0.3">
      <c r="B292"/>
    </row>
    <row r="293" spans="2:2" x14ac:dyDescent="0.3">
      <c r="B293"/>
    </row>
    <row r="294" spans="2:2" x14ac:dyDescent="0.3">
      <c r="B294"/>
    </row>
    <row r="295" spans="2:2" x14ac:dyDescent="0.3">
      <c r="B295"/>
    </row>
  </sheetData>
  <mergeCells count="9">
    <mergeCell ref="C20:AD20"/>
    <mergeCell ref="C22:U22"/>
    <mergeCell ref="AH24:AZ24"/>
    <mergeCell ref="M5:AG5"/>
    <mergeCell ref="C7:U7"/>
    <mergeCell ref="C10:AD10"/>
    <mergeCell ref="C12:U12"/>
    <mergeCell ref="C14:AD14"/>
    <mergeCell ref="C16:U16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U33"/>
  <sheetViews>
    <sheetView showZeros="0" zoomScaleNormal="100" workbookViewId="0">
      <pane xSplit="2" ySplit="3" topLeftCell="C22" activePane="bottomRight" state="frozen"/>
      <selection activeCell="S21" sqref="S21"/>
      <selection pane="topRight" activeCell="S21" sqref="S21"/>
      <selection pane="bottomLeft" activeCell="S21" sqref="S21"/>
      <selection pane="bottomRight" activeCell="C28" sqref="C28:I30 K28:Q30"/>
    </sheetView>
  </sheetViews>
  <sheetFormatPr baseColWidth="10" defaultColWidth="8.88671875" defaultRowHeight="14.4" x14ac:dyDescent="0.3"/>
  <cols>
    <col min="1" max="1" width="13.5546875" style="21" customWidth="1"/>
    <col min="2" max="9" width="12.77734375" style="2" customWidth="1"/>
    <col min="10" max="10" width="7.77734375" style="2" customWidth="1"/>
    <col min="11" max="17" width="12.77734375" style="2" customWidth="1"/>
    <col min="18" max="19" width="7.77734375" style="2" customWidth="1"/>
    <col min="20" max="16384" width="8.88671875" style="2"/>
  </cols>
  <sheetData>
    <row r="1" spans="1:19" ht="61.2" customHeight="1" thickBot="1" x14ac:dyDescent="0.35">
      <c r="A1" s="21">
        <v>0</v>
      </c>
      <c r="J1" s="32"/>
    </row>
    <row r="2" spans="1:19" ht="31.95" customHeight="1" x14ac:dyDescent="0.3">
      <c r="A2" s="51">
        <v>0.20833333333333334</v>
      </c>
      <c r="B2" s="84" t="s">
        <v>22</v>
      </c>
      <c r="C2" s="16">
        <v>43826</v>
      </c>
      <c r="D2" s="16">
        <f>C2+1</f>
        <v>43827</v>
      </c>
      <c r="E2" s="16">
        <f t="shared" ref="E2:I2" si="0">D2+1</f>
        <v>43828</v>
      </c>
      <c r="F2" s="16">
        <f t="shared" si="0"/>
        <v>43829</v>
      </c>
      <c r="G2" s="16">
        <f t="shared" si="0"/>
        <v>43830</v>
      </c>
      <c r="H2" s="16">
        <f t="shared" si="0"/>
        <v>43831</v>
      </c>
      <c r="I2" s="16">
        <f t="shared" si="0"/>
        <v>43832</v>
      </c>
      <c r="J2" s="19"/>
      <c r="K2" s="16">
        <f>I2+1</f>
        <v>43833</v>
      </c>
      <c r="L2" s="16">
        <f t="shared" ref="L2:Q2" si="1">K2+1</f>
        <v>43834</v>
      </c>
      <c r="M2" s="16">
        <f t="shared" si="1"/>
        <v>43835</v>
      </c>
      <c r="N2" s="16">
        <f t="shared" si="1"/>
        <v>43836</v>
      </c>
      <c r="O2" s="16">
        <f t="shared" si="1"/>
        <v>43837</v>
      </c>
      <c r="P2" s="16">
        <f t="shared" si="1"/>
        <v>43838</v>
      </c>
      <c r="Q2" s="16">
        <f t="shared" si="1"/>
        <v>43839</v>
      </c>
      <c r="R2" s="19"/>
      <c r="S2" s="19"/>
    </row>
    <row r="3" spans="1:19" ht="15" thickBot="1" x14ac:dyDescent="0.35">
      <c r="A3" s="51">
        <v>2.0833333333333332E-2</v>
      </c>
      <c r="B3" s="85"/>
      <c r="C3" s="24" t="s">
        <v>0</v>
      </c>
      <c r="D3" s="24" t="s">
        <v>1</v>
      </c>
      <c r="E3" s="24" t="s">
        <v>2</v>
      </c>
      <c r="F3" s="24" t="s">
        <v>3</v>
      </c>
      <c r="G3" s="24" t="s">
        <v>4</v>
      </c>
      <c r="H3" s="24" t="s">
        <v>5</v>
      </c>
      <c r="I3" s="24" t="s">
        <v>6</v>
      </c>
      <c r="J3" s="20"/>
      <c r="K3" s="24" t="s">
        <v>0</v>
      </c>
      <c r="L3" s="24" t="s">
        <v>1</v>
      </c>
      <c r="M3" s="24" t="s">
        <v>2</v>
      </c>
      <c r="N3" s="24" t="s">
        <v>3</v>
      </c>
      <c r="O3" s="24" t="s">
        <v>4</v>
      </c>
      <c r="P3" s="24" t="s">
        <v>5</v>
      </c>
      <c r="Q3" s="24" t="s">
        <v>6</v>
      </c>
      <c r="R3" s="20"/>
      <c r="S3" s="20"/>
    </row>
    <row r="4" spans="1:19" ht="29.4" thickBot="1" x14ac:dyDescent="0.35">
      <c r="A4" s="22"/>
      <c r="B4" s="26" t="s">
        <v>20</v>
      </c>
      <c r="C4" s="45" t="str">
        <f>TEXT(C2,"mm")</f>
        <v>12</v>
      </c>
      <c r="D4" s="45" t="str">
        <f t="shared" ref="D4:H4" si="2">TEXT(D2,"mm")</f>
        <v>12</v>
      </c>
      <c r="E4" s="45" t="str">
        <f t="shared" si="2"/>
        <v>12</v>
      </c>
      <c r="F4" s="45" t="str">
        <f t="shared" si="2"/>
        <v>12</v>
      </c>
      <c r="G4" s="45" t="str">
        <f t="shared" si="2"/>
        <v>01</v>
      </c>
      <c r="H4" s="45" t="str">
        <f t="shared" si="2"/>
        <v>01</v>
      </c>
      <c r="I4" s="45" t="str">
        <f>TEXT(I2,"mm")</f>
        <v>01</v>
      </c>
      <c r="J4" s="18" t="s">
        <v>17</v>
      </c>
      <c r="K4" s="25" t="str">
        <f>TEXT(K2,"mm")</f>
        <v>01</v>
      </c>
      <c r="L4" s="25" t="str">
        <f t="shared" ref="L4:O4" si="3">TEXT(L2,"mm")</f>
        <v>01</v>
      </c>
      <c r="M4" s="25" t="str">
        <f t="shared" si="3"/>
        <v>01</v>
      </c>
      <c r="N4" s="25" t="str">
        <f t="shared" si="3"/>
        <v>01</v>
      </c>
      <c r="O4" s="25" t="str">
        <f t="shared" si="3"/>
        <v>01</v>
      </c>
      <c r="P4" s="25" t="str">
        <f>TEXT(P2,"mm")</f>
        <v>01</v>
      </c>
      <c r="Q4" s="25" t="str">
        <f>TEXT(Q2,"mm")</f>
        <v>01</v>
      </c>
      <c r="R4" s="18" t="s">
        <v>18</v>
      </c>
      <c r="S4" s="17" t="s">
        <v>19</v>
      </c>
    </row>
    <row r="5" spans="1:19" x14ac:dyDescent="0.3">
      <c r="A5" s="116"/>
      <c r="B5" s="121" t="s">
        <v>43</v>
      </c>
      <c r="C5" s="109" t="s">
        <v>43</v>
      </c>
      <c r="D5" s="110" t="s">
        <v>43</v>
      </c>
      <c r="E5" s="110" t="s">
        <v>43</v>
      </c>
      <c r="F5" s="110" t="s">
        <v>43</v>
      </c>
      <c r="G5" s="110" t="s">
        <v>43</v>
      </c>
      <c r="H5" s="110" t="s">
        <v>43</v>
      </c>
      <c r="I5" s="110" t="s">
        <v>43</v>
      </c>
      <c r="J5" s="81">
        <f>SUM(C8:I8)</f>
        <v>20.75</v>
      </c>
      <c r="K5" s="110" t="s">
        <v>43</v>
      </c>
      <c r="L5" s="110" t="s">
        <v>43</v>
      </c>
      <c r="M5" s="110" t="s">
        <v>43</v>
      </c>
      <c r="N5" s="110" t="s">
        <v>43</v>
      </c>
      <c r="O5" s="110" t="s">
        <v>43</v>
      </c>
      <c r="P5" s="110" t="s">
        <v>43</v>
      </c>
      <c r="Q5" s="110" t="s">
        <v>43</v>
      </c>
      <c r="R5" s="86">
        <f>SUM(K8:Q8)</f>
        <v>27.25</v>
      </c>
      <c r="S5" s="78">
        <f>J5+R5</f>
        <v>48</v>
      </c>
    </row>
    <row r="6" spans="1:19" ht="30" customHeight="1" x14ac:dyDescent="0.3">
      <c r="A6" s="114">
        <v>25</v>
      </c>
      <c r="B6" s="122"/>
      <c r="C6" s="107" t="s">
        <v>29</v>
      </c>
      <c r="D6" s="52" t="s">
        <v>28</v>
      </c>
      <c r="E6" s="108">
        <v>0.51041666666666663</v>
      </c>
      <c r="F6" s="52">
        <v>0.40625</v>
      </c>
      <c r="G6" s="52" t="s">
        <v>29</v>
      </c>
      <c r="H6" s="52">
        <v>0.40625</v>
      </c>
      <c r="I6" s="108">
        <v>0.40625</v>
      </c>
      <c r="J6" s="82"/>
      <c r="K6" s="107">
        <v>0.40625</v>
      </c>
      <c r="L6" s="52">
        <v>0.40625</v>
      </c>
      <c r="M6" s="108" t="s">
        <v>29</v>
      </c>
      <c r="N6" s="52" t="s">
        <v>29</v>
      </c>
      <c r="O6" s="52">
        <v>0.40625</v>
      </c>
      <c r="P6" s="52">
        <v>0.40625</v>
      </c>
      <c r="Q6" s="108">
        <v>0.72916666666666663</v>
      </c>
      <c r="R6" s="87"/>
      <c r="S6" s="79"/>
    </row>
    <row r="7" spans="1:19" ht="30" customHeight="1" thickBot="1" x14ac:dyDescent="0.35">
      <c r="A7" s="114">
        <v>30</v>
      </c>
      <c r="B7" s="122"/>
      <c r="C7" s="46"/>
      <c r="D7" s="47"/>
      <c r="E7" s="48">
        <v>0.72916666666666663</v>
      </c>
      <c r="F7" s="47">
        <v>0.60416666666666663</v>
      </c>
      <c r="G7" s="47"/>
      <c r="H7" s="47">
        <v>0.69791666666666663</v>
      </c>
      <c r="I7" s="48">
        <v>0.60416666666666663</v>
      </c>
      <c r="J7" s="82"/>
      <c r="K7" s="46">
        <v>0.69791666666666663</v>
      </c>
      <c r="L7" s="47">
        <v>0.60416666666666663</v>
      </c>
      <c r="M7" s="48"/>
      <c r="N7" s="47"/>
      <c r="O7" s="47">
        <v>0.69791666666666663</v>
      </c>
      <c r="P7" s="47">
        <v>0.60416666666666663</v>
      </c>
      <c r="Q7" s="48">
        <v>0.92708333333333337</v>
      </c>
      <c r="R7" s="87"/>
      <c r="S7" s="79"/>
    </row>
    <row r="8" spans="1:19" ht="18" customHeight="1" thickBot="1" x14ac:dyDescent="0.35">
      <c r="A8" s="115"/>
      <c r="B8" s="123"/>
      <c r="C8" s="50" t="str">
        <f>IFERROR(IF(C7-C6&gt;$A$2,(C7-C6)-$A$3,C7-C6)*24,"")</f>
        <v/>
      </c>
      <c r="D8" s="50" t="str">
        <f t="shared" ref="D8:I8" si="4">IFERROR(IF(D7-D6&gt;$A$2,(D7-D6)-$A$3,D7-D6)*24,"")</f>
        <v/>
      </c>
      <c r="E8" s="50">
        <f t="shared" si="4"/>
        <v>4.75</v>
      </c>
      <c r="F8" s="50">
        <f t="shared" si="4"/>
        <v>4.7499999999999991</v>
      </c>
      <c r="G8" s="50" t="str">
        <f t="shared" si="4"/>
        <v/>
      </c>
      <c r="H8" s="50">
        <f t="shared" si="4"/>
        <v>6.5</v>
      </c>
      <c r="I8" s="77">
        <f t="shared" si="4"/>
        <v>4.7499999999999991</v>
      </c>
      <c r="J8" s="83"/>
      <c r="K8" s="50">
        <f t="shared" ref="K8" si="5">IFERROR(IF(K7-K6&gt;$A$2,(K7-K6)-$A$3,K7-K6)*24,"")</f>
        <v>6.5</v>
      </c>
      <c r="L8" s="50">
        <f t="shared" ref="L8" si="6">IFERROR(IF(L7-L6&gt;$A$2,(L7-L6)-$A$3,L7-L6)*24,"")</f>
        <v>4.7499999999999991</v>
      </c>
      <c r="M8" s="50" t="str">
        <f t="shared" ref="M8" si="7">IFERROR(IF(M7-M6&gt;$A$2,(M7-M6)-$A$3,M7-M6)*24,"")</f>
        <v/>
      </c>
      <c r="N8" s="50" t="str">
        <f t="shared" ref="N8" si="8">IFERROR(IF(N7-N6&gt;$A$2,(N7-N6)-$A$3,N7-N6)*24,"")</f>
        <v/>
      </c>
      <c r="O8" s="50">
        <f t="shared" ref="O8" si="9">IFERROR(IF(O7-O6&gt;$A$2,(O7-O6)-$A$3,O7-O6)*24,"")</f>
        <v>6.5</v>
      </c>
      <c r="P8" s="50">
        <f t="shared" ref="P8" si="10">IFERROR(IF(P7-P6&gt;$A$2,(P7-P6)-$A$3,P7-P6)*24,"")</f>
        <v>4.7499999999999991</v>
      </c>
      <c r="Q8" s="77">
        <f t="shared" ref="Q8" si="11">IFERROR(IF(Q7-Q6&gt;$A$2,(Q7-Q6)-$A$3,Q7-Q6)*24,"")</f>
        <v>4.7500000000000018</v>
      </c>
      <c r="R8" s="88"/>
      <c r="S8" s="80"/>
    </row>
    <row r="9" spans="1:19" ht="18" customHeight="1" x14ac:dyDescent="0.3">
      <c r="A9" s="113"/>
      <c r="B9" s="121" t="s">
        <v>44</v>
      </c>
      <c r="C9" s="109" t="s">
        <v>44</v>
      </c>
      <c r="D9" s="110" t="s">
        <v>44</v>
      </c>
      <c r="E9" s="110" t="s">
        <v>44</v>
      </c>
      <c r="F9" s="110" t="s">
        <v>44</v>
      </c>
      <c r="G9" s="110" t="s">
        <v>44</v>
      </c>
      <c r="H9" s="110" t="s">
        <v>44</v>
      </c>
      <c r="I9" s="110" t="s">
        <v>44</v>
      </c>
      <c r="J9" s="81">
        <f>SUM(C12:I12)</f>
        <v>25.5</v>
      </c>
      <c r="K9" s="110" t="s">
        <v>44</v>
      </c>
      <c r="L9" s="110" t="s">
        <v>44</v>
      </c>
      <c r="M9" s="110" t="s">
        <v>44</v>
      </c>
      <c r="N9" s="110" t="s">
        <v>44</v>
      </c>
      <c r="O9" s="110" t="s">
        <v>44</v>
      </c>
      <c r="P9" s="110" t="s">
        <v>44</v>
      </c>
      <c r="Q9" s="110" t="s">
        <v>44</v>
      </c>
      <c r="R9" s="81">
        <f>SUM(K12:Q12)</f>
        <v>37.75</v>
      </c>
      <c r="S9" s="78">
        <f>J9+R9</f>
        <v>63.25</v>
      </c>
    </row>
    <row r="10" spans="1:19" ht="30" customHeight="1" x14ac:dyDescent="0.3">
      <c r="A10" s="114">
        <v>30</v>
      </c>
      <c r="B10" s="122"/>
      <c r="C10" s="107" t="s">
        <v>29</v>
      </c>
      <c r="D10" s="52" t="s">
        <v>28</v>
      </c>
      <c r="E10" s="108">
        <v>0.51041666666666663</v>
      </c>
      <c r="F10" s="52">
        <v>0.53125</v>
      </c>
      <c r="G10" s="52">
        <v>0.53125</v>
      </c>
      <c r="H10" s="52" t="s">
        <v>29</v>
      </c>
      <c r="I10" s="108">
        <v>0.51041666666666663</v>
      </c>
      <c r="J10" s="82"/>
      <c r="K10" s="107">
        <v>0.51041666666666663</v>
      </c>
      <c r="L10" s="52">
        <v>0.53125</v>
      </c>
      <c r="M10" s="108">
        <v>0.53125</v>
      </c>
      <c r="N10" s="52" t="s">
        <v>29</v>
      </c>
      <c r="O10" s="52">
        <v>0.51041666666666663</v>
      </c>
      <c r="P10" s="52">
        <v>0.40625</v>
      </c>
      <c r="Q10" s="108">
        <v>0.51041666666666663</v>
      </c>
      <c r="R10" s="82"/>
      <c r="S10" s="79"/>
    </row>
    <row r="11" spans="1:19" ht="30" customHeight="1" thickBot="1" x14ac:dyDescent="0.35">
      <c r="A11" s="114">
        <v>35</v>
      </c>
      <c r="B11" s="122"/>
      <c r="C11" s="46"/>
      <c r="D11" s="47"/>
      <c r="E11" s="48">
        <v>0.72916666666666663</v>
      </c>
      <c r="F11" s="47">
        <v>0.88541666666666663</v>
      </c>
      <c r="G11" s="47">
        <v>0.88541666666666663</v>
      </c>
      <c r="H11" s="47"/>
      <c r="I11" s="48">
        <v>0.72916666666666663</v>
      </c>
      <c r="J11" s="82"/>
      <c r="K11" s="46">
        <v>0.72916666666666663</v>
      </c>
      <c r="L11" s="47">
        <v>0.88541666666666663</v>
      </c>
      <c r="M11" s="48">
        <v>0.88541666666666663</v>
      </c>
      <c r="N11" s="47"/>
      <c r="O11" s="47">
        <v>0.72916666666666663</v>
      </c>
      <c r="P11" s="47">
        <v>0.73958333333333337</v>
      </c>
      <c r="Q11" s="48">
        <v>0.72916666666666663</v>
      </c>
      <c r="R11" s="82"/>
      <c r="S11" s="79"/>
    </row>
    <row r="12" spans="1:19" ht="18" customHeight="1" thickBot="1" x14ac:dyDescent="0.35">
      <c r="A12" s="115"/>
      <c r="B12" s="123"/>
      <c r="C12" s="50" t="str">
        <f>IFERROR(IF(C11-C10&gt;$A$2,(C11-C10)-$A$3,C11-C10)*24,"")</f>
        <v/>
      </c>
      <c r="D12" s="50" t="str">
        <f t="shared" ref="D12:Q12" si="12">IFERROR(IF(D11-D10&gt;$A$2,(D11-D10)-$A$3,D11-D10)*24,"")</f>
        <v/>
      </c>
      <c r="E12" s="50">
        <f t="shared" si="12"/>
        <v>4.75</v>
      </c>
      <c r="F12" s="50">
        <f t="shared" si="12"/>
        <v>8</v>
      </c>
      <c r="G12" s="50">
        <f t="shared" si="12"/>
        <v>8</v>
      </c>
      <c r="H12" s="50" t="str">
        <f t="shared" si="12"/>
        <v/>
      </c>
      <c r="I12" s="77">
        <f t="shared" si="12"/>
        <v>4.75</v>
      </c>
      <c r="J12" s="83"/>
      <c r="K12" s="50">
        <f t="shared" si="12"/>
        <v>4.75</v>
      </c>
      <c r="L12" s="50">
        <f t="shared" si="12"/>
        <v>8</v>
      </c>
      <c r="M12" s="50">
        <f t="shared" si="12"/>
        <v>8</v>
      </c>
      <c r="N12" s="50" t="str">
        <f t="shared" si="12"/>
        <v/>
      </c>
      <c r="O12" s="50">
        <f t="shared" si="12"/>
        <v>4.75</v>
      </c>
      <c r="P12" s="50">
        <f t="shared" si="12"/>
        <v>7.5000000000000018</v>
      </c>
      <c r="Q12" s="77">
        <f t="shared" si="12"/>
        <v>4.75</v>
      </c>
      <c r="R12" s="83"/>
      <c r="S12" s="80"/>
    </row>
    <row r="13" spans="1:19" ht="18" customHeight="1" x14ac:dyDescent="0.3">
      <c r="A13" s="113"/>
      <c r="B13" s="122" t="s">
        <v>57</v>
      </c>
      <c r="C13" s="109" t="s">
        <v>57</v>
      </c>
      <c r="D13" s="110" t="s">
        <v>57</v>
      </c>
      <c r="E13" s="109" t="s">
        <v>57</v>
      </c>
      <c r="F13" s="109" t="s">
        <v>57</v>
      </c>
      <c r="G13" s="110" t="s">
        <v>57</v>
      </c>
      <c r="H13" s="109" t="s">
        <v>57</v>
      </c>
      <c r="I13" s="111" t="s">
        <v>57</v>
      </c>
      <c r="J13" s="81">
        <f>SUM(C16:I16)</f>
        <v>22.500000000000007</v>
      </c>
      <c r="K13" s="109" t="s">
        <v>57</v>
      </c>
      <c r="L13" s="109" t="s">
        <v>57</v>
      </c>
      <c r="M13" s="109" t="s">
        <v>57</v>
      </c>
      <c r="N13" s="109" t="s">
        <v>57</v>
      </c>
      <c r="O13" s="110" t="s">
        <v>57</v>
      </c>
      <c r="P13" s="109" t="s">
        <v>57</v>
      </c>
      <c r="Q13" s="111" t="s">
        <v>57</v>
      </c>
      <c r="R13" s="81">
        <f>SUM(K16:Q16)</f>
        <v>27.750000000000007</v>
      </c>
      <c r="S13" s="78">
        <f>J13+R13</f>
        <v>50.250000000000014</v>
      </c>
    </row>
    <row r="14" spans="1:19" ht="30" customHeight="1" x14ac:dyDescent="0.3">
      <c r="A14" s="114">
        <v>15</v>
      </c>
      <c r="B14" s="122"/>
      <c r="C14" s="107">
        <v>0.4375</v>
      </c>
      <c r="D14" s="52" t="s">
        <v>28</v>
      </c>
      <c r="E14" s="108">
        <v>0.6875</v>
      </c>
      <c r="F14" s="52">
        <v>0.6875</v>
      </c>
      <c r="G14" s="52" t="s">
        <v>29</v>
      </c>
      <c r="H14" s="52">
        <v>0.4375</v>
      </c>
      <c r="I14" s="108" t="s">
        <v>29</v>
      </c>
      <c r="J14" s="82"/>
      <c r="K14" s="107">
        <v>0.4375</v>
      </c>
      <c r="L14" s="52">
        <v>0.6875</v>
      </c>
      <c r="M14" s="108">
        <v>0.6875</v>
      </c>
      <c r="N14" s="52">
        <v>0.6875</v>
      </c>
      <c r="O14" s="52" t="s">
        <v>29</v>
      </c>
      <c r="P14" s="52">
        <v>0.4375</v>
      </c>
      <c r="Q14" s="108" t="s">
        <v>29</v>
      </c>
      <c r="R14" s="82"/>
      <c r="S14" s="79"/>
    </row>
    <row r="15" spans="1:19" ht="30" customHeight="1" thickBot="1" x14ac:dyDescent="0.35">
      <c r="A15" s="114">
        <v>20</v>
      </c>
      <c r="B15" s="122"/>
      <c r="C15" s="46">
        <v>0.70833333333333337</v>
      </c>
      <c r="D15" s="47"/>
      <c r="E15" s="48">
        <v>0.92708333333333337</v>
      </c>
      <c r="F15" s="47">
        <v>0.92708333333333337</v>
      </c>
      <c r="G15" s="47"/>
      <c r="H15" s="47">
        <v>0.70833333333333337</v>
      </c>
      <c r="I15" s="48"/>
      <c r="J15" s="82"/>
      <c r="K15" s="46">
        <v>0.70833333333333337</v>
      </c>
      <c r="L15" s="47">
        <v>0.92708333333333337</v>
      </c>
      <c r="M15" s="48">
        <v>0.92708333333333337</v>
      </c>
      <c r="N15" s="47">
        <v>0.92708333333333337</v>
      </c>
      <c r="O15" s="47"/>
      <c r="P15" s="47">
        <v>0.70833333333333337</v>
      </c>
      <c r="Q15" s="48"/>
      <c r="R15" s="82"/>
      <c r="S15" s="79"/>
    </row>
    <row r="16" spans="1:19" ht="18" customHeight="1" thickBot="1" x14ac:dyDescent="0.35">
      <c r="A16" s="115"/>
      <c r="B16" s="122"/>
      <c r="C16" s="50">
        <f>IFERROR(IF(C15-C14&gt;$A$2,(C15-C14)-$A$3,C15-C14)*24,"")</f>
        <v>6.0000000000000018</v>
      </c>
      <c r="D16" s="50" t="str">
        <f t="shared" ref="D16:Q16" si="13">IFERROR(IF(D15-D14&gt;$A$2,(D15-D14)-$A$3,D15-D14)*24,"")</f>
        <v/>
      </c>
      <c r="E16" s="50">
        <f t="shared" si="13"/>
        <v>5.2500000000000009</v>
      </c>
      <c r="F16" s="50">
        <f t="shared" si="13"/>
        <v>5.2500000000000009</v>
      </c>
      <c r="G16" s="50" t="str">
        <f t="shared" si="13"/>
        <v/>
      </c>
      <c r="H16" s="50">
        <f t="shared" si="13"/>
        <v>6.0000000000000018</v>
      </c>
      <c r="I16" s="77" t="str">
        <f t="shared" si="13"/>
        <v/>
      </c>
      <c r="J16" s="83"/>
      <c r="K16" s="50">
        <f t="shared" si="13"/>
        <v>6.0000000000000018</v>
      </c>
      <c r="L16" s="50">
        <f t="shared" si="13"/>
        <v>5.2500000000000009</v>
      </c>
      <c r="M16" s="50">
        <f t="shared" si="13"/>
        <v>5.2500000000000009</v>
      </c>
      <c r="N16" s="50">
        <f t="shared" si="13"/>
        <v>5.2500000000000009</v>
      </c>
      <c r="O16" s="50" t="str">
        <f t="shared" si="13"/>
        <v/>
      </c>
      <c r="P16" s="50">
        <f t="shared" si="13"/>
        <v>6.0000000000000018</v>
      </c>
      <c r="Q16" s="77" t="str">
        <f t="shared" si="13"/>
        <v/>
      </c>
      <c r="R16" s="83"/>
      <c r="S16" s="80"/>
    </row>
    <row r="17" spans="1:21" ht="18" customHeight="1" x14ac:dyDescent="0.3">
      <c r="A17" s="113"/>
      <c r="B17" s="124"/>
      <c r="C17" s="109"/>
      <c r="D17" s="110"/>
      <c r="E17" s="110"/>
      <c r="F17" s="110"/>
      <c r="G17" s="110"/>
      <c r="H17" s="110"/>
      <c r="I17" s="111"/>
      <c r="J17" s="81">
        <f>SUM(C20:I20)</f>
        <v>0</v>
      </c>
      <c r="K17" s="109"/>
      <c r="L17" s="110"/>
      <c r="M17" s="110"/>
      <c r="N17" s="110"/>
      <c r="O17" s="110"/>
      <c r="P17" s="110"/>
      <c r="Q17" s="111"/>
      <c r="R17" s="81">
        <f>SUM(K20:Q20)</f>
        <v>0</v>
      </c>
      <c r="S17" s="78">
        <f>J17+R17</f>
        <v>0</v>
      </c>
    </row>
    <row r="18" spans="1:21" ht="30" customHeight="1" x14ac:dyDescent="0.3">
      <c r="A18" s="114"/>
      <c r="B18" s="125"/>
      <c r="C18" s="107"/>
      <c r="D18" s="52"/>
      <c r="E18" s="108"/>
      <c r="F18" s="52"/>
      <c r="G18" s="52"/>
      <c r="H18" s="52"/>
      <c r="I18" s="108"/>
      <c r="J18" s="82"/>
      <c r="K18" s="107"/>
      <c r="L18" s="52"/>
      <c r="M18" s="108"/>
      <c r="N18" s="52"/>
      <c r="O18" s="52"/>
      <c r="P18" s="52"/>
      <c r="Q18" s="108"/>
      <c r="R18" s="82"/>
      <c r="S18" s="79"/>
    </row>
    <row r="19" spans="1:21" ht="30" customHeight="1" thickBot="1" x14ac:dyDescent="0.35">
      <c r="A19" s="114"/>
      <c r="B19" s="125"/>
      <c r="C19" s="46"/>
      <c r="D19" s="47"/>
      <c r="E19" s="48"/>
      <c r="F19" s="47"/>
      <c r="G19" s="47"/>
      <c r="H19" s="47"/>
      <c r="I19" s="48"/>
      <c r="J19" s="82"/>
      <c r="K19" s="46"/>
      <c r="L19" s="47"/>
      <c r="M19" s="48"/>
      <c r="N19" s="47"/>
      <c r="O19" s="47"/>
      <c r="P19" s="47"/>
      <c r="Q19" s="48"/>
      <c r="R19" s="82"/>
      <c r="S19" s="79"/>
    </row>
    <row r="20" spans="1:21" ht="18" customHeight="1" thickBot="1" x14ac:dyDescent="0.35">
      <c r="A20" s="115"/>
      <c r="B20" s="126"/>
      <c r="C20" s="50">
        <f>IFERROR(IF(C19-C18&gt;$A$2,(C19-C18)-$A$3,C19-C18)*24,"")</f>
        <v>0</v>
      </c>
      <c r="D20" s="50">
        <f t="shared" ref="D20:I20" si="14">IFERROR(IF(D19-D18&gt;$A$2,(D19-D18)-$A$3,D19-D18)*24,"")</f>
        <v>0</v>
      </c>
      <c r="E20" s="50">
        <f t="shared" si="14"/>
        <v>0</v>
      </c>
      <c r="F20" s="50">
        <f t="shared" si="14"/>
        <v>0</v>
      </c>
      <c r="G20" s="50">
        <f t="shared" si="14"/>
        <v>0</v>
      </c>
      <c r="H20" s="50">
        <f t="shared" si="14"/>
        <v>0</v>
      </c>
      <c r="I20" s="77">
        <f t="shared" si="14"/>
        <v>0</v>
      </c>
      <c r="J20" s="83"/>
      <c r="K20" s="50">
        <f>IFERROR(IF(K19-K18&gt;$A$2,(K19-K18)-$A$3,K19-K18)*24,"")</f>
        <v>0</v>
      </c>
      <c r="L20" s="50">
        <f t="shared" ref="L20:Q20" si="15">IFERROR(IF(L19-L18&gt;$A$2,(L19-L18)-$A$3,L19-L18)*24,"")</f>
        <v>0</v>
      </c>
      <c r="M20" s="50">
        <f t="shared" si="15"/>
        <v>0</v>
      </c>
      <c r="N20" s="50">
        <f t="shared" si="15"/>
        <v>0</v>
      </c>
      <c r="O20" s="50">
        <f t="shared" si="15"/>
        <v>0</v>
      </c>
      <c r="P20" s="50">
        <f t="shared" si="15"/>
        <v>0</v>
      </c>
      <c r="Q20" s="77">
        <f t="shared" si="15"/>
        <v>0</v>
      </c>
      <c r="R20" s="83"/>
      <c r="S20" s="80"/>
    </row>
    <row r="21" spans="1:21" ht="18" customHeight="1" x14ac:dyDescent="0.3">
      <c r="A21" s="113"/>
      <c r="B21" s="124"/>
      <c r="C21" s="109"/>
      <c r="D21" s="110"/>
      <c r="E21" s="110"/>
      <c r="F21" s="110"/>
      <c r="G21" s="110"/>
      <c r="H21" s="110"/>
      <c r="I21" s="111"/>
      <c r="J21" s="81">
        <f>SUM(C24:I24)</f>
        <v>0</v>
      </c>
      <c r="K21" s="109"/>
      <c r="L21" s="110"/>
      <c r="M21" s="110"/>
      <c r="N21" s="110"/>
      <c r="O21" s="110"/>
      <c r="P21" s="110"/>
      <c r="Q21" s="111"/>
      <c r="R21" s="81">
        <f>SUM(K24:Q24)</f>
        <v>0</v>
      </c>
      <c r="S21" s="78">
        <f>J21+R21</f>
        <v>0</v>
      </c>
    </row>
    <row r="22" spans="1:21" ht="30" customHeight="1" x14ac:dyDescent="0.3">
      <c r="A22" s="114"/>
      <c r="B22" s="125"/>
      <c r="C22" s="107"/>
      <c r="D22" s="52"/>
      <c r="E22" s="108"/>
      <c r="F22" s="52"/>
      <c r="G22" s="52"/>
      <c r="H22" s="52"/>
      <c r="I22" s="108"/>
      <c r="J22" s="82"/>
      <c r="K22" s="107"/>
      <c r="L22" s="52"/>
      <c r="M22" s="108"/>
      <c r="N22" s="52"/>
      <c r="O22" s="52"/>
      <c r="P22" s="52"/>
      <c r="Q22" s="108"/>
      <c r="R22" s="82"/>
      <c r="S22" s="79"/>
    </row>
    <row r="23" spans="1:21" ht="30" customHeight="1" thickBot="1" x14ac:dyDescent="0.35">
      <c r="A23" s="114"/>
      <c r="B23" s="125"/>
      <c r="C23" s="46"/>
      <c r="D23" s="47"/>
      <c r="E23" s="48"/>
      <c r="F23" s="47"/>
      <c r="G23" s="47"/>
      <c r="H23" s="47"/>
      <c r="I23" s="48"/>
      <c r="J23" s="82"/>
      <c r="K23" s="46"/>
      <c r="L23" s="47"/>
      <c r="M23" s="48"/>
      <c r="N23" s="47"/>
      <c r="O23" s="47"/>
      <c r="P23" s="47"/>
      <c r="Q23" s="48"/>
      <c r="R23" s="82"/>
      <c r="S23" s="79"/>
    </row>
    <row r="24" spans="1:21" ht="18" customHeight="1" thickBot="1" x14ac:dyDescent="0.35">
      <c r="A24" s="115"/>
      <c r="B24" s="126"/>
      <c r="C24" s="39">
        <f>IFERROR(IF(C23-C22&gt;$A$2,(C23-C22)-$A$3,C23-C22)*24,"")</f>
        <v>0</v>
      </c>
      <c r="D24" s="39">
        <f t="shared" ref="D24:I24" si="16">IFERROR(IF(D23-D22&gt;$A$2,(D23-D22)-$A$3,D23-D22)*24,"")</f>
        <v>0</v>
      </c>
      <c r="E24" s="39">
        <f t="shared" si="16"/>
        <v>0</v>
      </c>
      <c r="F24" s="39">
        <f t="shared" si="16"/>
        <v>0</v>
      </c>
      <c r="G24" s="39">
        <f t="shared" si="16"/>
        <v>0</v>
      </c>
      <c r="H24" s="39">
        <f t="shared" si="16"/>
        <v>0</v>
      </c>
      <c r="I24" s="42">
        <f t="shared" si="16"/>
        <v>0</v>
      </c>
      <c r="J24" s="83"/>
      <c r="K24" s="39">
        <f>IFERROR(IF(K23-K22&gt;$A$2,(K23-K22)-$A$3,K23-K22)*24,"")</f>
        <v>0</v>
      </c>
      <c r="L24" s="39">
        <f t="shared" ref="L24:Q24" si="17">IFERROR(IF(L23-L22&gt;$A$2,(L23-L22)-$A$3,L23-L22)*24,"")</f>
        <v>0</v>
      </c>
      <c r="M24" s="39">
        <f t="shared" si="17"/>
        <v>0</v>
      </c>
      <c r="N24" s="39">
        <f t="shared" si="17"/>
        <v>0</v>
      </c>
      <c r="O24" s="39">
        <f t="shared" si="17"/>
        <v>0</v>
      </c>
      <c r="P24" s="39">
        <f t="shared" si="17"/>
        <v>0</v>
      </c>
      <c r="Q24" s="42">
        <f t="shared" si="17"/>
        <v>0</v>
      </c>
      <c r="R24" s="83"/>
      <c r="S24" s="80"/>
    </row>
    <row r="25" spans="1:21" ht="18" customHeight="1" thickBot="1" x14ac:dyDescent="0.35">
      <c r="A25" s="112"/>
      <c r="B25" s="106"/>
      <c r="C25" s="117"/>
      <c r="D25" s="117"/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  <c r="P25" s="117"/>
      <c r="Q25" s="117"/>
      <c r="R25" s="117"/>
      <c r="S25" s="118"/>
      <c r="T25" s="119"/>
      <c r="U25" s="119"/>
    </row>
    <row r="26" spans="1:21" ht="61.8" customHeight="1" thickBot="1" x14ac:dyDescent="0.35">
      <c r="B26" s="9" t="s">
        <v>8</v>
      </c>
      <c r="C26" s="41">
        <f t="shared" ref="C26:I26" si="18">SUM(C8,C12,C16,C20)</f>
        <v>6.0000000000000018</v>
      </c>
      <c r="D26" s="41">
        <f t="shared" si="18"/>
        <v>0</v>
      </c>
      <c r="E26" s="41">
        <f t="shared" si="18"/>
        <v>14.75</v>
      </c>
      <c r="F26" s="41">
        <f t="shared" si="18"/>
        <v>18</v>
      </c>
      <c r="G26" s="41">
        <f t="shared" si="18"/>
        <v>8</v>
      </c>
      <c r="H26" s="41">
        <f t="shared" si="18"/>
        <v>12.500000000000002</v>
      </c>
      <c r="I26" s="41">
        <f t="shared" si="18"/>
        <v>9.5</v>
      </c>
      <c r="J26" s="38">
        <f>SUM(C26:I26)</f>
        <v>68.75</v>
      </c>
      <c r="K26" s="41">
        <f t="shared" ref="K26:Q26" si="19">SUM(K8,K12,K16,K20)</f>
        <v>17.25</v>
      </c>
      <c r="L26" s="41">
        <f t="shared" si="19"/>
        <v>18</v>
      </c>
      <c r="M26" s="41">
        <f t="shared" si="19"/>
        <v>13.25</v>
      </c>
      <c r="N26" s="41">
        <f t="shared" si="19"/>
        <v>5.2500000000000009</v>
      </c>
      <c r="O26" s="41">
        <f t="shared" si="19"/>
        <v>11.25</v>
      </c>
      <c r="P26" s="41">
        <f t="shared" si="19"/>
        <v>18.25</v>
      </c>
      <c r="Q26" s="41">
        <f t="shared" si="19"/>
        <v>9.5000000000000018</v>
      </c>
      <c r="R26" s="38">
        <f>SUM(K26:Q26)</f>
        <v>92.75</v>
      </c>
      <c r="S26" s="40">
        <f>SUM(S5:S20)</f>
        <v>161.5</v>
      </c>
      <c r="T26" s="31"/>
    </row>
    <row r="27" spans="1:21" ht="20.399999999999999" customHeight="1" thickBot="1" x14ac:dyDescent="0.35">
      <c r="B27" s="8"/>
      <c r="C27" s="5"/>
      <c r="D27" s="5"/>
      <c r="E27" s="5"/>
      <c r="F27" s="5"/>
      <c r="G27" s="5"/>
      <c r="H27" s="5"/>
      <c r="I27" s="5"/>
      <c r="J27" s="6"/>
      <c r="K27" s="5"/>
      <c r="L27" s="5"/>
      <c r="M27" s="5"/>
      <c r="N27" s="5"/>
      <c r="O27" s="5"/>
      <c r="P27" s="5"/>
      <c r="Q27" s="5"/>
      <c r="R27" s="5"/>
      <c r="S27" s="14"/>
    </row>
    <row r="28" spans="1:21" ht="14.4" customHeight="1" thickBot="1" x14ac:dyDescent="0.35">
      <c r="B28" s="124" t="s">
        <v>58</v>
      </c>
      <c r="C28" s="109" t="s">
        <v>58</v>
      </c>
      <c r="D28" s="110" t="s">
        <v>58</v>
      </c>
      <c r="E28" s="110" t="s">
        <v>58</v>
      </c>
      <c r="F28" s="110" t="s">
        <v>58</v>
      </c>
      <c r="G28" s="110" t="s">
        <v>58</v>
      </c>
      <c r="H28" s="110" t="s">
        <v>58</v>
      </c>
      <c r="I28" s="110" t="s">
        <v>58</v>
      </c>
      <c r="J28" s="89">
        <f>SUM(C31:I31)</f>
        <v>24</v>
      </c>
      <c r="K28" s="109" t="s">
        <v>58</v>
      </c>
      <c r="L28" s="110" t="s">
        <v>58</v>
      </c>
      <c r="M28" s="110" t="s">
        <v>58</v>
      </c>
      <c r="N28" s="110" t="s">
        <v>58</v>
      </c>
      <c r="O28" s="110" t="s">
        <v>58</v>
      </c>
      <c r="P28" s="110" t="s">
        <v>58</v>
      </c>
      <c r="Q28" s="111" t="s">
        <v>58</v>
      </c>
      <c r="R28" s="5"/>
      <c r="S28" s="14"/>
    </row>
    <row r="29" spans="1:21" ht="30" customHeight="1" x14ac:dyDescent="0.3">
      <c r="B29" s="125"/>
      <c r="C29" s="107" t="s">
        <v>29</v>
      </c>
      <c r="D29" s="52" t="s">
        <v>28</v>
      </c>
      <c r="E29" s="108" t="s">
        <v>29</v>
      </c>
      <c r="F29" s="52" t="s">
        <v>29</v>
      </c>
      <c r="G29" s="52">
        <v>0.40625</v>
      </c>
      <c r="H29" s="52">
        <v>0.40625</v>
      </c>
      <c r="I29" s="108">
        <v>0.40625</v>
      </c>
      <c r="J29" s="90"/>
      <c r="K29" s="107" t="s">
        <v>29</v>
      </c>
      <c r="L29" s="52" t="s">
        <v>28</v>
      </c>
      <c r="M29" s="108">
        <v>0.40625</v>
      </c>
      <c r="N29" s="52">
        <v>0.40625</v>
      </c>
      <c r="O29" s="52">
        <v>0.40625</v>
      </c>
      <c r="P29" s="52" t="s">
        <v>29</v>
      </c>
      <c r="Q29" s="108">
        <v>0.40625</v>
      </c>
      <c r="R29" s="89">
        <f>SUM(K31:Q31)</f>
        <v>32</v>
      </c>
      <c r="S29" s="92"/>
    </row>
    <row r="30" spans="1:21" ht="30" customHeight="1" thickBot="1" x14ac:dyDescent="0.35">
      <c r="B30" s="125"/>
      <c r="C30" s="46"/>
      <c r="D30" s="47"/>
      <c r="E30" s="48"/>
      <c r="F30" s="47"/>
      <c r="G30" s="47">
        <v>0.76041666666666663</v>
      </c>
      <c r="H30" s="47">
        <v>0.76041666666666663</v>
      </c>
      <c r="I30" s="48">
        <v>0.76041666666666663</v>
      </c>
      <c r="J30" s="90"/>
      <c r="K30" s="46"/>
      <c r="L30" s="47"/>
      <c r="M30" s="48">
        <v>0.76041666666666663</v>
      </c>
      <c r="N30" s="47">
        <v>0.76041666666666663</v>
      </c>
      <c r="O30" s="47">
        <v>0.76041666666666663</v>
      </c>
      <c r="P30" s="47"/>
      <c r="Q30" s="48">
        <v>0.76041666666666663</v>
      </c>
      <c r="R30" s="90"/>
      <c r="S30" s="93"/>
    </row>
    <row r="31" spans="1:21" ht="18" customHeight="1" thickBot="1" x14ac:dyDescent="0.35">
      <c r="B31" s="126"/>
      <c r="C31" s="50" t="str">
        <f>IFERROR(IF(C30-C29&gt;$A$2,(C30-C29)-$A$3,C30-C29)*24,"")</f>
        <v/>
      </c>
      <c r="D31" s="50" t="str">
        <f t="shared" ref="D31" si="20">IFERROR(IF(D30-D29&gt;$A$2,(D30-D29)-$A$3,D30-D29)*24,"")</f>
        <v/>
      </c>
      <c r="E31" s="50" t="str">
        <f t="shared" ref="E31" si="21">IFERROR(IF(E30-E29&gt;$A$2,(E30-E29)-$A$3,E30-E29)*24,"")</f>
        <v/>
      </c>
      <c r="F31" s="50" t="str">
        <f t="shared" ref="F31" si="22">IFERROR(IF(F30-F29&gt;$A$2,(F30-F29)-$A$3,F30-F29)*24,"")</f>
        <v/>
      </c>
      <c r="G31" s="50">
        <f t="shared" ref="G31" si="23">IFERROR(IF(G30-G29&gt;$A$2,(G30-G29)-$A$3,G30-G29)*24,"")</f>
        <v>8</v>
      </c>
      <c r="H31" s="50">
        <f t="shared" ref="H31" si="24">IFERROR(IF(H30-H29&gt;$A$2,(H30-H29)-$A$3,H30-H29)*24,"")</f>
        <v>8</v>
      </c>
      <c r="I31" s="77">
        <f t="shared" ref="I31" si="25">IFERROR(IF(I30-I29&gt;$A$2,(I30-I29)-$A$3,I30-I29)*24,"")</f>
        <v>8</v>
      </c>
      <c r="J31" s="91"/>
      <c r="K31" s="50" t="str">
        <f>IFERROR(IF(K30-K29&gt;$A$2,(K30-K29)-$A$3,K30-K29)*24,"")</f>
        <v/>
      </c>
      <c r="L31" s="50" t="str">
        <f t="shared" ref="L31" si="26">IFERROR(IF(L30-L29&gt;$A$2,(L30-L29)-$A$3,L30-L29)*24,"")</f>
        <v/>
      </c>
      <c r="M31" s="50">
        <f t="shared" ref="M31" si="27">IFERROR(IF(M30-M29&gt;$A$2,(M30-M29)-$A$3,M30-M29)*24,"")</f>
        <v>8</v>
      </c>
      <c r="N31" s="50">
        <f t="shared" ref="N31" si="28">IFERROR(IF(N30-N29&gt;$A$2,(N30-N29)-$A$3,N30-N29)*24,"")</f>
        <v>8</v>
      </c>
      <c r="O31" s="50">
        <f t="shared" ref="O31" si="29">IFERROR(IF(O30-O29&gt;$A$2,(O30-O29)-$A$3,O30-O29)*24,"")</f>
        <v>8</v>
      </c>
      <c r="P31" s="50" t="str">
        <f t="shared" ref="P31" si="30">IFERROR(IF(P30-P29&gt;$A$2,(P30-P29)-$A$3,P30-P29)*24,"")</f>
        <v/>
      </c>
      <c r="Q31" s="77">
        <f t="shared" ref="Q31" si="31">IFERROR(IF(Q30-Q29&gt;$A$2,(Q30-Q29)-$A$3,Q30-Q29)*24,"")</f>
        <v>8</v>
      </c>
      <c r="R31" s="91"/>
      <c r="S31" s="94"/>
    </row>
    <row r="32" spans="1:21" ht="24.6" customHeight="1" thickBot="1" x14ac:dyDescent="0.35">
      <c r="B32" s="4"/>
      <c r="C32" s="7"/>
      <c r="D32" s="7"/>
      <c r="E32" s="7"/>
      <c r="F32" s="7"/>
      <c r="G32" s="7"/>
      <c r="H32" s="7"/>
      <c r="I32" s="7"/>
      <c r="J32" s="6"/>
      <c r="K32" s="7"/>
      <c r="L32" s="7"/>
      <c r="M32" s="7"/>
      <c r="N32" s="7"/>
      <c r="O32" s="7"/>
      <c r="P32" s="7"/>
      <c r="Q32" s="7"/>
      <c r="R32" s="5"/>
      <c r="S32" s="4"/>
    </row>
    <row r="33" spans="2:19" ht="38.4" customHeight="1" thickBot="1" x14ac:dyDescent="0.35">
      <c r="B33" s="10" t="s">
        <v>7</v>
      </c>
      <c r="C33" s="39">
        <f t="shared" ref="C33:I33" si="32">SUM(C26,C31)</f>
        <v>6.0000000000000018</v>
      </c>
      <c r="D33" s="39">
        <f t="shared" si="32"/>
        <v>0</v>
      </c>
      <c r="E33" s="39">
        <f t="shared" si="32"/>
        <v>14.75</v>
      </c>
      <c r="F33" s="39">
        <f t="shared" si="32"/>
        <v>18</v>
      </c>
      <c r="G33" s="39">
        <f t="shared" si="32"/>
        <v>16</v>
      </c>
      <c r="H33" s="39">
        <f t="shared" si="32"/>
        <v>20.5</v>
      </c>
      <c r="I33" s="39">
        <f t="shared" si="32"/>
        <v>17.5</v>
      </c>
      <c r="J33" s="43">
        <f>J26+J28</f>
        <v>92.75</v>
      </c>
      <c r="K33" s="39">
        <f t="shared" ref="K33:Q33" si="33">SUM(K26,K31)</f>
        <v>17.25</v>
      </c>
      <c r="L33" s="39">
        <f t="shared" si="33"/>
        <v>18</v>
      </c>
      <c r="M33" s="39">
        <f t="shared" si="33"/>
        <v>21.25</v>
      </c>
      <c r="N33" s="39">
        <f t="shared" si="33"/>
        <v>13.25</v>
      </c>
      <c r="O33" s="39">
        <f t="shared" si="33"/>
        <v>19.25</v>
      </c>
      <c r="P33" s="39">
        <f t="shared" si="33"/>
        <v>18.25</v>
      </c>
      <c r="Q33" s="39">
        <f t="shared" si="33"/>
        <v>17.5</v>
      </c>
      <c r="R33" s="43">
        <f>R26+R29</f>
        <v>124.75</v>
      </c>
      <c r="S33" s="44"/>
    </row>
  </sheetData>
  <mergeCells count="25">
    <mergeCell ref="B28:B31"/>
    <mergeCell ref="J28:J31"/>
    <mergeCell ref="R9:R12"/>
    <mergeCell ref="S5:S8"/>
    <mergeCell ref="S9:S12"/>
    <mergeCell ref="R13:R16"/>
    <mergeCell ref="S13:S16"/>
    <mergeCell ref="R29:R31"/>
    <mergeCell ref="S29:S31"/>
    <mergeCell ref="B17:B20"/>
    <mergeCell ref="B21:B24"/>
    <mergeCell ref="J17:J20"/>
    <mergeCell ref="J21:J24"/>
    <mergeCell ref="R17:R20"/>
    <mergeCell ref="S17:S20"/>
    <mergeCell ref="B2:B3"/>
    <mergeCell ref="B5:B8"/>
    <mergeCell ref="J5:J8"/>
    <mergeCell ref="B9:B12"/>
    <mergeCell ref="J9:J12"/>
    <mergeCell ref="R5:R8"/>
    <mergeCell ref="B13:B16"/>
    <mergeCell ref="J13:J16"/>
    <mergeCell ref="R21:R24"/>
    <mergeCell ref="S21:S24"/>
  </mergeCells>
  <phoneticPr fontId="2" type="noConversion"/>
  <conditionalFormatting sqref="R9">
    <cfRule type="cellIs" dxfId="5" priority="5" operator="greaterThan">
      <formula>$A$10</formula>
    </cfRule>
  </conditionalFormatting>
  <conditionalFormatting sqref="R13">
    <cfRule type="cellIs" dxfId="4" priority="4" operator="greaterThan">
      <formula>$A$14</formula>
    </cfRule>
  </conditionalFormatting>
  <conditionalFormatting sqref="J5 R5">
    <cfRule type="expression" dxfId="3" priority="3">
      <formula>$J$5&gt;=$A$6</formula>
    </cfRule>
  </conditionalFormatting>
  <conditionalFormatting sqref="J9 R9">
    <cfRule type="expression" dxfId="2" priority="2">
      <formula>$J$9&gt;=$A$10</formula>
    </cfRule>
  </conditionalFormatting>
  <conditionalFormatting sqref="J13 R13">
    <cfRule type="expression" dxfId="1" priority="1">
      <formula>$J$13&gt;=$A$14</formula>
    </cfRule>
  </conditionalFormatting>
  <conditionalFormatting sqref="R5">
    <cfRule type="cellIs" dxfId="0" priority="127" operator="greaterThan">
      <formula>$A$6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5D0B-9354-4878-9C15-A1A7B4257971}">
  <sheetPr codeName="Feuil5">
    <tabColor rgb="FF66FF66"/>
  </sheetPr>
  <dimension ref="A1:N72"/>
  <sheetViews>
    <sheetView tabSelected="1" topLeftCell="A4" workbookViewId="0">
      <selection activeCell="B17" sqref="B17"/>
    </sheetView>
  </sheetViews>
  <sheetFormatPr baseColWidth="10" defaultColWidth="11.5546875" defaultRowHeight="14.4" x14ac:dyDescent="0.3"/>
  <cols>
    <col min="1" max="1" width="23" style="15" customWidth="1"/>
    <col min="2" max="2" width="11.77734375" style="1" customWidth="1"/>
    <col min="3" max="4" width="11.77734375" customWidth="1"/>
    <col min="5" max="7" width="11.77734375" style="15" customWidth="1"/>
    <col min="8" max="10" width="11.77734375" customWidth="1"/>
    <col min="12" max="12" width="14.77734375" customWidth="1"/>
  </cols>
  <sheetData>
    <row r="1" spans="1:14" ht="29.4" customHeight="1" thickBot="1" x14ac:dyDescent="0.35">
      <c r="B1" s="71" t="s">
        <v>46</v>
      </c>
      <c r="C1" s="96" t="s">
        <v>21</v>
      </c>
      <c r="D1" s="97"/>
      <c r="E1" s="62" t="s">
        <v>15</v>
      </c>
      <c r="F1" s="63" t="s">
        <v>12</v>
      </c>
      <c r="G1" s="63" t="s">
        <v>10</v>
      </c>
      <c r="H1" s="63" t="s">
        <v>11</v>
      </c>
      <c r="I1" s="63" t="s">
        <v>13</v>
      </c>
      <c r="J1" s="64" t="s">
        <v>14</v>
      </c>
      <c r="L1" s="95" t="s">
        <v>45</v>
      </c>
      <c r="M1" s="96"/>
      <c r="N1" s="97"/>
    </row>
    <row r="2" spans="1:14" x14ac:dyDescent="0.3">
      <c r="A2" s="75" t="s">
        <v>16</v>
      </c>
      <c r="B2" s="72">
        <v>16764057</v>
      </c>
      <c r="C2" s="68">
        <v>1.0416666666666667</v>
      </c>
      <c r="D2" s="61">
        <v>1.6666666666666667</v>
      </c>
      <c r="E2" s="55" t="s">
        <v>9</v>
      </c>
      <c r="F2" s="29" t="s">
        <v>9</v>
      </c>
      <c r="G2" s="29" t="s">
        <v>9</v>
      </c>
      <c r="H2" s="29">
        <v>1</v>
      </c>
      <c r="I2" s="29">
        <v>167640571</v>
      </c>
      <c r="J2" s="30" t="s">
        <v>9</v>
      </c>
      <c r="L2" s="49" t="s">
        <v>30</v>
      </c>
      <c r="M2" s="27">
        <v>43799</v>
      </c>
      <c r="N2" s="27">
        <v>43829</v>
      </c>
    </row>
    <row r="3" spans="1:14" x14ac:dyDescent="0.3">
      <c r="A3" s="65" t="s">
        <v>23</v>
      </c>
      <c r="B3" s="60">
        <v>10092543</v>
      </c>
      <c r="C3" s="69">
        <v>1.25</v>
      </c>
      <c r="D3" s="28">
        <v>1.4583333333333333</v>
      </c>
      <c r="E3" s="56" t="s">
        <v>9</v>
      </c>
      <c r="F3" s="11" t="s">
        <v>9</v>
      </c>
      <c r="G3" s="11" t="s">
        <v>9</v>
      </c>
      <c r="H3" s="11">
        <v>1</v>
      </c>
      <c r="I3" s="11">
        <v>100925431</v>
      </c>
      <c r="J3" s="23" t="s">
        <v>9</v>
      </c>
      <c r="L3" s="33" t="s">
        <v>32</v>
      </c>
      <c r="M3" s="27">
        <v>43830</v>
      </c>
      <c r="N3" s="27">
        <v>43860</v>
      </c>
    </row>
    <row r="4" spans="1:14" x14ac:dyDescent="0.3">
      <c r="A4" s="66" t="s">
        <v>24</v>
      </c>
      <c r="B4" s="73">
        <v>13434828</v>
      </c>
      <c r="C4" s="69">
        <v>0.625</v>
      </c>
      <c r="D4" s="28">
        <v>0.83333333333333337</v>
      </c>
      <c r="E4" s="56" t="s">
        <v>26</v>
      </c>
      <c r="F4" s="11" t="s">
        <v>26</v>
      </c>
      <c r="G4" s="11" t="s">
        <v>26</v>
      </c>
      <c r="H4" s="11">
        <v>1</v>
      </c>
      <c r="I4" s="11">
        <v>134348281</v>
      </c>
      <c r="J4" s="23" t="s">
        <v>25</v>
      </c>
      <c r="L4" s="49" t="s">
        <v>33</v>
      </c>
      <c r="M4" s="27">
        <v>43861</v>
      </c>
      <c r="N4" s="27">
        <v>43889</v>
      </c>
    </row>
    <row r="5" spans="1:14" ht="15" thickBot="1" x14ac:dyDescent="0.35">
      <c r="A5" s="67" t="s">
        <v>27</v>
      </c>
      <c r="B5" s="74">
        <v>10079487</v>
      </c>
      <c r="C5" s="70">
        <v>1.6666666666666667</v>
      </c>
      <c r="D5" s="13"/>
      <c r="E5" s="58"/>
      <c r="F5" s="12"/>
      <c r="G5" s="12"/>
      <c r="H5" s="12">
        <v>1</v>
      </c>
      <c r="I5" s="12">
        <v>100794871</v>
      </c>
      <c r="J5" s="13"/>
      <c r="L5" s="49" t="s">
        <v>34</v>
      </c>
      <c r="M5" s="27">
        <v>43890</v>
      </c>
      <c r="N5" s="27">
        <v>43920</v>
      </c>
    </row>
    <row r="6" spans="1:14" x14ac:dyDescent="0.3">
      <c r="L6" s="49" t="s">
        <v>35</v>
      </c>
      <c r="M6" s="27">
        <v>43921</v>
      </c>
      <c r="N6" s="27">
        <v>43950</v>
      </c>
    </row>
    <row r="7" spans="1:14" x14ac:dyDescent="0.3">
      <c r="B7"/>
      <c r="L7" s="49" t="s">
        <v>36</v>
      </c>
      <c r="M7" s="27">
        <v>43951</v>
      </c>
      <c r="N7" s="27">
        <v>43981</v>
      </c>
    </row>
    <row r="8" spans="1:14" x14ac:dyDescent="0.3">
      <c r="B8"/>
      <c r="L8" s="49" t="s">
        <v>37</v>
      </c>
      <c r="M8" s="27">
        <v>43982</v>
      </c>
      <c r="N8" s="27">
        <v>44011</v>
      </c>
    </row>
    <row r="9" spans="1:14" x14ac:dyDescent="0.3">
      <c r="B9"/>
      <c r="L9" s="49" t="s">
        <v>38</v>
      </c>
      <c r="M9" s="27">
        <v>44012</v>
      </c>
      <c r="N9" s="27">
        <v>44042</v>
      </c>
    </row>
    <row r="10" spans="1:14" x14ac:dyDescent="0.3">
      <c r="B10"/>
      <c r="L10" s="49" t="s">
        <v>39</v>
      </c>
      <c r="M10" s="27">
        <v>44043</v>
      </c>
      <c r="N10" s="27">
        <v>44073</v>
      </c>
    </row>
    <row r="11" spans="1:14" x14ac:dyDescent="0.3">
      <c r="B11"/>
      <c r="L11" s="49" t="s">
        <v>40</v>
      </c>
      <c r="M11" s="27">
        <v>44074</v>
      </c>
      <c r="N11" s="27">
        <v>44103</v>
      </c>
    </row>
    <row r="12" spans="1:14" x14ac:dyDescent="0.3">
      <c r="B12"/>
      <c r="L12" s="49" t="s">
        <v>41</v>
      </c>
      <c r="M12" s="27">
        <v>44104</v>
      </c>
      <c r="N12" s="27">
        <v>44134</v>
      </c>
    </row>
    <row r="13" spans="1:14" x14ac:dyDescent="0.3">
      <c r="B13"/>
      <c r="L13" s="49" t="s">
        <v>42</v>
      </c>
      <c r="M13" s="27">
        <v>44135</v>
      </c>
      <c r="N13" s="27">
        <v>44164</v>
      </c>
    </row>
    <row r="14" spans="1:14" x14ac:dyDescent="0.3">
      <c r="B14" t="s">
        <v>43</v>
      </c>
      <c r="L14" s="49" t="s">
        <v>31</v>
      </c>
      <c r="M14" s="27">
        <v>44165</v>
      </c>
      <c r="N14" s="27">
        <v>44195</v>
      </c>
    </row>
    <row r="15" spans="1:14" x14ac:dyDescent="0.3">
      <c r="A15" s="1" t="s">
        <v>60</v>
      </c>
      <c r="B15" s="1" t="s">
        <v>61</v>
      </c>
      <c r="F15" s="15" t="s">
        <v>59</v>
      </c>
    </row>
    <row r="16" spans="1:14" ht="15" thickBot="1" x14ac:dyDescent="0.35">
      <c r="B16" s="76"/>
    </row>
    <row r="17" spans="1:6" ht="15" thickBot="1" x14ac:dyDescent="0.35">
      <c r="A17" s="15" t="s">
        <v>43</v>
      </c>
      <c r="B17" s="110" t="s">
        <v>47</v>
      </c>
      <c r="C17" s="108">
        <v>0.51041666666666663</v>
      </c>
      <c r="D17" s="48">
        <v>0.72916666666666663</v>
      </c>
      <c r="E17" s="15">
        <v>16764057</v>
      </c>
      <c r="F17" s="15">
        <v>1</v>
      </c>
    </row>
    <row r="18" spans="1:6" ht="15" thickBot="1" x14ac:dyDescent="0.35">
      <c r="A18" s="15" t="s">
        <v>43</v>
      </c>
      <c r="B18" s="110" t="s">
        <v>48</v>
      </c>
      <c r="C18" s="52">
        <v>0.40625</v>
      </c>
      <c r="D18" s="47">
        <v>0.60416666666666663</v>
      </c>
      <c r="E18" s="15">
        <v>16764057</v>
      </c>
      <c r="F18" s="15">
        <v>2</v>
      </c>
    </row>
    <row r="19" spans="1:6" ht="15" thickBot="1" x14ac:dyDescent="0.35">
      <c r="A19" s="15" t="s">
        <v>43</v>
      </c>
      <c r="B19" s="110" t="s">
        <v>49</v>
      </c>
      <c r="C19" s="52">
        <v>0.40625</v>
      </c>
      <c r="D19" s="47">
        <v>0.69791666666666663</v>
      </c>
      <c r="E19" s="15">
        <v>16764057</v>
      </c>
      <c r="F19" s="15">
        <v>3</v>
      </c>
    </row>
    <row r="20" spans="1:6" ht="15" thickBot="1" x14ac:dyDescent="0.35">
      <c r="A20" s="15" t="s">
        <v>43</v>
      </c>
      <c r="B20" s="110" t="s">
        <v>50</v>
      </c>
      <c r="C20" s="108">
        <v>0.72916666666666663</v>
      </c>
      <c r="D20" s="48">
        <v>0.92708333333333337</v>
      </c>
      <c r="E20" s="15">
        <v>16764057</v>
      </c>
      <c r="F20" s="15">
        <v>4</v>
      </c>
    </row>
    <row r="21" spans="1:6" ht="15" thickBot="1" x14ac:dyDescent="0.35">
      <c r="A21" s="15" t="s">
        <v>44</v>
      </c>
      <c r="B21" s="110" t="s">
        <v>51</v>
      </c>
      <c r="C21" s="107">
        <v>0.51041666666666663</v>
      </c>
      <c r="D21" s="46">
        <v>0.72916666666666663</v>
      </c>
      <c r="E21" s="15">
        <v>10092543</v>
      </c>
      <c r="F21" s="15">
        <v>1</v>
      </c>
    </row>
    <row r="22" spans="1:6" ht="15" thickBot="1" x14ac:dyDescent="0.35">
      <c r="A22" s="15" t="s">
        <v>44</v>
      </c>
      <c r="B22" s="110" t="s">
        <v>52</v>
      </c>
      <c r="C22" s="52">
        <v>0.53125</v>
      </c>
      <c r="D22" s="47">
        <v>0.88541666666666663</v>
      </c>
      <c r="E22" s="15">
        <v>10092543</v>
      </c>
      <c r="F22" s="15">
        <v>2</v>
      </c>
    </row>
    <row r="23" spans="1:6" ht="15" thickBot="1" x14ac:dyDescent="0.35">
      <c r="A23" s="15" t="s">
        <v>44</v>
      </c>
      <c r="B23" s="110" t="s">
        <v>53</v>
      </c>
      <c r="C23" s="52">
        <v>0.40625</v>
      </c>
      <c r="D23" s="47">
        <v>0.73958333333333337</v>
      </c>
      <c r="E23" s="15">
        <v>10092543</v>
      </c>
      <c r="F23" s="15">
        <v>3</v>
      </c>
    </row>
    <row r="24" spans="1:6" ht="15" thickBot="1" x14ac:dyDescent="0.35">
      <c r="A24" s="15" t="s">
        <v>57</v>
      </c>
      <c r="B24" s="110" t="s">
        <v>54</v>
      </c>
      <c r="C24" s="52">
        <v>0.4375</v>
      </c>
      <c r="D24" s="47">
        <v>0.70833333333333337</v>
      </c>
      <c r="E24" s="15">
        <v>13434828</v>
      </c>
      <c r="F24" s="15">
        <v>1</v>
      </c>
    </row>
    <row r="25" spans="1:6" ht="15" thickBot="1" x14ac:dyDescent="0.35">
      <c r="A25" s="15" t="s">
        <v>57</v>
      </c>
      <c r="B25" s="110" t="s">
        <v>55</v>
      </c>
      <c r="C25" s="108">
        <v>0.6875</v>
      </c>
      <c r="D25" s="48">
        <v>0.92708333333333337</v>
      </c>
      <c r="E25" s="15">
        <v>13434828</v>
      </c>
      <c r="F25" s="15">
        <v>2</v>
      </c>
    </row>
    <row r="26" spans="1:6" ht="15" thickBot="1" x14ac:dyDescent="0.35">
      <c r="A26" s="15" t="s">
        <v>58</v>
      </c>
      <c r="B26" s="110" t="s">
        <v>56</v>
      </c>
      <c r="C26" s="108">
        <v>0.40625</v>
      </c>
      <c r="D26" s="48">
        <v>0.76041666666666663</v>
      </c>
      <c r="E26" s="15">
        <v>10079487</v>
      </c>
      <c r="F26" s="15">
        <v>1</v>
      </c>
    </row>
    <row r="27" spans="1:6" ht="15" thickBot="1" x14ac:dyDescent="0.35">
      <c r="B27" s="57"/>
      <c r="C27" s="120"/>
      <c r="D27" s="59"/>
    </row>
    <row r="28" spans="1:6" x14ac:dyDescent="0.3">
      <c r="B28"/>
    </row>
    <row r="29" spans="1:6" x14ac:dyDescent="0.3">
      <c r="B29"/>
    </row>
    <row r="30" spans="1:6" x14ac:dyDescent="0.3">
      <c r="B30"/>
    </row>
    <row r="31" spans="1:6" x14ac:dyDescent="0.3">
      <c r="B31"/>
    </row>
    <row r="32" spans="1:6" x14ac:dyDescent="0.3">
      <c r="B32"/>
    </row>
    <row r="33" spans="2:2" x14ac:dyDescent="0.3">
      <c r="B33"/>
    </row>
    <row r="34" spans="2:2" x14ac:dyDescent="0.3">
      <c r="B34"/>
    </row>
    <row r="35" spans="2:2" x14ac:dyDescent="0.3">
      <c r="B35"/>
    </row>
    <row r="36" spans="2:2" x14ac:dyDescent="0.3">
      <c r="B36"/>
    </row>
    <row r="37" spans="2:2" x14ac:dyDescent="0.3">
      <c r="B37"/>
    </row>
    <row r="38" spans="2:2" x14ac:dyDescent="0.3">
      <c r="B38"/>
    </row>
    <row r="39" spans="2:2" x14ac:dyDescent="0.3">
      <c r="B39"/>
    </row>
    <row r="40" spans="2:2" x14ac:dyDescent="0.3">
      <c r="B40"/>
    </row>
    <row r="41" spans="2:2" x14ac:dyDescent="0.3">
      <c r="B41"/>
    </row>
    <row r="42" spans="2:2" x14ac:dyDescent="0.3">
      <c r="B42"/>
    </row>
    <row r="43" spans="2:2" x14ac:dyDescent="0.3">
      <c r="B43"/>
    </row>
    <row r="44" spans="2:2" x14ac:dyDescent="0.3">
      <c r="B44"/>
    </row>
    <row r="45" spans="2:2" x14ac:dyDescent="0.3">
      <c r="B45"/>
    </row>
    <row r="46" spans="2:2" x14ac:dyDescent="0.3">
      <c r="B46"/>
    </row>
    <row r="47" spans="2:2" x14ac:dyDescent="0.3">
      <c r="B47"/>
    </row>
    <row r="48" spans="2:2" x14ac:dyDescent="0.3">
      <c r="B48"/>
    </row>
    <row r="49" spans="2:2" x14ac:dyDescent="0.3">
      <c r="B49"/>
    </row>
    <row r="50" spans="2:2" x14ac:dyDescent="0.3">
      <c r="B50"/>
    </row>
    <row r="51" spans="2:2" x14ac:dyDescent="0.3">
      <c r="B51"/>
    </row>
    <row r="52" spans="2:2" x14ac:dyDescent="0.3">
      <c r="B52"/>
    </row>
    <row r="53" spans="2:2" x14ac:dyDescent="0.3">
      <c r="B53"/>
    </row>
    <row r="54" spans="2:2" x14ac:dyDescent="0.3">
      <c r="B54"/>
    </row>
    <row r="55" spans="2:2" x14ac:dyDescent="0.3">
      <c r="B55"/>
    </row>
    <row r="56" spans="2:2" x14ac:dyDescent="0.3">
      <c r="B56"/>
    </row>
    <row r="57" spans="2:2" x14ac:dyDescent="0.3">
      <c r="B57"/>
    </row>
    <row r="58" spans="2:2" x14ac:dyDescent="0.3">
      <c r="B58"/>
    </row>
    <row r="59" spans="2:2" x14ac:dyDescent="0.3">
      <c r="B59"/>
    </row>
    <row r="60" spans="2:2" x14ac:dyDescent="0.3">
      <c r="B60"/>
    </row>
    <row r="61" spans="2:2" x14ac:dyDescent="0.3">
      <c r="B61"/>
    </row>
    <row r="62" spans="2:2" x14ac:dyDescent="0.3">
      <c r="B62"/>
    </row>
    <row r="63" spans="2:2" x14ac:dyDescent="0.3">
      <c r="B63"/>
    </row>
    <row r="64" spans="2:2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</sheetData>
  <mergeCells count="2">
    <mergeCell ref="L1:N1"/>
    <mergeCell ref="C1:D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Cible 1&amp;2</vt:lpstr>
      <vt:lpstr>Det. Week 1&amp;2</vt:lpstr>
      <vt:lpstr>TOOLS 324</vt:lpstr>
      <vt:lpstr>_Cellule_Cible</vt:lpstr>
      <vt:lpstr>'Cible 1&amp;2'!Zone_d_impression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olivia laoureux</cp:lastModifiedBy>
  <cp:lastPrinted>2024-02-14T18:04:18Z</cp:lastPrinted>
  <dcterms:created xsi:type="dcterms:W3CDTF">2022-02-12T14:15:29Z</dcterms:created>
  <dcterms:modified xsi:type="dcterms:W3CDTF">2024-02-24T11:39:29Z</dcterms:modified>
</cp:coreProperties>
</file>