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A42D70F-0CDD-44F3-9D74-41DEFBB911D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6" l="1"/>
  <c r="B15" i="6"/>
  <c r="D14" i="6"/>
  <c r="D13" i="6"/>
  <c r="D10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1" i="6"/>
  <c r="D22" i="6" s="1"/>
  <c r="D20" i="6"/>
  <c r="E20" i="6" s="1"/>
  <c r="D11" i="6"/>
  <c r="D12" i="6" s="1"/>
  <c r="E11" i="6"/>
  <c r="D36" i="6"/>
  <c r="E19" i="6"/>
  <c r="A18" i="6"/>
  <c r="E10" i="6"/>
  <c r="A9" i="6"/>
  <c r="H5" i="6"/>
  <c r="E32" i="6" l="1"/>
  <c r="E30" i="6"/>
  <c r="E34" i="6"/>
  <c r="E13" i="6"/>
  <c r="E26" i="6" l="1"/>
  <c r="E28" i="6"/>
  <c r="E22" i="6"/>
  <c r="E24" i="6"/>
  <c r="E36" i="6" l="1"/>
  <c r="H4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Bertrand L'héritier</author>
    <author>admin</author>
  </authors>
  <commentList>
    <comment ref="A4" authorId="0" shapeId="0" xr:uid="{8509D902-91DB-463C-A53B-5BDFCB31BF52}">
      <text>
        <r>
          <rPr>
            <b/>
            <sz val="8"/>
            <color indexed="81"/>
            <rFont val="Tahoma"/>
            <family val="2"/>
          </rPr>
          <t>1 mois moyen = 30,4 jours</t>
        </r>
      </text>
    </comment>
    <comment ref="C9" authorId="0" shapeId="0" xr:uid="{41DE3E1A-840E-47C0-85E0-8A8DE12B4E0D}">
      <text>
        <r>
          <rPr>
            <b/>
            <sz val="8"/>
            <color indexed="81"/>
            <rFont val="Tahoma"/>
            <family val="2"/>
          </rPr>
          <t>P : préparation
A : arrêt
R : reprise</t>
        </r>
      </text>
    </comment>
    <comment ref="C18" authorId="0" shapeId="0" xr:uid="{08FAE08A-4EF9-458F-A2BE-8A12003DE350}">
      <text>
        <r>
          <rPr>
            <b/>
            <sz val="8"/>
            <color indexed="81"/>
            <rFont val="Tahoma"/>
            <family val="2"/>
          </rPr>
          <t>D : démarrage
A : arrêt
R : reprise
PN : prix nouveau</t>
        </r>
      </text>
    </comment>
    <comment ref="I18" authorId="0" shapeId="0" xr:uid="{D2E324ED-22B0-44C8-86A6-8A2717647780}">
      <text>
        <r>
          <rPr>
            <b/>
            <sz val="8"/>
            <color indexed="81"/>
            <rFont val="Tahoma"/>
            <family val="2"/>
          </rPr>
          <t>PN : prix nouveaux</t>
        </r>
      </text>
    </comment>
    <comment ref="E36" authorId="1" shapeId="0" xr:uid="{DA519173-C7C1-4A94-B021-5891CE7C5AE2}">
      <text>
        <r>
          <rPr>
            <b/>
            <sz val="9"/>
            <color indexed="81"/>
            <rFont val="Tahoma"/>
            <family val="2"/>
          </rPr>
          <t xml:space="preserve">Total Délais Partiels
</t>
        </r>
      </text>
    </comment>
  </commentList>
</comments>
</file>

<file path=xl/sharedStrings.xml><?xml version="1.0" encoding="utf-8"?>
<sst xmlns="http://schemas.openxmlformats.org/spreadsheetml/2006/main" count="73" uniqueCount="43">
  <si>
    <t>Date</t>
  </si>
  <si>
    <t>Type</t>
  </si>
  <si>
    <t>Délais marché</t>
  </si>
  <si>
    <t>Intempéries cumulées</t>
  </si>
  <si>
    <t>jours</t>
  </si>
  <si>
    <t>Date contractuelle</t>
  </si>
  <si>
    <t>Date de calcul</t>
  </si>
  <si>
    <t>Avenant(s)</t>
  </si>
  <si>
    <t>Ordre Service n°2</t>
  </si>
  <si>
    <t>Ordre Service n°4</t>
  </si>
  <si>
    <t>Ordre Service n°5</t>
  </si>
  <si>
    <t>Ordre Service n°6</t>
  </si>
  <si>
    <t>Ordre Service n°7</t>
  </si>
  <si>
    <t>Ordre Service n°8</t>
  </si>
  <si>
    <t>Ordre Service n°9</t>
  </si>
  <si>
    <t>Ordre Service n°10</t>
  </si>
  <si>
    <t>Objet</t>
  </si>
  <si>
    <t>Commentaires</t>
  </si>
  <si>
    <t>Ecart</t>
  </si>
  <si>
    <t>Ordre Service n°11</t>
  </si>
  <si>
    <t>Ordre Service n°12</t>
  </si>
  <si>
    <t>Ordre Service n°13</t>
  </si>
  <si>
    <t>Ordre Service n°14</t>
  </si>
  <si>
    <t>Ordre Service n°15</t>
  </si>
  <si>
    <t>Ordre Service n°1</t>
  </si>
  <si>
    <t>Ordre Service n°3</t>
  </si>
  <si>
    <t>PN</t>
  </si>
  <si>
    <t>A</t>
  </si>
  <si>
    <t>R</t>
  </si>
  <si>
    <t>Ordre Service n°18</t>
  </si>
  <si>
    <t>Ordre Service n°17</t>
  </si>
  <si>
    <t>Ordre Service n°16</t>
  </si>
  <si>
    <t>P</t>
  </si>
  <si>
    <t xml:space="preserve"> </t>
  </si>
  <si>
    <t>Fin de marché EXE</t>
  </si>
  <si>
    <t>PREPA</t>
  </si>
  <si>
    <t>EXE</t>
  </si>
  <si>
    <t>Ordre Service n°X</t>
  </si>
  <si>
    <t>Délais écoulés cumulés</t>
  </si>
  <si>
    <t>D</t>
  </si>
  <si>
    <t>Total dépassement (jours)</t>
  </si>
  <si>
    <t>Délais écoulés partiels</t>
  </si>
  <si>
    <t xml:space="preserve">Date de fin tacite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</si>
</sst>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6" formatCode="[$-F800]dddd\,\ mmmm\ dd\,\ yyyy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indexed="1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i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2">
    <xf numFmtId="0" fontId="0" fillId="0" borderId="0" xfId="0"/>
    <xf numFmtId="0" fontId="6" fillId="2" borderId="0" xfId="1" applyFont="1" applyFill="1" applyAlignment="1" applyProtection="1">
      <alignment vertical="center"/>
      <protection locked="0"/>
    </xf>
    <xf numFmtId="0" fontId="6" fillId="2" borderId="0" xfId="1" applyFont="1" applyFill="1" applyAlignment="1" applyProtection="1">
      <alignment horizontal="center" vertical="center"/>
      <protection locked="0"/>
    </xf>
    <xf numFmtId="0" fontId="6" fillId="0" borderId="0" xfId="0" applyFont="1"/>
    <xf numFmtId="0" fontId="7" fillId="3" borderId="3" xfId="1" applyFont="1" applyFill="1" applyBorder="1" applyAlignment="1" applyProtection="1">
      <alignment horizontal="center" vertical="center"/>
      <protection locked="0"/>
    </xf>
    <xf numFmtId="0" fontId="7" fillId="3" borderId="2" xfId="1" applyFont="1" applyFill="1" applyBorder="1" applyAlignment="1" applyProtection="1">
      <alignment horizontal="center" vertical="center"/>
      <protection locked="0"/>
    </xf>
    <xf numFmtId="1" fontId="8" fillId="4" borderId="1" xfId="1" applyNumberFormat="1" applyFont="1" applyFill="1" applyBorder="1" applyAlignment="1" applyProtection="1">
      <alignment horizontal="center" vertical="center"/>
      <protection locked="0"/>
    </xf>
    <xf numFmtId="1" fontId="8" fillId="3" borderId="1" xfId="1" applyNumberFormat="1" applyFont="1" applyFill="1" applyBorder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vertical="center"/>
      <protection locked="0"/>
    </xf>
    <xf numFmtId="166" fontId="7" fillId="3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 applyProtection="1">
      <alignment horizontal="center" vertical="center"/>
      <protection locked="0"/>
    </xf>
    <xf numFmtId="0" fontId="6" fillId="5" borderId="1" xfId="1" applyFont="1" applyFill="1" applyBorder="1" applyAlignment="1" applyProtection="1">
      <alignment vertical="center"/>
      <protection locked="0"/>
    </xf>
    <xf numFmtId="166" fontId="9" fillId="5" borderId="1" xfId="1" applyNumberFormat="1" applyFont="1" applyFill="1" applyBorder="1" applyAlignment="1" applyProtection="1">
      <alignment horizontal="center" vertical="center"/>
      <protection locked="0"/>
    </xf>
    <xf numFmtId="0" fontId="6" fillId="5" borderId="1" xfId="1" applyFont="1" applyFill="1" applyBorder="1" applyAlignment="1" applyProtection="1">
      <alignment vertical="center" wrapText="1"/>
      <protection locked="0"/>
    </xf>
    <xf numFmtId="164" fontId="6" fillId="5" borderId="1" xfId="1" applyNumberFormat="1" applyFont="1" applyFill="1" applyBorder="1" applyAlignment="1">
      <alignment horizontal="center" vertical="center"/>
    </xf>
    <xf numFmtId="0" fontId="6" fillId="2" borderId="0" xfId="1" applyFont="1" applyFill="1" applyAlignment="1" applyProtection="1">
      <alignment horizontal="left" vertical="center"/>
      <protection locked="0"/>
    </xf>
    <xf numFmtId="0" fontId="9" fillId="2" borderId="0" xfId="1" applyFont="1" applyFill="1" applyAlignment="1" applyProtection="1">
      <alignment horizontal="center" vertical="center"/>
      <protection locked="0"/>
    </xf>
    <xf numFmtId="0" fontId="6" fillId="2" borderId="0" xfId="1" applyFont="1" applyFill="1" applyAlignment="1" applyProtection="1">
      <alignment vertical="center" wrapText="1"/>
      <protection locked="0"/>
    </xf>
    <xf numFmtId="164" fontId="6" fillId="2" borderId="0" xfId="1" applyNumberFormat="1" applyFont="1" applyFill="1" applyAlignment="1">
      <alignment horizontal="center" vertical="center"/>
    </xf>
    <xf numFmtId="0" fontId="10" fillId="2" borderId="0" xfId="1" applyFont="1" applyFill="1" applyAlignment="1" applyProtection="1">
      <alignment horizontal="left" vertical="center"/>
      <protection locked="0"/>
    </xf>
    <xf numFmtId="0" fontId="7" fillId="4" borderId="0" xfId="1" applyFont="1" applyFill="1" applyAlignment="1" applyProtection="1">
      <alignment vertical="center"/>
      <protection locked="0"/>
    </xf>
    <xf numFmtId="0" fontId="7" fillId="4" borderId="1" xfId="1" applyFont="1" applyFill="1" applyBorder="1" applyAlignment="1" applyProtection="1">
      <alignment horizontal="center" vertical="center"/>
      <protection locked="0"/>
    </xf>
    <xf numFmtId="0" fontId="11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6" fillId="4" borderId="0" xfId="1" applyFont="1" applyFill="1" applyAlignment="1">
      <alignment horizontal="center" vertical="center"/>
    </xf>
    <xf numFmtId="0" fontId="6" fillId="4" borderId="1" xfId="1" applyFont="1" applyFill="1" applyBorder="1" applyAlignment="1" applyProtection="1">
      <alignment horizontal="center" vertical="center"/>
      <protection locked="0"/>
    </xf>
    <xf numFmtId="0" fontId="6" fillId="4" borderId="3" xfId="1" applyFont="1" applyFill="1" applyBorder="1" applyAlignment="1" applyProtection="1">
      <alignment horizontal="center" vertical="center"/>
      <protection locked="0"/>
    </xf>
    <xf numFmtId="0" fontId="6" fillId="4" borderId="1" xfId="1" applyFont="1" applyFill="1" applyBorder="1" applyAlignment="1" applyProtection="1">
      <alignment vertical="center"/>
      <protection locked="0"/>
    </xf>
    <xf numFmtId="166" fontId="8" fillId="4" borderId="1" xfId="1" applyNumberFormat="1" applyFont="1" applyFill="1" applyBorder="1" applyAlignment="1" applyProtection="1">
      <alignment horizontal="center" vertical="center"/>
      <protection locked="0"/>
    </xf>
    <xf numFmtId="1" fontId="6" fillId="4" borderId="0" xfId="1" applyNumberFormat="1" applyFont="1" applyFill="1" applyAlignment="1">
      <alignment horizontal="center" vertical="center"/>
    </xf>
    <xf numFmtId="15" fontId="6" fillId="4" borderId="1" xfId="1" applyNumberFormat="1" applyFont="1" applyFill="1" applyBorder="1" applyAlignment="1" applyProtection="1">
      <alignment horizontal="center" vertical="center"/>
      <protection locked="0"/>
    </xf>
    <xf numFmtId="1" fontId="11" fillId="4" borderId="1" xfId="1" applyNumberFormat="1" applyFont="1" applyFill="1" applyBorder="1" applyAlignment="1">
      <alignment horizontal="center" vertical="center"/>
    </xf>
    <xf numFmtId="1" fontId="12" fillId="4" borderId="1" xfId="1" applyNumberFormat="1" applyFont="1" applyFill="1" applyBorder="1" applyAlignment="1">
      <alignment horizontal="center" vertical="center"/>
    </xf>
    <xf numFmtId="0" fontId="14" fillId="4" borderId="0" xfId="1" applyFont="1" applyFill="1" applyAlignment="1" applyProtection="1">
      <alignment vertical="center"/>
      <protection locked="0"/>
    </xf>
    <xf numFmtId="0" fontId="9" fillId="4" borderId="1" xfId="1" applyFont="1" applyFill="1" applyBorder="1" applyAlignment="1" applyProtection="1">
      <alignment horizontal="center" vertical="center"/>
      <protection locked="0"/>
    </xf>
    <xf numFmtId="1" fontId="6" fillId="4" borderId="1" xfId="1" applyNumberFormat="1" applyFont="1" applyFill="1" applyBorder="1" applyAlignment="1">
      <alignment horizontal="center" vertical="center"/>
    </xf>
    <xf numFmtId="0" fontId="7" fillId="3" borderId="0" xfId="1" applyFont="1" applyFill="1" applyAlignment="1" applyProtection="1">
      <alignment vertical="center"/>
      <protection locked="0"/>
    </xf>
    <xf numFmtId="0" fontId="7" fillId="3" borderId="1" xfId="1" applyFont="1" applyFill="1" applyBorder="1" applyAlignment="1" applyProtection="1">
      <alignment horizontal="center" vertical="center"/>
      <protection locked="0"/>
    </xf>
    <xf numFmtId="0" fontId="11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6" fillId="3" borderId="0" xfId="1" applyFont="1" applyFill="1" applyAlignment="1">
      <alignment horizontal="center" vertical="center"/>
    </xf>
    <xf numFmtId="0" fontId="6" fillId="3" borderId="0" xfId="1" applyFont="1" applyFill="1" applyAlignment="1" applyProtection="1">
      <alignment vertical="center"/>
      <protection locked="0"/>
    </xf>
    <xf numFmtId="166" fontId="8" fillId="3" borderId="1" xfId="1" applyNumberFormat="1" applyFont="1" applyFill="1" applyBorder="1" applyAlignment="1" applyProtection="1">
      <alignment horizontal="center" vertical="center"/>
      <protection locked="0"/>
    </xf>
    <xf numFmtId="1" fontId="6" fillId="3" borderId="0" xfId="1" applyNumberFormat="1" applyFont="1" applyFill="1" applyAlignment="1">
      <alignment horizontal="center" vertical="center"/>
    </xf>
    <xf numFmtId="15" fontId="9" fillId="3" borderId="1" xfId="1" applyNumberFormat="1" applyFont="1" applyFill="1" applyBorder="1" applyAlignment="1" applyProtection="1">
      <alignment horizontal="center" vertical="center"/>
      <protection locked="0"/>
    </xf>
    <xf numFmtId="1" fontId="11" fillId="3" borderId="1" xfId="1" applyNumberFormat="1" applyFont="1" applyFill="1" applyBorder="1" applyAlignment="1">
      <alignment horizontal="center" vertical="center"/>
    </xf>
    <xf numFmtId="1" fontId="12" fillId="3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 applyProtection="1">
      <alignment horizontal="center" vertical="center"/>
      <protection locked="0"/>
    </xf>
    <xf numFmtId="0" fontId="7" fillId="6" borderId="3" xfId="1" applyFont="1" applyFill="1" applyBorder="1" applyAlignment="1" applyProtection="1">
      <alignment horizontal="center" vertical="center"/>
      <protection locked="0"/>
    </xf>
    <xf numFmtId="0" fontId="7" fillId="6" borderId="4" xfId="1" applyFont="1" applyFill="1" applyBorder="1" applyAlignment="1" applyProtection="1">
      <alignment horizontal="center" vertical="center"/>
      <protection locked="0"/>
    </xf>
    <xf numFmtId="0" fontId="7" fillId="6" borderId="2" xfId="1" applyFont="1" applyFill="1" applyBorder="1" applyAlignment="1" applyProtection="1">
      <alignment horizontal="center" vertical="center"/>
      <protection locked="0"/>
    </xf>
    <xf numFmtId="1" fontId="7" fillId="6" borderId="3" xfId="1" applyNumberFormat="1" applyFont="1" applyFill="1" applyBorder="1" applyAlignment="1">
      <alignment horizontal="center" vertical="center"/>
    </xf>
    <xf numFmtId="1" fontId="5" fillId="8" borderId="1" xfId="1" applyNumberFormat="1" applyFont="1" applyFill="1" applyBorder="1" applyAlignment="1">
      <alignment horizontal="center" vertical="center"/>
    </xf>
    <xf numFmtId="15" fontId="6" fillId="2" borderId="0" xfId="1" applyNumberFormat="1" applyFont="1" applyFill="1" applyAlignment="1" applyProtection="1">
      <alignment vertical="center"/>
      <protection locked="0"/>
    </xf>
    <xf numFmtId="0" fontId="6" fillId="0" borderId="0" xfId="1" applyFont="1" applyFill="1" applyAlignment="1" applyProtection="1">
      <alignment vertical="center"/>
      <protection locked="0"/>
    </xf>
    <xf numFmtId="0" fontId="6" fillId="0" borderId="0" xfId="1" applyFont="1" applyFill="1" applyAlignment="1" applyProtection="1">
      <alignment horizontal="center" vertical="center"/>
      <protection locked="0"/>
    </xf>
    <xf numFmtId="0" fontId="6" fillId="7" borderId="1" xfId="1" applyFont="1" applyFill="1" applyBorder="1" applyAlignment="1" applyProtection="1">
      <alignment horizontal="center" vertical="center"/>
      <protection locked="0"/>
    </xf>
    <xf numFmtId="0" fontId="6" fillId="7" borderId="1" xfId="1" applyFont="1" applyFill="1" applyBorder="1" applyAlignment="1" applyProtection="1">
      <alignment horizontal="left" vertical="center"/>
      <protection locked="0"/>
    </xf>
    <xf numFmtId="1" fontId="6" fillId="3" borderId="1" xfId="1" applyNumberFormat="1" applyFont="1" applyFill="1" applyBorder="1" applyAlignment="1">
      <alignment horizontal="center" vertical="center"/>
    </xf>
    <xf numFmtId="1" fontId="13" fillId="3" borderId="1" xfId="1" applyNumberFormat="1" applyFont="1" applyFill="1" applyBorder="1" applyAlignment="1">
      <alignment horizontal="center" vertical="center"/>
    </xf>
    <xf numFmtId="1" fontId="13" fillId="4" borderId="1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8A67615E-4256-4D03-8C72-3FEF5E1E1568}"/>
    <cellStyle name="Normal 3" xfId="2" xr:uid="{D687AEDD-6428-4F5D-93FA-D35B51DB1920}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F0843-541F-40E0-B234-160D8D9B8582}">
  <sheetPr>
    <pageSetUpPr fitToPage="1"/>
  </sheetPr>
  <dimension ref="A1:I37"/>
  <sheetViews>
    <sheetView tabSelected="1" zoomScaleNormal="100" workbookViewId="0">
      <selection activeCell="H6" sqref="H6"/>
    </sheetView>
  </sheetViews>
  <sheetFormatPr baseColWidth="10" defaultRowHeight="15" x14ac:dyDescent="0.25"/>
  <cols>
    <col min="1" max="1" width="21.140625" style="1" customWidth="1"/>
    <col min="2" max="2" width="31.28515625" style="1" customWidth="1"/>
    <col min="3" max="3" width="12.85546875" style="1" customWidth="1"/>
    <col min="4" max="4" width="14.140625" style="2" customWidth="1"/>
    <col min="5" max="5" width="14.140625" style="1" customWidth="1"/>
    <col min="6" max="6" width="11.7109375" style="1" customWidth="1"/>
    <col min="7" max="7" width="17.28515625" style="1" customWidth="1"/>
    <col min="8" max="8" width="31.28515625" style="1" customWidth="1"/>
    <col min="9" max="9" width="13.7109375" style="1" customWidth="1"/>
    <col min="10" max="16384" width="11.42578125" style="3"/>
  </cols>
  <sheetData>
    <row r="1" spans="1:9" ht="22.5" customHeight="1" x14ac:dyDescent="0.25">
      <c r="A1" s="55"/>
      <c r="B1" s="55"/>
      <c r="C1" s="55"/>
      <c r="D1" s="56"/>
      <c r="E1" s="55"/>
      <c r="F1" s="55"/>
      <c r="G1" s="55"/>
      <c r="H1" s="55"/>
      <c r="I1" s="55"/>
    </row>
    <row r="2" spans="1:9" ht="22.5" customHeight="1" x14ac:dyDescent="0.25">
      <c r="A2" s="55"/>
      <c r="B2" s="55"/>
      <c r="C2" s="55"/>
      <c r="D2" s="56"/>
      <c r="E2" s="55"/>
      <c r="F2" s="55"/>
      <c r="G2" s="55"/>
      <c r="H2" s="55"/>
      <c r="I2" s="55"/>
    </row>
    <row r="3" spans="1:9" ht="22.5" customHeight="1" x14ac:dyDescent="0.25">
      <c r="B3" s="22" t="s">
        <v>35</v>
      </c>
      <c r="C3" s="38" t="s">
        <v>36</v>
      </c>
      <c r="G3" s="4" t="s">
        <v>34</v>
      </c>
      <c r="H3" s="5"/>
    </row>
    <row r="4" spans="1:9" ht="22.5" customHeight="1" x14ac:dyDescent="0.25">
      <c r="A4" s="58" t="s">
        <v>2</v>
      </c>
      <c r="B4" s="6">
        <v>10</v>
      </c>
      <c r="C4" s="7">
        <v>60</v>
      </c>
      <c r="D4" s="57" t="s">
        <v>4</v>
      </c>
      <c r="G4" s="8" t="s">
        <v>5</v>
      </c>
      <c r="H4" s="9">
        <f>B19+C4+C5+C6+E36</f>
        <v>45604</v>
      </c>
    </row>
    <row r="5" spans="1:9" ht="22.5" customHeight="1" x14ac:dyDescent="0.25">
      <c r="A5" s="58" t="s">
        <v>3</v>
      </c>
      <c r="B5" s="10">
        <v>0</v>
      </c>
      <c r="C5" s="11">
        <v>0</v>
      </c>
      <c r="D5" s="57"/>
      <c r="G5" s="12" t="s">
        <v>6</v>
      </c>
      <c r="H5" s="13">
        <f ca="1">TODAY()</f>
        <v>45559</v>
      </c>
    </row>
    <row r="6" spans="1:9" ht="22.5" customHeight="1" x14ac:dyDescent="0.25">
      <c r="A6" s="58" t="s">
        <v>7</v>
      </c>
      <c r="B6" s="10">
        <v>0</v>
      </c>
      <c r="C6" s="11">
        <v>0</v>
      </c>
      <c r="D6" s="57"/>
      <c r="E6" s="1" t="s">
        <v>33</v>
      </c>
      <c r="G6" s="14" t="s">
        <v>18</v>
      </c>
      <c r="H6" s="15">
        <f>D36</f>
        <v>0</v>
      </c>
    </row>
    <row r="7" spans="1:9" ht="22.5" customHeight="1" x14ac:dyDescent="0.25">
      <c r="A7" s="16"/>
      <c r="B7" s="17"/>
      <c r="C7" s="2"/>
      <c r="G7" s="18"/>
      <c r="H7" s="19"/>
    </row>
    <row r="8" spans="1:9" ht="22.5" customHeight="1" x14ac:dyDescent="0.25">
      <c r="A8" s="20"/>
      <c r="B8" s="2"/>
      <c r="C8" s="2"/>
    </row>
    <row r="9" spans="1:9" ht="30" customHeight="1" x14ac:dyDescent="0.25">
      <c r="A9" s="21" t="str">
        <f>+B3</f>
        <v>PREPA</v>
      </c>
      <c r="B9" s="22" t="s">
        <v>0</v>
      </c>
      <c r="C9" s="22" t="s">
        <v>1</v>
      </c>
      <c r="D9" s="23" t="s">
        <v>38</v>
      </c>
      <c r="E9" s="24" t="s">
        <v>41</v>
      </c>
      <c r="F9" s="25"/>
      <c r="G9" s="26" t="s">
        <v>0</v>
      </c>
      <c r="H9" s="27" t="s">
        <v>16</v>
      </c>
      <c r="I9" s="26" t="s">
        <v>17</v>
      </c>
    </row>
    <row r="10" spans="1:9" ht="22.5" customHeight="1" x14ac:dyDescent="0.25">
      <c r="A10" s="28" t="s">
        <v>24</v>
      </c>
      <c r="B10" s="29">
        <v>45383</v>
      </c>
      <c r="C10" s="22" t="s">
        <v>32</v>
      </c>
      <c r="D10" s="32">
        <f>IF(B10&gt;0,IF(C10="R",B10-B9,IF(C10="A",D9+(B10-B9))),0)+IF(C10="PN",0)</f>
        <v>0</v>
      </c>
      <c r="E10" s="36" t="str">
        <f>IF(C10="R",D10,"")</f>
        <v/>
      </c>
      <c r="F10" s="30"/>
      <c r="G10" s="31"/>
      <c r="H10" s="27"/>
      <c r="I10" s="26"/>
    </row>
    <row r="11" spans="1:9" ht="22.5" customHeight="1" x14ac:dyDescent="0.25">
      <c r="A11" s="28" t="s">
        <v>37</v>
      </c>
      <c r="B11" s="29">
        <v>45384</v>
      </c>
      <c r="C11" s="22" t="s">
        <v>26</v>
      </c>
      <c r="D11" s="32">
        <f>IF(B11&gt;0,IF(C11="R",B11-B10,IF(C11="A",D10+(B11-B10))),0)+IF(C11="PN",0)</f>
        <v>0</v>
      </c>
      <c r="E11" s="33">
        <f>IF(D11&lt;=0,0,D11)</f>
        <v>0</v>
      </c>
      <c r="F11" s="30"/>
      <c r="G11" s="31"/>
      <c r="H11" s="27"/>
      <c r="I11" s="26"/>
    </row>
    <row r="12" spans="1:9" ht="22.5" customHeight="1" x14ac:dyDescent="0.25">
      <c r="A12" s="28" t="s">
        <v>37</v>
      </c>
      <c r="B12" s="29">
        <v>45385</v>
      </c>
      <c r="C12" s="22" t="s">
        <v>27</v>
      </c>
      <c r="D12" s="32">
        <f>IF(B12&gt;0,IF(C12="R",B12-B11,IF(C12="A",D11+(B12-B11))),0)+IF(C12="PN",0)</f>
        <v>1</v>
      </c>
      <c r="E12" s="61"/>
      <c r="F12" s="30"/>
      <c r="G12" s="31"/>
      <c r="H12" s="27"/>
      <c r="I12" s="26"/>
    </row>
    <row r="13" spans="1:9" ht="22.5" customHeight="1" x14ac:dyDescent="0.25">
      <c r="A13" s="28" t="s">
        <v>37</v>
      </c>
      <c r="B13" s="29">
        <v>45386</v>
      </c>
      <c r="C13" s="22" t="s">
        <v>28</v>
      </c>
      <c r="D13" s="32">
        <f>IF(B13&gt;0,IF(C13="R",B13-B12,IF(C13="A",D12+(B13-B12))),0)+IF(C13="PN",0)</f>
        <v>1</v>
      </c>
      <c r="E13" s="33">
        <f>IF(D13-D11&lt;=0,0,D13-D11)</f>
        <v>1</v>
      </c>
      <c r="F13" s="30"/>
      <c r="G13" s="31"/>
      <c r="H13" s="27"/>
      <c r="I13" s="26"/>
    </row>
    <row r="14" spans="1:9" ht="22.5" customHeight="1" x14ac:dyDescent="0.25">
      <c r="A14" s="28" t="s">
        <v>37</v>
      </c>
      <c r="B14" s="29"/>
      <c r="C14" s="22"/>
      <c r="D14" s="32">
        <f>IF(B14&gt;0,IF(C14="R",B14-B13,IF(C14="A",D13+(B14-B13))),0)+IF(C14="PN",0)</f>
        <v>0</v>
      </c>
      <c r="E14" s="61"/>
      <c r="F14" s="30"/>
      <c r="G14" s="31"/>
      <c r="H14" s="27"/>
      <c r="I14" s="26"/>
    </row>
    <row r="15" spans="1:9" ht="22.5" customHeight="1" x14ac:dyDescent="0.25">
      <c r="A15" s="34" t="s">
        <v>42</v>
      </c>
      <c r="B15" s="29">
        <f>+(B10+B4+B5+B6)-(B11+B12-B13+B14)</f>
        <v>10</v>
      </c>
      <c r="C15" s="35"/>
      <c r="D15" s="36"/>
      <c r="E15" s="36"/>
      <c r="F15" s="30"/>
      <c r="G15" s="31"/>
      <c r="H15" s="27"/>
      <c r="I15" s="26"/>
    </row>
    <row r="16" spans="1:9" ht="22.5" customHeight="1" x14ac:dyDescent="0.25">
      <c r="A16" s="16"/>
      <c r="B16" s="17"/>
      <c r="C16" s="2"/>
      <c r="G16" s="18"/>
      <c r="H16" s="19"/>
    </row>
    <row r="17" spans="1:9" ht="22.5" customHeight="1" x14ac:dyDescent="0.25">
      <c r="A17" s="2"/>
      <c r="B17" s="2"/>
      <c r="C17" s="2"/>
    </row>
    <row r="18" spans="1:9" ht="30" customHeight="1" x14ac:dyDescent="0.25">
      <c r="A18" s="37" t="str">
        <f>+C3</f>
        <v>EXE</v>
      </c>
      <c r="B18" s="38" t="s">
        <v>0</v>
      </c>
      <c r="C18" s="38" t="s">
        <v>1</v>
      </c>
      <c r="D18" s="39" t="s">
        <v>38</v>
      </c>
      <c r="E18" s="40" t="s">
        <v>41</v>
      </c>
      <c r="F18" s="41"/>
      <c r="G18" s="42"/>
      <c r="H18" s="38" t="s">
        <v>0</v>
      </c>
      <c r="I18" s="38" t="s">
        <v>1</v>
      </c>
    </row>
    <row r="19" spans="1:9" ht="22.5" customHeight="1" x14ac:dyDescent="0.25">
      <c r="A19" s="8" t="s">
        <v>8</v>
      </c>
      <c r="B19" s="43">
        <v>45536</v>
      </c>
      <c r="C19" s="38" t="s">
        <v>39</v>
      </c>
      <c r="D19" s="59"/>
      <c r="E19" s="60" t="str">
        <f>IF(C19="R",D19,"")</f>
        <v/>
      </c>
      <c r="F19" s="44"/>
      <c r="G19" s="8"/>
      <c r="H19" s="45"/>
      <c r="I19" s="38" t="s">
        <v>26</v>
      </c>
    </row>
    <row r="20" spans="1:9" ht="22.5" customHeight="1" x14ac:dyDescent="0.25">
      <c r="A20" s="8" t="s">
        <v>25</v>
      </c>
      <c r="B20" s="43">
        <v>45537</v>
      </c>
      <c r="C20" s="38" t="s">
        <v>26</v>
      </c>
      <c r="D20" s="46">
        <f>IF(B20&gt;0,IF(C20="R",B20-B19,IF(C20="A",D19+(B20-B19))),0)+IF(C11="PN",0)</f>
        <v>0</v>
      </c>
      <c r="E20" s="47">
        <f>IF(D20&lt;=0,0,D20)</f>
        <v>0</v>
      </c>
      <c r="F20" s="44"/>
      <c r="G20" s="8"/>
      <c r="H20" s="45"/>
      <c r="I20" s="38" t="s">
        <v>26</v>
      </c>
    </row>
    <row r="21" spans="1:9" ht="22.5" customHeight="1" x14ac:dyDescent="0.25">
      <c r="A21" s="8" t="s">
        <v>9</v>
      </c>
      <c r="B21" s="43">
        <v>45540</v>
      </c>
      <c r="C21" s="38" t="s">
        <v>28</v>
      </c>
      <c r="D21" s="46">
        <f>IF(B21&gt;0,IF(C21="R",B21-B20,IF(C21="A",D20+(B21-B20))),0)+IF(C12="PN",0)</f>
        <v>3</v>
      </c>
      <c r="E21" s="60"/>
      <c r="F21" s="44"/>
      <c r="G21" s="8"/>
      <c r="H21" s="45"/>
      <c r="I21" s="38" t="s">
        <v>26</v>
      </c>
    </row>
    <row r="22" spans="1:9" ht="22.5" customHeight="1" x14ac:dyDescent="0.25">
      <c r="A22" s="8" t="s">
        <v>10</v>
      </c>
      <c r="B22" s="43">
        <v>45545</v>
      </c>
      <c r="C22" s="38" t="s">
        <v>27</v>
      </c>
      <c r="D22" s="46">
        <f>IF(B22&gt;0,IF(C22="R",B22-B21,IF(C22="A",D21+(B22-B21))),0)+IF(C13="PN",0)</f>
        <v>8</v>
      </c>
      <c r="E22" s="47">
        <f>IF(D22-D20&lt;=0,0,D22-D20)</f>
        <v>8</v>
      </c>
      <c r="F22" s="44"/>
      <c r="G22" s="8"/>
      <c r="H22" s="45"/>
      <c r="I22" s="38" t="s">
        <v>26</v>
      </c>
    </row>
    <row r="23" spans="1:9" ht="22.5" customHeight="1" x14ac:dyDescent="0.25">
      <c r="A23" s="8" t="s">
        <v>11</v>
      </c>
      <c r="B23" s="43">
        <v>45546</v>
      </c>
      <c r="C23" s="38" t="s">
        <v>26</v>
      </c>
      <c r="D23" s="46">
        <f>IF(B23&gt;0,IF(C23="R",B23-B22,IF(C23="A",D22+(B23-B22))),0)+IF(C14="PN",0)</f>
        <v>0</v>
      </c>
      <c r="E23" s="60"/>
      <c r="F23" s="44"/>
      <c r="G23" s="8"/>
      <c r="H23" s="45"/>
      <c r="I23" s="48"/>
    </row>
    <row r="24" spans="1:9" ht="22.5" customHeight="1" x14ac:dyDescent="0.25">
      <c r="A24" s="8" t="s">
        <v>12</v>
      </c>
      <c r="B24" s="43"/>
      <c r="C24" s="38" t="s">
        <v>27</v>
      </c>
      <c r="D24" s="46">
        <f>IF(B24&gt;0,IF(C24="R",B24-B23,IF(C24="A",D23+(B24-B23))),0)+IF(C15="PN",0)</f>
        <v>0</v>
      </c>
      <c r="E24" s="47">
        <f>IF(D24-D22&lt;=0,0,D24-D22)</f>
        <v>0</v>
      </c>
      <c r="F24" s="44"/>
      <c r="G24" s="8"/>
      <c r="H24" s="45"/>
      <c r="I24" s="48"/>
    </row>
    <row r="25" spans="1:9" ht="22.5" customHeight="1" x14ac:dyDescent="0.25">
      <c r="A25" s="8" t="s">
        <v>13</v>
      </c>
      <c r="B25" s="43"/>
      <c r="C25" s="38" t="s">
        <v>28</v>
      </c>
      <c r="D25" s="46">
        <f>IF(B25&gt;0,IF(C25="R",B25-B24,IF(C25="A",D24+(B25-B24))),0)+IF(C16="PN",0)</f>
        <v>0</v>
      </c>
      <c r="E25" s="60"/>
      <c r="F25" s="44"/>
      <c r="G25" s="8"/>
      <c r="H25" s="45"/>
      <c r="I25" s="48"/>
    </row>
    <row r="26" spans="1:9" ht="22.5" customHeight="1" x14ac:dyDescent="0.25">
      <c r="A26" s="8" t="s">
        <v>14</v>
      </c>
      <c r="B26" s="43"/>
      <c r="C26" s="38" t="s">
        <v>27</v>
      </c>
      <c r="D26" s="46">
        <f>IF(B26&gt;0,IF(C26="R",B26-B25,IF(C26="A",D25+(B26-B25))),0)+IF(C17="PN",0)</f>
        <v>0</v>
      </c>
      <c r="E26" s="47">
        <f>IF(D26-D24&lt;=0,0,D26-D24)</f>
        <v>0</v>
      </c>
      <c r="F26" s="44"/>
      <c r="G26" s="8"/>
      <c r="H26" s="8"/>
      <c r="I26" s="8"/>
    </row>
    <row r="27" spans="1:9" ht="22.5" customHeight="1" x14ac:dyDescent="0.25">
      <c r="A27" s="8" t="s">
        <v>15</v>
      </c>
      <c r="B27" s="43"/>
      <c r="C27" s="38" t="s">
        <v>28</v>
      </c>
      <c r="D27" s="46">
        <f>IF(B27&gt;0,IF(C27="R",B27-B26,IF(C27="A",D26+(B27-B26))),0)+IF(C18="PN",0)</f>
        <v>0</v>
      </c>
      <c r="E27" s="60"/>
      <c r="F27" s="44"/>
      <c r="G27" s="8"/>
      <c r="H27" s="8"/>
      <c r="I27" s="8"/>
    </row>
    <row r="28" spans="1:9" ht="22.5" customHeight="1" x14ac:dyDescent="0.25">
      <c r="A28" s="8" t="s">
        <v>19</v>
      </c>
      <c r="B28" s="43"/>
      <c r="C28" s="38" t="s">
        <v>27</v>
      </c>
      <c r="D28" s="46">
        <f>IF(B28&gt;0,IF(C28="R",B28-B27,IF(C28="A",D27+(B28-B27))),0)+IF(C19="PN",0)</f>
        <v>0</v>
      </c>
      <c r="E28" s="47">
        <f>IF(D28-D26&lt;=0,0,D28-D26)</f>
        <v>0</v>
      </c>
      <c r="F28" s="44"/>
      <c r="G28" s="8"/>
      <c r="H28" s="8"/>
      <c r="I28" s="8"/>
    </row>
    <row r="29" spans="1:9" ht="22.5" customHeight="1" x14ac:dyDescent="0.25">
      <c r="A29" s="8" t="s">
        <v>20</v>
      </c>
      <c r="B29" s="43"/>
      <c r="C29" s="38" t="s">
        <v>28</v>
      </c>
      <c r="D29" s="46">
        <f>IF(B29&gt;0,IF(C29="R",B29-B28,IF(C29="A",D28+(B29-B28))),0)+IF(C20="PN",0)</f>
        <v>0</v>
      </c>
      <c r="E29" s="60"/>
      <c r="F29" s="44"/>
      <c r="G29" s="8"/>
      <c r="H29" s="8"/>
      <c r="I29" s="8"/>
    </row>
    <row r="30" spans="1:9" ht="22.5" customHeight="1" x14ac:dyDescent="0.25">
      <c r="A30" s="8" t="s">
        <v>21</v>
      </c>
      <c r="B30" s="43"/>
      <c r="C30" s="38" t="s">
        <v>27</v>
      </c>
      <c r="D30" s="46">
        <f>IF(B30&gt;0,IF(C30="R",B30-B29,IF(C30="A",D29+(B30-B29))),0)+IF(C21="PN",0)</f>
        <v>0</v>
      </c>
      <c r="E30" s="47">
        <f>IF(D30-D28&lt;=0,0,D30-D28)</f>
        <v>0</v>
      </c>
      <c r="F30" s="44"/>
      <c r="G30" s="8"/>
      <c r="H30" s="8"/>
      <c r="I30" s="8"/>
    </row>
    <row r="31" spans="1:9" ht="22.5" customHeight="1" x14ac:dyDescent="0.25">
      <c r="A31" s="8" t="s">
        <v>22</v>
      </c>
      <c r="B31" s="43"/>
      <c r="C31" s="38" t="s">
        <v>28</v>
      </c>
      <c r="D31" s="46">
        <f>IF(B31&gt;0,IF(C31="R",B31-B30,IF(C31="A",D30+(B31-B30))),0)+IF(C22="PN",0)</f>
        <v>0</v>
      </c>
      <c r="E31" s="60"/>
      <c r="F31" s="44"/>
      <c r="G31" s="8"/>
      <c r="H31" s="8"/>
      <c r="I31" s="8"/>
    </row>
    <row r="32" spans="1:9" ht="22.5" customHeight="1" x14ac:dyDescent="0.25">
      <c r="A32" s="8" t="s">
        <v>23</v>
      </c>
      <c r="B32" s="43"/>
      <c r="C32" s="38" t="s">
        <v>27</v>
      </c>
      <c r="D32" s="46">
        <f>IF(B32&gt;0,IF(C32="R",B32-B31,IF(C32="A",D31+(B32-B31))),0)+IF(C23="PN",0)</f>
        <v>0</v>
      </c>
      <c r="E32" s="47">
        <f>IF(D32-D30&lt;=0,0,D32-D30)</f>
        <v>0</v>
      </c>
      <c r="F32" s="44"/>
      <c r="G32" s="8"/>
      <c r="H32" s="8"/>
      <c r="I32" s="8"/>
    </row>
    <row r="33" spans="1:9" ht="22.5" customHeight="1" x14ac:dyDescent="0.25">
      <c r="A33" s="8" t="s">
        <v>31</v>
      </c>
      <c r="B33" s="43"/>
      <c r="C33" s="38" t="s">
        <v>28</v>
      </c>
      <c r="D33" s="46">
        <f>IF(B33&gt;0,IF(C33="R",B33-B32,IF(C33="A",D32+(B33-B32))),0)+IF(C24="PN",0)</f>
        <v>0</v>
      </c>
      <c r="E33" s="60"/>
      <c r="F33" s="44"/>
      <c r="G33" s="8"/>
      <c r="H33" s="8"/>
      <c r="I33" s="8"/>
    </row>
    <row r="34" spans="1:9" ht="22.5" customHeight="1" x14ac:dyDescent="0.25">
      <c r="A34" s="8" t="s">
        <v>30</v>
      </c>
      <c r="B34" s="43"/>
      <c r="C34" s="38" t="s">
        <v>27</v>
      </c>
      <c r="D34" s="46">
        <f>IF(B34&gt;0,IF(C34="R",B34-B33,IF(C34="A",D33+(B34-B33))),0)+IF(C25="PN",0)</f>
        <v>0</v>
      </c>
      <c r="E34" s="47">
        <f>IF(D34-D32&lt;=0,0,D34-D32)</f>
        <v>0</v>
      </c>
      <c r="F34" s="44"/>
      <c r="G34" s="8"/>
      <c r="H34" s="8"/>
      <c r="I34" s="8"/>
    </row>
    <row r="35" spans="1:9" ht="22.5" customHeight="1" x14ac:dyDescent="0.25">
      <c r="A35" s="8" t="s">
        <v>29</v>
      </c>
      <c r="B35" s="43"/>
      <c r="C35" s="38" t="s">
        <v>28</v>
      </c>
      <c r="D35" s="46">
        <f>IF(B35&gt;0,IF(C35="R",B35-B34,IF(C35="A",D34+(B35-B34))),0)+IF(C26="PN",0)</f>
        <v>0</v>
      </c>
      <c r="E35" s="60"/>
      <c r="F35" s="44"/>
      <c r="G35" s="8"/>
      <c r="H35" s="8"/>
      <c r="I35" s="8"/>
    </row>
    <row r="36" spans="1:9" ht="22.5" customHeight="1" x14ac:dyDescent="0.25">
      <c r="A36" s="49" t="s">
        <v>40</v>
      </c>
      <c r="B36" s="50"/>
      <c r="C36" s="51"/>
      <c r="D36" s="52">
        <f>IF(((B20-B19)+(B22-B21)+(B24-B23)+(B26-B25)+(B28-B27)+(B30-B29)+(B32-B31)+(B34-B33)-C4)&lt;=0,0,(((B20-B19)+(B22-B21)+(B24-B23)+(B26-B25)+(B28-B27)+(B30-B29)+(B32-B31)+(B34-B33)-C4)))</f>
        <v>0</v>
      </c>
      <c r="E36" s="53">
        <f>+E20+E22+E24+E26+E28+E30+E32+E34</f>
        <v>8</v>
      </c>
      <c r="F36" s="44"/>
      <c r="G36" s="42"/>
      <c r="H36" s="42"/>
      <c r="I36" s="42"/>
    </row>
    <row r="37" spans="1:9" x14ac:dyDescent="0.25">
      <c r="B37" s="54"/>
    </row>
  </sheetData>
  <mergeCells count="3">
    <mergeCell ref="A36:C36"/>
    <mergeCell ref="G3:H3"/>
    <mergeCell ref="D4:D6"/>
  </mergeCells>
  <conditionalFormatting sqref="A36 D36 F36 A19:F35">
    <cfRule type="containsText" priority="11" operator="containsText" text="R">
      <formula>NOT(ISERROR(SEARCH("R",A19)))</formula>
    </cfRule>
  </conditionalFormatting>
  <conditionalFormatting sqref="D10:D14">
    <cfRule type="beginsWith" priority="8" operator="beginsWith" text="R">
      <formula>LEFT(D10,LEN("R"))="R"</formula>
    </cfRule>
  </conditionalFormatting>
  <conditionalFormatting sqref="D19:D36">
    <cfRule type="beginsWith" priority="12" operator="beginsWith" text="R">
      <formula>LEFT(D19,LEN("R"))="R"</formula>
    </cfRule>
  </conditionalFormatting>
  <conditionalFormatting sqref="D11:E14">
    <cfRule type="containsText" priority="7" operator="containsText" text="R">
      <formula>NOT(ISERROR(SEARCH("R",D11)))</formula>
    </cfRule>
  </conditionalFormatting>
  <conditionalFormatting sqref="K11">
    <cfRule type="containsText" priority="4" operator="containsText" text="PN">
      <formula>NOT(ISERROR(SEARCH("PN",K11)))</formula>
    </cfRule>
  </conditionalFormatting>
  <conditionalFormatting sqref="D10">
    <cfRule type="containsText" priority="2" operator="containsText" text="R">
      <formula>NOT(ISERROR(SEARCH("R",D10)))</formula>
    </cfRule>
  </conditionalFormatting>
  <pageMargins left="0.7" right="0.7" top="0.36166666666666669" bottom="0.75" header="0.3" footer="0.3"/>
  <pageSetup paperSize="9" scale="59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9D82EB08-C46B-4390-87AB-AD0C01587411}">
            <xm:f>NOT(ISERROR(SEARCH($C$21,A18)))</xm:f>
            <xm:f>$C$21</xm:f>
            <x14:dxf/>
          </x14:cfRule>
          <xm:sqref>A36 D36 F36 A18:F35</xm:sqref>
        </x14:conditionalFormatting>
        <x14:conditionalFormatting xmlns:xm="http://schemas.microsoft.com/office/excel/2006/main">
          <x14:cfRule type="containsText" priority="9" operator="containsText" id="{CE4007A2-7BFE-4884-A609-F2E7E7236D3D}">
            <xm:f>NOT(ISERROR(SEARCH($C$21,D9)))</xm:f>
            <xm:f>$C$21</xm:f>
            <x14:dxf/>
          </x14:cfRule>
          <xm:sqref>D9:E9</xm:sqref>
        </x14:conditionalFormatting>
        <x14:conditionalFormatting xmlns:xm="http://schemas.microsoft.com/office/excel/2006/main">
          <x14:cfRule type="containsText" priority="6" operator="containsText" id="{338482A0-2B3C-4B57-909B-2645E9BFDA70}">
            <xm:f>NOT(ISERROR(SEARCH($C$21,D11)))</xm:f>
            <xm:f>$C$21</xm:f>
            <x14:dxf/>
          </x14:cfRule>
          <xm:sqref>D11:E14</xm:sqref>
        </x14:conditionalFormatting>
        <x14:conditionalFormatting xmlns:xm="http://schemas.microsoft.com/office/excel/2006/main">
          <x14:cfRule type="containsText" priority="5" operator="containsText" id="{767C8BE6-58BB-48D1-BD0B-8B0FFEE96900}">
            <xm:f>NOT(ISERROR(SEARCH($K$11,K11)))</xm:f>
            <xm:f>$K$11</xm:f>
            <x14:dxf/>
          </x14:cfRule>
          <xm:sqref>K11</xm:sqref>
        </x14:conditionalFormatting>
        <x14:conditionalFormatting xmlns:xm="http://schemas.microsoft.com/office/excel/2006/main">
          <x14:cfRule type="containsText" priority="3" operator="containsText" id="{494A51F5-2238-4132-8336-F0A8B6AD7EC4}">
            <xm:f>NOT(ISERROR(SEARCH($L$9,L10)))</xm:f>
            <xm:f>$L$9</xm:f>
            <x14:dxf>
              <fill>
                <patternFill>
                  <bgColor theme="5" tint="0.79998168889431442"/>
                </patternFill>
              </fill>
            </x14:dxf>
          </x14:cfRule>
          <xm:sqref>L10</xm:sqref>
        </x14:conditionalFormatting>
        <x14:conditionalFormatting xmlns:xm="http://schemas.microsoft.com/office/excel/2006/main">
          <x14:cfRule type="containsText" priority="1" operator="containsText" id="{9B77F038-D145-4F3F-924E-1A7B0672D8C7}">
            <xm:f>NOT(ISERROR(SEARCH($C$21,D10)))</xm:f>
            <xm:f>$C$21</xm:f>
            <x14:dxf/>
          </x14:cfRule>
          <xm:sqref>D10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5163916E7A5B43879A2E9777010812" ma:contentTypeVersion="2" ma:contentTypeDescription="Crée un document." ma:contentTypeScope="" ma:versionID="83f1f51f61963a358c73ec1a64648f10">
  <xsd:schema xmlns:xsd="http://www.w3.org/2001/XMLSchema" xmlns:xs="http://www.w3.org/2001/XMLSchema" xmlns:p="http://schemas.microsoft.com/office/2006/metadata/properties" xmlns:ns3="3fe1a774-99ba-4143-a5d2-769ed1b6ebc5" targetNamespace="http://schemas.microsoft.com/office/2006/metadata/properties" ma:root="true" ma:fieldsID="75ef50b27156adde6252cb91461e52f8" ns3:_="">
    <xsd:import namespace="3fe1a774-99ba-4143-a5d2-769ed1b6ebc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e1a774-99ba-4143-a5d2-769ed1b6eb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B7A2EED-31C7-4670-9006-9EC69806B9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0565C8-F14D-4CF3-9A74-9FCDA7A5C1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e1a774-99ba-4143-a5d2-769ed1b6eb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7ADF72-9CB6-4C5F-A331-65F5B6AD206E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3fe1a774-99ba-4143-a5d2-769ed1b6ebc5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>Pozzo di borgo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Technicien 2</dc:creator>
  <cp:lastModifiedBy>Roland BENIGNI</cp:lastModifiedBy>
  <cp:lastPrinted>2021-10-01T13:33:17Z</cp:lastPrinted>
  <dcterms:created xsi:type="dcterms:W3CDTF">2006-04-10T07:50:10Z</dcterms:created>
  <dcterms:modified xsi:type="dcterms:W3CDTF">2024-09-24T08:36:52Z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0x010100305163916E7A5B43879A2E9777010812</vt:lpwstr>
  </property>
</Properties>
</file>