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720" yWindow="495" windowWidth="18315" windowHeight="11505" tabRatio="644"/>
  </bookViews>
  <sheets>
    <sheet name="SYNTHESE" sheetId="1" r:id="rId1"/>
    <sheet name="1" sheetId="3" r:id="rId2"/>
    <sheet name="2" sheetId="123" r:id="rId3"/>
    <sheet name="3" sheetId="124" r:id="rId4"/>
  </sheets>
  <calcPr calcId="125725"/>
</workbook>
</file>

<file path=xl/calcChain.xml><?xml version="1.0" encoding="utf-8"?>
<calcChain xmlns="http://schemas.openxmlformats.org/spreadsheetml/2006/main">
  <c r="B3" i="1"/>
  <c r="B4"/>
  <c r="B6"/>
  <c r="B7" l="1"/>
  <c r="B8"/>
  <c r="B9"/>
  <c r="B10"/>
  <c r="B11"/>
  <c r="F5"/>
  <c r="F4"/>
  <c r="E5"/>
  <c r="E4"/>
  <c r="D5"/>
  <c r="D4"/>
  <c r="C5"/>
  <c r="C4"/>
  <c r="G3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3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K44" i="124"/>
  <c r="I44"/>
  <c r="H44"/>
  <c r="J44" l="1"/>
  <c r="L44" s="1"/>
  <c r="M44" s="1"/>
  <c r="K43"/>
  <c r="I43"/>
  <c r="H43"/>
  <c r="J43" l="1"/>
  <c r="L43" s="1"/>
  <c r="M43" s="1"/>
  <c r="K42"/>
  <c r="I42"/>
  <c r="H42"/>
  <c r="J42" l="1"/>
  <c r="L42" s="1"/>
  <c r="M42" s="1"/>
  <c r="K41"/>
  <c r="I41"/>
  <c r="H41"/>
  <c r="J41" l="1"/>
  <c r="L41" s="1"/>
  <c r="M41" s="1"/>
  <c r="K40"/>
  <c r="I40"/>
  <c r="H40"/>
  <c r="J40" l="1"/>
  <c r="L40" s="1"/>
  <c r="M40" s="1"/>
  <c r="K39"/>
  <c r="I39"/>
  <c r="H39"/>
  <c r="J39" l="1"/>
  <c r="L39" s="1"/>
  <c r="M39" s="1"/>
  <c r="E30"/>
  <c r="D30"/>
  <c r="E29"/>
  <c r="D29"/>
  <c r="E28"/>
  <c r="D28"/>
  <c r="E27"/>
  <c r="D27"/>
  <c r="E26"/>
  <c r="D26"/>
  <c r="E25"/>
  <c r="D25"/>
  <c r="E24"/>
  <c r="D24"/>
  <c r="N6"/>
  <c r="N5"/>
  <c r="N3"/>
  <c r="K3"/>
  <c r="F30" s="1"/>
  <c r="K44" i="123"/>
  <c r="I44"/>
  <c r="H44"/>
  <c r="M46" i="124" l="1"/>
  <c r="N39" s="1"/>
  <c r="N46" s="1"/>
  <c r="F25"/>
  <c r="F27"/>
  <c r="F29"/>
  <c r="F24"/>
  <c r="F26"/>
  <c r="F28"/>
  <c r="J44" i="123"/>
  <c r="L44" s="1"/>
  <c r="M44" s="1"/>
  <c r="K43"/>
  <c r="I43"/>
  <c r="H43"/>
  <c r="M47" i="124" l="1"/>
  <c r="N45"/>
  <c r="M48"/>
  <c r="O47" s="1"/>
  <c r="N44"/>
  <c r="N43"/>
  <c r="N42"/>
  <c r="N41"/>
  <c r="N40"/>
  <c r="J43" i="123"/>
  <c r="L43" s="1"/>
  <c r="M43" s="1"/>
  <c r="K42"/>
  <c r="I42"/>
  <c r="H42"/>
  <c r="O45" i="124" l="1"/>
  <c r="O44"/>
  <c r="O43"/>
  <c r="O42"/>
  <c r="O41"/>
  <c r="O40"/>
  <c r="O39"/>
  <c r="O46"/>
  <c r="O48" s="1"/>
  <c r="J42" i="123"/>
  <c r="L42" s="1"/>
  <c r="M42" s="1"/>
  <c r="K41"/>
  <c r="I41"/>
  <c r="H41"/>
  <c r="J41" l="1"/>
  <c r="L41" s="1"/>
  <c r="M41" s="1"/>
  <c r="K40"/>
  <c r="I40"/>
  <c r="H40"/>
  <c r="J40" l="1"/>
  <c r="L40" s="1"/>
  <c r="M40" s="1"/>
  <c r="K39"/>
  <c r="I39"/>
  <c r="H39"/>
  <c r="J39" l="1"/>
  <c r="L39" s="1"/>
  <c r="M39" s="1"/>
  <c r="E30"/>
  <c r="D30"/>
  <c r="E29"/>
  <c r="D29"/>
  <c r="E28"/>
  <c r="D28"/>
  <c r="E27"/>
  <c r="D27"/>
  <c r="E26"/>
  <c r="D26"/>
  <c r="E25"/>
  <c r="D25"/>
  <c r="E24"/>
  <c r="D24"/>
  <c r="N6"/>
  <c r="N5"/>
  <c r="N3"/>
  <c r="K3"/>
  <c r="F30" s="1"/>
  <c r="E6" i="1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3"/>
  <c r="AJ5"/>
  <c r="AJ6"/>
  <c r="AK4"/>
  <c r="AK3"/>
  <c r="AJ3"/>
  <c r="N5" i="3"/>
  <c r="N6"/>
  <c r="E30"/>
  <c r="E29"/>
  <c r="E28"/>
  <c r="E27"/>
  <c r="E26"/>
  <c r="E25"/>
  <c r="E24"/>
  <c r="D30"/>
  <c r="D29"/>
  <c r="D28"/>
  <c r="D27"/>
  <c r="D26"/>
  <c r="D25"/>
  <c r="D24"/>
  <c r="M46" i="123" l="1"/>
  <c r="N39" s="1"/>
  <c r="N46" s="1"/>
  <c r="F25"/>
  <c r="F27"/>
  <c r="F29"/>
  <c r="F24"/>
  <c r="F26"/>
  <c r="F28"/>
  <c r="F3" i="1"/>
  <c r="F61"/>
  <c r="F59"/>
  <c r="F57"/>
  <c r="F55"/>
  <c r="F53"/>
  <c r="F51"/>
  <c r="F49"/>
  <c r="F47"/>
  <c r="F45"/>
  <c r="F43"/>
  <c r="F41"/>
  <c r="F39"/>
  <c r="F37"/>
  <c r="F35"/>
  <c r="F33"/>
  <c r="F31"/>
  <c r="F29"/>
  <c r="F27"/>
  <c r="F25"/>
  <c r="F23"/>
  <c r="F21"/>
  <c r="F19"/>
  <c r="F17"/>
  <c r="F15"/>
  <c r="F13"/>
  <c r="F11"/>
  <c r="F9"/>
  <c r="F7"/>
  <c r="F62"/>
  <c r="F60"/>
  <c r="F58"/>
  <c r="F56"/>
  <c r="F54"/>
  <c r="F52"/>
  <c r="F50"/>
  <c r="F48"/>
  <c r="F46"/>
  <c r="F44"/>
  <c r="F42"/>
  <c r="F40"/>
  <c r="F38"/>
  <c r="F36"/>
  <c r="F34"/>
  <c r="F32"/>
  <c r="F30"/>
  <c r="F28"/>
  <c r="F26"/>
  <c r="F24"/>
  <c r="F22"/>
  <c r="F20"/>
  <c r="F18"/>
  <c r="F16"/>
  <c r="F14"/>
  <c r="F12"/>
  <c r="F10"/>
  <c r="F8"/>
  <c r="F6"/>
  <c r="K3" i="3"/>
  <c r="N3"/>
  <c r="I44"/>
  <c r="G5" i="1"/>
  <c r="G4"/>
  <c r="H43" i="3"/>
  <c r="H44"/>
  <c r="H40"/>
  <c r="H41"/>
  <c r="H42"/>
  <c r="M47" i="123" l="1"/>
  <c r="D7" i="1"/>
  <c r="D9"/>
  <c r="D11"/>
  <c r="D13"/>
  <c r="D15"/>
  <c r="D17"/>
  <c r="D19"/>
  <c r="D21"/>
  <c r="D23"/>
  <c r="D25"/>
  <c r="D27"/>
  <c r="D29"/>
  <c r="D31"/>
  <c r="D33"/>
  <c r="D35"/>
  <c r="D37"/>
  <c r="D39"/>
  <c r="D41"/>
  <c r="D43"/>
  <c r="D45"/>
  <c r="D47"/>
  <c r="D49"/>
  <c r="D51"/>
  <c r="D53"/>
  <c r="D55"/>
  <c r="D57"/>
  <c r="D59"/>
  <c r="D61"/>
  <c r="D3"/>
  <c r="D6"/>
  <c r="D8"/>
  <c r="D10"/>
  <c r="D12"/>
  <c r="D14"/>
  <c r="D16"/>
  <c r="D18"/>
  <c r="D20"/>
  <c r="D22"/>
  <c r="D24"/>
  <c r="D26"/>
  <c r="D28"/>
  <c r="D30"/>
  <c r="D32"/>
  <c r="D34"/>
  <c r="D36"/>
  <c r="D38"/>
  <c r="D40"/>
  <c r="D42"/>
  <c r="D44"/>
  <c r="D46"/>
  <c r="D48"/>
  <c r="D50"/>
  <c r="D52"/>
  <c r="D54"/>
  <c r="D56"/>
  <c r="D58"/>
  <c r="D60"/>
  <c r="D62"/>
  <c r="M48" i="123"/>
  <c r="O46" s="1"/>
  <c r="O48" s="1"/>
  <c r="N45"/>
  <c r="N44"/>
  <c r="N43"/>
  <c r="N42"/>
  <c r="N41"/>
  <c r="N40"/>
  <c r="F29" i="3"/>
  <c r="F27"/>
  <c r="F30"/>
  <c r="F28"/>
  <c r="F26"/>
  <c r="F24"/>
  <c r="F25"/>
  <c r="O47" i="123" l="1"/>
  <c r="O45"/>
  <c r="O44"/>
  <c r="O43"/>
  <c r="O42"/>
  <c r="O41"/>
  <c r="O40"/>
  <c r="O39"/>
  <c r="S6" i="1" l="1"/>
  <c r="S7"/>
  <c r="S8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K5" l="1"/>
  <c r="M5" l="1"/>
  <c r="Q5" l="1"/>
  <c r="S5" l="1"/>
  <c r="K4" l="1"/>
  <c r="M4" l="1"/>
  <c r="Q4" l="1"/>
  <c r="S4" l="1"/>
  <c r="I5" l="1"/>
  <c r="I4"/>
  <c r="H39" i="3"/>
  <c r="S62" i="1" l="1"/>
  <c r="S61"/>
  <c r="S60"/>
  <c r="S59"/>
  <c r="S58"/>
  <c r="S57"/>
  <c r="S56"/>
  <c r="S55"/>
  <c r="S54"/>
  <c r="S53"/>
  <c r="S52"/>
  <c r="S51"/>
  <c r="S50"/>
  <c r="S49"/>
  <c r="S48"/>
  <c r="S47"/>
  <c r="S46"/>
  <c r="S45"/>
  <c r="S44"/>
  <c r="S43"/>
  <c r="S42"/>
  <c r="S41"/>
  <c r="S40"/>
  <c r="S39"/>
  <c r="S38"/>
  <c r="S37"/>
  <c r="S36"/>
  <c r="S35"/>
  <c r="S34"/>
  <c r="S33"/>
  <c r="S32"/>
  <c r="S31"/>
  <c r="S30"/>
  <c r="S29"/>
  <c r="S28"/>
  <c r="K44" i="3" l="1"/>
  <c r="K43"/>
  <c r="I43"/>
  <c r="K42"/>
  <c r="I42"/>
  <c r="K41"/>
  <c r="I41"/>
  <c r="K40"/>
  <c r="I40"/>
  <c r="K39"/>
  <c r="I39"/>
  <c r="G63" i="1"/>
  <c r="J39" i="3" l="1"/>
  <c r="J41"/>
  <c r="L41" s="1"/>
  <c r="M41" s="1"/>
  <c r="O3" i="1" s="1"/>
  <c r="J43" i="3"/>
  <c r="J44"/>
  <c r="L44" s="1"/>
  <c r="M44" s="1"/>
  <c r="I3" i="1" s="1"/>
  <c r="J40" i="3"/>
  <c r="L40" s="1"/>
  <c r="M40" s="1"/>
  <c r="Q3" i="1" s="1"/>
  <c r="J42" i="3"/>
  <c r="L42" s="1"/>
  <c r="M42" s="1"/>
  <c r="M3" i="1" s="1"/>
  <c r="Q62"/>
  <c r="O62"/>
  <c r="M62"/>
  <c r="K62"/>
  <c r="I62"/>
  <c r="U62" l="1"/>
  <c r="Y62" s="1"/>
  <c r="Q61"/>
  <c r="O61"/>
  <c r="M61"/>
  <c r="K61"/>
  <c r="I61"/>
  <c r="Q60"/>
  <c r="O60"/>
  <c r="M60"/>
  <c r="K60"/>
  <c r="I60"/>
  <c r="U60" l="1"/>
  <c r="Y60" s="1"/>
  <c r="U61"/>
  <c r="Y61" s="1"/>
  <c r="Q59"/>
  <c r="O59"/>
  <c r="M59"/>
  <c r="K59"/>
  <c r="I59"/>
  <c r="V61" l="1"/>
  <c r="W61" s="1"/>
  <c r="U59"/>
  <c r="Y59" s="1"/>
  <c r="V60"/>
  <c r="W60" s="1"/>
  <c r="Q58"/>
  <c r="O58"/>
  <c r="M58"/>
  <c r="K58"/>
  <c r="I58"/>
  <c r="U58" l="1"/>
  <c r="Y58" s="1"/>
  <c r="Q57"/>
  <c r="O57"/>
  <c r="M57"/>
  <c r="K57"/>
  <c r="I57"/>
  <c r="U57" l="1"/>
  <c r="Y57" s="1"/>
  <c r="Q56"/>
  <c r="O56"/>
  <c r="M56"/>
  <c r="K56"/>
  <c r="I56"/>
  <c r="U56" l="1"/>
  <c r="Y56" s="1"/>
  <c r="Q55"/>
  <c r="O55"/>
  <c r="M55"/>
  <c r="K55"/>
  <c r="I55"/>
  <c r="U55" l="1"/>
  <c r="Y55" s="1"/>
  <c r="Q54"/>
  <c r="O54"/>
  <c r="M54"/>
  <c r="K54"/>
  <c r="I54"/>
  <c r="U54" l="1"/>
  <c r="Y54" s="1"/>
  <c r="Q53"/>
  <c r="O53"/>
  <c r="M53"/>
  <c r="K53"/>
  <c r="I53"/>
  <c r="U53" l="1"/>
  <c r="Y53" s="1"/>
  <c r="Q52"/>
  <c r="O52"/>
  <c r="M52"/>
  <c r="K52"/>
  <c r="I52"/>
  <c r="U52" l="1"/>
  <c r="Y52" s="1"/>
  <c r="Q51"/>
  <c r="O51"/>
  <c r="M51"/>
  <c r="K51"/>
  <c r="I51"/>
  <c r="U51" l="1"/>
  <c r="Y51" s="1"/>
  <c r="Q50"/>
  <c r="O50"/>
  <c r="M50"/>
  <c r="K50"/>
  <c r="I50"/>
  <c r="U50" l="1"/>
  <c r="Y50" s="1"/>
  <c r="Q49"/>
  <c r="O49"/>
  <c r="M49"/>
  <c r="K49"/>
  <c r="I49"/>
  <c r="U49" l="1"/>
  <c r="Y49" s="1"/>
  <c r="Q48"/>
  <c r="O48"/>
  <c r="M48"/>
  <c r="K48"/>
  <c r="I48"/>
  <c r="U48" l="1"/>
  <c r="Y48" s="1"/>
  <c r="Q47"/>
  <c r="O47"/>
  <c r="M47"/>
  <c r="K47"/>
  <c r="I47"/>
  <c r="U47" l="1"/>
  <c r="Y47" s="1"/>
  <c r="Q46"/>
  <c r="O46"/>
  <c r="M46"/>
  <c r="K46"/>
  <c r="I46"/>
  <c r="U46" l="1"/>
  <c r="Y46" s="1"/>
  <c r="Q45"/>
  <c r="O45"/>
  <c r="M45"/>
  <c r="K45"/>
  <c r="I45"/>
  <c r="U45" l="1"/>
  <c r="Y45" s="1"/>
  <c r="Q44"/>
  <c r="O44"/>
  <c r="M44"/>
  <c r="K44"/>
  <c r="I44"/>
  <c r="U44" l="1"/>
  <c r="Y44" s="1"/>
  <c r="Q43"/>
  <c r="O43"/>
  <c r="M43"/>
  <c r="K43"/>
  <c r="I43"/>
  <c r="U43" l="1"/>
  <c r="Y43" s="1"/>
  <c r="Q42"/>
  <c r="O42"/>
  <c r="M42"/>
  <c r="K42"/>
  <c r="I42"/>
  <c r="U42" l="1"/>
  <c r="Y42" s="1"/>
  <c r="Q41"/>
  <c r="O41"/>
  <c r="M41"/>
  <c r="K41"/>
  <c r="I41"/>
  <c r="U41" l="1"/>
  <c r="Y41" s="1"/>
  <c r="Q40"/>
  <c r="O40"/>
  <c r="M40"/>
  <c r="K40"/>
  <c r="I40"/>
  <c r="U40" l="1"/>
  <c r="Y40" s="1"/>
  <c r="Q39"/>
  <c r="O39"/>
  <c r="M39"/>
  <c r="K39"/>
  <c r="I39"/>
  <c r="U39" l="1"/>
  <c r="Y39" s="1"/>
  <c r="Q38"/>
  <c r="O38"/>
  <c r="M38"/>
  <c r="K38"/>
  <c r="I38"/>
  <c r="U38" l="1"/>
  <c r="Y38" s="1"/>
  <c r="Q37"/>
  <c r="O37"/>
  <c r="M37"/>
  <c r="K37"/>
  <c r="I37"/>
  <c r="U37" l="1"/>
  <c r="Y37" s="1"/>
  <c r="Q36"/>
  <c r="O36"/>
  <c r="M36"/>
  <c r="K36"/>
  <c r="I36"/>
  <c r="U36" l="1"/>
  <c r="Y36" s="1"/>
  <c r="Q35"/>
  <c r="O35"/>
  <c r="M35"/>
  <c r="K35"/>
  <c r="I35"/>
  <c r="U35" l="1"/>
  <c r="Y35" s="1"/>
  <c r="Q34"/>
  <c r="O34"/>
  <c r="M34"/>
  <c r="K34"/>
  <c r="I34"/>
  <c r="U34" l="1"/>
  <c r="Y34" s="1"/>
  <c r="Q33"/>
  <c r="O33"/>
  <c r="M33"/>
  <c r="K33"/>
  <c r="I33"/>
  <c r="U33" l="1"/>
  <c r="Y33" s="1"/>
  <c r="Q32"/>
  <c r="O32"/>
  <c r="M32"/>
  <c r="K32"/>
  <c r="I32"/>
  <c r="U32" l="1"/>
  <c r="Y32" s="1"/>
  <c r="Q31"/>
  <c r="O31"/>
  <c r="M31"/>
  <c r="K31"/>
  <c r="I31"/>
  <c r="U31" l="1"/>
  <c r="Y31" s="1"/>
  <c r="Q30"/>
  <c r="O30"/>
  <c r="M30"/>
  <c r="K30"/>
  <c r="I30"/>
  <c r="U30" l="1"/>
  <c r="Y30" s="1"/>
  <c r="Q29"/>
  <c r="O29"/>
  <c r="M29"/>
  <c r="K29"/>
  <c r="I29"/>
  <c r="U29" l="1"/>
  <c r="Y29" s="1"/>
  <c r="Q28"/>
  <c r="O28"/>
  <c r="M28"/>
  <c r="K28"/>
  <c r="I28"/>
  <c r="U28" l="1"/>
  <c r="Y28" s="1"/>
  <c r="Q27"/>
  <c r="O27"/>
  <c r="M27"/>
  <c r="K27"/>
  <c r="I27"/>
  <c r="U27" l="1"/>
  <c r="Y27" s="1"/>
  <c r="Q26"/>
  <c r="O26"/>
  <c r="M26"/>
  <c r="K26"/>
  <c r="I26"/>
  <c r="U26" l="1"/>
  <c r="Y26" s="1"/>
  <c r="Q25"/>
  <c r="O25"/>
  <c r="M25"/>
  <c r="K25"/>
  <c r="I25"/>
  <c r="U25" l="1"/>
  <c r="Y25" s="1"/>
  <c r="Q24"/>
  <c r="O24"/>
  <c r="M24"/>
  <c r="K24"/>
  <c r="I24"/>
  <c r="U24" l="1"/>
  <c r="Y24" s="1"/>
  <c r="Q23"/>
  <c r="O23"/>
  <c r="M23"/>
  <c r="K23"/>
  <c r="I23"/>
  <c r="U23" l="1"/>
  <c r="Y23" s="1"/>
  <c r="Q22"/>
  <c r="O22"/>
  <c r="M22"/>
  <c r="K22"/>
  <c r="I22"/>
  <c r="U22" l="1"/>
  <c r="Y22" s="1"/>
  <c r="Q21"/>
  <c r="O21"/>
  <c r="M21"/>
  <c r="K21"/>
  <c r="I21"/>
  <c r="U21" l="1"/>
  <c r="Y21" s="1"/>
  <c r="Q20"/>
  <c r="O20"/>
  <c r="M20"/>
  <c r="K20"/>
  <c r="I20"/>
  <c r="U20" l="1"/>
  <c r="Y20" s="1"/>
  <c r="Q19"/>
  <c r="O19"/>
  <c r="M19"/>
  <c r="K19"/>
  <c r="I19"/>
  <c r="U19" l="1"/>
  <c r="Y19" s="1"/>
  <c r="Q18"/>
  <c r="O18"/>
  <c r="M18"/>
  <c r="K18"/>
  <c r="I18"/>
  <c r="U18" l="1"/>
  <c r="Y18" s="1"/>
  <c r="Q17"/>
  <c r="O17"/>
  <c r="M17"/>
  <c r="K17"/>
  <c r="I17"/>
  <c r="U17" l="1"/>
  <c r="Y17" s="1"/>
  <c r="Q16"/>
  <c r="O16"/>
  <c r="M16"/>
  <c r="K16"/>
  <c r="I16"/>
  <c r="U16" l="1"/>
  <c r="Y16" s="1"/>
  <c r="Q15"/>
  <c r="O15"/>
  <c r="M15"/>
  <c r="K15"/>
  <c r="I15"/>
  <c r="U15" l="1"/>
  <c r="Y15" s="1"/>
  <c r="Q14"/>
  <c r="O14"/>
  <c r="M14"/>
  <c r="K14"/>
  <c r="I14"/>
  <c r="U14" l="1"/>
  <c r="Y14" s="1"/>
  <c r="Q13"/>
  <c r="O13"/>
  <c r="M13"/>
  <c r="K13"/>
  <c r="I13"/>
  <c r="U13" l="1"/>
  <c r="Y13" s="1"/>
  <c r="Q12"/>
  <c r="O12"/>
  <c r="M12"/>
  <c r="K12"/>
  <c r="I12"/>
  <c r="Q11"/>
  <c r="O11"/>
  <c r="M11"/>
  <c r="K11"/>
  <c r="I11"/>
  <c r="U11" l="1"/>
  <c r="Y11" s="1"/>
  <c r="U12"/>
  <c r="Y12" s="1"/>
  <c r="Q10"/>
  <c r="O10"/>
  <c r="M10"/>
  <c r="K10"/>
  <c r="I10"/>
  <c r="U10" l="1"/>
  <c r="Y10" s="1"/>
  <c r="Q9"/>
  <c r="O9"/>
  <c r="M9"/>
  <c r="K9"/>
  <c r="I9"/>
  <c r="U9" l="1"/>
  <c r="Y9" s="1"/>
  <c r="Q8"/>
  <c r="O8"/>
  <c r="M8"/>
  <c r="K8"/>
  <c r="I8"/>
  <c r="U8" l="1"/>
  <c r="Y8" s="1"/>
  <c r="Q7"/>
  <c r="O7"/>
  <c r="M7"/>
  <c r="K7"/>
  <c r="I7"/>
  <c r="Q6"/>
  <c r="I6"/>
  <c r="O5"/>
  <c r="F63"/>
  <c r="L39" i="3"/>
  <c r="L43"/>
  <c r="M43" s="1"/>
  <c r="K3" i="1" s="1"/>
  <c r="U7" l="1"/>
  <c r="Y7" s="1"/>
  <c r="U5"/>
  <c r="Y5" s="1"/>
  <c r="M39" i="3"/>
  <c r="S3" i="1" s="1"/>
  <c r="K63"/>
  <c r="M63"/>
  <c r="I63"/>
  <c r="O6"/>
  <c r="M6"/>
  <c r="K6"/>
  <c r="O4"/>
  <c r="AD4"/>
  <c r="M46" i="3" l="1"/>
  <c r="N45" s="1"/>
  <c r="H3" i="1" s="1"/>
  <c r="S63"/>
  <c r="U6"/>
  <c r="Y6" s="1"/>
  <c r="Y4"/>
  <c r="O63"/>
  <c r="N43" i="3" l="1"/>
  <c r="L3" i="1" s="1"/>
  <c r="U3"/>
  <c r="V3" s="1"/>
  <c r="W3" s="1"/>
  <c r="N44" i="3"/>
  <c r="J3" i="1" s="1"/>
  <c r="N42" i="3"/>
  <c r="N3" i="1" s="1"/>
  <c r="N41" i="3"/>
  <c r="P3" i="1" s="1"/>
  <c r="N40" i="3"/>
  <c r="R3" i="1" s="1"/>
  <c r="N39" i="3"/>
  <c r="T3" i="1" s="1"/>
  <c r="M47" i="3"/>
  <c r="M48" s="1"/>
  <c r="O43" s="1"/>
  <c r="AD5" i="1"/>
  <c r="Y3" l="1"/>
  <c r="AH4" s="1"/>
  <c r="Z4" s="1"/>
  <c r="O45" i="3"/>
  <c r="O46"/>
  <c r="O48" s="1"/>
  <c r="O47"/>
  <c r="O42"/>
  <c r="O40"/>
  <c r="O44"/>
  <c r="N46"/>
  <c r="O39"/>
  <c r="O41"/>
  <c r="AD6" i="1"/>
  <c r="AH5" l="1"/>
  <c r="Z5" s="1"/>
  <c r="AD7"/>
  <c r="AH6" l="1"/>
  <c r="Z6" s="1"/>
  <c r="AD8"/>
  <c r="AH7" l="1"/>
  <c r="AH8" s="1"/>
  <c r="AD9"/>
  <c r="Z7" l="1"/>
  <c r="Z8"/>
  <c r="AH9"/>
  <c r="AD10"/>
  <c r="AH10" l="1"/>
  <c r="Z9"/>
  <c r="AD11"/>
  <c r="AH11" l="1"/>
  <c r="Z11" s="1"/>
  <c r="Z10"/>
  <c r="AD12"/>
  <c r="AD13" l="1"/>
  <c r="AD14" l="1"/>
  <c r="AD15" l="1"/>
  <c r="AD16" l="1"/>
  <c r="AD17" l="1"/>
  <c r="AD18" l="1"/>
  <c r="AD19" l="1"/>
  <c r="AD20" l="1"/>
  <c r="AD21" l="1"/>
  <c r="AD22" l="1"/>
  <c r="AD23" l="1"/>
  <c r="AD24" l="1"/>
  <c r="AD25" l="1"/>
  <c r="AD26" l="1"/>
  <c r="AD27" l="1"/>
  <c r="AD28" l="1"/>
  <c r="AD29" l="1"/>
  <c r="AD30" l="1"/>
  <c r="AD31" l="1"/>
  <c r="AD32" l="1"/>
  <c r="AD33" l="1"/>
  <c r="AD34" l="1"/>
  <c r="AD35" l="1"/>
  <c r="AD36" l="1"/>
  <c r="AD37" l="1"/>
  <c r="AD38" l="1"/>
  <c r="AD39" l="1"/>
  <c r="AD40" l="1"/>
  <c r="AD41" l="1"/>
  <c r="AD42" l="1"/>
  <c r="AD43" l="1"/>
  <c r="AD44" l="1"/>
  <c r="AD45" l="1"/>
  <c r="AD46" l="1"/>
  <c r="AD47" l="1"/>
  <c r="AD48" l="1"/>
  <c r="AD49" l="1"/>
  <c r="AD50" l="1"/>
  <c r="AD51" l="1"/>
  <c r="AD52" l="1"/>
  <c r="AD53" l="1"/>
  <c r="AD54" l="1"/>
  <c r="AD55" l="1"/>
  <c r="AD56" l="1"/>
  <c r="AD57" l="1"/>
  <c r="AD58" l="1"/>
  <c r="AD59" l="1"/>
  <c r="AD62" l="1"/>
  <c r="AD60"/>
  <c r="AD61" l="1"/>
  <c r="V4"/>
  <c r="AE4" s="1"/>
  <c r="V62"/>
  <c r="W62" s="1"/>
  <c r="V59"/>
  <c r="W59" s="1"/>
  <c r="V58"/>
  <c r="W58" s="1"/>
  <c r="V57"/>
  <c r="W57" s="1"/>
  <c r="V56"/>
  <c r="W56" s="1"/>
  <c r="V55"/>
  <c r="W55" s="1"/>
  <c r="V54"/>
  <c r="W54" s="1"/>
  <c r="V53"/>
  <c r="W53" s="1"/>
  <c r="V52"/>
  <c r="W52" s="1"/>
  <c r="V51"/>
  <c r="W51" s="1"/>
  <c r="V50"/>
  <c r="W50" s="1"/>
  <c r="V49"/>
  <c r="W49" s="1"/>
  <c r="V48"/>
  <c r="W48" s="1"/>
  <c r="V47"/>
  <c r="W47" s="1"/>
  <c r="V46"/>
  <c r="W46" s="1"/>
  <c r="V45"/>
  <c r="W45" s="1"/>
  <c r="V44"/>
  <c r="W44" s="1"/>
  <c r="V43"/>
  <c r="W43" s="1"/>
  <c r="V42"/>
  <c r="W42" s="1"/>
  <c r="V41"/>
  <c r="W41" s="1"/>
  <c r="V40"/>
  <c r="W40" s="1"/>
  <c r="V39"/>
  <c r="W39" s="1"/>
  <c r="V38"/>
  <c r="W38" s="1"/>
  <c r="V37"/>
  <c r="W37" s="1"/>
  <c r="V36"/>
  <c r="W36" s="1"/>
  <c r="V35"/>
  <c r="W35" s="1"/>
  <c r="V34"/>
  <c r="W34" s="1"/>
  <c r="V33"/>
  <c r="W33" s="1"/>
  <c r="V32"/>
  <c r="W32" s="1"/>
  <c r="V31"/>
  <c r="W31" s="1"/>
  <c r="V30"/>
  <c r="W30" s="1"/>
  <c r="V29"/>
  <c r="W29" s="1"/>
  <c r="V28"/>
  <c r="W28" s="1"/>
  <c r="V27"/>
  <c r="W27" s="1"/>
  <c r="V26"/>
  <c r="W26" s="1"/>
  <c r="V25"/>
  <c r="W25" s="1"/>
  <c r="V24"/>
  <c r="W24" s="1"/>
  <c r="V23"/>
  <c r="W23" s="1"/>
  <c r="V22"/>
  <c r="W22" s="1"/>
  <c r="V21"/>
  <c r="W21" s="1"/>
  <c r="V20"/>
  <c r="W20" s="1"/>
  <c r="V19"/>
  <c r="W19" s="1"/>
  <c r="V18"/>
  <c r="W18" s="1"/>
  <c r="V17"/>
  <c r="W17" s="1"/>
  <c r="V16"/>
  <c r="W16" s="1"/>
  <c r="V15"/>
  <c r="W15" s="1"/>
  <c r="V14"/>
  <c r="W14" s="1"/>
  <c r="V13"/>
  <c r="W13" s="1"/>
  <c r="V12"/>
  <c r="W12" s="1"/>
  <c r="U63"/>
  <c r="Q63" s="1"/>
  <c r="V10"/>
  <c r="W10" s="1"/>
  <c r="V9"/>
  <c r="W9" s="1"/>
  <c r="V8"/>
  <c r="W8" s="1"/>
  <c r="V7"/>
  <c r="W7" s="1"/>
  <c r="V6"/>
  <c r="W6" s="1"/>
  <c r="V5"/>
  <c r="W5" s="1"/>
  <c r="W4" l="1"/>
  <c r="V11"/>
  <c r="AE5"/>
  <c r="X4"/>
  <c r="W11" l="1"/>
  <c r="V63"/>
  <c r="X5"/>
  <c r="AE6"/>
  <c r="AE7" l="1"/>
  <c r="X6"/>
  <c r="X7" l="1"/>
  <c r="AE8"/>
  <c r="AE9" l="1"/>
  <c r="X8"/>
  <c r="X9" l="1"/>
  <c r="AE10"/>
  <c r="AE11" l="1"/>
  <c r="X10"/>
  <c r="AE12" l="1"/>
  <c r="X11"/>
  <c r="AE13" l="1"/>
  <c r="X12"/>
  <c r="X13" l="1"/>
  <c r="AE14"/>
  <c r="AE15" l="1"/>
  <c r="X14"/>
  <c r="AE16" l="1"/>
  <c r="X15"/>
  <c r="AE17" l="1"/>
  <c r="X16"/>
  <c r="X17" l="1"/>
  <c r="AE18"/>
  <c r="AE19" l="1"/>
  <c r="X18"/>
  <c r="AE20" l="1"/>
  <c r="X19"/>
  <c r="AE21" l="1"/>
  <c r="X20"/>
  <c r="X21" l="1"/>
  <c r="AE22"/>
  <c r="AE23" l="1"/>
  <c r="X22"/>
  <c r="AE24" l="1"/>
  <c r="X23"/>
  <c r="AE25" l="1"/>
  <c r="X24"/>
  <c r="X25" l="1"/>
  <c r="AE26"/>
  <c r="AE27" l="1"/>
  <c r="X26"/>
  <c r="AE28" l="1"/>
  <c r="X27"/>
  <c r="AE29" l="1"/>
  <c r="X28"/>
  <c r="X29" l="1"/>
  <c r="AE30"/>
  <c r="AE31" l="1"/>
  <c r="X30"/>
  <c r="AE32" l="1"/>
  <c r="X31"/>
  <c r="AE33" l="1"/>
  <c r="X32"/>
  <c r="X33" l="1"/>
  <c r="AE34"/>
  <c r="AE35" l="1"/>
  <c r="X34"/>
  <c r="AE36" l="1"/>
  <c r="X35"/>
  <c r="AE37" l="1"/>
  <c r="X36"/>
  <c r="X37" l="1"/>
  <c r="AE38"/>
  <c r="AE39" l="1"/>
  <c r="X38"/>
  <c r="AE40" l="1"/>
  <c r="X39"/>
  <c r="AE41" l="1"/>
  <c r="X40"/>
  <c r="X41" l="1"/>
  <c r="AE42"/>
  <c r="AE43" l="1"/>
  <c r="X42"/>
  <c r="AE44" l="1"/>
  <c r="X43"/>
  <c r="AE45" l="1"/>
  <c r="X44"/>
  <c r="X45" l="1"/>
  <c r="AE46"/>
  <c r="AE47" l="1"/>
  <c r="X46"/>
  <c r="AE48" l="1"/>
  <c r="X47"/>
  <c r="AE49" l="1"/>
  <c r="X48"/>
  <c r="X49" l="1"/>
  <c r="AE50"/>
  <c r="AE51" l="1"/>
  <c r="X50"/>
  <c r="AE52" l="1"/>
  <c r="X51"/>
  <c r="AE53" l="1"/>
  <c r="X52"/>
  <c r="X53" l="1"/>
  <c r="AE54"/>
  <c r="AE55" l="1"/>
  <c r="X54"/>
  <c r="AE56" l="1"/>
  <c r="X55"/>
  <c r="AE57" l="1"/>
  <c r="X56"/>
  <c r="X57" l="1"/>
  <c r="AE58"/>
  <c r="AE59" l="1"/>
  <c r="X58"/>
  <c r="AE62" l="1"/>
  <c r="X62" s="1"/>
  <c r="AE60"/>
  <c r="X59"/>
  <c r="AE61" l="1"/>
  <c r="X61" s="1"/>
  <c r="X60"/>
  <c r="AH12"/>
  <c r="AH13" s="1"/>
  <c r="Z12" l="1"/>
  <c r="AH14"/>
  <c r="AH15" s="1"/>
  <c r="Z15" s="1"/>
  <c r="Z13"/>
  <c r="AH16" l="1"/>
  <c r="AH17" s="1"/>
  <c r="Z14"/>
  <c r="Z16" l="1"/>
  <c r="AH18"/>
  <c r="Z17"/>
  <c r="AH19" l="1"/>
  <c r="Z18"/>
  <c r="AH20" l="1"/>
  <c r="Z19"/>
  <c r="Z20" l="1"/>
  <c r="AH21"/>
  <c r="AH22" l="1"/>
  <c r="Z21"/>
  <c r="AH23" l="1"/>
  <c r="Z22"/>
  <c r="AH24" l="1"/>
  <c r="Z23"/>
  <c r="Z24" l="1"/>
  <c r="AH25"/>
  <c r="AH26" l="1"/>
  <c r="Z25"/>
  <c r="AH27" l="1"/>
  <c r="Z26"/>
  <c r="AH28" l="1"/>
  <c r="Z27"/>
  <c r="Z28" l="1"/>
  <c r="AH29"/>
  <c r="AH30" l="1"/>
  <c r="Z29"/>
  <c r="AH31" l="1"/>
  <c r="Z30"/>
  <c r="AH32" l="1"/>
  <c r="Z31"/>
  <c r="Z32" l="1"/>
  <c r="AH33"/>
  <c r="AH34" l="1"/>
  <c r="Z33"/>
  <c r="AH35" l="1"/>
  <c r="Z34"/>
  <c r="AH36" l="1"/>
  <c r="Z35"/>
  <c r="Z36" l="1"/>
  <c r="AH37"/>
  <c r="AH38" l="1"/>
  <c r="Z37"/>
  <c r="AH39" l="1"/>
  <c r="Z38"/>
  <c r="AH40" l="1"/>
  <c r="Z39"/>
  <c r="Z40" l="1"/>
  <c r="AH41"/>
  <c r="AH42" l="1"/>
  <c r="Z41"/>
  <c r="AH43" l="1"/>
  <c r="Z42"/>
  <c r="AH44" l="1"/>
  <c r="Z43"/>
  <c r="Z44" l="1"/>
  <c r="AH45"/>
  <c r="AH46" l="1"/>
  <c r="Z45"/>
  <c r="AH47" l="1"/>
  <c r="Z46"/>
  <c r="AH48" l="1"/>
  <c r="Z47"/>
  <c r="Z48" l="1"/>
  <c r="AH49"/>
  <c r="AH50" l="1"/>
  <c r="Z49"/>
  <c r="AH51" l="1"/>
  <c r="Z50"/>
  <c r="AH52" l="1"/>
  <c r="Z51"/>
  <c r="Z52" l="1"/>
  <c r="AH53"/>
  <c r="AH54" l="1"/>
  <c r="Z53"/>
  <c r="AH55" l="1"/>
  <c r="Z54"/>
  <c r="AH56" l="1"/>
  <c r="Z55"/>
  <c r="Z56" l="1"/>
  <c r="AH57"/>
  <c r="AH58" l="1"/>
  <c r="Z57"/>
  <c r="AH59" l="1"/>
  <c r="Z58"/>
  <c r="AH60" l="1"/>
  <c r="AH62"/>
  <c r="Z62" s="1"/>
  <c r="Z59"/>
  <c r="AH61" l="1"/>
  <c r="Z61" s="1"/>
  <c r="Z60"/>
</calcChain>
</file>

<file path=xl/sharedStrings.xml><?xml version="1.0" encoding="utf-8"?>
<sst xmlns="http://schemas.openxmlformats.org/spreadsheetml/2006/main" count="218" uniqueCount="73">
  <si>
    <t>LOT</t>
  </si>
  <si>
    <t xml:space="preserve">
          Calibre
  Apport</t>
  </si>
  <si>
    <t>Poids</t>
  </si>
  <si>
    <t>Numéro</t>
  </si>
  <si>
    <t>Date</t>
  </si>
  <si>
    <t>Total
Conditionné</t>
  </si>
  <si>
    <t>Ecarts</t>
  </si>
  <si>
    <t>Calibre
Moyen</t>
  </si>
  <si>
    <t>TOTAL</t>
  </si>
  <si>
    <t>Valeur</t>
  </si>
  <si>
    <t>%</t>
  </si>
  <si>
    <r>
      <t xml:space="preserve">%
</t>
    </r>
    <r>
      <rPr>
        <sz val="8"/>
        <color theme="1"/>
        <rFont val="Times New Roman"/>
        <family val="1"/>
      </rPr>
      <t>Moyen</t>
    </r>
  </si>
  <si>
    <t>Somme
écarts</t>
  </si>
  <si>
    <t>Somme
apports</t>
  </si>
  <si>
    <t>Calcul écart moyen</t>
  </si>
  <si>
    <t>Calcul calibre moyen</t>
  </si>
  <si>
    <t>Somme
calibre</t>
  </si>
  <si>
    <t>Nombre 
de calibre</t>
  </si>
  <si>
    <t>Du lot</t>
  </si>
  <si>
    <t>Total</t>
  </si>
  <si>
    <t>Fiche conditionnement clémentines Station RIBAUT Jean-Claude</t>
  </si>
  <si>
    <t>Lots entrés</t>
  </si>
  <si>
    <t>N° bon</t>
  </si>
  <si>
    <t>AGREAGE ENTREE STATION</t>
  </si>
  <si>
    <t>Certifiable</t>
  </si>
  <si>
    <t>Non certifiable</t>
  </si>
  <si>
    <t>Observation:</t>
  </si>
  <si>
    <t>Producteur</t>
  </si>
  <si>
    <t>RESULTAT CALIBRAGE COMMERCIALISABLE</t>
  </si>
  <si>
    <t>Totaux</t>
  </si>
  <si>
    <t>Queue de palette début</t>
  </si>
  <si>
    <t>Palettes pleines constituées</t>
  </si>
  <si>
    <t>Calibre</t>
  </si>
  <si>
    <t>Emballage</t>
  </si>
  <si>
    <t>N° de lot</t>
  </si>
  <si>
    <t>Nbre de caisse</t>
  </si>
  <si>
    <t>Emball.</t>
  </si>
  <si>
    <t>N° pal.</t>
  </si>
  <si>
    <t>Type
Palette</t>
  </si>
  <si>
    <t>Nbre
caisse</t>
  </si>
  <si>
    <t>Expédition</t>
  </si>
  <si>
    <t>Queue de palette fin</t>
  </si>
  <si>
    <t>AGREAGE SORTIE
CHAINE</t>
  </si>
  <si>
    <t>RESULTAT CALIBRAGE</t>
  </si>
  <si>
    <t>IGP</t>
  </si>
  <si>
    <t>Cat 1</t>
  </si>
  <si>
    <t>Cat 2</t>
  </si>
  <si>
    <t>Ss Tot</t>
  </si>
  <si>
    <t>Moins
début</t>
  </si>
  <si>
    <t>Sous
total</t>
  </si>
  <si>
    <t>Total
caisses</t>
  </si>
  <si>
    <t>Queue
pal fin</t>
  </si>
  <si>
    <t>Poids
total</t>
  </si>
  <si>
    <t>Observations</t>
  </si>
  <si>
    <t>Nbr palox</t>
  </si>
  <si>
    <t>Bloc fruitier</t>
  </si>
  <si>
    <t>Date et heure début</t>
  </si>
  <si>
    <t>Date et heure fin</t>
  </si>
  <si>
    <t>N° lot</t>
  </si>
  <si>
    <t>Cal.</t>
  </si>
  <si>
    <t>5'</t>
  </si>
  <si>
    <t>Nbr
pal</t>
  </si>
  <si>
    <t>RIBAUT JC</t>
  </si>
  <si>
    <t>RIBAUT JB</t>
  </si>
  <si>
    <t>1'</t>
  </si>
  <si>
    <t>2'</t>
  </si>
  <si>
    <t>3'</t>
  </si>
  <si>
    <t>4'</t>
  </si>
  <si>
    <t>0'</t>
  </si>
  <si>
    <t>X</t>
  </si>
  <si>
    <t>R04902</t>
  </si>
  <si>
    <t>R04903</t>
  </si>
  <si>
    <t>R04901</t>
  </si>
</sst>
</file>

<file path=xl/styles.xml><?xml version="1.0" encoding="utf-8"?>
<styleSheet xmlns="http://schemas.openxmlformats.org/spreadsheetml/2006/main">
  <numFmts count="6">
    <numFmt numFmtId="164" formatCode="0.0%"/>
    <numFmt numFmtId="165" formatCode="0.0"/>
    <numFmt numFmtId="166" formatCode="dd/mm/yy;@"/>
    <numFmt numFmtId="167" formatCode="h:mm;@"/>
    <numFmt numFmtId="168" formatCode="dddd"/>
    <numFmt numFmtId="169" formatCode="000"/>
  </numFmts>
  <fonts count="38"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</font>
    <font>
      <sz val="8"/>
      <color theme="1"/>
      <name val="Times New Roman"/>
      <family val="1"/>
    </font>
    <font>
      <sz val="12"/>
      <color theme="1"/>
      <name val="Times New Roman"/>
      <family val="1"/>
    </font>
    <font>
      <b/>
      <sz val="20"/>
      <color theme="1"/>
      <name val="Times New Roman"/>
      <family val="1"/>
    </font>
    <font>
      <sz val="10"/>
      <color theme="1"/>
      <name val="Times New Roman"/>
      <family val="1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u/>
      <sz val="11"/>
      <color theme="10"/>
      <name val="Calibri"/>
      <family val="2"/>
    </font>
    <font>
      <sz val="11"/>
      <color theme="10"/>
      <name val="Calibri"/>
      <family val="2"/>
    </font>
    <font>
      <sz val="11"/>
      <color rgb="FF002060"/>
      <name val="Calibri"/>
      <family val="2"/>
      <scheme val="minor"/>
    </font>
    <font>
      <b/>
      <sz val="40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2"/>
      <color rgb="FF0070C0"/>
      <name val="Calibri"/>
      <family val="2"/>
      <scheme val="minor"/>
    </font>
    <font>
      <b/>
      <sz val="10"/>
      <color rgb="FF0070C0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rgb="FF0070C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2060"/>
      <name val="Calibri"/>
      <family val="2"/>
      <scheme val="minor"/>
    </font>
    <font>
      <b/>
      <sz val="8"/>
      <color rgb="FF0070C0"/>
      <name val="Calibri"/>
      <family val="2"/>
      <scheme val="minor"/>
    </font>
    <font>
      <sz val="10"/>
      <color theme="1"/>
      <name val="Arial Unicode MS"/>
      <family val="2"/>
    </font>
  </fonts>
  <fills count="5">
    <fill>
      <patternFill patternType="none"/>
    </fill>
    <fill>
      <patternFill patternType="gray125"/>
    </fill>
    <fill>
      <patternFill patternType="solid">
        <fgColor rgb="FF50F670"/>
        <bgColor indexed="64"/>
      </patternFill>
    </fill>
    <fill>
      <patternFill patternType="solid">
        <fgColor rgb="FFDEDEDE"/>
        <bgColor indexed="64"/>
      </patternFill>
    </fill>
    <fill>
      <patternFill patternType="solid">
        <fgColor rgb="FF50F25F"/>
        <bgColor indexed="64"/>
      </patternFill>
    </fill>
  </fills>
  <borders count="97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 diagonalDown="1">
      <left style="thick">
        <color auto="1"/>
      </left>
      <right style="thick">
        <color auto="1"/>
      </right>
      <top style="thick">
        <color auto="1"/>
      </top>
      <bottom/>
      <diagonal style="thin">
        <color auto="1"/>
      </diagonal>
    </border>
    <border diagonalDown="1">
      <left style="thick">
        <color auto="1"/>
      </left>
      <right style="thick">
        <color auto="1"/>
      </right>
      <top/>
      <bottom style="thick">
        <color auto="1"/>
      </bottom>
      <diagonal style="thin">
        <color auto="1"/>
      </diagonal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/>
      <right/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2">
    <xf numFmtId="0" fontId="0" fillId="0" borderId="0"/>
    <xf numFmtId="0" fontId="17" fillId="0" borderId="0" applyNumberFormat="0" applyFill="0" applyBorder="0" applyAlignment="0" applyProtection="0">
      <alignment vertical="top"/>
      <protection locked="0"/>
    </xf>
  </cellStyleXfs>
  <cellXfs count="339">
    <xf numFmtId="0" fontId="0" fillId="0" borderId="0" xfId="0"/>
    <xf numFmtId="0" fontId="0" fillId="0" borderId="0" xfId="0" applyAlignment="1">
      <alignment horizontal="center" vertical="center"/>
    </xf>
    <xf numFmtId="0" fontId="0" fillId="0" borderId="14" xfId="0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0" borderId="0" xfId="0" applyFont="1" applyBorder="1" applyAlignment="1"/>
    <xf numFmtId="0" fontId="0" fillId="0" borderId="0" xfId="0" applyBorder="1"/>
    <xf numFmtId="0" fontId="0" fillId="0" borderId="15" xfId="0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6" fillId="0" borderId="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6" fillId="0" borderId="5" xfId="0" applyFont="1" applyBorder="1" applyAlignment="1">
      <alignment horizontal="center" vertical="center" wrapText="1"/>
    </xf>
    <xf numFmtId="164" fontId="0" fillId="0" borderId="13" xfId="0" applyNumberFormat="1" applyBorder="1"/>
    <xf numFmtId="164" fontId="0" fillId="0" borderId="0" xfId="0" applyNumberFormat="1"/>
    <xf numFmtId="0" fontId="3" fillId="0" borderId="13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165" fontId="0" fillId="0" borderId="15" xfId="0" applyNumberFormat="1" applyBorder="1" applyAlignment="1">
      <alignment horizontal="center"/>
    </xf>
    <xf numFmtId="0" fontId="0" fillId="0" borderId="11" xfId="0" applyBorder="1"/>
    <xf numFmtId="0" fontId="0" fillId="0" borderId="1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24" xfId="0" applyBorder="1" applyAlignment="1">
      <alignment horizontal="center" vertical="center"/>
    </xf>
    <xf numFmtId="164" fontId="0" fillId="0" borderId="10" xfId="0" applyNumberFormat="1" applyBorder="1"/>
    <xf numFmtId="164" fontId="0" fillId="0" borderId="16" xfId="0" applyNumberFormat="1" applyBorder="1"/>
    <xf numFmtId="0" fontId="5" fillId="0" borderId="29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 wrapText="1"/>
    </xf>
    <xf numFmtId="165" fontId="0" fillId="0" borderId="30" xfId="0" applyNumberFormat="1" applyBorder="1" applyAlignment="1">
      <alignment horizontal="center"/>
    </xf>
    <xf numFmtId="0" fontId="3" fillId="0" borderId="4" xfId="0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6" fontId="0" fillId="0" borderId="8" xfId="0" applyNumberFormat="1" applyBorder="1" applyAlignment="1">
      <alignment horizontal="center" vertical="center"/>
    </xf>
    <xf numFmtId="0" fontId="0" fillId="0" borderId="37" xfId="0" applyBorder="1"/>
    <xf numFmtId="0" fontId="0" fillId="0" borderId="41" xfId="0" applyBorder="1"/>
    <xf numFmtId="0" fontId="0" fillId="0" borderId="0" xfId="0" applyAlignment="1"/>
    <xf numFmtId="0" fontId="1" fillId="0" borderId="59" xfId="0" applyFont="1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15" fillId="0" borderId="0" xfId="0" applyFont="1" applyAlignment="1">
      <alignment horizontal="center" vertical="center"/>
    </xf>
    <xf numFmtId="0" fontId="17" fillId="0" borderId="0" xfId="1" applyAlignment="1" applyProtection="1"/>
    <xf numFmtId="0" fontId="18" fillId="0" borderId="34" xfId="1" applyFont="1" applyBorder="1" applyAlignment="1" applyProtection="1">
      <alignment horizontal="center" vertical="center"/>
    </xf>
    <xf numFmtId="0" fontId="0" fillId="0" borderId="66" xfId="0" applyBorder="1" applyAlignment="1">
      <alignment horizontal="center"/>
    </xf>
    <xf numFmtId="0" fontId="19" fillId="0" borderId="68" xfId="0" applyFont="1" applyBorder="1" applyAlignment="1">
      <alignment vertical="center"/>
    </xf>
    <xf numFmtId="0" fontId="19" fillId="0" borderId="69" xfId="0" applyFont="1" applyBorder="1" applyAlignment="1">
      <alignment horizontal="center" vertical="center"/>
    </xf>
    <xf numFmtId="0" fontId="19" fillId="0" borderId="66" xfId="0" applyFont="1" applyBorder="1" applyAlignment="1">
      <alignment vertical="center"/>
    </xf>
    <xf numFmtId="0" fontId="17" fillId="0" borderId="34" xfId="1" applyBorder="1" applyAlignment="1" applyProtection="1">
      <alignment horizontal="center" vertical="center"/>
    </xf>
    <xf numFmtId="0" fontId="0" fillId="0" borderId="72" xfId="0" applyBorder="1" applyAlignment="1">
      <alignment horizontal="center" vertical="center"/>
    </xf>
    <xf numFmtId="165" fontId="0" fillId="0" borderId="16" xfId="0" applyNumberFormat="1" applyBorder="1" applyAlignment="1">
      <alignment horizontal="center" vertical="center"/>
    </xf>
    <xf numFmtId="166" fontId="14" fillId="0" borderId="57" xfId="0" applyNumberFormat="1" applyFont="1" applyBorder="1" applyAlignment="1" applyProtection="1">
      <protection locked="0"/>
    </xf>
    <xf numFmtId="0" fontId="14" fillId="0" borderId="47" xfId="0" applyFont="1" applyBorder="1" applyAlignment="1" applyProtection="1">
      <protection locked="0"/>
    </xf>
    <xf numFmtId="49" fontId="22" fillId="0" borderId="49" xfId="0" applyNumberFormat="1" applyFont="1" applyBorder="1" applyAlignment="1" applyProtection="1">
      <alignment horizontal="center" vertical="center"/>
      <protection locked="0"/>
    </xf>
    <xf numFmtId="0" fontId="22" fillId="0" borderId="49" xfId="0" applyFont="1" applyBorder="1" applyProtection="1">
      <protection locked="0"/>
    </xf>
    <xf numFmtId="0" fontId="28" fillId="0" borderId="49" xfId="0" applyFont="1" applyBorder="1" applyAlignment="1" applyProtection="1">
      <alignment horizontal="center" vertical="center"/>
      <protection locked="0"/>
    </xf>
    <xf numFmtId="0" fontId="22" fillId="0" borderId="20" xfId="0" applyFont="1" applyBorder="1" applyAlignment="1" applyProtection="1">
      <alignment horizontal="center" vertical="center"/>
      <protection locked="0"/>
    </xf>
    <xf numFmtId="0" fontId="22" fillId="0" borderId="60" xfId="0" applyFont="1" applyBorder="1" applyAlignment="1" applyProtection="1">
      <alignment horizontal="center" vertical="center"/>
      <protection locked="0"/>
    </xf>
    <xf numFmtId="49" fontId="22" fillId="0" borderId="13" xfId="0" applyNumberFormat="1" applyFont="1" applyBorder="1" applyAlignment="1" applyProtection="1">
      <alignment horizontal="center" vertical="center"/>
      <protection locked="0"/>
    </xf>
    <xf numFmtId="0" fontId="28" fillId="0" borderId="13" xfId="0" applyFont="1" applyBorder="1" applyAlignment="1" applyProtection="1">
      <alignment horizontal="center" vertical="center"/>
      <protection locked="0"/>
    </xf>
    <xf numFmtId="0" fontId="22" fillId="0" borderId="13" xfId="0" applyFont="1" applyBorder="1" applyProtection="1">
      <protection locked="0"/>
    </xf>
    <xf numFmtId="0" fontId="22" fillId="0" borderId="19" xfId="0" applyFont="1" applyBorder="1" applyAlignment="1" applyProtection="1">
      <alignment horizontal="center" vertical="center"/>
      <protection locked="0"/>
    </xf>
    <xf numFmtId="166" fontId="14" fillId="0" borderId="61" xfId="0" applyNumberFormat="1" applyFont="1" applyBorder="1" applyAlignment="1" applyProtection="1">
      <protection locked="0"/>
    </xf>
    <xf numFmtId="0" fontId="14" fillId="0" borderId="62" xfId="0" applyFont="1" applyBorder="1" applyAlignment="1" applyProtection="1">
      <protection locked="0"/>
    </xf>
    <xf numFmtId="0" fontId="13" fillId="0" borderId="80" xfId="0" applyFont="1" applyBorder="1" applyAlignment="1">
      <alignment horizontal="center"/>
    </xf>
    <xf numFmtId="0" fontId="10" fillId="0" borderId="80" xfId="0" applyFont="1" applyBorder="1" applyAlignment="1">
      <alignment horizontal="center" vertical="center"/>
    </xf>
    <xf numFmtId="0" fontId="10" fillId="0" borderId="66" xfId="0" applyFont="1" applyBorder="1" applyAlignment="1">
      <alignment horizontal="center" vertical="center"/>
    </xf>
    <xf numFmtId="0" fontId="10" fillId="0" borderId="66" xfId="0" applyFont="1" applyBorder="1" applyAlignment="1">
      <alignment horizontal="center" vertical="center" wrapText="1"/>
    </xf>
    <xf numFmtId="0" fontId="10" fillId="0" borderId="67" xfId="0" applyFont="1" applyBorder="1" applyAlignment="1">
      <alignment horizontal="center" vertical="center" wrapText="1"/>
    </xf>
    <xf numFmtId="0" fontId="10" fillId="0" borderId="80" xfId="0" applyFont="1" applyFill="1" applyBorder="1" applyAlignment="1">
      <alignment horizontal="center" vertical="center"/>
    </xf>
    <xf numFmtId="0" fontId="0" fillId="0" borderId="81" xfId="0" applyBorder="1" applyAlignment="1">
      <alignment horizontal="center"/>
    </xf>
    <xf numFmtId="0" fontId="0" fillId="0" borderId="82" xfId="0" applyBorder="1" applyAlignment="1">
      <alignment horizontal="center"/>
    </xf>
    <xf numFmtId="0" fontId="0" fillId="0" borderId="85" xfId="0" applyBorder="1" applyAlignment="1">
      <alignment horizontal="center"/>
    </xf>
    <xf numFmtId="0" fontId="0" fillId="0" borderId="83" xfId="0" applyBorder="1" applyAlignment="1">
      <alignment horizontal="center"/>
    </xf>
    <xf numFmtId="0" fontId="0" fillId="0" borderId="80" xfId="0" applyBorder="1" applyAlignment="1">
      <alignment horizontal="center"/>
    </xf>
    <xf numFmtId="0" fontId="0" fillId="0" borderId="68" xfId="0" applyBorder="1" applyAlignment="1"/>
    <xf numFmtId="0" fontId="0" fillId="0" borderId="69" xfId="0" applyBorder="1"/>
    <xf numFmtId="0" fontId="0" fillId="0" borderId="53" xfId="0" applyBorder="1" applyAlignment="1">
      <alignment horizontal="center"/>
    </xf>
    <xf numFmtId="0" fontId="0" fillId="0" borderId="48" xfId="0" applyBorder="1" applyAlignment="1">
      <alignment horizontal="center"/>
    </xf>
    <xf numFmtId="0" fontId="23" fillId="0" borderId="58" xfId="0" applyFont="1" applyFill="1" applyBorder="1" applyAlignment="1">
      <alignment horizontal="center"/>
    </xf>
    <xf numFmtId="0" fontId="9" fillId="0" borderId="0" xfId="0" applyFont="1" applyAlignment="1">
      <alignment horizontal="center" vertical="center"/>
    </xf>
    <xf numFmtId="0" fontId="24" fillId="0" borderId="0" xfId="0" applyFont="1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2" fontId="0" fillId="0" borderId="0" xfId="0" applyNumberFormat="1"/>
    <xf numFmtId="0" fontId="0" fillId="0" borderId="58" xfId="0" applyNumberFormat="1" applyBorder="1" applyAlignment="1">
      <alignment horizontal="center" vertical="center"/>
    </xf>
    <xf numFmtId="0" fontId="0" fillId="0" borderId="82" xfId="0" applyFill="1" applyBorder="1" applyAlignment="1">
      <alignment horizontal="center"/>
    </xf>
    <xf numFmtId="0" fontId="24" fillId="0" borderId="85" xfId="0" applyFont="1" applyFill="1" applyBorder="1" applyAlignment="1">
      <alignment horizontal="center"/>
    </xf>
    <xf numFmtId="0" fontId="24" fillId="0" borderId="82" xfId="0" applyFont="1" applyFill="1" applyBorder="1" applyAlignment="1">
      <alignment horizontal="center" wrapText="1"/>
    </xf>
    <xf numFmtId="0" fontId="0" fillId="0" borderId="0" xfId="0" quotePrefix="1" applyAlignment="1">
      <alignment horizontal="center" vertical="center"/>
    </xf>
    <xf numFmtId="0" fontId="29" fillId="0" borderId="61" xfId="0" applyFont="1" applyBorder="1" applyAlignment="1" applyProtection="1">
      <alignment horizontal="center" vertical="center"/>
      <protection locked="0"/>
    </xf>
    <xf numFmtId="0" fontId="27" fillId="0" borderId="20" xfId="0" applyFont="1" applyBorder="1" applyAlignment="1" applyProtection="1">
      <alignment horizontal="center" vertical="center"/>
      <protection locked="0"/>
    </xf>
    <xf numFmtId="168" fontId="0" fillId="0" borderId="0" xfId="0" applyNumberFormat="1"/>
    <xf numFmtId="1" fontId="0" fillId="0" borderId="0" xfId="0" applyNumberFormat="1"/>
    <xf numFmtId="0" fontId="11" fillId="0" borderId="65" xfId="0" applyFont="1" applyBorder="1" applyAlignment="1">
      <alignment horizontal="center" vertical="center"/>
    </xf>
    <xf numFmtId="0" fontId="0" fillId="0" borderId="15" xfId="0" applyFont="1" applyBorder="1" applyAlignment="1">
      <alignment vertical="center"/>
    </xf>
    <xf numFmtId="0" fontId="0" fillId="0" borderId="15" xfId="0" applyBorder="1" applyAlignment="1">
      <alignment vertical="center"/>
    </xf>
    <xf numFmtId="0" fontId="10" fillId="0" borderId="15" xfId="0" applyFont="1" applyBorder="1" applyAlignment="1">
      <alignment vertical="center"/>
    </xf>
    <xf numFmtId="0" fontId="0" fillId="0" borderId="49" xfId="0" applyBorder="1" applyAlignment="1">
      <alignment vertical="center"/>
    </xf>
    <xf numFmtId="0" fontId="31" fillId="0" borderId="32" xfId="0" applyFont="1" applyFill="1" applyBorder="1" applyAlignment="1" applyProtection="1">
      <alignment horizontal="center" vertical="center"/>
      <protection locked="0"/>
    </xf>
    <xf numFmtId="0" fontId="0" fillId="0" borderId="68" xfId="0" applyBorder="1" applyAlignment="1">
      <alignment horizontal="center"/>
    </xf>
    <xf numFmtId="0" fontId="10" fillId="0" borderId="67" xfId="0" applyFont="1" applyBorder="1" applyAlignment="1">
      <alignment horizontal="center" vertical="center" wrapText="1"/>
    </xf>
    <xf numFmtId="0" fontId="8" fillId="0" borderId="74" xfId="0" applyFont="1" applyBorder="1" applyAlignment="1">
      <alignment horizontal="center"/>
    </xf>
    <xf numFmtId="0" fontId="8" fillId="0" borderId="48" xfId="0" applyFont="1" applyBorder="1" applyAlignment="1">
      <alignment horizontal="center"/>
    </xf>
    <xf numFmtId="0" fontId="8" fillId="0" borderId="65" xfId="0" applyFont="1" applyBorder="1" applyAlignment="1">
      <alignment horizontal="center"/>
    </xf>
    <xf numFmtId="0" fontId="29" fillId="3" borderId="15" xfId="0" applyFont="1" applyFill="1" applyBorder="1" applyAlignment="1" applyProtection="1">
      <alignment horizontal="center" vertical="center"/>
      <protection locked="0"/>
    </xf>
    <xf numFmtId="0" fontId="29" fillId="2" borderId="15" xfId="0" applyFont="1" applyFill="1" applyBorder="1" applyAlignment="1" applyProtection="1">
      <alignment horizontal="center" vertical="center"/>
      <protection locked="0"/>
    </xf>
    <xf numFmtId="0" fontId="29" fillId="3" borderId="15" xfId="0" applyFont="1" applyFill="1" applyBorder="1" applyAlignment="1" applyProtection="1">
      <alignment vertical="center"/>
      <protection locked="0"/>
    </xf>
    <xf numFmtId="0" fontId="29" fillId="2" borderId="15" xfId="0" applyFont="1" applyFill="1" applyBorder="1" applyAlignment="1" applyProtection="1">
      <alignment vertical="center"/>
      <protection locked="0"/>
    </xf>
    <xf numFmtId="0" fontId="29" fillId="3" borderId="20" xfId="0" applyFont="1" applyFill="1" applyBorder="1" applyAlignment="1" applyProtection="1">
      <alignment vertical="center"/>
      <protection locked="0"/>
    </xf>
    <xf numFmtId="0" fontId="0" fillId="0" borderId="89" xfId="0" applyFill="1" applyBorder="1" applyAlignment="1">
      <alignment horizontal="center" vertical="center" wrapText="1"/>
    </xf>
    <xf numFmtId="0" fontId="22" fillId="0" borderId="71" xfId="0" applyFont="1" applyBorder="1" applyAlignment="1">
      <alignment horizontal="center" vertical="center"/>
    </xf>
    <xf numFmtId="10" fontId="14" fillId="0" borderId="91" xfId="0" applyNumberFormat="1" applyFont="1" applyBorder="1" applyAlignment="1">
      <alignment horizontal="center" vertical="center"/>
    </xf>
    <xf numFmtId="0" fontId="22" fillId="0" borderId="67" xfId="0" applyFont="1" applyBorder="1" applyAlignment="1">
      <alignment horizontal="center" vertical="center"/>
    </xf>
    <xf numFmtId="0" fontId="14" fillId="0" borderId="89" xfId="0" applyFont="1" applyBorder="1" applyAlignment="1">
      <alignment vertical="center"/>
    </xf>
    <xf numFmtId="0" fontId="27" fillId="0" borderId="26" xfId="0" applyFont="1" applyBorder="1" applyAlignment="1">
      <alignment horizontal="center" vertical="center"/>
    </xf>
    <xf numFmtId="0" fontId="27" fillId="0" borderId="13" xfId="0" applyFont="1" applyBorder="1" applyAlignment="1">
      <alignment horizontal="center" vertical="center" wrapText="1"/>
    </xf>
    <xf numFmtId="0" fontId="27" fillId="0" borderId="21" xfId="0" applyFont="1" applyBorder="1" applyAlignment="1">
      <alignment horizontal="center" vertical="center"/>
    </xf>
    <xf numFmtId="10" fontId="27" fillId="0" borderId="90" xfId="0" applyNumberFormat="1" applyFont="1" applyFill="1" applyBorder="1" applyAlignment="1">
      <alignment horizontal="center" vertical="center" wrapText="1"/>
    </xf>
    <xf numFmtId="0" fontId="27" fillId="0" borderId="27" xfId="0" applyFont="1" applyBorder="1" applyAlignment="1">
      <alignment horizontal="center" vertical="center"/>
    </xf>
    <xf numFmtId="0" fontId="27" fillId="0" borderId="15" xfId="0" applyFont="1" applyBorder="1" applyAlignment="1">
      <alignment horizontal="center" vertical="center"/>
    </xf>
    <xf numFmtId="10" fontId="27" fillId="0" borderId="82" xfId="0" applyNumberFormat="1" applyFont="1" applyBorder="1" applyAlignment="1">
      <alignment horizontal="center" vertical="center"/>
    </xf>
    <xf numFmtId="0" fontId="27" fillId="0" borderId="17" xfId="0" applyFont="1" applyBorder="1" applyAlignment="1">
      <alignment horizontal="center" vertical="center"/>
    </xf>
    <xf numFmtId="0" fontId="27" fillId="0" borderId="63" xfId="0" applyFont="1" applyBorder="1" applyAlignment="1">
      <alignment horizontal="center" vertical="center" wrapText="1"/>
    </xf>
    <xf numFmtId="10" fontId="27" fillId="0" borderId="85" xfId="0" applyNumberFormat="1" applyFont="1" applyBorder="1" applyAlignment="1">
      <alignment horizontal="center" vertical="center"/>
    </xf>
    <xf numFmtId="0" fontId="27" fillId="0" borderId="21" xfId="0" applyFont="1" applyFill="1" applyBorder="1" applyAlignment="1" applyProtection="1">
      <alignment horizontal="center" vertical="center"/>
      <protection locked="0"/>
    </xf>
    <xf numFmtId="0" fontId="27" fillId="0" borderId="28" xfId="0" applyFont="1" applyFill="1" applyBorder="1" applyAlignment="1" applyProtection="1">
      <alignment horizontal="center" vertical="center"/>
      <protection locked="0"/>
    </xf>
    <xf numFmtId="0" fontId="27" fillId="0" borderId="17" xfId="0" applyFont="1" applyFill="1" applyBorder="1" applyAlignment="1" applyProtection="1">
      <alignment horizontal="center" vertical="center"/>
      <protection locked="0"/>
    </xf>
    <xf numFmtId="0" fontId="27" fillId="0" borderId="17" xfId="0" applyFont="1" applyFill="1" applyBorder="1" applyAlignment="1" applyProtection="1">
      <alignment horizontal="center" vertical="center" wrapText="1"/>
      <protection locked="0"/>
    </xf>
    <xf numFmtId="10" fontId="27" fillId="0" borderId="85" xfId="0" applyNumberFormat="1" applyFont="1" applyFill="1" applyBorder="1" applyAlignment="1">
      <alignment horizontal="center" vertical="center"/>
    </xf>
    <xf numFmtId="0" fontId="12" fillId="0" borderId="75" xfId="0" applyFont="1" applyBorder="1" applyAlignment="1">
      <alignment horizontal="center"/>
    </xf>
    <xf numFmtId="0" fontId="35" fillId="0" borderId="75" xfId="0" applyFont="1" applyBorder="1" applyAlignment="1">
      <alignment vertical="center"/>
    </xf>
    <xf numFmtId="0" fontId="35" fillId="0" borderId="76" xfId="0" applyFont="1" applyBorder="1" applyAlignment="1">
      <alignment horizontal="center" vertical="center"/>
    </xf>
    <xf numFmtId="0" fontId="35" fillId="0" borderId="10" xfId="0" applyFont="1" applyBorder="1" applyAlignment="1">
      <alignment vertical="center"/>
    </xf>
    <xf numFmtId="10" fontId="27" fillId="0" borderId="91" xfId="0" applyNumberFormat="1" applyFont="1" applyBorder="1" applyAlignment="1">
      <alignment horizontal="center" vertical="center"/>
    </xf>
    <xf numFmtId="0" fontId="12" fillId="0" borderId="32" xfId="0" applyFont="1" applyBorder="1" applyAlignment="1">
      <alignment horizontal="center"/>
    </xf>
    <xf numFmtId="0" fontId="35" fillId="0" borderId="32" xfId="0" applyFont="1" applyBorder="1" applyAlignment="1">
      <alignment vertical="center"/>
    </xf>
    <xf numFmtId="0" fontId="35" fillId="0" borderId="27" xfId="0" applyFont="1" applyBorder="1" applyAlignment="1">
      <alignment horizontal="center" vertical="center"/>
    </xf>
    <xf numFmtId="0" fontId="35" fillId="0" borderId="15" xfId="0" applyFont="1" applyBorder="1" applyAlignment="1">
      <alignment vertical="center"/>
    </xf>
    <xf numFmtId="0" fontId="27" fillId="0" borderId="85" xfId="0" applyFont="1" applyBorder="1" applyAlignment="1">
      <alignment vertical="center"/>
    </xf>
    <xf numFmtId="10" fontId="36" fillId="0" borderId="89" xfId="0" applyNumberFormat="1" applyFont="1" applyBorder="1" applyAlignment="1">
      <alignment horizontal="center" vertical="center"/>
    </xf>
    <xf numFmtId="0" fontId="27" fillId="0" borderId="19" xfId="0" applyFont="1" applyBorder="1" applyAlignment="1" applyProtection="1">
      <alignment horizontal="center" vertical="center"/>
      <protection locked="0"/>
    </xf>
    <xf numFmtId="0" fontId="27" fillId="0" borderId="20" xfId="0" applyFont="1" applyBorder="1" applyAlignment="1" applyProtection="1">
      <alignment horizontal="center" vertical="center"/>
      <protection locked="0"/>
    </xf>
    <xf numFmtId="0" fontId="10" fillId="0" borderId="67" xfId="0" applyFont="1" applyBorder="1" applyAlignment="1">
      <alignment horizontal="center" vertical="center" wrapText="1"/>
    </xf>
    <xf numFmtId="0" fontId="27" fillId="0" borderId="20" xfId="0" applyFont="1" applyBorder="1" applyAlignment="1" applyProtection="1">
      <alignment horizontal="center" vertical="center"/>
      <protection locked="0"/>
    </xf>
    <xf numFmtId="0" fontId="27" fillId="0" borderId="17" xfId="0" applyFont="1" applyFill="1" applyBorder="1" applyAlignment="1" applyProtection="1">
      <alignment horizontal="center" vertical="center"/>
      <protection locked="0"/>
    </xf>
    <xf numFmtId="0" fontId="27" fillId="0" borderId="21" xfId="0" applyFont="1" applyFill="1" applyBorder="1" applyAlignment="1" applyProtection="1">
      <alignment horizontal="center" vertical="center"/>
      <protection locked="0"/>
    </xf>
    <xf numFmtId="0" fontId="27" fillId="0" borderId="19" xfId="0" applyFont="1" applyBorder="1" applyAlignment="1" applyProtection="1">
      <alignment horizontal="center" vertical="center"/>
      <protection locked="0"/>
    </xf>
    <xf numFmtId="0" fontId="10" fillId="0" borderId="66" xfId="0" applyFont="1" applyBorder="1" applyAlignment="1">
      <alignment horizontal="center" vertical="center"/>
    </xf>
    <xf numFmtId="0" fontId="22" fillId="0" borderId="60" xfId="0" applyFont="1" applyBorder="1" applyAlignment="1" applyProtection="1">
      <alignment horizontal="center" vertical="center"/>
      <protection locked="0"/>
    </xf>
    <xf numFmtId="169" fontId="0" fillId="0" borderId="75" xfId="0" applyNumberFormat="1" applyBorder="1" applyAlignment="1">
      <alignment horizontal="center" vertical="center"/>
    </xf>
    <xf numFmtId="0" fontId="0" fillId="0" borderId="75" xfId="0" quotePrefix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92" xfId="0" applyBorder="1" applyAlignment="1">
      <alignment horizontal="center" vertical="center"/>
    </xf>
    <xf numFmtId="0" fontId="0" fillId="0" borderId="92" xfId="0" applyBorder="1" applyAlignment="1">
      <alignment horizontal="center"/>
    </xf>
    <xf numFmtId="0" fontId="0" fillId="0" borderId="93" xfId="0" applyBorder="1" applyAlignment="1">
      <alignment horizontal="center"/>
    </xf>
    <xf numFmtId="0" fontId="0" fillId="0" borderId="9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94" xfId="0" applyBorder="1" applyAlignment="1">
      <alignment horizontal="center" vertical="center"/>
    </xf>
    <xf numFmtId="0" fontId="0" fillId="0" borderId="94" xfId="0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10" fontId="0" fillId="0" borderId="8" xfId="0" applyNumberFormat="1" applyBorder="1" applyAlignment="1">
      <alignment horizontal="center"/>
    </xf>
    <xf numFmtId="10" fontId="14" fillId="0" borderId="85" xfId="0" applyNumberFormat="1" applyFont="1" applyFill="1" applyBorder="1" applyAlignment="1">
      <alignment horizontal="center" vertical="center"/>
    </xf>
    <xf numFmtId="10" fontId="0" fillId="0" borderId="8" xfId="0" applyNumberFormat="1" applyBorder="1" applyAlignment="1">
      <alignment horizontal="center" vertical="center"/>
    </xf>
    <xf numFmtId="0" fontId="22" fillId="0" borderId="20" xfId="0" applyFont="1" applyBorder="1" applyAlignment="1" applyProtection="1">
      <alignment horizontal="right" vertical="center"/>
    </xf>
    <xf numFmtId="0" fontId="22" fillId="0" borderId="32" xfId="0" applyFont="1" applyBorder="1" applyAlignment="1" applyProtection="1">
      <alignment horizontal="center" vertical="center"/>
    </xf>
    <xf numFmtId="0" fontId="22" fillId="0" borderId="27" xfId="0" applyFont="1" applyBorder="1" applyAlignment="1" applyProtection="1">
      <alignment horizontal="left" vertical="center"/>
    </xf>
    <xf numFmtId="0" fontId="22" fillId="0" borderId="20" xfId="0" applyFont="1" applyFill="1" applyBorder="1" applyAlignment="1" applyProtection="1">
      <alignment horizontal="right" vertical="center"/>
    </xf>
    <xf numFmtId="0" fontId="22" fillId="0" borderId="32" xfId="0" applyFont="1" applyFill="1" applyBorder="1" applyAlignment="1" applyProtection="1">
      <alignment horizontal="center" vertical="center"/>
    </xf>
    <xf numFmtId="0" fontId="22" fillId="0" borderId="27" xfId="0" applyFont="1" applyFill="1" applyBorder="1" applyAlignment="1" applyProtection="1">
      <alignment horizontal="left" vertical="center"/>
    </xf>
    <xf numFmtId="0" fontId="14" fillId="0" borderId="55" xfId="0" applyFont="1" applyBorder="1" applyAlignment="1" applyProtection="1">
      <alignment vertical="center"/>
    </xf>
    <xf numFmtId="0" fontId="14" fillId="0" borderId="44" xfId="0" applyFont="1" applyBorder="1" applyAlignment="1" applyProtection="1">
      <alignment vertical="center"/>
    </xf>
    <xf numFmtId="0" fontId="14" fillId="0" borderId="56" xfId="0" applyFont="1" applyBorder="1" applyAlignment="1" applyProtection="1">
      <alignment vertical="center"/>
    </xf>
    <xf numFmtId="0" fontId="14" fillId="0" borderId="20" xfId="0" applyFont="1" applyBorder="1" applyAlignment="1" applyProtection="1">
      <alignment vertical="center"/>
    </xf>
    <xf numFmtId="0" fontId="14" fillId="0" borderId="32" xfId="0" applyFont="1" applyBorder="1" applyAlignment="1" applyProtection="1">
      <alignment vertical="center"/>
    </xf>
    <xf numFmtId="0" fontId="14" fillId="0" borderId="27" xfId="0" applyFont="1" applyBorder="1" applyAlignment="1" applyProtection="1">
      <alignment vertical="center"/>
    </xf>
    <xf numFmtId="0" fontId="15" fillId="0" borderId="20" xfId="0" applyFont="1" applyFill="1" applyBorder="1" applyAlignment="1" applyProtection="1">
      <alignment vertical="center"/>
    </xf>
    <xf numFmtId="0" fontId="15" fillId="0" borderId="32" xfId="0" applyFont="1" applyFill="1" applyBorder="1" applyAlignment="1" applyProtection="1">
      <alignment vertical="center"/>
    </xf>
    <xf numFmtId="0" fontId="15" fillId="0" borderId="27" xfId="0" applyFont="1" applyFill="1" applyBorder="1" applyAlignment="1" applyProtection="1">
      <alignment vertical="center"/>
    </xf>
    <xf numFmtId="0" fontId="32" fillId="0" borderId="27" xfId="0" applyFont="1" applyFill="1" applyBorder="1" applyAlignment="1" applyProtection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3" fillId="0" borderId="6" xfId="0" applyFont="1" applyBorder="1" applyAlignment="1">
      <alignment horizontal="left" vertical="top" wrapText="1"/>
    </xf>
    <xf numFmtId="0" fontId="3" fillId="0" borderId="7" xfId="0" applyFont="1" applyBorder="1" applyAlignment="1">
      <alignment horizontal="left" vertical="top"/>
    </xf>
    <xf numFmtId="0" fontId="1" fillId="0" borderId="23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 wrapText="1"/>
    </xf>
    <xf numFmtId="0" fontId="4" fillId="0" borderId="22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59" xfId="0" applyFont="1" applyBorder="1" applyAlignment="1">
      <alignment horizontal="center" vertical="center"/>
    </xf>
    <xf numFmtId="0" fontId="4" fillId="0" borderId="95" xfId="0" applyFont="1" applyBorder="1" applyAlignment="1">
      <alignment horizontal="center" vertical="center"/>
    </xf>
    <xf numFmtId="0" fontId="0" fillId="0" borderId="50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1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52" xfId="0" applyBorder="1" applyAlignment="1">
      <alignment horizontal="center"/>
    </xf>
    <xf numFmtId="0" fontId="9" fillId="0" borderId="41" xfId="0" applyFont="1" applyBorder="1" applyAlignment="1">
      <alignment horizontal="center" vertical="center"/>
    </xf>
    <xf numFmtId="0" fontId="20" fillId="0" borderId="41" xfId="0" applyFont="1" applyBorder="1" applyAlignment="1" applyProtection="1">
      <alignment horizontal="center" vertical="center"/>
      <protection locked="0"/>
    </xf>
    <xf numFmtId="0" fontId="0" fillId="0" borderId="43" xfId="0" applyBorder="1" applyAlignment="1" applyProtection="1">
      <alignment horizontal="center" vertical="center"/>
    </xf>
    <xf numFmtId="0" fontId="0" fillId="0" borderId="44" xfId="0" applyBorder="1" applyAlignment="1" applyProtection="1">
      <alignment horizontal="center" vertical="center"/>
    </xf>
    <xf numFmtId="0" fontId="0" fillId="0" borderId="56" xfId="0" applyBorder="1" applyAlignment="1" applyProtection="1">
      <alignment horizontal="center" vertical="center"/>
    </xf>
    <xf numFmtId="166" fontId="22" fillId="0" borderId="55" xfId="0" applyNumberFormat="1" applyFont="1" applyBorder="1" applyAlignment="1" applyProtection="1">
      <alignment horizontal="center" vertical="center"/>
      <protection locked="0"/>
    </xf>
    <xf numFmtId="166" fontId="22" fillId="0" borderId="44" xfId="0" applyNumberFormat="1" applyFont="1" applyBorder="1" applyAlignment="1" applyProtection="1">
      <alignment horizontal="center" vertical="center"/>
      <protection locked="0"/>
    </xf>
    <xf numFmtId="166" fontId="22" fillId="0" borderId="56" xfId="0" applyNumberFormat="1" applyFont="1" applyBorder="1" applyAlignment="1" applyProtection="1">
      <alignment horizontal="center" vertical="center"/>
      <protection locked="0"/>
    </xf>
    <xf numFmtId="167" fontId="22" fillId="0" borderId="55" xfId="0" applyNumberFormat="1" applyFont="1" applyBorder="1" applyAlignment="1" applyProtection="1">
      <alignment horizontal="center" vertical="center"/>
      <protection locked="0"/>
    </xf>
    <xf numFmtId="167" fontId="22" fillId="0" borderId="44" xfId="0" applyNumberFormat="1" applyFont="1" applyBorder="1" applyAlignment="1" applyProtection="1">
      <alignment horizontal="center" vertical="center"/>
      <protection locked="0"/>
    </xf>
    <xf numFmtId="0" fontId="0" fillId="0" borderId="55" xfId="0" applyBorder="1" applyAlignment="1" applyProtection="1">
      <alignment horizontal="center" vertical="center"/>
    </xf>
    <xf numFmtId="167" fontId="22" fillId="0" borderId="36" xfId="0" applyNumberFormat="1" applyFont="1" applyBorder="1" applyAlignment="1" applyProtection="1">
      <alignment horizontal="center" vertical="center"/>
      <protection locked="0"/>
    </xf>
    <xf numFmtId="167" fontId="22" fillId="0" borderId="37" xfId="0" applyNumberFormat="1" applyFont="1" applyBorder="1" applyAlignment="1" applyProtection="1">
      <alignment horizontal="center" vertical="center"/>
      <protection locked="0"/>
    </xf>
    <xf numFmtId="0" fontId="13" fillId="0" borderId="64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16" fillId="0" borderId="32" xfId="0" applyFont="1" applyBorder="1" applyAlignment="1" applyProtection="1">
      <alignment horizontal="center" vertical="center"/>
    </xf>
    <xf numFmtId="0" fontId="16" fillId="0" borderId="46" xfId="0" applyFont="1" applyBorder="1" applyAlignment="1" applyProtection="1">
      <alignment horizontal="center" vertical="center"/>
    </xf>
    <xf numFmtId="0" fontId="16" fillId="0" borderId="20" xfId="0" applyFont="1" applyBorder="1" applyAlignment="1" applyProtection="1">
      <alignment horizontal="center" vertical="center"/>
      <protection locked="0"/>
    </xf>
    <xf numFmtId="0" fontId="16" fillId="0" borderId="32" xfId="0" applyFont="1" applyBorder="1" applyAlignment="1" applyProtection="1">
      <alignment horizontal="center" vertical="center"/>
      <protection locked="0"/>
    </xf>
    <xf numFmtId="0" fontId="16" fillId="0" borderId="27" xfId="0" applyFont="1" applyBorder="1" applyAlignment="1" applyProtection="1">
      <alignment horizontal="center" vertical="center"/>
      <protection locked="0"/>
    </xf>
    <xf numFmtId="0" fontId="26" fillId="0" borderId="38" xfId="0" applyFont="1" applyBorder="1" applyAlignment="1" applyProtection="1">
      <alignment horizontal="center" vertical="center"/>
      <protection locked="0"/>
    </xf>
    <xf numFmtId="0" fontId="26" fillId="0" borderId="0" xfId="0" applyFont="1" applyBorder="1" applyAlignment="1" applyProtection="1">
      <alignment horizontal="center" vertical="center"/>
      <protection locked="0"/>
    </xf>
    <xf numFmtId="0" fontId="26" fillId="0" borderId="39" xfId="0" applyFont="1" applyBorder="1" applyAlignment="1" applyProtection="1">
      <alignment horizontal="center" vertical="center"/>
      <protection locked="0"/>
    </xf>
    <xf numFmtId="0" fontId="26" fillId="0" borderId="40" xfId="0" applyFont="1" applyBorder="1" applyAlignment="1" applyProtection="1">
      <alignment horizontal="center" vertical="center"/>
      <protection locked="0"/>
    </xf>
    <xf numFmtId="0" fontId="26" fillId="0" borderId="41" xfId="0" applyFont="1" applyBorder="1" applyAlignment="1" applyProtection="1">
      <alignment horizontal="center" vertical="center"/>
      <protection locked="0"/>
    </xf>
    <xf numFmtId="0" fontId="26" fillId="0" borderId="42" xfId="0" applyFont="1" applyBorder="1" applyAlignment="1" applyProtection="1">
      <alignment horizontal="center" vertical="center"/>
      <protection locked="0"/>
    </xf>
    <xf numFmtId="0" fontId="0" fillId="0" borderId="73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11" fillId="0" borderId="35" xfId="0" applyFont="1" applyBorder="1" applyAlignment="1">
      <alignment horizontal="center" vertical="center"/>
    </xf>
    <xf numFmtId="0" fontId="11" fillId="0" borderId="37" xfId="0" applyFont="1" applyBorder="1" applyAlignment="1">
      <alignment horizontal="center" vertic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0" fillId="0" borderId="77" xfId="0" applyBorder="1" applyAlignment="1">
      <alignment horizontal="left"/>
    </xf>
    <xf numFmtId="0" fontId="0" fillId="0" borderId="78" xfId="0" applyBorder="1" applyAlignment="1">
      <alignment horizontal="left"/>
    </xf>
    <xf numFmtId="0" fontId="0" fillId="0" borderId="79" xfId="0" applyBorder="1" applyAlignment="1">
      <alignment horizontal="left"/>
    </xf>
    <xf numFmtId="0" fontId="22" fillId="0" borderId="49" xfId="0" applyFont="1" applyBorder="1" applyAlignment="1" applyProtection="1">
      <alignment horizontal="center" vertical="center"/>
      <protection locked="0"/>
    </xf>
    <xf numFmtId="0" fontId="22" fillId="0" borderId="20" xfId="0" applyFont="1" applyBorder="1" applyAlignment="1">
      <alignment horizontal="center" vertical="center"/>
    </xf>
    <xf numFmtId="0" fontId="22" fillId="0" borderId="32" xfId="0" applyFont="1" applyBorder="1" applyAlignment="1">
      <alignment horizontal="center" vertical="center"/>
    </xf>
    <xf numFmtId="0" fontId="22" fillId="0" borderId="27" xfId="0" applyFont="1" applyBorder="1" applyAlignment="1">
      <alignment horizontal="center" vertical="center"/>
    </xf>
    <xf numFmtId="0" fontId="0" fillId="0" borderId="38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51" xfId="0" applyBorder="1" applyAlignment="1">
      <alignment horizontal="left" vertical="center"/>
    </xf>
    <xf numFmtId="0" fontId="22" fillId="0" borderId="15" xfId="0" applyFont="1" applyBorder="1" applyAlignment="1" applyProtection="1">
      <alignment horizontal="center" vertical="center"/>
      <protection locked="0"/>
    </xf>
    <xf numFmtId="0" fontId="22" fillId="0" borderId="60" xfId="0" applyFont="1" applyBorder="1" applyAlignment="1" applyProtection="1">
      <alignment horizontal="center" vertical="center"/>
      <protection locked="0"/>
    </xf>
    <xf numFmtId="0" fontId="8" fillId="0" borderId="41" xfId="0" applyFont="1" applyBorder="1" applyAlignment="1">
      <alignment horizontal="left" vertical="center"/>
    </xf>
    <xf numFmtId="0" fontId="0" fillId="0" borderId="43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45" xfId="0" applyBorder="1" applyAlignment="1">
      <alignment horizontal="center"/>
    </xf>
    <xf numFmtId="0" fontId="25" fillId="0" borderId="43" xfId="0" applyFont="1" applyBorder="1" applyAlignment="1" applyProtection="1">
      <alignment horizontal="center" vertical="center"/>
    </xf>
    <xf numFmtId="0" fontId="25" fillId="0" borderId="45" xfId="0" applyFont="1" applyBorder="1" applyAlignment="1" applyProtection="1">
      <alignment horizontal="center" vertical="center"/>
    </xf>
    <xf numFmtId="0" fontId="26" fillId="0" borderId="40" xfId="0" applyFont="1" applyBorder="1" applyAlignment="1" applyProtection="1">
      <alignment horizontal="center" vertical="center"/>
    </xf>
    <xf numFmtId="0" fontId="26" fillId="0" borderId="42" xfId="0" applyFont="1" applyBorder="1" applyAlignment="1" applyProtection="1">
      <alignment horizontal="center" vertical="center"/>
    </xf>
    <xf numFmtId="0" fontId="0" fillId="0" borderId="36" xfId="0" applyBorder="1" applyAlignment="1" applyProtection="1">
      <alignment horizontal="center" vertical="top"/>
      <protection locked="0"/>
    </xf>
    <xf numFmtId="0" fontId="0" fillId="0" borderId="37" xfId="0" applyBorder="1" applyAlignment="1" applyProtection="1">
      <alignment horizontal="center" vertical="top"/>
      <protection locked="0"/>
    </xf>
    <xf numFmtId="0" fontId="0" fillId="0" borderId="0" xfId="0" applyBorder="1" applyAlignment="1" applyProtection="1">
      <alignment horizontal="center" vertical="top"/>
      <protection locked="0"/>
    </xf>
    <xf numFmtId="0" fontId="0" fillId="0" borderId="39" xfId="0" applyBorder="1" applyAlignment="1" applyProtection="1">
      <alignment horizontal="center" vertical="top"/>
      <protection locked="0"/>
    </xf>
    <xf numFmtId="0" fontId="0" fillId="0" borderId="41" xfId="0" applyBorder="1" applyAlignment="1" applyProtection="1">
      <alignment horizontal="center" vertical="top"/>
      <protection locked="0"/>
    </xf>
    <xf numFmtId="0" fontId="0" fillId="0" borderId="42" xfId="0" applyBorder="1" applyAlignment="1" applyProtection="1">
      <alignment horizontal="center" vertical="top"/>
      <protection locked="0"/>
    </xf>
    <xf numFmtId="0" fontId="14" fillId="0" borderId="27" xfId="0" applyFont="1" applyBorder="1" applyAlignment="1" applyProtection="1">
      <alignment horizontal="center" vertical="center"/>
      <protection locked="0"/>
    </xf>
    <xf numFmtId="0" fontId="14" fillId="0" borderId="15" xfId="0" applyFont="1" applyBorder="1" applyAlignment="1" applyProtection="1">
      <alignment horizontal="center" vertical="center"/>
      <protection locked="0"/>
    </xf>
    <xf numFmtId="0" fontId="27" fillId="0" borderId="15" xfId="0" applyFont="1" applyBorder="1" applyAlignment="1" applyProtection="1">
      <alignment horizontal="center" vertical="center"/>
      <protection locked="0"/>
    </xf>
    <xf numFmtId="0" fontId="27" fillId="0" borderId="20" xfId="0" applyFont="1" applyBorder="1" applyAlignment="1" applyProtection="1">
      <alignment horizontal="center" vertical="center"/>
      <protection locked="0"/>
    </xf>
    <xf numFmtId="0" fontId="14" fillId="0" borderId="32" xfId="0" applyFont="1" applyBorder="1" applyAlignment="1" applyProtection="1">
      <alignment horizontal="center" vertical="center"/>
      <protection locked="0"/>
    </xf>
    <xf numFmtId="0" fontId="14" fillId="0" borderId="20" xfId="0" applyFont="1" applyBorder="1" applyAlignment="1" applyProtection="1">
      <alignment horizontal="center" vertical="center"/>
    </xf>
    <xf numFmtId="0" fontId="14" fillId="0" borderId="32" xfId="0" applyFont="1" applyBorder="1" applyAlignment="1" applyProtection="1">
      <alignment horizontal="center" vertical="center"/>
    </xf>
    <xf numFmtId="0" fontId="14" fillId="0" borderId="27" xfId="0" applyFont="1" applyBorder="1" applyAlignment="1" applyProtection="1">
      <alignment horizontal="center" vertical="center"/>
    </xf>
    <xf numFmtId="0" fontId="27" fillId="0" borderId="32" xfId="0" applyFont="1" applyBorder="1" applyAlignment="1" applyProtection="1">
      <alignment horizontal="center" vertical="center"/>
      <protection locked="0"/>
    </xf>
    <xf numFmtId="0" fontId="0" fillId="0" borderId="54" xfId="0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20" xfId="0" applyBorder="1" applyAlignment="1">
      <alignment horizontal="left"/>
    </xf>
    <xf numFmtId="0" fontId="15" fillId="0" borderId="27" xfId="0" applyFont="1" applyFill="1" applyBorder="1" applyAlignment="1" applyProtection="1">
      <alignment horizontal="center" vertical="center"/>
      <protection locked="0"/>
    </xf>
    <xf numFmtId="0" fontId="15" fillId="0" borderId="15" xfId="0" applyFont="1" applyFill="1" applyBorder="1" applyAlignment="1" applyProtection="1">
      <alignment horizontal="center" vertical="center"/>
      <protection locked="0"/>
    </xf>
    <xf numFmtId="0" fontId="27" fillId="0" borderId="15" xfId="0" applyFont="1" applyFill="1" applyBorder="1" applyAlignment="1" applyProtection="1">
      <alignment horizontal="center" vertical="center"/>
      <protection locked="0"/>
    </xf>
    <xf numFmtId="0" fontId="27" fillId="0" borderId="20" xfId="0" applyFont="1" applyFill="1" applyBorder="1" applyAlignment="1" applyProtection="1">
      <alignment horizontal="center" vertical="center"/>
      <protection locked="0"/>
    </xf>
    <xf numFmtId="0" fontId="14" fillId="0" borderId="26" xfId="0" applyFont="1" applyBorder="1" applyAlignment="1" applyProtection="1">
      <alignment horizontal="center" vertical="center"/>
      <protection locked="0"/>
    </xf>
    <xf numFmtId="0" fontId="14" fillId="0" borderId="13" xfId="0" applyFont="1" applyBorder="1" applyAlignment="1" applyProtection="1">
      <alignment horizontal="center" vertical="center"/>
      <protection locked="0"/>
    </xf>
    <xf numFmtId="0" fontId="27" fillId="0" borderId="13" xfId="0" applyFont="1" applyBorder="1" applyAlignment="1" applyProtection="1">
      <alignment horizontal="center" vertical="center"/>
      <protection locked="0"/>
    </xf>
    <xf numFmtId="0" fontId="27" fillId="0" borderId="19" xfId="0" applyFont="1" applyBorder="1" applyAlignment="1" applyProtection="1">
      <alignment horizontal="center" vertical="center"/>
      <protection locked="0"/>
    </xf>
    <xf numFmtId="0" fontId="10" fillId="0" borderId="66" xfId="0" applyFont="1" applyBorder="1" applyAlignment="1">
      <alignment horizontal="center" vertical="center"/>
    </xf>
    <xf numFmtId="0" fontId="10" fillId="0" borderId="67" xfId="0" applyFont="1" applyBorder="1" applyAlignment="1">
      <alignment horizontal="center" vertical="center"/>
    </xf>
    <xf numFmtId="0" fontId="27" fillId="0" borderId="46" xfId="0" applyFont="1" applyBorder="1" applyAlignment="1" applyProtection="1">
      <alignment horizontal="center" vertical="center"/>
      <protection locked="0"/>
    </xf>
    <xf numFmtId="0" fontId="0" fillId="0" borderId="54" xfId="0" applyBorder="1" applyAlignment="1">
      <alignment horizontal="center"/>
    </xf>
    <xf numFmtId="0" fontId="0" fillId="0" borderId="15" xfId="0" applyBorder="1" applyAlignment="1">
      <alignment horizontal="center"/>
    </xf>
    <xf numFmtId="0" fontId="14" fillId="0" borderId="84" xfId="0" applyFont="1" applyBorder="1" applyAlignment="1" applyProtection="1">
      <alignment horizontal="center" vertical="center"/>
      <protection locked="0"/>
    </xf>
    <xf numFmtId="0" fontId="14" fillId="0" borderId="49" xfId="0" applyFont="1" applyBorder="1" applyAlignment="1" applyProtection="1">
      <alignment horizontal="center" vertical="center"/>
      <protection locked="0"/>
    </xf>
    <xf numFmtId="0" fontId="14" fillId="0" borderId="49" xfId="0" applyFont="1" applyBorder="1" applyAlignment="1" applyProtection="1">
      <alignment horizontal="center" vertical="center"/>
    </xf>
    <xf numFmtId="0" fontId="27" fillId="0" borderId="49" xfId="0" applyFont="1" applyBorder="1" applyAlignment="1" applyProtection="1">
      <alignment horizontal="center" vertical="center"/>
      <protection locked="0"/>
    </xf>
    <xf numFmtId="0" fontId="27" fillId="0" borderId="60" xfId="0" applyFont="1" applyBorder="1" applyAlignment="1" applyProtection="1">
      <alignment horizontal="center" vertical="center"/>
      <protection locked="0"/>
    </xf>
    <xf numFmtId="0" fontId="21" fillId="0" borderId="35" xfId="0" applyFont="1" applyBorder="1" applyAlignment="1">
      <alignment horizontal="center" vertical="center" wrapText="1"/>
    </xf>
    <xf numFmtId="0" fontId="21" fillId="0" borderId="36" xfId="0" applyFont="1" applyBorder="1" applyAlignment="1">
      <alignment horizontal="center" vertical="center"/>
    </xf>
    <xf numFmtId="0" fontId="21" fillId="0" borderId="37" xfId="0" applyFont="1" applyBorder="1" applyAlignment="1">
      <alignment horizontal="center" vertical="center"/>
    </xf>
    <xf numFmtId="0" fontId="21" fillId="0" borderId="40" xfId="0" applyFont="1" applyBorder="1" applyAlignment="1">
      <alignment horizontal="center" vertical="center"/>
    </xf>
    <xf numFmtId="0" fontId="21" fillId="0" borderId="41" xfId="0" applyFont="1" applyBorder="1" applyAlignment="1">
      <alignment horizontal="center" vertical="center"/>
    </xf>
    <xf numFmtId="0" fontId="21" fillId="0" borderId="42" xfId="0" applyFont="1" applyBorder="1" applyAlignment="1">
      <alignment horizontal="center" vertical="center"/>
    </xf>
    <xf numFmtId="0" fontId="21" fillId="0" borderId="0" xfId="0" applyFont="1" applyBorder="1" applyAlignment="1">
      <alignment horizontal="center" vertical="center"/>
    </xf>
    <xf numFmtId="0" fontId="21" fillId="0" borderId="39" xfId="0" applyFont="1" applyBorder="1" applyAlignment="1">
      <alignment horizontal="center" vertical="center"/>
    </xf>
    <xf numFmtId="0" fontId="24" fillId="0" borderId="28" xfId="0" applyFont="1" applyFill="1" applyBorder="1" applyAlignment="1" applyProtection="1">
      <alignment horizontal="center" vertical="center"/>
      <protection locked="0"/>
    </xf>
    <xf numFmtId="0" fontId="24" fillId="0" borderId="17" xfId="0" applyFont="1" applyFill="1" applyBorder="1" applyAlignment="1" applyProtection="1">
      <alignment horizontal="center" vertical="center"/>
      <protection locked="0"/>
    </xf>
    <xf numFmtId="0" fontId="27" fillId="0" borderId="17" xfId="0" applyFont="1" applyFill="1" applyBorder="1" applyAlignment="1" applyProtection="1">
      <alignment horizontal="center" vertical="center"/>
      <protection locked="0"/>
    </xf>
    <xf numFmtId="0" fontId="27" fillId="0" borderId="21" xfId="0" applyFont="1" applyFill="1" applyBorder="1" applyAlignment="1" applyProtection="1">
      <alignment horizontal="center" vertical="center"/>
      <protection locked="0"/>
    </xf>
    <xf numFmtId="0" fontId="33" fillId="0" borderId="70" xfId="0" applyFont="1" applyBorder="1" applyAlignment="1" applyProtection="1">
      <alignment horizontal="center" vertical="center"/>
      <protection locked="0"/>
    </xf>
    <xf numFmtId="0" fontId="33" fillId="0" borderId="61" xfId="0" applyFont="1" applyBorder="1" applyAlignment="1" applyProtection="1">
      <alignment horizontal="center" vertical="center"/>
      <protection locked="0"/>
    </xf>
    <xf numFmtId="0" fontId="33" fillId="0" borderId="63" xfId="0" applyFont="1" applyBorder="1" applyAlignment="1" applyProtection="1">
      <alignment horizontal="center" vertical="center"/>
      <protection locked="0"/>
    </xf>
    <xf numFmtId="0" fontId="33" fillId="0" borderId="13" xfId="0" applyFont="1" applyBorder="1" applyAlignment="1" applyProtection="1">
      <alignment horizontal="center" vertical="center"/>
      <protection locked="0"/>
    </xf>
    <xf numFmtId="0" fontId="14" fillId="0" borderId="64" xfId="0" applyFont="1" applyBorder="1" applyAlignment="1" applyProtection="1">
      <alignment horizontal="center" vertical="center"/>
      <protection locked="0"/>
    </xf>
    <xf numFmtId="0" fontId="27" fillId="0" borderId="64" xfId="0" applyFont="1" applyBorder="1" applyAlignment="1">
      <alignment horizontal="center"/>
    </xf>
    <xf numFmtId="0" fontId="27" fillId="0" borderId="27" xfId="0" applyFont="1" applyBorder="1" applyAlignment="1">
      <alignment horizontal="center"/>
    </xf>
    <xf numFmtId="0" fontId="27" fillId="0" borderId="87" xfId="0" applyFont="1" applyBorder="1" applyAlignment="1">
      <alignment horizontal="center"/>
    </xf>
    <xf numFmtId="0" fontId="27" fillId="0" borderId="88" xfId="0" applyFont="1" applyBorder="1" applyAlignment="1">
      <alignment horizontal="center"/>
    </xf>
    <xf numFmtId="0" fontId="10" fillId="0" borderId="67" xfId="0" applyFont="1" applyBorder="1" applyAlignment="1">
      <alignment horizontal="center" vertical="center" wrapText="1"/>
    </xf>
    <xf numFmtId="0" fontId="10" fillId="0" borderId="69" xfId="0" applyFont="1" applyBorder="1" applyAlignment="1">
      <alignment horizontal="center" vertical="center" wrapText="1"/>
    </xf>
    <xf numFmtId="0" fontId="30" fillId="0" borderId="20" xfId="0" applyFont="1" applyBorder="1" applyAlignment="1" applyProtection="1">
      <alignment horizontal="center" vertical="center"/>
      <protection locked="0"/>
    </xf>
    <xf numFmtId="0" fontId="30" fillId="0" borderId="32" xfId="0" applyFont="1" applyBorder="1" applyAlignment="1" applyProtection="1">
      <alignment horizontal="center" vertical="center"/>
      <protection locked="0"/>
    </xf>
    <xf numFmtId="0" fontId="34" fillId="4" borderId="20" xfId="0" applyFont="1" applyFill="1" applyBorder="1" applyAlignment="1">
      <alignment horizontal="center" vertical="center"/>
    </xf>
    <xf numFmtId="0" fontId="34" fillId="4" borderId="27" xfId="0" applyFont="1" applyFill="1" applyBorder="1" applyAlignment="1">
      <alignment horizontal="center" vertical="center"/>
    </xf>
    <xf numFmtId="0" fontId="22" fillId="0" borderId="60" xfId="0" applyFont="1" applyBorder="1" applyAlignment="1">
      <alignment horizontal="center" vertical="center"/>
    </xf>
    <xf numFmtId="0" fontId="22" fillId="0" borderId="86" xfId="0" applyFont="1" applyBorder="1" applyAlignment="1">
      <alignment horizontal="center" vertical="center"/>
    </xf>
    <xf numFmtId="0" fontId="22" fillId="0" borderId="84" xfId="0" applyFont="1" applyBorder="1" applyAlignment="1">
      <alignment horizontal="center" vertical="center"/>
    </xf>
    <xf numFmtId="0" fontId="27" fillId="0" borderId="43" xfId="0" applyFont="1" applyBorder="1" applyAlignment="1">
      <alignment horizontal="center"/>
    </xf>
    <xf numFmtId="0" fontId="27" fillId="0" borderId="56" xfId="0" applyFont="1" applyBorder="1" applyAlignment="1">
      <alignment horizontal="center"/>
    </xf>
    <xf numFmtId="0" fontId="0" fillId="0" borderId="35" xfId="0" applyBorder="1" applyAlignment="1" applyProtection="1">
      <alignment horizontal="center" vertical="top"/>
    </xf>
    <xf numFmtId="0" fontId="0" fillId="0" borderId="36" xfId="0" applyBorder="1" applyAlignment="1" applyProtection="1">
      <alignment horizontal="center" vertical="top"/>
    </xf>
    <xf numFmtId="0" fontId="0" fillId="0" borderId="38" xfId="0" applyBorder="1" applyAlignment="1" applyProtection="1">
      <alignment horizontal="center" vertical="top"/>
    </xf>
    <xf numFmtId="0" fontId="0" fillId="0" borderId="0" xfId="0" applyBorder="1" applyAlignment="1" applyProtection="1">
      <alignment horizontal="center" vertical="top"/>
    </xf>
    <xf numFmtId="0" fontId="0" fillId="0" borderId="40" xfId="0" applyBorder="1" applyAlignment="1" applyProtection="1">
      <alignment horizontal="center" vertical="top"/>
    </xf>
    <xf numFmtId="0" fontId="0" fillId="0" borderId="41" xfId="0" applyBorder="1" applyAlignment="1" applyProtection="1">
      <alignment horizontal="center" vertical="top"/>
    </xf>
    <xf numFmtId="0" fontId="37" fillId="0" borderId="96" xfId="0" applyFont="1" applyBorder="1" applyAlignment="1">
      <alignment horizontal="left"/>
    </xf>
  </cellXfs>
  <cellStyles count="2">
    <cellStyle name="Lien hypertexte" xfId="1" builtinId="8"/>
    <cellStyle name="Normal" xfId="0" builtinId="0"/>
  </cellStyles>
  <dxfs count="170">
    <dxf>
      <fill>
        <patternFill>
          <bgColor theme="7" tint="-0.499984740745262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color rgb="FF009644"/>
      </font>
      <fill>
        <patternFill>
          <bgColor rgb="FFA7EBBE"/>
        </patternFill>
      </fill>
    </dxf>
    <dxf>
      <font>
        <b/>
        <i val="0"/>
        <color rgb="FF960000"/>
      </font>
      <fill>
        <patternFill>
          <bgColor rgb="FFFFCCCC"/>
        </patternFill>
      </fill>
    </dxf>
    <dxf>
      <font>
        <b/>
        <i val="0"/>
        <color rgb="FF866600"/>
      </font>
      <fill>
        <patternFill>
          <bgColor rgb="FFFFE89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rgb="FFD9FFEA"/>
      </font>
    </dxf>
    <dxf>
      <font>
        <color theme="0"/>
      </font>
    </dxf>
    <dxf>
      <font>
        <color rgb="FFD9FFEA"/>
      </font>
    </dxf>
    <dxf>
      <font>
        <color theme="0"/>
      </font>
    </dxf>
    <dxf>
      <font>
        <color rgb="FFD9FFEA"/>
      </font>
    </dxf>
    <dxf>
      <font>
        <color theme="0"/>
      </font>
    </dxf>
    <dxf>
      <font>
        <color rgb="FFD9FFEA"/>
      </font>
    </dxf>
    <dxf>
      <font>
        <color theme="0"/>
      </font>
    </dxf>
    <dxf>
      <font>
        <color rgb="FFD9FFEA"/>
      </font>
    </dxf>
    <dxf>
      <font>
        <color theme="0"/>
      </font>
    </dxf>
    <dxf>
      <font>
        <color rgb="FFD9FFEA"/>
      </font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5FFE8"/>
        </patternFill>
      </fill>
    </dxf>
    <dxf>
      <fill>
        <patternFill>
          <bgColor rgb="FFD5FFE8"/>
        </patternFill>
      </fill>
    </dxf>
    <dxf>
      <fill>
        <patternFill>
          <bgColor rgb="FFD5FFE8"/>
        </patternFill>
      </fill>
    </dxf>
    <dxf>
      <fill>
        <patternFill>
          <bgColor rgb="FFD5FFE8"/>
        </patternFill>
      </fill>
    </dxf>
    <dxf>
      <fill>
        <patternFill>
          <bgColor rgb="FFD5FFE8"/>
        </patternFill>
      </fill>
    </dxf>
    <dxf>
      <font>
        <color auto="1"/>
      </font>
      <fill>
        <patternFill>
          <bgColor rgb="FFD5FFE8"/>
        </patternFill>
      </fill>
    </dxf>
    <dxf>
      <font>
        <color rgb="FF0070C0"/>
      </font>
      <fill>
        <patternFill>
          <bgColor rgb="FFC5E6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00B05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70C0"/>
      </font>
      <fill>
        <patternFill>
          <bgColor rgb="FF85DFFF"/>
        </patternFill>
      </fill>
    </dxf>
    <dxf>
      <font>
        <color rgb="FF0070C0"/>
      </font>
      <fill>
        <patternFill>
          <bgColor rgb="FF9BE5FF"/>
        </patternFill>
      </fill>
    </dxf>
    <dxf>
      <fill>
        <patternFill>
          <bgColor theme="7" tint="-0.499984740745262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color rgb="FF009644"/>
      </font>
      <fill>
        <patternFill>
          <bgColor rgb="FFA7EBBE"/>
        </patternFill>
      </fill>
    </dxf>
    <dxf>
      <font>
        <b/>
        <i val="0"/>
        <color rgb="FF960000"/>
      </font>
      <fill>
        <patternFill>
          <bgColor rgb="FFFFCCCC"/>
        </patternFill>
      </fill>
    </dxf>
    <dxf>
      <font>
        <b/>
        <i val="0"/>
        <color rgb="FF866600"/>
      </font>
      <fill>
        <patternFill>
          <bgColor rgb="FFFFE89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rgb="FFD9FFEA"/>
      </font>
    </dxf>
    <dxf>
      <font>
        <color theme="0"/>
      </font>
    </dxf>
    <dxf>
      <font>
        <color rgb="FFD9FFEA"/>
      </font>
    </dxf>
    <dxf>
      <font>
        <color theme="0"/>
      </font>
    </dxf>
    <dxf>
      <font>
        <color rgb="FFD9FFEA"/>
      </font>
    </dxf>
    <dxf>
      <font>
        <color theme="0"/>
      </font>
    </dxf>
    <dxf>
      <font>
        <color rgb="FFD9FFEA"/>
      </font>
    </dxf>
    <dxf>
      <font>
        <color theme="0"/>
      </font>
    </dxf>
    <dxf>
      <font>
        <color rgb="FFD9FFEA"/>
      </font>
    </dxf>
    <dxf>
      <font>
        <color theme="0"/>
      </font>
    </dxf>
    <dxf>
      <font>
        <color rgb="FFD9FFEA"/>
      </font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5FFE8"/>
        </patternFill>
      </fill>
    </dxf>
    <dxf>
      <fill>
        <patternFill>
          <bgColor rgb="FFD5FFE8"/>
        </patternFill>
      </fill>
    </dxf>
    <dxf>
      <fill>
        <patternFill>
          <bgColor rgb="FFD5FFE8"/>
        </patternFill>
      </fill>
    </dxf>
    <dxf>
      <fill>
        <patternFill>
          <bgColor rgb="FFD5FFE8"/>
        </patternFill>
      </fill>
    </dxf>
    <dxf>
      <fill>
        <patternFill>
          <bgColor rgb="FFD5FFE8"/>
        </patternFill>
      </fill>
    </dxf>
    <dxf>
      <font>
        <color auto="1"/>
      </font>
      <fill>
        <patternFill>
          <bgColor rgb="FFD5FFE8"/>
        </patternFill>
      </fill>
    </dxf>
    <dxf>
      <font>
        <color rgb="FF0070C0"/>
      </font>
      <fill>
        <patternFill>
          <bgColor rgb="FFC5E6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00B05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70C0"/>
      </font>
      <fill>
        <patternFill>
          <bgColor rgb="FF85DFFF"/>
        </patternFill>
      </fill>
    </dxf>
    <dxf>
      <font>
        <color rgb="FF0070C0"/>
      </font>
      <fill>
        <patternFill>
          <bgColor rgb="FF9BE5FF"/>
        </patternFill>
      </fill>
    </dxf>
    <dxf>
      <fill>
        <patternFill>
          <bgColor theme="7" tint="-0.499984740745262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color rgb="FF009644"/>
      </font>
      <fill>
        <patternFill>
          <bgColor rgb="FFA7EBBE"/>
        </patternFill>
      </fill>
    </dxf>
    <dxf>
      <font>
        <b/>
        <i val="0"/>
        <color rgb="FF960000"/>
      </font>
      <fill>
        <patternFill>
          <bgColor rgb="FFFFCCCC"/>
        </patternFill>
      </fill>
    </dxf>
    <dxf>
      <font>
        <b/>
        <i val="0"/>
        <color rgb="FF866600"/>
      </font>
      <fill>
        <patternFill>
          <bgColor rgb="FFFFE89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rgb="FFD9FFEA"/>
      </font>
    </dxf>
    <dxf>
      <font>
        <color theme="0"/>
      </font>
    </dxf>
    <dxf>
      <font>
        <color rgb="FFD9FFEA"/>
      </font>
    </dxf>
    <dxf>
      <font>
        <color theme="0"/>
      </font>
    </dxf>
    <dxf>
      <font>
        <color rgb="FFD9FFEA"/>
      </font>
    </dxf>
    <dxf>
      <font>
        <color theme="0"/>
      </font>
    </dxf>
    <dxf>
      <font>
        <color rgb="FFD9FFEA"/>
      </font>
    </dxf>
    <dxf>
      <font>
        <color theme="0"/>
      </font>
    </dxf>
    <dxf>
      <font>
        <color rgb="FFD9FFEA"/>
      </font>
    </dxf>
    <dxf>
      <font>
        <color theme="0"/>
      </font>
    </dxf>
    <dxf>
      <font>
        <color rgb="FFD9FFEA"/>
      </font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9FFEA"/>
        </patternFill>
      </fill>
    </dxf>
    <dxf>
      <fill>
        <patternFill>
          <bgColor rgb="FFD5FFE8"/>
        </patternFill>
      </fill>
    </dxf>
    <dxf>
      <fill>
        <patternFill>
          <bgColor rgb="FFD5FFE8"/>
        </patternFill>
      </fill>
    </dxf>
    <dxf>
      <fill>
        <patternFill>
          <bgColor rgb="FFD5FFE8"/>
        </patternFill>
      </fill>
    </dxf>
    <dxf>
      <fill>
        <patternFill>
          <bgColor rgb="FFD5FFE8"/>
        </patternFill>
      </fill>
    </dxf>
    <dxf>
      <fill>
        <patternFill>
          <bgColor rgb="FFD5FFE8"/>
        </patternFill>
      </fill>
    </dxf>
    <dxf>
      <font>
        <color auto="1"/>
      </font>
      <fill>
        <patternFill>
          <bgColor rgb="FFD5FFE8"/>
        </patternFill>
      </fill>
    </dxf>
    <dxf>
      <font>
        <color rgb="FF0070C0"/>
      </font>
      <fill>
        <patternFill>
          <bgColor rgb="FFC5E6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00B05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70C0"/>
      </font>
      <fill>
        <patternFill>
          <bgColor rgb="FF85DFFF"/>
        </patternFill>
      </fill>
    </dxf>
    <dxf>
      <font>
        <color rgb="FF0070C0"/>
      </font>
      <fill>
        <patternFill>
          <bgColor rgb="FF9BE5FF"/>
        </patternFill>
      </fill>
    </dxf>
    <dxf>
      <font>
        <color rgb="FFAC0000"/>
      </font>
      <fill>
        <patternFill>
          <bgColor rgb="FFFFCCCC"/>
        </patternFill>
      </fill>
    </dxf>
    <dxf>
      <font>
        <color rgb="FF826300"/>
      </font>
      <fill>
        <patternFill>
          <bgColor rgb="FFFFEAA7"/>
        </patternFill>
      </fill>
    </dxf>
    <dxf>
      <font>
        <color rgb="FF007033"/>
      </font>
      <fill>
        <patternFill>
          <bgColor rgb="FFC4EEC8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70C0"/>
      </font>
      <fill>
        <patternFill>
          <bgColor rgb="FF9FE6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70C0"/>
      </font>
      <fill>
        <patternFill>
          <bgColor rgb="FFAFEAFF"/>
        </patternFill>
      </fill>
    </dxf>
  </dxfs>
  <tableStyles count="0" defaultTableStyle="TableStyleMedium9" defaultPivotStyle="PivotStyleLight16"/>
  <colors>
    <mruColors>
      <color rgb="FFC4EEC8"/>
      <color rgb="FFC6EFCE"/>
      <color rgb="FFB7FBB7"/>
      <color rgb="FF007033"/>
      <color rgb="FF00823B"/>
      <color rgb="FFB8FAC8"/>
      <color rgb="FF8DF7A6"/>
      <color rgb="FFFFEAA7"/>
      <color rgb="FF826300"/>
      <color rgb="FFFFE38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0000"/>
  </sheetPr>
  <dimension ref="A1:AK64"/>
  <sheetViews>
    <sheetView tabSelected="1" workbookViewId="0">
      <pane ySplit="2" topLeftCell="A3" activePane="bottomLeft" state="frozen"/>
      <selection activeCell="O1" sqref="O1:BF14"/>
      <selection pane="bottomLeft" activeCell="B4" sqref="B4"/>
    </sheetView>
  </sheetViews>
  <sheetFormatPr baseColWidth="10" defaultRowHeight="15"/>
  <cols>
    <col min="1" max="1" width="8.5703125" customWidth="1"/>
    <col min="2" max="2" width="10.42578125" customWidth="1"/>
    <col min="3" max="3" width="7.85546875" customWidth="1"/>
    <col min="4" max="4" width="10.85546875" customWidth="1"/>
    <col min="6" max="6" width="13.85546875" customWidth="1"/>
    <col min="7" max="7" width="10.7109375" customWidth="1"/>
    <col min="8" max="8" width="7.140625" customWidth="1"/>
    <col min="9" max="9" width="10.7109375" customWidth="1"/>
    <col min="10" max="10" width="7.140625" customWidth="1"/>
    <col min="11" max="11" width="10.7109375" customWidth="1"/>
    <col min="12" max="12" width="7.140625" customWidth="1"/>
    <col min="13" max="13" width="10.7109375" customWidth="1"/>
    <col min="14" max="14" width="7.140625" customWidth="1"/>
    <col min="15" max="15" width="10.7109375" customWidth="1"/>
    <col min="16" max="16" width="7.140625" customWidth="1"/>
    <col min="17" max="17" width="10.7109375" customWidth="1"/>
    <col min="18" max="18" width="7.140625" customWidth="1"/>
    <col min="19" max="19" width="10.7109375" customWidth="1"/>
    <col min="20" max="20" width="7.140625" customWidth="1"/>
    <col min="21" max="21" width="12.85546875" customWidth="1"/>
    <col min="22" max="24" width="6.7109375" customWidth="1"/>
  </cols>
  <sheetData>
    <row r="1" spans="1:37" ht="47.25" customHeight="1" thickTop="1" thickBot="1">
      <c r="A1" s="5"/>
      <c r="B1" s="5"/>
      <c r="C1" s="5"/>
      <c r="D1" s="5"/>
      <c r="E1" s="6"/>
      <c r="F1" s="180" t="s">
        <v>1</v>
      </c>
      <c r="G1" s="190">
        <v>6</v>
      </c>
      <c r="H1" s="191"/>
      <c r="I1" s="190">
        <v>5</v>
      </c>
      <c r="J1" s="191"/>
      <c r="K1" s="190">
        <v>4</v>
      </c>
      <c r="L1" s="191"/>
      <c r="M1" s="190">
        <v>3</v>
      </c>
      <c r="N1" s="191"/>
      <c r="O1" s="190">
        <v>2</v>
      </c>
      <c r="P1" s="191"/>
      <c r="Q1" s="190">
        <v>1</v>
      </c>
      <c r="R1" s="191"/>
      <c r="S1" s="192">
        <v>0</v>
      </c>
      <c r="T1" s="193"/>
      <c r="U1" s="183" t="s">
        <v>5</v>
      </c>
      <c r="V1" s="179" t="s">
        <v>6</v>
      </c>
      <c r="W1" s="179"/>
      <c r="X1" s="182"/>
      <c r="Y1" s="189" t="s">
        <v>7</v>
      </c>
      <c r="Z1" s="184"/>
      <c r="AD1" s="185" t="s">
        <v>14</v>
      </c>
      <c r="AE1" s="186"/>
      <c r="AG1" s="187" t="s">
        <v>15</v>
      </c>
      <c r="AH1" s="188"/>
    </row>
    <row r="2" spans="1:37" ht="36" customHeight="1" thickTop="1" thickBot="1">
      <c r="A2" s="36" t="s">
        <v>0</v>
      </c>
      <c r="B2" s="178" t="s">
        <v>3</v>
      </c>
      <c r="C2" s="179"/>
      <c r="D2" s="179"/>
      <c r="E2" s="10" t="s">
        <v>4</v>
      </c>
      <c r="F2" s="181"/>
      <c r="G2" s="157" t="s">
        <v>2</v>
      </c>
      <c r="H2" s="157" t="s">
        <v>10</v>
      </c>
      <c r="I2" s="157" t="s">
        <v>2</v>
      </c>
      <c r="J2" s="157" t="s">
        <v>10</v>
      </c>
      <c r="K2" s="157" t="s">
        <v>2</v>
      </c>
      <c r="L2" s="157" t="s">
        <v>10</v>
      </c>
      <c r="M2" s="157" t="s">
        <v>2</v>
      </c>
      <c r="N2" s="157" t="s">
        <v>10</v>
      </c>
      <c r="O2" s="157" t="s">
        <v>2</v>
      </c>
      <c r="P2" s="157" t="s">
        <v>10</v>
      </c>
      <c r="Q2" s="157" t="s">
        <v>2</v>
      </c>
      <c r="R2" s="157" t="s">
        <v>10</v>
      </c>
      <c r="S2" s="157" t="s">
        <v>2</v>
      </c>
      <c r="T2" s="158" t="s">
        <v>10</v>
      </c>
      <c r="U2" s="184"/>
      <c r="V2" s="26" t="s">
        <v>9</v>
      </c>
      <c r="W2" s="9" t="s">
        <v>10</v>
      </c>
      <c r="X2" s="12" t="s">
        <v>11</v>
      </c>
      <c r="Y2" s="27" t="s">
        <v>18</v>
      </c>
      <c r="Z2" s="29" t="s">
        <v>19</v>
      </c>
      <c r="AD2" s="15" t="s">
        <v>13</v>
      </c>
      <c r="AE2" s="15" t="s">
        <v>12</v>
      </c>
      <c r="AG2" s="16" t="s">
        <v>17</v>
      </c>
      <c r="AH2" s="16" t="s">
        <v>16</v>
      </c>
    </row>
    <row r="3" spans="1:37" ht="17.25" thickTop="1" thickBot="1">
      <c r="A3" s="45">
        <v>1</v>
      </c>
      <c r="B3" s="338" t="str">
        <f>'1'!H3</f>
        <v>R04902</v>
      </c>
      <c r="C3" s="147">
        <f>'1'!$J$3</f>
        <v>41</v>
      </c>
      <c r="D3" s="146">
        <f>'1'!$K$3</f>
        <v>0</v>
      </c>
      <c r="E3" s="32">
        <f>'1'!$D$2</f>
        <v>0</v>
      </c>
      <c r="F3" s="30">
        <f>'1'!$N$6</f>
        <v>0</v>
      </c>
      <c r="G3" s="148">
        <f>'1'!$M$45</f>
        <v>0</v>
      </c>
      <c r="H3" s="161" t="e">
        <f ca="1">'1'!$N$45</f>
        <v>#VALUE!</v>
      </c>
      <c r="I3" s="149" t="e">
        <f ca="1">'1'!$M$44</f>
        <v>#VALUE!</v>
      </c>
      <c r="J3" s="159" t="e">
        <f ca="1">'1'!$N$44</f>
        <v>#VALUE!</v>
      </c>
      <c r="K3" s="149" t="e">
        <f ca="1">'1'!$M$43</f>
        <v>#VALUE!</v>
      </c>
      <c r="L3" s="159" t="e">
        <f ca="1">'1'!$N$43</f>
        <v>#VALUE!</v>
      </c>
      <c r="M3" s="149" t="e">
        <f ca="1">'1'!$M$42</f>
        <v>#VALUE!</v>
      </c>
      <c r="N3" s="159" t="e">
        <f ca="1">'1'!$N$42</f>
        <v>#VALUE!</v>
      </c>
      <c r="O3" s="149" t="e">
        <f ca="1">'1'!$M$41</f>
        <v>#VALUE!</v>
      </c>
      <c r="P3" s="159" t="e">
        <f ca="1">'1'!$N$41</f>
        <v>#VALUE!</v>
      </c>
      <c r="Q3" s="149" t="e">
        <f ca="1">'1'!$M$40</f>
        <v>#VALUE!</v>
      </c>
      <c r="R3" s="159" t="e">
        <f ca="1">'1'!$N$40</f>
        <v>#VALUE!</v>
      </c>
      <c r="S3" s="149" t="e">
        <f ca="1">'1'!$M$39</f>
        <v>#VALUE!</v>
      </c>
      <c r="T3" s="159" t="e">
        <f ca="1">'1'!$N$39</f>
        <v>#VALUE!</v>
      </c>
      <c r="U3" s="22" t="e">
        <f ca="1">'1'!$M$46</f>
        <v>#VALUE!</v>
      </c>
      <c r="V3" s="21" t="e">
        <f t="shared" ref="V3:V34" ca="1" si="0">F3-U3</f>
        <v>#VALUE!</v>
      </c>
      <c r="W3" s="24" t="e">
        <f t="shared" ref="W3:W34" ca="1" si="1">V3/F3</f>
        <v>#VALUE!</v>
      </c>
      <c r="X3" s="18"/>
      <c r="Y3" s="28" t="e">
        <f ca="1">(6*G3+5*(I3+#REF!)+4*(K3+#REF!)+3*(M3+#REF!)+2*(O3+#REF!)+(Q3+#REF!)+(S3+#REF!))/U3</f>
        <v>#VALUE!</v>
      </c>
      <c r="Z3" s="2"/>
      <c r="AD3" s="7"/>
      <c r="AE3" s="7"/>
      <c r="AG3" s="8">
        <v>1</v>
      </c>
      <c r="AH3" s="8"/>
      <c r="AJ3">
        <f>'1'!D39</f>
        <v>0</v>
      </c>
      <c r="AK3">
        <f>'1'!D40</f>
        <v>1</v>
      </c>
    </row>
    <row r="4" spans="1:37" ht="17.25" thickTop="1" thickBot="1">
      <c r="A4" s="45">
        <v>2</v>
      </c>
      <c r="B4" s="338" t="e">
        <f ca="1">INDIRECT("'"&amp;ROW()&amp;"'!H3")</f>
        <v>#REF!</v>
      </c>
      <c r="C4" s="147">
        <f>'2'!$J$3</f>
        <v>41</v>
      </c>
      <c r="D4" s="146">
        <f>'2'!$K$3</f>
        <v>0</v>
      </c>
      <c r="E4" s="32">
        <f>'2'!$D$2</f>
        <v>0</v>
      </c>
      <c r="F4" s="30">
        <f>'2'!$N$6</f>
        <v>0</v>
      </c>
      <c r="G4" s="150" t="e">
        <f>#REF!</f>
        <v>#REF!</v>
      </c>
      <c r="H4" s="150"/>
      <c r="I4" s="151" t="e">
        <f>'1'!#REF!*12</f>
        <v>#REF!</v>
      </c>
      <c r="J4" s="151"/>
      <c r="K4" s="151" t="e">
        <f>#REF!*10</f>
        <v>#REF!</v>
      </c>
      <c r="L4" s="151"/>
      <c r="M4" s="151" t="e">
        <f>#REF!*10</f>
        <v>#REF!</v>
      </c>
      <c r="N4" s="151"/>
      <c r="O4" s="152" t="e">
        <f>(#REF!*880)-#REF!</f>
        <v>#REF!</v>
      </c>
      <c r="P4" s="151"/>
      <c r="Q4" s="151" t="e">
        <f>#REF!*10</f>
        <v>#REF!</v>
      </c>
      <c r="R4" s="151"/>
      <c r="S4" s="151" t="e">
        <f>#REF!*10</f>
        <v>#REF!</v>
      </c>
      <c r="T4" s="152"/>
      <c r="U4" s="22"/>
      <c r="V4" s="19">
        <f t="shared" si="0"/>
        <v>0</v>
      </c>
      <c r="W4" s="13" t="e">
        <f t="shared" si="1"/>
        <v>#DIV/0!</v>
      </c>
      <c r="X4" s="25" t="e">
        <f ca="1">AE4/AD4</f>
        <v>#VALUE!</v>
      </c>
      <c r="Y4" s="28" t="e">
        <f>(6*G4+5*(I4+#REF!)+4*(K4+#REF!)+3*(M4+#REF!)+2*(O4+#REF!)+(Q4+#REF!)+(S4+#REF!))/U4</f>
        <v>#REF!</v>
      </c>
      <c r="Z4" s="47" t="e">
        <f ca="1">AH4/AG4</f>
        <v>#VALUE!</v>
      </c>
      <c r="AD4" s="7">
        <f>SUM(F3:F4)</f>
        <v>0</v>
      </c>
      <c r="AE4" s="7" t="e">
        <f ca="1">V3+V4</f>
        <v>#VALUE!</v>
      </c>
      <c r="AG4" s="8">
        <v>2</v>
      </c>
      <c r="AH4" s="17" t="e">
        <f ca="1">Y3+Y4</f>
        <v>#VALUE!</v>
      </c>
      <c r="AK4">
        <f>'1'!D41</f>
        <v>2</v>
      </c>
    </row>
    <row r="5" spans="1:37" ht="17.25" thickTop="1" thickBot="1">
      <c r="A5" s="45">
        <v>3</v>
      </c>
      <c r="B5" s="338"/>
      <c r="C5" s="147">
        <f>'3'!$J$3</f>
        <v>41</v>
      </c>
      <c r="D5" s="146">
        <f>'3'!$K$3</f>
        <v>0</v>
      </c>
      <c r="E5" s="32">
        <f>'3'!$D$2</f>
        <v>0</v>
      </c>
      <c r="F5" s="30">
        <f>'3'!$N$6</f>
        <v>0</v>
      </c>
      <c r="G5" s="150" t="e">
        <f>#REF!</f>
        <v>#REF!</v>
      </c>
      <c r="H5" s="150"/>
      <c r="I5" s="151" t="e">
        <f>'1'!#REF!*12</f>
        <v>#REF!</v>
      </c>
      <c r="J5" s="151"/>
      <c r="K5" s="151" t="e">
        <f>#REF!*10</f>
        <v>#REF!</v>
      </c>
      <c r="L5" s="151"/>
      <c r="M5" s="151" t="e">
        <f>#REF!*10</f>
        <v>#REF!</v>
      </c>
      <c r="N5" s="151"/>
      <c r="O5" s="152" t="e">
        <f>(#REF!*880)-#REF!</f>
        <v>#REF!</v>
      </c>
      <c r="P5" s="151"/>
      <c r="Q5" s="151" t="e">
        <f>#REF!*10</f>
        <v>#REF!</v>
      </c>
      <c r="R5" s="151"/>
      <c r="S5" s="151" t="e">
        <f>#REF!*10</f>
        <v>#REF!</v>
      </c>
      <c r="T5" s="152"/>
      <c r="U5" s="22" t="e">
        <f>G5+I5+K5+M5+O5+Q5+S5+#REF!+#REF!+#REF!+#REF!+#REF!+#REF!</f>
        <v>#REF!</v>
      </c>
      <c r="V5" s="19" t="e">
        <f t="shared" si="0"/>
        <v>#REF!</v>
      </c>
      <c r="W5" s="13" t="e">
        <f t="shared" si="1"/>
        <v>#REF!</v>
      </c>
      <c r="X5" s="25" t="e">
        <f t="shared" ref="X5:X62" ca="1" si="2">AE5/AD5</f>
        <v>#VALUE!</v>
      </c>
      <c r="Y5" s="28" t="e">
        <f>(6*G5+5*(I5+#REF!)+4*(K5+#REF!)+3*(M5+#REF!)+2*(O5+#REF!)+(Q5+#REF!)+(S5+#REF!))/U5</f>
        <v>#REF!</v>
      </c>
      <c r="Z5" s="47" t="e">
        <f ca="1">AH5/AG5</f>
        <v>#VALUE!</v>
      </c>
      <c r="AD5" s="7">
        <f t="shared" ref="AD5:AD36" si="3">AD4+F5</f>
        <v>0</v>
      </c>
      <c r="AE5" s="7" t="e">
        <f ca="1">AE4+V5</f>
        <v>#VALUE!</v>
      </c>
      <c r="AG5" s="8">
        <v>3</v>
      </c>
      <c r="AH5" s="17" t="e">
        <f ca="1">AH4+Y5</f>
        <v>#VALUE!</v>
      </c>
      <c r="AJ5">
        <f>'1'!D40</f>
        <v>1</v>
      </c>
    </row>
    <row r="6" spans="1:37" ht="17.25" thickTop="1" thickBot="1">
      <c r="A6" s="45">
        <v>4</v>
      </c>
      <c r="B6" s="338" t="e">
        <f t="shared" ref="B5:B6" ca="1" si="4">INDIRECT("'"&amp;ROW()&amp;"'!A14")</f>
        <v>#REF!</v>
      </c>
      <c r="C6" s="147">
        <f>'1'!$J$3</f>
        <v>41</v>
      </c>
      <c r="D6" s="146">
        <f>'1'!$K$3</f>
        <v>0</v>
      </c>
      <c r="E6" s="32">
        <f>'1'!$D$2</f>
        <v>0</v>
      </c>
      <c r="F6" s="30">
        <f>'1'!$N$6</f>
        <v>0</v>
      </c>
      <c r="G6" s="153"/>
      <c r="H6" s="153"/>
      <c r="I6" s="152" t="e">
        <f>(#REF!*780)-#REF!</f>
        <v>#REF!</v>
      </c>
      <c r="J6" s="152"/>
      <c r="K6" s="152" t="e">
        <f>(#REF!*880)-#REF!</f>
        <v>#REF!</v>
      </c>
      <c r="L6" s="152"/>
      <c r="M6" s="152" t="e">
        <f>(#REF!*880)-#REF!</f>
        <v>#REF!</v>
      </c>
      <c r="N6" s="152"/>
      <c r="O6" s="152" t="e">
        <f>(#REF!*880)-#REF!</f>
        <v>#REF!</v>
      </c>
      <c r="P6" s="152"/>
      <c r="Q6" s="152" t="e">
        <f>(#REF!*880)-#REF!</f>
        <v>#REF!</v>
      </c>
      <c r="R6" s="152"/>
      <c r="S6" s="152" t="e">
        <f>(#REF!*880)-G6</f>
        <v>#REF!</v>
      </c>
      <c r="T6" s="152"/>
      <c r="U6" s="22" t="e">
        <f>G6+I6+K6+M6+O6+Q6+S6+#REF!+#REF!+#REF!+#REF!+#REF!+#REF!</f>
        <v>#REF!</v>
      </c>
      <c r="V6" s="19" t="e">
        <f t="shared" si="0"/>
        <v>#REF!</v>
      </c>
      <c r="W6" s="13" t="e">
        <f t="shared" si="1"/>
        <v>#REF!</v>
      </c>
      <c r="X6" s="25" t="e">
        <f t="shared" ca="1" si="2"/>
        <v>#VALUE!</v>
      </c>
      <c r="Y6" s="28" t="e">
        <f>(6*G6+5*(I6+#REF!)+4*(K6+#REF!)+3*(M6+#REF!)+2*(O6+#REF!)+(Q6+#REF!)+(S6+#REF!))/U6</f>
        <v>#REF!</v>
      </c>
      <c r="Z6" s="47" t="e">
        <f t="shared" ref="Z6:Z62" ca="1" si="5">AH6/AG6</f>
        <v>#VALUE!</v>
      </c>
      <c r="AD6" s="7">
        <f t="shared" si="3"/>
        <v>0</v>
      </c>
      <c r="AE6" s="7" t="e">
        <f t="shared" ref="AE6:AE61" ca="1" si="6">AE5+V6</f>
        <v>#VALUE!</v>
      </c>
      <c r="AG6" s="8">
        <v>4</v>
      </c>
      <c r="AH6" s="17" t="e">
        <f t="shared" ref="AH6:AH61" ca="1" si="7">AH5+Y6</f>
        <v>#VALUE!</v>
      </c>
      <c r="AJ6">
        <f>'1'!$D41</f>
        <v>2</v>
      </c>
    </row>
    <row r="7" spans="1:37" ht="17.25" thickTop="1" thickBot="1">
      <c r="A7" s="45">
        <v>5</v>
      </c>
      <c r="B7" s="338">
        <f>'1'!H7</f>
        <v>0</v>
      </c>
      <c r="C7" s="147">
        <f>'1'!$J$3</f>
        <v>41</v>
      </c>
      <c r="D7" s="146">
        <f>'1'!$K$3</f>
        <v>0</v>
      </c>
      <c r="E7" s="32">
        <f>'1'!$D$2</f>
        <v>0</v>
      </c>
      <c r="F7" s="30">
        <f>'1'!$N$6</f>
        <v>0</v>
      </c>
      <c r="G7" s="153"/>
      <c r="H7" s="153"/>
      <c r="I7" s="152" t="e">
        <f>(#REF!*780)-#REF!</f>
        <v>#REF!</v>
      </c>
      <c r="J7" s="152"/>
      <c r="K7" s="152" t="e">
        <f>(#REF!*880)-#REF!</f>
        <v>#REF!</v>
      </c>
      <c r="L7" s="152"/>
      <c r="M7" s="152" t="e">
        <f>(#REF!*880)-#REF!</f>
        <v>#REF!</v>
      </c>
      <c r="N7" s="152"/>
      <c r="O7" s="152" t="e">
        <f>(#REF!*880)-#REF!</f>
        <v>#REF!</v>
      </c>
      <c r="P7" s="152"/>
      <c r="Q7" s="152" t="e">
        <f>(#REF!*880)-#REF!</f>
        <v>#REF!</v>
      </c>
      <c r="R7" s="152"/>
      <c r="S7" s="152" t="e">
        <f>(#REF!*880)-G7</f>
        <v>#REF!</v>
      </c>
      <c r="T7" s="152"/>
      <c r="U7" s="22" t="e">
        <f>G7+I7+K7+M7+O7+Q7+S7+#REF!+#REF!+#REF!+#REF!+#REF!+#REF!</f>
        <v>#REF!</v>
      </c>
      <c r="V7" s="19" t="e">
        <f t="shared" si="0"/>
        <v>#REF!</v>
      </c>
      <c r="W7" s="13" t="e">
        <f t="shared" si="1"/>
        <v>#REF!</v>
      </c>
      <c r="X7" s="25" t="e">
        <f t="shared" ca="1" si="2"/>
        <v>#VALUE!</v>
      </c>
      <c r="Y7" s="28" t="e">
        <f>(6*G7+5*(I7+#REF!)+4*(K7+#REF!)+3*(M7+#REF!)+2*(O7+#REF!)+(Q7+#REF!)+(S7+#REF!))/U7</f>
        <v>#REF!</v>
      </c>
      <c r="Z7" s="47" t="e">
        <f t="shared" ca="1" si="5"/>
        <v>#VALUE!</v>
      </c>
      <c r="AD7" s="7">
        <f t="shared" si="3"/>
        <v>0</v>
      </c>
      <c r="AE7" s="7" t="e">
        <f t="shared" ca="1" si="6"/>
        <v>#VALUE!</v>
      </c>
      <c r="AG7" s="8">
        <v>5</v>
      </c>
      <c r="AH7" s="17" t="e">
        <f t="shared" ca="1" si="7"/>
        <v>#VALUE!</v>
      </c>
    </row>
    <row r="8" spans="1:37" ht="17.25" thickTop="1" thickBot="1">
      <c r="A8" s="45">
        <v>6</v>
      </c>
      <c r="B8" s="338" t="e">
        <f t="shared" ref="B8:B11" ca="1" si="8">INDIRECT(ROW(B7) &amp; "!H3")</f>
        <v>#REF!</v>
      </c>
      <c r="C8" s="147">
        <f>'1'!$J$3</f>
        <v>41</v>
      </c>
      <c r="D8" s="146">
        <f>'1'!$K$3</f>
        <v>0</v>
      </c>
      <c r="E8" s="32">
        <f>'1'!$D$2</f>
        <v>0</v>
      </c>
      <c r="F8" s="30">
        <f>'1'!$N$6</f>
        <v>0</v>
      </c>
      <c r="G8" s="153"/>
      <c r="H8" s="153"/>
      <c r="I8" s="152" t="e">
        <f>(#REF!*780)-#REF!</f>
        <v>#REF!</v>
      </c>
      <c r="J8" s="152"/>
      <c r="K8" s="152" t="e">
        <f>(#REF!*880)-#REF!</f>
        <v>#REF!</v>
      </c>
      <c r="L8" s="152"/>
      <c r="M8" s="152" t="e">
        <f>(#REF!*880)-#REF!</f>
        <v>#REF!</v>
      </c>
      <c r="N8" s="152"/>
      <c r="O8" s="152" t="e">
        <f>(#REF!*880)-#REF!</f>
        <v>#REF!</v>
      </c>
      <c r="P8" s="152"/>
      <c r="Q8" s="152" t="e">
        <f>(#REF!*880)-#REF!</f>
        <v>#REF!</v>
      </c>
      <c r="R8" s="152"/>
      <c r="S8" s="152" t="e">
        <f>(#REF!*880)-G8</f>
        <v>#REF!</v>
      </c>
      <c r="T8" s="152"/>
      <c r="U8" s="22" t="e">
        <f>G8+I8+K8+M8+O8+Q8+S8+#REF!+#REF!+#REF!+#REF!+#REF!+#REF!</f>
        <v>#REF!</v>
      </c>
      <c r="V8" s="19" t="e">
        <f t="shared" si="0"/>
        <v>#REF!</v>
      </c>
      <c r="W8" s="13" t="e">
        <f t="shared" si="1"/>
        <v>#REF!</v>
      </c>
      <c r="X8" s="25" t="e">
        <f t="shared" ca="1" si="2"/>
        <v>#VALUE!</v>
      </c>
      <c r="Y8" s="28" t="e">
        <f>(6*G8+5*(I8+#REF!)+4*(K8+#REF!)+3*(M8+#REF!)+2*(O8+#REF!)+(Q8+#REF!)+(S8+#REF!))/U8</f>
        <v>#REF!</v>
      </c>
      <c r="Z8" s="47" t="e">
        <f t="shared" ca="1" si="5"/>
        <v>#VALUE!</v>
      </c>
      <c r="AD8" s="7">
        <f t="shared" si="3"/>
        <v>0</v>
      </c>
      <c r="AE8" s="7" t="e">
        <f t="shared" ca="1" si="6"/>
        <v>#VALUE!</v>
      </c>
      <c r="AG8" s="8">
        <v>6</v>
      </c>
      <c r="AH8" s="17" t="e">
        <f t="shared" ca="1" si="7"/>
        <v>#VALUE!</v>
      </c>
    </row>
    <row r="9" spans="1:37" ht="17.25" thickTop="1" thickBot="1">
      <c r="A9" s="45">
        <v>7</v>
      </c>
      <c r="B9" s="338">
        <f>'1'!H9</f>
        <v>0</v>
      </c>
      <c r="C9" s="147">
        <f>'1'!$J$3</f>
        <v>41</v>
      </c>
      <c r="D9" s="146">
        <f>'1'!$K$3</f>
        <v>0</v>
      </c>
      <c r="E9" s="32">
        <f>'1'!$D$2</f>
        <v>0</v>
      </c>
      <c r="F9" s="30">
        <f>'1'!$N$6</f>
        <v>0</v>
      </c>
      <c r="G9" s="153"/>
      <c r="H9" s="153"/>
      <c r="I9" s="152" t="e">
        <f>(#REF!*780)-#REF!</f>
        <v>#REF!</v>
      </c>
      <c r="J9" s="152"/>
      <c r="K9" s="152" t="e">
        <f>(#REF!*880)-#REF!</f>
        <v>#REF!</v>
      </c>
      <c r="L9" s="152"/>
      <c r="M9" s="152" t="e">
        <f>(#REF!*880)-#REF!</f>
        <v>#REF!</v>
      </c>
      <c r="N9" s="152"/>
      <c r="O9" s="152" t="e">
        <f>(#REF!*880)-#REF!</f>
        <v>#REF!</v>
      </c>
      <c r="P9" s="152"/>
      <c r="Q9" s="152" t="e">
        <f>(#REF!*880)-#REF!</f>
        <v>#REF!</v>
      </c>
      <c r="R9" s="152"/>
      <c r="S9" s="152" t="e">
        <f>(#REF!*880)-G9</f>
        <v>#REF!</v>
      </c>
      <c r="T9" s="152"/>
      <c r="U9" s="22" t="e">
        <f>G9+I9+K9+M9+O9+Q9+S9+#REF!+#REF!+#REF!+#REF!+#REF!+#REF!</f>
        <v>#REF!</v>
      </c>
      <c r="V9" s="19" t="e">
        <f t="shared" si="0"/>
        <v>#REF!</v>
      </c>
      <c r="W9" s="13" t="e">
        <f t="shared" si="1"/>
        <v>#REF!</v>
      </c>
      <c r="X9" s="25" t="e">
        <f t="shared" ca="1" si="2"/>
        <v>#VALUE!</v>
      </c>
      <c r="Y9" s="28" t="e">
        <f>(6*G9+5*(I9+#REF!)+4*(K9+#REF!)+3*(M9+#REF!)+2*(O9+#REF!)+(Q9+#REF!)+(S9+#REF!))/U9</f>
        <v>#REF!</v>
      </c>
      <c r="Z9" s="47" t="e">
        <f t="shared" ca="1" si="5"/>
        <v>#VALUE!</v>
      </c>
      <c r="AD9" s="7">
        <f t="shared" si="3"/>
        <v>0</v>
      </c>
      <c r="AE9" s="7" t="e">
        <f t="shared" ca="1" si="6"/>
        <v>#VALUE!</v>
      </c>
      <c r="AG9" s="8">
        <v>7</v>
      </c>
      <c r="AH9" s="17" t="e">
        <f t="shared" ca="1" si="7"/>
        <v>#VALUE!</v>
      </c>
    </row>
    <row r="10" spans="1:37" ht="17.25" thickTop="1" thickBot="1">
      <c r="A10" s="45">
        <v>8</v>
      </c>
      <c r="B10" s="338" t="e">
        <f t="shared" ref="B10:B11" ca="1" si="9">INDIRECT(ROW(B9) &amp; "!H3")</f>
        <v>#REF!</v>
      </c>
      <c r="C10" s="147">
        <f>'1'!$J$3</f>
        <v>41</v>
      </c>
      <c r="D10" s="146">
        <f>'1'!$K$3</f>
        <v>0</v>
      </c>
      <c r="E10" s="32">
        <f>'1'!$D$2</f>
        <v>0</v>
      </c>
      <c r="F10" s="30">
        <f>'1'!$N$6</f>
        <v>0</v>
      </c>
      <c r="G10" s="153"/>
      <c r="H10" s="153"/>
      <c r="I10" s="152" t="e">
        <f>(#REF!*780)-#REF!</f>
        <v>#REF!</v>
      </c>
      <c r="J10" s="152"/>
      <c r="K10" s="152" t="e">
        <f>(#REF!*880)-#REF!</f>
        <v>#REF!</v>
      </c>
      <c r="L10" s="152"/>
      <c r="M10" s="152" t="e">
        <f>(#REF!*880)-#REF!</f>
        <v>#REF!</v>
      </c>
      <c r="N10" s="152"/>
      <c r="O10" s="152" t="e">
        <f>(#REF!*880)-#REF!</f>
        <v>#REF!</v>
      </c>
      <c r="P10" s="152"/>
      <c r="Q10" s="152" t="e">
        <f>(#REF!*880)-#REF!</f>
        <v>#REF!</v>
      </c>
      <c r="R10" s="152"/>
      <c r="S10" s="152" t="e">
        <f>(#REF!*880)-G10</f>
        <v>#REF!</v>
      </c>
      <c r="T10" s="152"/>
      <c r="U10" s="22" t="e">
        <f>G10+I10+K10+M10+O10+Q10+S10+#REF!+#REF!+#REF!+#REF!+#REF!+#REF!</f>
        <v>#REF!</v>
      </c>
      <c r="V10" s="19" t="e">
        <f t="shared" si="0"/>
        <v>#REF!</v>
      </c>
      <c r="W10" s="13" t="e">
        <f t="shared" si="1"/>
        <v>#REF!</v>
      </c>
      <c r="X10" s="25" t="e">
        <f t="shared" ca="1" si="2"/>
        <v>#VALUE!</v>
      </c>
      <c r="Y10" s="28" t="e">
        <f>(6*G10+5*(I10+#REF!)+4*(K10+#REF!)+3*(M10+#REF!)+2*(O10+#REF!)+(Q10+#REF!)+(S10+#REF!))/U10</f>
        <v>#REF!</v>
      </c>
      <c r="Z10" s="47" t="e">
        <f t="shared" ca="1" si="5"/>
        <v>#VALUE!</v>
      </c>
      <c r="AD10" s="7">
        <f t="shared" si="3"/>
        <v>0</v>
      </c>
      <c r="AE10" s="7" t="e">
        <f t="shared" ca="1" si="6"/>
        <v>#VALUE!</v>
      </c>
      <c r="AG10" s="8">
        <v>8</v>
      </c>
      <c r="AH10" s="17" t="e">
        <f t="shared" ca="1" si="7"/>
        <v>#VALUE!</v>
      </c>
    </row>
    <row r="11" spans="1:37" ht="17.25" thickTop="1" thickBot="1">
      <c r="A11" s="45">
        <v>9</v>
      </c>
      <c r="B11" s="338">
        <f>'1'!H11</f>
        <v>0</v>
      </c>
      <c r="C11" s="147">
        <f>'1'!$J$3</f>
        <v>41</v>
      </c>
      <c r="D11" s="146">
        <f>'1'!$K$3</f>
        <v>0</v>
      </c>
      <c r="E11" s="32">
        <f>'1'!$D$2</f>
        <v>0</v>
      </c>
      <c r="F11" s="30">
        <f>'1'!$N$6</f>
        <v>0</v>
      </c>
      <c r="G11" s="153"/>
      <c r="H11" s="153"/>
      <c r="I11" s="152" t="e">
        <f>(#REF!*780)-#REF!</f>
        <v>#REF!</v>
      </c>
      <c r="J11" s="152"/>
      <c r="K11" s="152" t="e">
        <f>(#REF!*880)-#REF!</f>
        <v>#REF!</v>
      </c>
      <c r="L11" s="152"/>
      <c r="M11" s="152" t="e">
        <f>(#REF!*880)-#REF!</f>
        <v>#REF!</v>
      </c>
      <c r="N11" s="152"/>
      <c r="O11" s="152" t="e">
        <f>(#REF!*880)-#REF!</f>
        <v>#REF!</v>
      </c>
      <c r="P11" s="152"/>
      <c r="Q11" s="152" t="e">
        <f>(#REF!*880)-#REF!</f>
        <v>#REF!</v>
      </c>
      <c r="R11" s="152"/>
      <c r="S11" s="152" t="e">
        <f>(#REF!*880)-G11</f>
        <v>#REF!</v>
      </c>
      <c r="T11" s="152"/>
      <c r="U11" s="22" t="e">
        <f>G11+I11+K11+M11+O11+Q11+S11+#REF!+#REF!+#REF!+#REF!+#REF!+#REF!</f>
        <v>#REF!</v>
      </c>
      <c r="V11" s="19" t="e">
        <f t="shared" si="0"/>
        <v>#REF!</v>
      </c>
      <c r="W11" s="13" t="e">
        <f t="shared" si="1"/>
        <v>#REF!</v>
      </c>
      <c r="X11" s="25" t="e">
        <f t="shared" ca="1" si="2"/>
        <v>#VALUE!</v>
      </c>
      <c r="Y11" s="28" t="e">
        <f>(6*G11+5*(I11+#REF!)+4*(K11+#REF!)+3*(M11+#REF!)+2*(O11+#REF!)+(Q11+#REF!)+(S11+#REF!))/U11</f>
        <v>#REF!</v>
      </c>
      <c r="Z11" s="47" t="e">
        <f t="shared" ca="1" si="5"/>
        <v>#VALUE!</v>
      </c>
      <c r="AD11" s="7">
        <f t="shared" si="3"/>
        <v>0</v>
      </c>
      <c r="AE11" s="7" t="e">
        <f t="shared" ca="1" si="6"/>
        <v>#VALUE!</v>
      </c>
      <c r="AG11" s="8">
        <v>9</v>
      </c>
      <c r="AH11" s="17" t="e">
        <f t="shared" ca="1" si="7"/>
        <v>#VALUE!</v>
      </c>
    </row>
    <row r="12" spans="1:37" ht="16.5" thickTop="1" thickBot="1">
      <c r="A12" s="45">
        <v>10</v>
      </c>
      <c r="B12" s="46" t="str">
        <f>'1'!$H$3</f>
        <v>R04902</v>
      </c>
      <c r="C12" s="147">
        <f>'1'!$J$3</f>
        <v>41</v>
      </c>
      <c r="D12" s="146">
        <f>'1'!$K$3</f>
        <v>0</v>
      </c>
      <c r="E12" s="32">
        <f>'1'!$D$2</f>
        <v>0</v>
      </c>
      <c r="F12" s="30">
        <f>'1'!$N$6</f>
        <v>0</v>
      </c>
      <c r="G12" s="153"/>
      <c r="H12" s="153"/>
      <c r="I12" s="152" t="e">
        <f>(#REF!*780)-#REF!</f>
        <v>#REF!</v>
      </c>
      <c r="J12" s="152"/>
      <c r="K12" s="152" t="e">
        <f>(#REF!*880)-#REF!</f>
        <v>#REF!</v>
      </c>
      <c r="L12" s="152"/>
      <c r="M12" s="152" t="e">
        <f>(#REF!*880)-#REF!</f>
        <v>#REF!</v>
      </c>
      <c r="N12" s="152"/>
      <c r="O12" s="152" t="e">
        <f>(#REF!*880)-#REF!</f>
        <v>#REF!</v>
      </c>
      <c r="P12" s="152"/>
      <c r="Q12" s="152" t="e">
        <f>(#REF!*880)-#REF!</f>
        <v>#REF!</v>
      </c>
      <c r="R12" s="152"/>
      <c r="S12" s="152" t="e">
        <f>(#REF!*880)-G12</f>
        <v>#REF!</v>
      </c>
      <c r="T12" s="152"/>
      <c r="U12" s="22" t="e">
        <f>G12+I12+K12+M12+O12+Q12+S12+#REF!+#REF!+#REF!+#REF!+#REF!+#REF!</f>
        <v>#REF!</v>
      </c>
      <c r="V12" s="19" t="e">
        <f t="shared" si="0"/>
        <v>#REF!</v>
      </c>
      <c r="W12" s="13" t="e">
        <f t="shared" si="1"/>
        <v>#REF!</v>
      </c>
      <c r="X12" s="25" t="e">
        <f t="shared" ca="1" si="2"/>
        <v>#VALUE!</v>
      </c>
      <c r="Y12" s="28" t="e">
        <f>(6*G12+5*(I12+#REF!)+4*(K12+#REF!)+3*(M12+#REF!)+2*(O12+#REF!)+(Q12+#REF!)+(S12+#REF!))/U12</f>
        <v>#REF!</v>
      </c>
      <c r="Z12" s="47" t="e">
        <f t="shared" ca="1" si="5"/>
        <v>#VALUE!</v>
      </c>
      <c r="AD12" s="7">
        <f t="shared" si="3"/>
        <v>0</v>
      </c>
      <c r="AE12" s="7" t="e">
        <f t="shared" ca="1" si="6"/>
        <v>#VALUE!</v>
      </c>
      <c r="AG12" s="8">
        <v>10</v>
      </c>
      <c r="AH12" s="17" t="e">
        <f t="shared" ca="1" si="7"/>
        <v>#VALUE!</v>
      </c>
    </row>
    <row r="13" spans="1:37" ht="16.5" thickTop="1" thickBot="1">
      <c r="A13" s="45">
        <v>11</v>
      </c>
      <c r="B13" s="46" t="str">
        <f>'1'!$H$3</f>
        <v>R04902</v>
      </c>
      <c r="C13" s="147">
        <f>'1'!$J$3</f>
        <v>41</v>
      </c>
      <c r="D13" s="146">
        <f>'1'!$K$3</f>
        <v>0</v>
      </c>
      <c r="E13" s="32">
        <f>'1'!$D$2</f>
        <v>0</v>
      </c>
      <c r="F13" s="30">
        <f>'1'!$N$6</f>
        <v>0</v>
      </c>
      <c r="G13" s="153"/>
      <c r="H13" s="153"/>
      <c r="I13" s="152" t="e">
        <f>(#REF!*780)-#REF!</f>
        <v>#REF!</v>
      </c>
      <c r="J13" s="152"/>
      <c r="K13" s="152" t="e">
        <f>(#REF!*880)-#REF!</f>
        <v>#REF!</v>
      </c>
      <c r="L13" s="152"/>
      <c r="M13" s="152" t="e">
        <f>(#REF!*880)-#REF!</f>
        <v>#REF!</v>
      </c>
      <c r="N13" s="152"/>
      <c r="O13" s="152" t="e">
        <f>(#REF!*880)-#REF!</f>
        <v>#REF!</v>
      </c>
      <c r="P13" s="152"/>
      <c r="Q13" s="152" t="e">
        <f>(#REF!*880)-#REF!</f>
        <v>#REF!</v>
      </c>
      <c r="R13" s="152"/>
      <c r="S13" s="152" t="e">
        <f>(#REF!*880)-G13</f>
        <v>#REF!</v>
      </c>
      <c r="T13" s="152"/>
      <c r="U13" s="22" t="e">
        <f>G13+I13+K13+M13+O13+Q13+S13+#REF!+#REF!+#REF!+#REF!+#REF!+#REF!</f>
        <v>#REF!</v>
      </c>
      <c r="V13" s="19" t="e">
        <f t="shared" si="0"/>
        <v>#REF!</v>
      </c>
      <c r="W13" s="13" t="e">
        <f t="shared" si="1"/>
        <v>#REF!</v>
      </c>
      <c r="X13" s="25" t="e">
        <f t="shared" ca="1" si="2"/>
        <v>#VALUE!</v>
      </c>
      <c r="Y13" s="28" t="e">
        <f>(6*G13+5*(I13+#REF!)+4*(K13+#REF!)+3*(M13+#REF!)+2*(O13+#REF!)+(Q13+#REF!)+(S13+#REF!))/U13</f>
        <v>#REF!</v>
      </c>
      <c r="Z13" s="47" t="e">
        <f t="shared" ca="1" si="5"/>
        <v>#VALUE!</v>
      </c>
      <c r="AD13" s="7">
        <f t="shared" si="3"/>
        <v>0</v>
      </c>
      <c r="AE13" s="7" t="e">
        <f t="shared" ca="1" si="6"/>
        <v>#VALUE!</v>
      </c>
      <c r="AG13" s="8">
        <v>11</v>
      </c>
      <c r="AH13" s="17" t="e">
        <f t="shared" ca="1" si="7"/>
        <v>#VALUE!</v>
      </c>
    </row>
    <row r="14" spans="1:37" ht="16.5" thickTop="1" thickBot="1">
      <c r="A14" s="45">
        <v>12</v>
      </c>
      <c r="B14" s="46" t="str">
        <f>'1'!$H$3</f>
        <v>R04902</v>
      </c>
      <c r="C14" s="147">
        <f>'1'!$J$3</f>
        <v>41</v>
      </c>
      <c r="D14" s="146">
        <f>'1'!$K$3</f>
        <v>0</v>
      </c>
      <c r="E14" s="32">
        <f>'1'!$D$2</f>
        <v>0</v>
      </c>
      <c r="F14" s="30">
        <f>'1'!$N$6</f>
        <v>0</v>
      </c>
      <c r="G14" s="153"/>
      <c r="H14" s="153"/>
      <c r="I14" s="152" t="e">
        <f>(#REF!*780)-#REF!</f>
        <v>#REF!</v>
      </c>
      <c r="J14" s="152"/>
      <c r="K14" s="152" t="e">
        <f>(#REF!*880)-#REF!</f>
        <v>#REF!</v>
      </c>
      <c r="L14" s="152"/>
      <c r="M14" s="152" t="e">
        <f>(#REF!*880)-#REF!</f>
        <v>#REF!</v>
      </c>
      <c r="N14" s="152"/>
      <c r="O14" s="152" t="e">
        <f>(#REF!*880)-#REF!</f>
        <v>#REF!</v>
      </c>
      <c r="P14" s="152"/>
      <c r="Q14" s="152" t="e">
        <f>(#REF!*880)-#REF!</f>
        <v>#REF!</v>
      </c>
      <c r="R14" s="152"/>
      <c r="S14" s="152" t="e">
        <f>(#REF!*880)-G14</f>
        <v>#REF!</v>
      </c>
      <c r="T14" s="152"/>
      <c r="U14" s="22" t="e">
        <f>G14+I14+K14+M14+O14+Q14+S14+#REF!+#REF!+#REF!+#REF!+#REF!+#REF!</f>
        <v>#REF!</v>
      </c>
      <c r="V14" s="19" t="e">
        <f t="shared" si="0"/>
        <v>#REF!</v>
      </c>
      <c r="W14" s="13" t="e">
        <f t="shared" si="1"/>
        <v>#REF!</v>
      </c>
      <c r="X14" s="25" t="e">
        <f t="shared" ca="1" si="2"/>
        <v>#VALUE!</v>
      </c>
      <c r="Y14" s="28" t="e">
        <f>(6*G14+5*(I14+#REF!)+4*(K14+#REF!)+3*(M14+#REF!)+2*(O14+#REF!)+(Q14+#REF!)+(S14+#REF!))/U14</f>
        <v>#REF!</v>
      </c>
      <c r="Z14" s="47" t="e">
        <f t="shared" ca="1" si="5"/>
        <v>#VALUE!</v>
      </c>
      <c r="AD14" s="7">
        <f t="shared" si="3"/>
        <v>0</v>
      </c>
      <c r="AE14" s="7" t="e">
        <f t="shared" ca="1" si="6"/>
        <v>#VALUE!</v>
      </c>
      <c r="AG14" s="8">
        <v>12</v>
      </c>
      <c r="AH14" s="17" t="e">
        <f t="shared" ca="1" si="7"/>
        <v>#VALUE!</v>
      </c>
    </row>
    <row r="15" spans="1:37" ht="16.5" thickTop="1" thickBot="1">
      <c r="A15" s="45">
        <v>13</v>
      </c>
      <c r="B15" s="46" t="str">
        <f>'1'!$H$3</f>
        <v>R04902</v>
      </c>
      <c r="C15" s="147">
        <f>'1'!$J$3</f>
        <v>41</v>
      </c>
      <c r="D15" s="146">
        <f>'1'!$K$3</f>
        <v>0</v>
      </c>
      <c r="E15" s="32">
        <f>'1'!$D$2</f>
        <v>0</v>
      </c>
      <c r="F15" s="30">
        <f>'1'!$N$6</f>
        <v>0</v>
      </c>
      <c r="G15" s="153"/>
      <c r="H15" s="153"/>
      <c r="I15" s="152" t="e">
        <f>(#REF!*780)-#REF!</f>
        <v>#REF!</v>
      </c>
      <c r="J15" s="152"/>
      <c r="K15" s="152" t="e">
        <f>(#REF!*880)-#REF!</f>
        <v>#REF!</v>
      </c>
      <c r="L15" s="152"/>
      <c r="M15" s="152" t="e">
        <f>(#REF!*880)-#REF!</f>
        <v>#REF!</v>
      </c>
      <c r="N15" s="152"/>
      <c r="O15" s="152" t="e">
        <f>(#REF!*880)-#REF!</f>
        <v>#REF!</v>
      </c>
      <c r="P15" s="152"/>
      <c r="Q15" s="152" t="e">
        <f>(#REF!*880)-#REF!</f>
        <v>#REF!</v>
      </c>
      <c r="R15" s="152"/>
      <c r="S15" s="152" t="e">
        <f>(#REF!*880)-G15</f>
        <v>#REF!</v>
      </c>
      <c r="T15" s="152"/>
      <c r="U15" s="22" t="e">
        <f>G15+I15+K15+M15+O15+Q15+S15+#REF!+#REF!+#REF!+#REF!+#REF!+#REF!</f>
        <v>#REF!</v>
      </c>
      <c r="V15" s="19" t="e">
        <f t="shared" si="0"/>
        <v>#REF!</v>
      </c>
      <c r="W15" s="13" t="e">
        <f t="shared" si="1"/>
        <v>#REF!</v>
      </c>
      <c r="X15" s="25" t="e">
        <f t="shared" ca="1" si="2"/>
        <v>#VALUE!</v>
      </c>
      <c r="Y15" s="28" t="e">
        <f>(6*G15+5*(I15+#REF!)+4*(K15+#REF!)+3*(M15+#REF!)+2*(O15+#REF!)+(Q15+#REF!)+(S15+#REF!))/U15</f>
        <v>#REF!</v>
      </c>
      <c r="Z15" s="47" t="e">
        <f t="shared" ca="1" si="5"/>
        <v>#VALUE!</v>
      </c>
      <c r="AD15" s="7">
        <f t="shared" si="3"/>
        <v>0</v>
      </c>
      <c r="AE15" s="7" t="e">
        <f t="shared" ca="1" si="6"/>
        <v>#VALUE!</v>
      </c>
      <c r="AG15" s="8">
        <v>13</v>
      </c>
      <c r="AH15" s="17" t="e">
        <f t="shared" ca="1" si="7"/>
        <v>#VALUE!</v>
      </c>
    </row>
    <row r="16" spans="1:37" ht="16.5" thickTop="1" thickBot="1">
      <c r="A16" s="45">
        <v>14</v>
      </c>
      <c r="B16" s="46" t="str">
        <f>'1'!$H$3</f>
        <v>R04902</v>
      </c>
      <c r="C16" s="147">
        <f>'1'!$J$3</f>
        <v>41</v>
      </c>
      <c r="D16" s="146">
        <f>'1'!$K$3</f>
        <v>0</v>
      </c>
      <c r="E16" s="32">
        <f>'1'!$D$2</f>
        <v>0</v>
      </c>
      <c r="F16" s="30">
        <f>'1'!$N$6</f>
        <v>0</v>
      </c>
      <c r="G16" s="153"/>
      <c r="H16" s="153"/>
      <c r="I16" s="152" t="e">
        <f>(#REF!*780)-#REF!</f>
        <v>#REF!</v>
      </c>
      <c r="J16" s="152"/>
      <c r="K16" s="152" t="e">
        <f>(#REF!*880)-#REF!</f>
        <v>#REF!</v>
      </c>
      <c r="L16" s="152"/>
      <c r="M16" s="152" t="e">
        <f>(#REF!*880)-#REF!</f>
        <v>#REF!</v>
      </c>
      <c r="N16" s="152"/>
      <c r="O16" s="152" t="e">
        <f>(#REF!*880)-#REF!</f>
        <v>#REF!</v>
      </c>
      <c r="P16" s="152"/>
      <c r="Q16" s="152" t="e">
        <f>(#REF!*880)-#REF!</f>
        <v>#REF!</v>
      </c>
      <c r="R16" s="152"/>
      <c r="S16" s="152" t="e">
        <f>(#REF!*880)-G16</f>
        <v>#REF!</v>
      </c>
      <c r="T16" s="152"/>
      <c r="U16" s="22" t="e">
        <f>G16+I16+K16+M16+O16+Q16+S16+#REF!+#REF!+#REF!+#REF!+#REF!+#REF!</f>
        <v>#REF!</v>
      </c>
      <c r="V16" s="19" t="e">
        <f t="shared" si="0"/>
        <v>#REF!</v>
      </c>
      <c r="W16" s="13" t="e">
        <f t="shared" si="1"/>
        <v>#REF!</v>
      </c>
      <c r="X16" s="25" t="e">
        <f t="shared" ca="1" si="2"/>
        <v>#VALUE!</v>
      </c>
      <c r="Y16" s="28" t="e">
        <f>(6*G16+5*(I16+#REF!)+4*(K16+#REF!)+3*(M16+#REF!)+2*(O16+#REF!)+(Q16+#REF!)+(S16+#REF!))/U16</f>
        <v>#REF!</v>
      </c>
      <c r="Z16" s="47" t="e">
        <f t="shared" ca="1" si="5"/>
        <v>#VALUE!</v>
      </c>
      <c r="AD16" s="7">
        <f t="shared" si="3"/>
        <v>0</v>
      </c>
      <c r="AE16" s="7" t="e">
        <f t="shared" ca="1" si="6"/>
        <v>#VALUE!</v>
      </c>
      <c r="AG16" s="8">
        <v>14</v>
      </c>
      <c r="AH16" s="17" t="e">
        <f t="shared" ca="1" si="7"/>
        <v>#VALUE!</v>
      </c>
    </row>
    <row r="17" spans="1:34" ht="16.5" thickTop="1" thickBot="1">
      <c r="A17" s="45">
        <v>15</v>
      </c>
      <c r="B17" s="46" t="str">
        <f>'1'!$H$3</f>
        <v>R04902</v>
      </c>
      <c r="C17" s="147">
        <f>'1'!$J$3</f>
        <v>41</v>
      </c>
      <c r="D17" s="146">
        <f>'1'!$K$3</f>
        <v>0</v>
      </c>
      <c r="E17" s="32">
        <f>'1'!$D$2</f>
        <v>0</v>
      </c>
      <c r="F17" s="30">
        <f>'1'!$N$6</f>
        <v>0</v>
      </c>
      <c r="G17" s="153"/>
      <c r="H17" s="153"/>
      <c r="I17" s="152" t="e">
        <f>(#REF!*780)-#REF!</f>
        <v>#REF!</v>
      </c>
      <c r="J17" s="152"/>
      <c r="K17" s="152" t="e">
        <f>(#REF!*880)-#REF!</f>
        <v>#REF!</v>
      </c>
      <c r="L17" s="152"/>
      <c r="M17" s="152" t="e">
        <f>(#REF!*880)-#REF!</f>
        <v>#REF!</v>
      </c>
      <c r="N17" s="152"/>
      <c r="O17" s="152" t="e">
        <f>(#REF!*880)-#REF!</f>
        <v>#REF!</v>
      </c>
      <c r="P17" s="152"/>
      <c r="Q17" s="152" t="e">
        <f>(#REF!*880)-#REF!</f>
        <v>#REF!</v>
      </c>
      <c r="R17" s="152"/>
      <c r="S17" s="152" t="e">
        <f>(#REF!*880)-G17</f>
        <v>#REF!</v>
      </c>
      <c r="T17" s="152"/>
      <c r="U17" s="22" t="e">
        <f>G17+I17+K17+M17+O17+Q17+S17+#REF!+#REF!+#REF!+#REF!+#REF!+#REF!</f>
        <v>#REF!</v>
      </c>
      <c r="V17" s="19" t="e">
        <f t="shared" si="0"/>
        <v>#REF!</v>
      </c>
      <c r="W17" s="13" t="e">
        <f t="shared" si="1"/>
        <v>#REF!</v>
      </c>
      <c r="X17" s="25" t="e">
        <f t="shared" ca="1" si="2"/>
        <v>#VALUE!</v>
      </c>
      <c r="Y17" s="28" t="e">
        <f>(6*G17+5*(I17+#REF!)+4*(K17+#REF!)+3*(M17+#REF!)+2*(O17+#REF!)+(Q17+#REF!)+(S17+#REF!))/U17</f>
        <v>#REF!</v>
      </c>
      <c r="Z17" s="47" t="e">
        <f t="shared" ca="1" si="5"/>
        <v>#VALUE!</v>
      </c>
      <c r="AB17" s="14"/>
      <c r="AD17" s="7">
        <f t="shared" si="3"/>
        <v>0</v>
      </c>
      <c r="AE17" s="7" t="e">
        <f t="shared" ca="1" si="6"/>
        <v>#VALUE!</v>
      </c>
      <c r="AG17" s="8">
        <v>15</v>
      </c>
      <c r="AH17" s="17" t="e">
        <f t="shared" ca="1" si="7"/>
        <v>#VALUE!</v>
      </c>
    </row>
    <row r="18" spans="1:34" ht="16.5" thickTop="1" thickBot="1">
      <c r="A18" s="40">
        <v>16</v>
      </c>
      <c r="B18" s="46" t="str">
        <f>'1'!$H$3</f>
        <v>R04902</v>
      </c>
      <c r="C18" s="147">
        <f>'1'!$J$3</f>
        <v>41</v>
      </c>
      <c r="D18" s="146">
        <f>'1'!$K$3</f>
        <v>0</v>
      </c>
      <c r="E18" s="32">
        <f>'1'!$D$2</f>
        <v>0</v>
      </c>
      <c r="F18" s="30">
        <f>'1'!$N$6</f>
        <v>0</v>
      </c>
      <c r="G18" s="153"/>
      <c r="H18" s="153"/>
      <c r="I18" s="152" t="e">
        <f>(#REF!*780)-#REF!</f>
        <v>#REF!</v>
      </c>
      <c r="J18" s="152"/>
      <c r="K18" s="152" t="e">
        <f>(#REF!*880)-#REF!</f>
        <v>#REF!</v>
      </c>
      <c r="L18" s="152"/>
      <c r="M18" s="152" t="e">
        <f>(#REF!*880)-#REF!</f>
        <v>#REF!</v>
      </c>
      <c r="N18" s="152"/>
      <c r="O18" s="152" t="e">
        <f>(#REF!*880)-#REF!</f>
        <v>#REF!</v>
      </c>
      <c r="P18" s="152"/>
      <c r="Q18" s="152" t="e">
        <f>(#REF!*880)-#REF!</f>
        <v>#REF!</v>
      </c>
      <c r="R18" s="152"/>
      <c r="S18" s="152" t="e">
        <f>(#REF!*880)-G18</f>
        <v>#REF!</v>
      </c>
      <c r="T18" s="152"/>
      <c r="U18" s="22" t="e">
        <f>G18+I18+K18+M18+O18+Q18+S18+#REF!+#REF!+#REF!+#REF!+#REF!+#REF!</f>
        <v>#REF!</v>
      </c>
      <c r="V18" s="19" t="e">
        <f t="shared" si="0"/>
        <v>#REF!</v>
      </c>
      <c r="W18" s="13" t="e">
        <f t="shared" si="1"/>
        <v>#REF!</v>
      </c>
      <c r="X18" s="25" t="e">
        <f t="shared" ca="1" si="2"/>
        <v>#VALUE!</v>
      </c>
      <c r="Y18" s="28" t="e">
        <f>(6*G18+5*(I18+#REF!)+4*(K18+#REF!)+3*(M18+#REF!)+2*(O18+#REF!)+(Q18+#REF!)+(S18+#REF!))/U18</f>
        <v>#REF!</v>
      </c>
      <c r="Z18" s="47" t="e">
        <f t="shared" ca="1" si="5"/>
        <v>#VALUE!</v>
      </c>
      <c r="AD18" s="7">
        <f t="shared" si="3"/>
        <v>0</v>
      </c>
      <c r="AE18" s="7" t="e">
        <f t="shared" ca="1" si="6"/>
        <v>#VALUE!</v>
      </c>
      <c r="AG18" s="8">
        <v>16</v>
      </c>
      <c r="AH18" s="17" t="e">
        <f t="shared" ca="1" si="7"/>
        <v>#VALUE!</v>
      </c>
    </row>
    <row r="19" spans="1:34" ht="16.5" thickTop="1" thickBot="1">
      <c r="A19" s="40">
        <v>17</v>
      </c>
      <c r="B19" s="46" t="str">
        <f>'1'!$H$3</f>
        <v>R04902</v>
      </c>
      <c r="C19" s="147">
        <f>'1'!$J$3</f>
        <v>41</v>
      </c>
      <c r="D19" s="146">
        <f>'1'!$K$3</f>
        <v>0</v>
      </c>
      <c r="E19" s="32">
        <f>'1'!$D$2</f>
        <v>0</v>
      </c>
      <c r="F19" s="30">
        <f>'1'!$N$6</f>
        <v>0</v>
      </c>
      <c r="G19" s="153"/>
      <c r="H19" s="153"/>
      <c r="I19" s="152" t="e">
        <f>(#REF!*780)-#REF!</f>
        <v>#REF!</v>
      </c>
      <c r="J19" s="152"/>
      <c r="K19" s="152" t="e">
        <f>(#REF!*880)-#REF!</f>
        <v>#REF!</v>
      </c>
      <c r="L19" s="152"/>
      <c r="M19" s="152" t="e">
        <f>(#REF!*880)-#REF!</f>
        <v>#REF!</v>
      </c>
      <c r="N19" s="152"/>
      <c r="O19" s="152" t="e">
        <f>(#REF!*880)-#REF!</f>
        <v>#REF!</v>
      </c>
      <c r="P19" s="152"/>
      <c r="Q19" s="152" t="e">
        <f>(#REF!*880)-#REF!</f>
        <v>#REF!</v>
      </c>
      <c r="R19" s="152"/>
      <c r="S19" s="152" t="e">
        <f>(#REF!*880)-G19</f>
        <v>#REF!</v>
      </c>
      <c r="T19" s="152"/>
      <c r="U19" s="22" t="e">
        <f>G19+I19+K19+M19+O19+Q19+S19+#REF!+#REF!+#REF!+#REF!+#REF!+#REF!</f>
        <v>#REF!</v>
      </c>
      <c r="V19" s="19" t="e">
        <f t="shared" si="0"/>
        <v>#REF!</v>
      </c>
      <c r="W19" s="13" t="e">
        <f t="shared" si="1"/>
        <v>#REF!</v>
      </c>
      <c r="X19" s="25" t="e">
        <f t="shared" ca="1" si="2"/>
        <v>#VALUE!</v>
      </c>
      <c r="Y19" s="28" t="e">
        <f>(6*G19+5*(I19+#REF!)+4*(K19+#REF!)+3*(M19+#REF!)+2*(O19+#REF!)+(Q19+#REF!)+(S19+#REF!))/U19</f>
        <v>#REF!</v>
      </c>
      <c r="Z19" s="47" t="e">
        <f t="shared" ca="1" si="5"/>
        <v>#VALUE!</v>
      </c>
      <c r="AD19" s="7">
        <f t="shared" si="3"/>
        <v>0</v>
      </c>
      <c r="AE19" s="7" t="e">
        <f t="shared" ca="1" si="6"/>
        <v>#VALUE!</v>
      </c>
      <c r="AG19" s="8">
        <v>17</v>
      </c>
      <c r="AH19" s="17" t="e">
        <f t="shared" ca="1" si="7"/>
        <v>#VALUE!</v>
      </c>
    </row>
    <row r="20" spans="1:34" ht="16.5" thickTop="1" thickBot="1">
      <c r="A20" s="40">
        <v>18</v>
      </c>
      <c r="B20" s="46" t="str">
        <f>'1'!$H$3</f>
        <v>R04902</v>
      </c>
      <c r="C20" s="147">
        <f>'1'!$J$3</f>
        <v>41</v>
      </c>
      <c r="D20" s="146">
        <f>'1'!$K$3</f>
        <v>0</v>
      </c>
      <c r="E20" s="32">
        <f>'1'!$D$2</f>
        <v>0</v>
      </c>
      <c r="F20" s="30">
        <f>'1'!$N$6</f>
        <v>0</v>
      </c>
      <c r="G20" s="153"/>
      <c r="H20" s="153"/>
      <c r="I20" s="152" t="e">
        <f>(#REF!*780)-#REF!</f>
        <v>#REF!</v>
      </c>
      <c r="J20" s="152"/>
      <c r="K20" s="152" t="e">
        <f>(#REF!*880)-#REF!</f>
        <v>#REF!</v>
      </c>
      <c r="L20" s="152"/>
      <c r="M20" s="152" t="e">
        <f>(#REF!*880)-#REF!</f>
        <v>#REF!</v>
      </c>
      <c r="N20" s="152"/>
      <c r="O20" s="152" t="e">
        <f>(#REF!*880)-#REF!</f>
        <v>#REF!</v>
      </c>
      <c r="P20" s="152"/>
      <c r="Q20" s="152" t="e">
        <f>(#REF!*880)-#REF!</f>
        <v>#REF!</v>
      </c>
      <c r="R20" s="152"/>
      <c r="S20" s="152" t="e">
        <f>(#REF!*880)-G20</f>
        <v>#REF!</v>
      </c>
      <c r="T20" s="152"/>
      <c r="U20" s="22" t="e">
        <f>G20+I20+K20+M20+O20+Q20+S20+#REF!+#REF!+#REF!+#REF!+#REF!+#REF!</f>
        <v>#REF!</v>
      </c>
      <c r="V20" s="19" t="e">
        <f t="shared" si="0"/>
        <v>#REF!</v>
      </c>
      <c r="W20" s="13" t="e">
        <f t="shared" si="1"/>
        <v>#REF!</v>
      </c>
      <c r="X20" s="25" t="e">
        <f t="shared" ca="1" si="2"/>
        <v>#VALUE!</v>
      </c>
      <c r="Y20" s="28" t="e">
        <f>(6*G20+5*(I20+#REF!)+4*(K20+#REF!)+3*(M20+#REF!)+2*(O20+#REF!)+(Q20+#REF!)+(S20+#REF!))/U20</f>
        <v>#REF!</v>
      </c>
      <c r="Z20" s="47" t="e">
        <f t="shared" ca="1" si="5"/>
        <v>#VALUE!</v>
      </c>
      <c r="AD20" s="7">
        <f t="shared" si="3"/>
        <v>0</v>
      </c>
      <c r="AE20" s="7" t="e">
        <f t="shared" ca="1" si="6"/>
        <v>#VALUE!</v>
      </c>
      <c r="AG20" s="8">
        <v>18</v>
      </c>
      <c r="AH20" s="17" t="e">
        <f t="shared" ca="1" si="7"/>
        <v>#VALUE!</v>
      </c>
    </row>
    <row r="21" spans="1:34" ht="16.5" thickTop="1" thickBot="1">
      <c r="A21" s="40">
        <v>19</v>
      </c>
      <c r="B21" s="46" t="str">
        <f>'1'!$H$3</f>
        <v>R04902</v>
      </c>
      <c r="C21" s="147">
        <f>'1'!$J$3</f>
        <v>41</v>
      </c>
      <c r="D21" s="146">
        <f>'1'!$K$3</f>
        <v>0</v>
      </c>
      <c r="E21" s="32">
        <f>'1'!$D$2</f>
        <v>0</v>
      </c>
      <c r="F21" s="30">
        <f>'1'!$N$6</f>
        <v>0</v>
      </c>
      <c r="G21" s="153"/>
      <c r="H21" s="153"/>
      <c r="I21" s="152" t="e">
        <f>(#REF!*780)-#REF!</f>
        <v>#REF!</v>
      </c>
      <c r="J21" s="152"/>
      <c r="K21" s="152" t="e">
        <f>(#REF!*880)-#REF!</f>
        <v>#REF!</v>
      </c>
      <c r="L21" s="152"/>
      <c r="M21" s="152" t="e">
        <f>(#REF!*880)-#REF!</f>
        <v>#REF!</v>
      </c>
      <c r="N21" s="152"/>
      <c r="O21" s="152" t="e">
        <f>(#REF!*880)-#REF!</f>
        <v>#REF!</v>
      </c>
      <c r="P21" s="152"/>
      <c r="Q21" s="152" t="e">
        <f>(#REF!*880)-#REF!</f>
        <v>#REF!</v>
      </c>
      <c r="R21" s="152"/>
      <c r="S21" s="152" t="e">
        <f>(#REF!*880)-G21</f>
        <v>#REF!</v>
      </c>
      <c r="T21" s="152"/>
      <c r="U21" s="22" t="e">
        <f>G21+I21+K21+M21+O21+Q21+S21+#REF!+#REF!+#REF!+#REF!+#REF!+#REF!</f>
        <v>#REF!</v>
      </c>
      <c r="V21" s="19" t="e">
        <f t="shared" si="0"/>
        <v>#REF!</v>
      </c>
      <c r="W21" s="13" t="e">
        <f t="shared" si="1"/>
        <v>#REF!</v>
      </c>
      <c r="X21" s="25" t="e">
        <f t="shared" ca="1" si="2"/>
        <v>#VALUE!</v>
      </c>
      <c r="Y21" s="28" t="e">
        <f>(6*G21+5*(I21+#REF!)+4*(K21+#REF!)+3*(M21+#REF!)+2*(O21+#REF!)+(Q21+#REF!)+(S21+#REF!))/U21</f>
        <v>#REF!</v>
      </c>
      <c r="Z21" s="47" t="e">
        <f t="shared" ca="1" si="5"/>
        <v>#VALUE!</v>
      </c>
      <c r="AD21" s="7">
        <f t="shared" si="3"/>
        <v>0</v>
      </c>
      <c r="AE21" s="7" t="e">
        <f t="shared" ca="1" si="6"/>
        <v>#VALUE!</v>
      </c>
      <c r="AG21" s="8">
        <v>19</v>
      </c>
      <c r="AH21" s="17" t="e">
        <f t="shared" ca="1" si="7"/>
        <v>#VALUE!</v>
      </c>
    </row>
    <row r="22" spans="1:34" ht="16.5" thickTop="1" thickBot="1">
      <c r="A22" s="40">
        <v>20</v>
      </c>
      <c r="B22" s="46" t="str">
        <f>'1'!$H$3</f>
        <v>R04902</v>
      </c>
      <c r="C22" s="147">
        <f>'1'!$J$3</f>
        <v>41</v>
      </c>
      <c r="D22" s="146">
        <f>'1'!$K$3</f>
        <v>0</v>
      </c>
      <c r="E22" s="32">
        <f>'1'!$D$2</f>
        <v>0</v>
      </c>
      <c r="F22" s="30">
        <f>'1'!$N$6</f>
        <v>0</v>
      </c>
      <c r="G22" s="153"/>
      <c r="H22" s="153"/>
      <c r="I22" s="152" t="e">
        <f>(#REF!*780)-#REF!</f>
        <v>#REF!</v>
      </c>
      <c r="J22" s="152"/>
      <c r="K22" s="152" t="e">
        <f>(#REF!*880)-#REF!</f>
        <v>#REF!</v>
      </c>
      <c r="L22" s="152"/>
      <c r="M22" s="152" t="e">
        <f>(#REF!*880)-#REF!</f>
        <v>#REF!</v>
      </c>
      <c r="N22" s="152"/>
      <c r="O22" s="152" t="e">
        <f>(#REF!*880)-#REF!</f>
        <v>#REF!</v>
      </c>
      <c r="P22" s="152"/>
      <c r="Q22" s="152" t="e">
        <f>(#REF!*880)-#REF!</f>
        <v>#REF!</v>
      </c>
      <c r="R22" s="152"/>
      <c r="S22" s="152" t="e">
        <f>(#REF!*880)-G22</f>
        <v>#REF!</v>
      </c>
      <c r="T22" s="152"/>
      <c r="U22" s="22" t="e">
        <f>G22+I22+K22+M22+O22+Q22+S22+#REF!+#REF!+#REF!+#REF!+#REF!+#REF!</f>
        <v>#REF!</v>
      </c>
      <c r="V22" s="19" t="e">
        <f t="shared" si="0"/>
        <v>#REF!</v>
      </c>
      <c r="W22" s="13" t="e">
        <f t="shared" si="1"/>
        <v>#REF!</v>
      </c>
      <c r="X22" s="25" t="e">
        <f t="shared" ca="1" si="2"/>
        <v>#VALUE!</v>
      </c>
      <c r="Y22" s="28" t="e">
        <f>(6*G22+5*(I22+#REF!)+4*(K22+#REF!)+3*(M22+#REF!)+2*(O22+#REF!)+(Q22+#REF!)+(S22+#REF!))/U22</f>
        <v>#REF!</v>
      </c>
      <c r="Z22" s="47" t="e">
        <f t="shared" ca="1" si="5"/>
        <v>#VALUE!</v>
      </c>
      <c r="AD22" s="7">
        <f t="shared" si="3"/>
        <v>0</v>
      </c>
      <c r="AE22" s="7" t="e">
        <f t="shared" ca="1" si="6"/>
        <v>#VALUE!</v>
      </c>
      <c r="AG22" s="8">
        <v>20</v>
      </c>
      <c r="AH22" s="17" t="e">
        <f t="shared" ca="1" si="7"/>
        <v>#VALUE!</v>
      </c>
    </row>
    <row r="23" spans="1:34" ht="16.5" thickTop="1" thickBot="1">
      <c r="A23" s="40">
        <v>21</v>
      </c>
      <c r="B23" s="46" t="str">
        <f>'1'!$H$3</f>
        <v>R04902</v>
      </c>
      <c r="C23" s="147">
        <f>'1'!$J$3</f>
        <v>41</v>
      </c>
      <c r="D23" s="146">
        <f>'1'!$K$3</f>
        <v>0</v>
      </c>
      <c r="E23" s="32">
        <f>'1'!$D$2</f>
        <v>0</v>
      </c>
      <c r="F23" s="30">
        <f>'1'!$N$6</f>
        <v>0</v>
      </c>
      <c r="G23" s="153"/>
      <c r="H23" s="153"/>
      <c r="I23" s="152" t="e">
        <f>(#REF!*780)-#REF!</f>
        <v>#REF!</v>
      </c>
      <c r="J23" s="152"/>
      <c r="K23" s="152" t="e">
        <f>(#REF!*880)-#REF!</f>
        <v>#REF!</v>
      </c>
      <c r="L23" s="152"/>
      <c r="M23" s="152" t="e">
        <f>(#REF!*880)-#REF!</f>
        <v>#REF!</v>
      </c>
      <c r="N23" s="152"/>
      <c r="O23" s="152" t="e">
        <f>(#REF!*880)-#REF!</f>
        <v>#REF!</v>
      </c>
      <c r="P23" s="152"/>
      <c r="Q23" s="152" t="e">
        <f>(#REF!*880)-#REF!</f>
        <v>#REF!</v>
      </c>
      <c r="R23" s="152"/>
      <c r="S23" s="152" t="e">
        <f>(#REF!*880)-G23</f>
        <v>#REF!</v>
      </c>
      <c r="T23" s="152"/>
      <c r="U23" s="22" t="e">
        <f>G23+I23+K23+M23+O23+Q23+S23+#REF!+#REF!+#REF!+#REF!+#REF!+#REF!</f>
        <v>#REF!</v>
      </c>
      <c r="V23" s="19" t="e">
        <f t="shared" si="0"/>
        <v>#REF!</v>
      </c>
      <c r="W23" s="13" t="e">
        <f t="shared" si="1"/>
        <v>#REF!</v>
      </c>
      <c r="X23" s="25" t="e">
        <f t="shared" ca="1" si="2"/>
        <v>#VALUE!</v>
      </c>
      <c r="Y23" s="28" t="e">
        <f>(6*G23+5*(I23+#REF!)+4*(K23+#REF!)+3*(M23+#REF!)+2*(O23+#REF!)+(Q23+#REF!)+(S23+#REF!))/U23</f>
        <v>#REF!</v>
      </c>
      <c r="Z23" s="47" t="e">
        <f t="shared" ca="1" si="5"/>
        <v>#VALUE!</v>
      </c>
      <c r="AD23" s="7">
        <f t="shared" si="3"/>
        <v>0</v>
      </c>
      <c r="AE23" s="7" t="e">
        <f t="shared" ca="1" si="6"/>
        <v>#VALUE!</v>
      </c>
      <c r="AG23" s="8">
        <v>21</v>
      </c>
      <c r="AH23" s="17" t="e">
        <f t="shared" ca="1" si="7"/>
        <v>#VALUE!</v>
      </c>
    </row>
    <row r="24" spans="1:34" ht="16.5" thickTop="1" thickBot="1">
      <c r="A24" s="40">
        <v>22</v>
      </c>
      <c r="B24" s="46" t="str">
        <f>'1'!$H$3</f>
        <v>R04902</v>
      </c>
      <c r="C24" s="147">
        <f>'1'!$J$3</f>
        <v>41</v>
      </c>
      <c r="D24" s="146">
        <f>'1'!$K$3</f>
        <v>0</v>
      </c>
      <c r="E24" s="32">
        <f>'1'!$D$2</f>
        <v>0</v>
      </c>
      <c r="F24" s="30">
        <f>'1'!$N$6</f>
        <v>0</v>
      </c>
      <c r="G24" s="153"/>
      <c r="H24" s="153"/>
      <c r="I24" s="152" t="e">
        <f>(#REF!*780)-#REF!</f>
        <v>#REF!</v>
      </c>
      <c r="J24" s="152"/>
      <c r="K24" s="152" t="e">
        <f>(#REF!*880)-#REF!</f>
        <v>#REF!</v>
      </c>
      <c r="L24" s="152"/>
      <c r="M24" s="152" t="e">
        <f>(#REF!*880)-#REF!</f>
        <v>#REF!</v>
      </c>
      <c r="N24" s="152"/>
      <c r="O24" s="152" t="e">
        <f>(#REF!*880)-#REF!</f>
        <v>#REF!</v>
      </c>
      <c r="P24" s="152"/>
      <c r="Q24" s="152" t="e">
        <f>(#REF!*880)-#REF!</f>
        <v>#REF!</v>
      </c>
      <c r="R24" s="152"/>
      <c r="S24" s="152" t="e">
        <f>(#REF!*880)-G24</f>
        <v>#REF!</v>
      </c>
      <c r="T24" s="152"/>
      <c r="U24" s="22" t="e">
        <f>G24+I24+K24+M24+O24+Q24+S24+#REF!+#REF!+#REF!+#REF!+#REF!+#REF!</f>
        <v>#REF!</v>
      </c>
      <c r="V24" s="19" t="e">
        <f t="shared" si="0"/>
        <v>#REF!</v>
      </c>
      <c r="W24" s="13" t="e">
        <f t="shared" si="1"/>
        <v>#REF!</v>
      </c>
      <c r="X24" s="25" t="e">
        <f t="shared" ca="1" si="2"/>
        <v>#VALUE!</v>
      </c>
      <c r="Y24" s="28" t="e">
        <f>(6*G24+5*(I24+#REF!)+4*(K24+#REF!)+3*(M24+#REF!)+2*(O24+#REF!)+(Q24+#REF!)+(S24+#REF!))/U24</f>
        <v>#REF!</v>
      </c>
      <c r="Z24" s="47" t="e">
        <f t="shared" ca="1" si="5"/>
        <v>#VALUE!</v>
      </c>
      <c r="AD24" s="7">
        <f t="shared" si="3"/>
        <v>0</v>
      </c>
      <c r="AE24" s="7" t="e">
        <f t="shared" ca="1" si="6"/>
        <v>#VALUE!</v>
      </c>
      <c r="AG24" s="8">
        <v>22</v>
      </c>
      <c r="AH24" s="17" t="e">
        <f t="shared" ca="1" si="7"/>
        <v>#VALUE!</v>
      </c>
    </row>
    <row r="25" spans="1:34" ht="16.5" thickTop="1" thickBot="1">
      <c r="A25" s="40">
        <v>23</v>
      </c>
      <c r="B25" s="46" t="str">
        <f>'1'!$H$3</f>
        <v>R04902</v>
      </c>
      <c r="C25" s="147">
        <f>'1'!$J$3</f>
        <v>41</v>
      </c>
      <c r="D25" s="146">
        <f>'1'!$K$3</f>
        <v>0</v>
      </c>
      <c r="E25" s="32">
        <f>'1'!$D$2</f>
        <v>0</v>
      </c>
      <c r="F25" s="30">
        <f>'1'!$N$6</f>
        <v>0</v>
      </c>
      <c r="G25" s="153"/>
      <c r="H25" s="153"/>
      <c r="I25" s="152" t="e">
        <f>(#REF!*780)-#REF!</f>
        <v>#REF!</v>
      </c>
      <c r="J25" s="152"/>
      <c r="K25" s="152" t="e">
        <f>(#REF!*880)-#REF!</f>
        <v>#REF!</v>
      </c>
      <c r="L25" s="152"/>
      <c r="M25" s="152" t="e">
        <f>(#REF!*880)-#REF!</f>
        <v>#REF!</v>
      </c>
      <c r="N25" s="152"/>
      <c r="O25" s="152" t="e">
        <f>(#REF!*880)-#REF!</f>
        <v>#REF!</v>
      </c>
      <c r="P25" s="152"/>
      <c r="Q25" s="152" t="e">
        <f>(#REF!*880)-#REF!</f>
        <v>#REF!</v>
      </c>
      <c r="R25" s="152"/>
      <c r="S25" s="152" t="e">
        <f>(#REF!*880)-G25</f>
        <v>#REF!</v>
      </c>
      <c r="T25" s="152"/>
      <c r="U25" s="22" t="e">
        <f>G25+I25+K25+M25+O25+Q25+S25+#REF!+#REF!+#REF!+#REF!+#REF!+#REF!</f>
        <v>#REF!</v>
      </c>
      <c r="V25" s="19" t="e">
        <f t="shared" si="0"/>
        <v>#REF!</v>
      </c>
      <c r="W25" s="13" t="e">
        <f t="shared" si="1"/>
        <v>#REF!</v>
      </c>
      <c r="X25" s="25" t="e">
        <f t="shared" ca="1" si="2"/>
        <v>#VALUE!</v>
      </c>
      <c r="Y25" s="28" t="e">
        <f>(6*G25+5*(I25+#REF!)+4*(K25+#REF!)+3*(M25+#REF!)+2*(O25+#REF!)+(Q25+#REF!)+(S25+#REF!))/U25</f>
        <v>#REF!</v>
      </c>
      <c r="Z25" s="47" t="e">
        <f t="shared" ca="1" si="5"/>
        <v>#VALUE!</v>
      </c>
      <c r="AD25" s="7">
        <f t="shared" si="3"/>
        <v>0</v>
      </c>
      <c r="AE25" s="7" t="e">
        <f t="shared" ca="1" si="6"/>
        <v>#VALUE!</v>
      </c>
      <c r="AG25" s="8">
        <v>23</v>
      </c>
      <c r="AH25" s="17" t="e">
        <f t="shared" ca="1" si="7"/>
        <v>#VALUE!</v>
      </c>
    </row>
    <row r="26" spans="1:34" ht="16.5" thickTop="1" thickBot="1">
      <c r="A26" s="40">
        <v>24</v>
      </c>
      <c r="B26" s="46" t="str">
        <f>'1'!$H$3</f>
        <v>R04902</v>
      </c>
      <c r="C26" s="147">
        <f>'1'!$J$3</f>
        <v>41</v>
      </c>
      <c r="D26" s="146">
        <f>'1'!$K$3</f>
        <v>0</v>
      </c>
      <c r="E26" s="32">
        <f>'1'!$D$2</f>
        <v>0</v>
      </c>
      <c r="F26" s="30">
        <f>'1'!$N$6</f>
        <v>0</v>
      </c>
      <c r="G26" s="153"/>
      <c r="H26" s="153"/>
      <c r="I26" s="152" t="e">
        <f>(#REF!*780)-#REF!</f>
        <v>#REF!</v>
      </c>
      <c r="J26" s="152"/>
      <c r="K26" s="152" t="e">
        <f>(#REF!*880)-#REF!</f>
        <v>#REF!</v>
      </c>
      <c r="L26" s="152"/>
      <c r="M26" s="152" t="e">
        <f>(#REF!*880)-#REF!</f>
        <v>#REF!</v>
      </c>
      <c r="N26" s="152"/>
      <c r="O26" s="152" t="e">
        <f>(#REF!*880)-#REF!</f>
        <v>#REF!</v>
      </c>
      <c r="P26" s="152"/>
      <c r="Q26" s="152" t="e">
        <f>(#REF!*880)-#REF!</f>
        <v>#REF!</v>
      </c>
      <c r="R26" s="152"/>
      <c r="S26" s="152" t="e">
        <f>(#REF!*880)-G26</f>
        <v>#REF!</v>
      </c>
      <c r="T26" s="152"/>
      <c r="U26" s="22" t="e">
        <f>G26+I26+K26+M26+O26+Q26+S26+#REF!+#REF!+#REF!+#REF!+#REF!+#REF!</f>
        <v>#REF!</v>
      </c>
      <c r="V26" s="19" t="e">
        <f t="shared" si="0"/>
        <v>#REF!</v>
      </c>
      <c r="W26" s="13" t="e">
        <f t="shared" si="1"/>
        <v>#REF!</v>
      </c>
      <c r="X26" s="25" t="e">
        <f t="shared" ca="1" si="2"/>
        <v>#VALUE!</v>
      </c>
      <c r="Y26" s="28" t="e">
        <f>(6*G26+5*(I26+#REF!)+4*(K26+#REF!)+3*(M26+#REF!)+2*(O26+#REF!)+(Q26+#REF!)+(S26+#REF!))/U26</f>
        <v>#REF!</v>
      </c>
      <c r="Z26" s="47" t="e">
        <f t="shared" ca="1" si="5"/>
        <v>#VALUE!</v>
      </c>
      <c r="AD26" s="7">
        <f t="shared" si="3"/>
        <v>0</v>
      </c>
      <c r="AE26" s="7" t="e">
        <f t="shared" ca="1" si="6"/>
        <v>#VALUE!</v>
      </c>
      <c r="AG26" s="8">
        <v>24</v>
      </c>
      <c r="AH26" s="17" t="e">
        <f t="shared" ca="1" si="7"/>
        <v>#VALUE!</v>
      </c>
    </row>
    <row r="27" spans="1:34" ht="16.5" thickTop="1" thickBot="1">
      <c r="A27" s="40">
        <v>25</v>
      </c>
      <c r="B27" s="46" t="str">
        <f>'1'!$H$3</f>
        <v>R04902</v>
      </c>
      <c r="C27" s="147">
        <f>'1'!$J$3</f>
        <v>41</v>
      </c>
      <c r="D27" s="146">
        <f>'1'!$K$3</f>
        <v>0</v>
      </c>
      <c r="E27" s="32">
        <f>'1'!$D$2</f>
        <v>0</v>
      </c>
      <c r="F27" s="30">
        <f>'1'!$N$6</f>
        <v>0</v>
      </c>
      <c r="G27" s="153"/>
      <c r="H27" s="153"/>
      <c r="I27" s="152" t="e">
        <f>(#REF!*780)-#REF!</f>
        <v>#REF!</v>
      </c>
      <c r="J27" s="152"/>
      <c r="K27" s="152" t="e">
        <f>(#REF!*880)-#REF!</f>
        <v>#REF!</v>
      </c>
      <c r="L27" s="152"/>
      <c r="M27" s="152" t="e">
        <f>(#REF!*880)-#REF!</f>
        <v>#REF!</v>
      </c>
      <c r="N27" s="152"/>
      <c r="O27" s="152" t="e">
        <f>(#REF!*880)-#REF!</f>
        <v>#REF!</v>
      </c>
      <c r="P27" s="152"/>
      <c r="Q27" s="152" t="e">
        <f>(#REF!*880)-#REF!</f>
        <v>#REF!</v>
      </c>
      <c r="R27" s="152"/>
      <c r="S27" s="152" t="e">
        <f>(#REF!*880)-G27</f>
        <v>#REF!</v>
      </c>
      <c r="T27" s="152"/>
      <c r="U27" s="22" t="e">
        <f>G27+I27+K27+M27+O27+Q27+S27+#REF!+#REF!+#REF!+#REF!+#REF!+#REF!</f>
        <v>#REF!</v>
      </c>
      <c r="V27" s="19" t="e">
        <f t="shared" si="0"/>
        <v>#REF!</v>
      </c>
      <c r="W27" s="13" t="e">
        <f t="shared" si="1"/>
        <v>#REF!</v>
      </c>
      <c r="X27" s="25" t="e">
        <f t="shared" ca="1" si="2"/>
        <v>#VALUE!</v>
      </c>
      <c r="Y27" s="28" t="e">
        <f>(6*G27+5*(I27+#REF!)+4*(K27+#REF!)+3*(M27+#REF!)+2*(O27+#REF!)+(Q27+#REF!)+(S27+#REF!))/U27</f>
        <v>#REF!</v>
      </c>
      <c r="Z27" s="47" t="e">
        <f t="shared" ca="1" si="5"/>
        <v>#VALUE!</v>
      </c>
      <c r="AD27" s="7">
        <f t="shared" si="3"/>
        <v>0</v>
      </c>
      <c r="AE27" s="7" t="e">
        <f t="shared" ca="1" si="6"/>
        <v>#VALUE!</v>
      </c>
      <c r="AG27" s="8">
        <v>25</v>
      </c>
      <c r="AH27" s="17" t="e">
        <f t="shared" ca="1" si="7"/>
        <v>#VALUE!</v>
      </c>
    </row>
    <row r="28" spans="1:34" ht="16.5" thickTop="1" thickBot="1">
      <c r="A28" s="40">
        <v>26</v>
      </c>
      <c r="B28" s="46" t="str">
        <f>'1'!$H$3</f>
        <v>R04902</v>
      </c>
      <c r="C28" s="147">
        <f>'1'!$J$3</f>
        <v>41</v>
      </c>
      <c r="D28" s="146">
        <f>'1'!$K$3</f>
        <v>0</v>
      </c>
      <c r="E28" s="32">
        <f>'1'!$D$2</f>
        <v>0</v>
      </c>
      <c r="F28" s="30">
        <f>'1'!$N$6</f>
        <v>0</v>
      </c>
      <c r="G28" s="153"/>
      <c r="H28" s="153"/>
      <c r="I28" s="152" t="e">
        <f>(#REF!*780)-#REF!</f>
        <v>#REF!</v>
      </c>
      <c r="J28" s="152"/>
      <c r="K28" s="152" t="e">
        <f>(#REF!*880)-#REF!</f>
        <v>#REF!</v>
      </c>
      <c r="L28" s="152"/>
      <c r="M28" s="152" t="e">
        <f>(#REF!*880)-#REF!</f>
        <v>#REF!</v>
      </c>
      <c r="N28" s="152"/>
      <c r="O28" s="152" t="e">
        <f>(#REF!*880)-#REF!</f>
        <v>#REF!</v>
      </c>
      <c r="P28" s="152"/>
      <c r="Q28" s="152" t="e">
        <f>(#REF!*880)-#REF!</f>
        <v>#REF!</v>
      </c>
      <c r="R28" s="152"/>
      <c r="S28" s="152" t="e">
        <f>(#REF!*880)-G28</f>
        <v>#REF!</v>
      </c>
      <c r="T28" s="152"/>
      <c r="U28" s="22" t="e">
        <f>G28+I28+K28+M28+O28+Q28+S28+#REF!+#REF!+#REF!+#REF!+#REF!+#REF!</f>
        <v>#REF!</v>
      </c>
      <c r="V28" s="19" t="e">
        <f t="shared" si="0"/>
        <v>#REF!</v>
      </c>
      <c r="W28" s="13" t="e">
        <f t="shared" si="1"/>
        <v>#REF!</v>
      </c>
      <c r="X28" s="25" t="e">
        <f t="shared" ca="1" si="2"/>
        <v>#VALUE!</v>
      </c>
      <c r="Y28" s="28" t="e">
        <f>(6*G28+5*(I28+#REF!)+4*(K28+#REF!)+3*(M28+#REF!)+2*(O28+#REF!)+(Q28+#REF!)+(S28+#REF!))/U28</f>
        <v>#REF!</v>
      </c>
      <c r="Z28" s="47" t="e">
        <f t="shared" ca="1" si="5"/>
        <v>#VALUE!</v>
      </c>
      <c r="AD28" s="7">
        <f t="shared" si="3"/>
        <v>0</v>
      </c>
      <c r="AE28" s="7" t="e">
        <f t="shared" ca="1" si="6"/>
        <v>#VALUE!</v>
      </c>
      <c r="AG28" s="8">
        <v>26</v>
      </c>
      <c r="AH28" s="17" t="e">
        <f t="shared" ca="1" si="7"/>
        <v>#VALUE!</v>
      </c>
    </row>
    <row r="29" spans="1:34" ht="16.5" thickTop="1" thickBot="1">
      <c r="A29" s="40">
        <v>27</v>
      </c>
      <c r="B29" s="46" t="str">
        <f>'1'!$H$3</f>
        <v>R04902</v>
      </c>
      <c r="C29" s="147">
        <f>'1'!$J$3</f>
        <v>41</v>
      </c>
      <c r="D29" s="146">
        <f>'1'!$K$3</f>
        <v>0</v>
      </c>
      <c r="E29" s="32">
        <f>'1'!$D$2</f>
        <v>0</v>
      </c>
      <c r="F29" s="30">
        <f>'1'!$N$6</f>
        <v>0</v>
      </c>
      <c r="G29" s="153"/>
      <c r="H29" s="153"/>
      <c r="I29" s="152" t="e">
        <f>(#REF!*780)-#REF!</f>
        <v>#REF!</v>
      </c>
      <c r="J29" s="152"/>
      <c r="K29" s="152" t="e">
        <f>(#REF!*880)-#REF!</f>
        <v>#REF!</v>
      </c>
      <c r="L29" s="152"/>
      <c r="M29" s="152" t="e">
        <f>(#REF!*880)-#REF!</f>
        <v>#REF!</v>
      </c>
      <c r="N29" s="152"/>
      <c r="O29" s="152" t="e">
        <f>(#REF!*880)-#REF!</f>
        <v>#REF!</v>
      </c>
      <c r="P29" s="152"/>
      <c r="Q29" s="152" t="e">
        <f>(#REF!*880)-#REF!</f>
        <v>#REF!</v>
      </c>
      <c r="R29" s="152"/>
      <c r="S29" s="152" t="e">
        <f>(#REF!*880)-G29</f>
        <v>#REF!</v>
      </c>
      <c r="T29" s="152"/>
      <c r="U29" s="22" t="e">
        <f>G29+I29+K29+M29+O29+Q29+S29+#REF!+#REF!+#REF!+#REF!+#REF!+#REF!</f>
        <v>#REF!</v>
      </c>
      <c r="V29" s="19" t="e">
        <f t="shared" si="0"/>
        <v>#REF!</v>
      </c>
      <c r="W29" s="13" t="e">
        <f t="shared" si="1"/>
        <v>#REF!</v>
      </c>
      <c r="X29" s="25" t="e">
        <f t="shared" ca="1" si="2"/>
        <v>#VALUE!</v>
      </c>
      <c r="Y29" s="28" t="e">
        <f>(6*G29+5*(I29+#REF!)+4*(K29+#REF!)+3*(M29+#REF!)+2*(O29+#REF!)+(Q29+#REF!)+(S29+#REF!))/U29</f>
        <v>#REF!</v>
      </c>
      <c r="Z29" s="47" t="e">
        <f t="shared" ca="1" si="5"/>
        <v>#VALUE!</v>
      </c>
      <c r="AD29" s="7">
        <f t="shared" si="3"/>
        <v>0</v>
      </c>
      <c r="AE29" s="7" t="e">
        <f t="shared" ca="1" si="6"/>
        <v>#VALUE!</v>
      </c>
      <c r="AG29" s="8">
        <v>27</v>
      </c>
      <c r="AH29" s="17" t="e">
        <f t="shared" ca="1" si="7"/>
        <v>#VALUE!</v>
      </c>
    </row>
    <row r="30" spans="1:34" ht="16.5" thickTop="1" thickBot="1">
      <c r="A30" s="40">
        <v>28</v>
      </c>
      <c r="B30" s="46" t="str">
        <f>'1'!$H$3</f>
        <v>R04902</v>
      </c>
      <c r="C30" s="147">
        <f>'1'!$J$3</f>
        <v>41</v>
      </c>
      <c r="D30" s="146">
        <f>'1'!$K$3</f>
        <v>0</v>
      </c>
      <c r="E30" s="32">
        <f>'1'!$D$2</f>
        <v>0</v>
      </c>
      <c r="F30" s="30">
        <f>'1'!$N$6</f>
        <v>0</v>
      </c>
      <c r="G30" s="153"/>
      <c r="H30" s="153"/>
      <c r="I30" s="152" t="e">
        <f>(#REF!*780)-#REF!</f>
        <v>#REF!</v>
      </c>
      <c r="J30" s="152"/>
      <c r="K30" s="152" t="e">
        <f>(#REF!*880)-#REF!</f>
        <v>#REF!</v>
      </c>
      <c r="L30" s="152"/>
      <c r="M30" s="152" t="e">
        <f>(#REF!*880)-#REF!</f>
        <v>#REF!</v>
      </c>
      <c r="N30" s="152"/>
      <c r="O30" s="152" t="e">
        <f>(#REF!*880)-#REF!</f>
        <v>#REF!</v>
      </c>
      <c r="P30" s="152"/>
      <c r="Q30" s="152" t="e">
        <f>(#REF!*880)-#REF!</f>
        <v>#REF!</v>
      </c>
      <c r="R30" s="152"/>
      <c r="S30" s="152" t="e">
        <f>(#REF!*880)-G30</f>
        <v>#REF!</v>
      </c>
      <c r="T30" s="152"/>
      <c r="U30" s="22" t="e">
        <f>G30+I30+K30+M30+O30+Q30+S30+#REF!+#REF!+#REF!+#REF!+#REF!+#REF!</f>
        <v>#REF!</v>
      </c>
      <c r="V30" s="19" t="e">
        <f t="shared" si="0"/>
        <v>#REF!</v>
      </c>
      <c r="W30" s="13" t="e">
        <f t="shared" si="1"/>
        <v>#REF!</v>
      </c>
      <c r="X30" s="25" t="e">
        <f t="shared" ca="1" si="2"/>
        <v>#VALUE!</v>
      </c>
      <c r="Y30" s="28" t="e">
        <f>(6*G30+5*(I30+#REF!)+4*(K30+#REF!)+3*(M30+#REF!)+2*(O30+#REF!)+(Q30+#REF!)+(S30+#REF!))/U30</f>
        <v>#REF!</v>
      </c>
      <c r="Z30" s="47" t="e">
        <f t="shared" ca="1" si="5"/>
        <v>#VALUE!</v>
      </c>
      <c r="AD30" s="7">
        <f t="shared" si="3"/>
        <v>0</v>
      </c>
      <c r="AE30" s="7" t="e">
        <f t="shared" ca="1" si="6"/>
        <v>#VALUE!</v>
      </c>
      <c r="AG30" s="8">
        <v>28</v>
      </c>
      <c r="AH30" s="17" t="e">
        <f t="shared" ca="1" si="7"/>
        <v>#VALUE!</v>
      </c>
    </row>
    <row r="31" spans="1:34" ht="16.5" thickTop="1" thickBot="1">
      <c r="A31" s="40">
        <v>29</v>
      </c>
      <c r="B31" s="46" t="str">
        <f>'1'!$H$3</f>
        <v>R04902</v>
      </c>
      <c r="C31" s="147">
        <f>'1'!$J$3</f>
        <v>41</v>
      </c>
      <c r="D31" s="146">
        <f>'1'!$K$3</f>
        <v>0</v>
      </c>
      <c r="E31" s="32">
        <f>'1'!$D$2</f>
        <v>0</v>
      </c>
      <c r="F31" s="30">
        <f>'1'!$N$6</f>
        <v>0</v>
      </c>
      <c r="G31" s="153"/>
      <c r="H31" s="153"/>
      <c r="I31" s="152" t="e">
        <f>(#REF!*780)-#REF!</f>
        <v>#REF!</v>
      </c>
      <c r="J31" s="152"/>
      <c r="K31" s="152" t="e">
        <f>(#REF!*880)-#REF!</f>
        <v>#REF!</v>
      </c>
      <c r="L31" s="152"/>
      <c r="M31" s="152" t="e">
        <f>(#REF!*880)-#REF!</f>
        <v>#REF!</v>
      </c>
      <c r="N31" s="152"/>
      <c r="O31" s="152" t="e">
        <f>(#REF!*880)-#REF!</f>
        <v>#REF!</v>
      </c>
      <c r="P31" s="152"/>
      <c r="Q31" s="152" t="e">
        <f>(#REF!*880)-#REF!</f>
        <v>#REF!</v>
      </c>
      <c r="R31" s="152"/>
      <c r="S31" s="152" t="e">
        <f>(#REF!*880)-G31</f>
        <v>#REF!</v>
      </c>
      <c r="T31" s="152"/>
      <c r="U31" s="22" t="e">
        <f>G31+I31+K31+M31+O31+Q31+S31+#REF!+#REF!+#REF!+#REF!+#REF!+#REF!</f>
        <v>#REF!</v>
      </c>
      <c r="V31" s="19" t="e">
        <f t="shared" si="0"/>
        <v>#REF!</v>
      </c>
      <c r="W31" s="13" t="e">
        <f t="shared" si="1"/>
        <v>#REF!</v>
      </c>
      <c r="X31" s="25" t="e">
        <f t="shared" ca="1" si="2"/>
        <v>#VALUE!</v>
      </c>
      <c r="Y31" s="28" t="e">
        <f>(6*G31+5*(I31+#REF!)+4*(K31+#REF!)+3*(M31+#REF!)+2*(O31+#REF!)+(Q31+#REF!)+(S31+#REF!))/U31</f>
        <v>#REF!</v>
      </c>
      <c r="Z31" s="47" t="e">
        <f t="shared" ca="1" si="5"/>
        <v>#VALUE!</v>
      </c>
      <c r="AD31" s="7">
        <f t="shared" si="3"/>
        <v>0</v>
      </c>
      <c r="AE31" s="7" t="e">
        <f t="shared" ca="1" si="6"/>
        <v>#VALUE!</v>
      </c>
      <c r="AG31" s="8">
        <v>29</v>
      </c>
      <c r="AH31" s="17" t="e">
        <f t="shared" ca="1" si="7"/>
        <v>#VALUE!</v>
      </c>
    </row>
    <row r="32" spans="1:34" ht="16.5" thickTop="1" thickBot="1">
      <c r="A32" s="40">
        <v>30</v>
      </c>
      <c r="B32" s="46" t="str">
        <f>'1'!$H$3</f>
        <v>R04902</v>
      </c>
      <c r="C32" s="147">
        <f>'1'!$J$3</f>
        <v>41</v>
      </c>
      <c r="D32" s="146">
        <f>'1'!$K$3</f>
        <v>0</v>
      </c>
      <c r="E32" s="32">
        <f>'1'!$D$2</f>
        <v>0</v>
      </c>
      <c r="F32" s="30">
        <f>'1'!$N$6</f>
        <v>0</v>
      </c>
      <c r="G32" s="153"/>
      <c r="H32" s="153"/>
      <c r="I32" s="152" t="e">
        <f>(#REF!*780)-#REF!</f>
        <v>#REF!</v>
      </c>
      <c r="J32" s="152"/>
      <c r="K32" s="152" t="e">
        <f>(#REF!*880)-#REF!</f>
        <v>#REF!</v>
      </c>
      <c r="L32" s="152"/>
      <c r="M32" s="152" t="e">
        <f>(#REF!*880)-#REF!</f>
        <v>#REF!</v>
      </c>
      <c r="N32" s="152"/>
      <c r="O32" s="152" t="e">
        <f>(#REF!*880)-#REF!</f>
        <v>#REF!</v>
      </c>
      <c r="P32" s="152"/>
      <c r="Q32" s="152" t="e">
        <f>(#REF!*880)-#REF!</f>
        <v>#REF!</v>
      </c>
      <c r="R32" s="152"/>
      <c r="S32" s="152" t="e">
        <f>(#REF!*880)-G32</f>
        <v>#REF!</v>
      </c>
      <c r="T32" s="152"/>
      <c r="U32" s="22" t="e">
        <f>G32+I32+K32+M32+O32+Q32+S32+#REF!+#REF!+#REF!+#REF!+#REF!+#REF!</f>
        <v>#REF!</v>
      </c>
      <c r="V32" s="19" t="e">
        <f t="shared" si="0"/>
        <v>#REF!</v>
      </c>
      <c r="W32" s="13" t="e">
        <f t="shared" si="1"/>
        <v>#REF!</v>
      </c>
      <c r="X32" s="25" t="e">
        <f t="shared" ca="1" si="2"/>
        <v>#VALUE!</v>
      </c>
      <c r="Y32" s="28" t="e">
        <f>(6*G32+5*(I32+#REF!)+4*(K32+#REF!)+3*(M32+#REF!)+2*(O32+#REF!)+(Q32+#REF!)+(S32+#REF!))/U32</f>
        <v>#REF!</v>
      </c>
      <c r="Z32" s="47" t="e">
        <f t="shared" ca="1" si="5"/>
        <v>#VALUE!</v>
      </c>
      <c r="AD32" s="7">
        <f t="shared" si="3"/>
        <v>0</v>
      </c>
      <c r="AE32" s="7" t="e">
        <f t="shared" ca="1" si="6"/>
        <v>#VALUE!</v>
      </c>
      <c r="AG32" s="8">
        <v>30</v>
      </c>
      <c r="AH32" s="17" t="e">
        <f t="shared" ca="1" si="7"/>
        <v>#VALUE!</v>
      </c>
    </row>
    <row r="33" spans="1:34" ht="16.5" thickTop="1" thickBot="1">
      <c r="A33" s="40">
        <v>31</v>
      </c>
      <c r="B33" s="46" t="str">
        <f>'1'!$H$3</f>
        <v>R04902</v>
      </c>
      <c r="C33" s="147">
        <f>'1'!$J$3</f>
        <v>41</v>
      </c>
      <c r="D33" s="146">
        <f>'1'!$K$3</f>
        <v>0</v>
      </c>
      <c r="E33" s="32">
        <f>'1'!$D$2</f>
        <v>0</v>
      </c>
      <c r="F33" s="30">
        <f>'1'!$N$6</f>
        <v>0</v>
      </c>
      <c r="G33" s="153"/>
      <c r="H33" s="153"/>
      <c r="I33" s="152" t="e">
        <f>(#REF!*780)-#REF!</f>
        <v>#REF!</v>
      </c>
      <c r="J33" s="152"/>
      <c r="K33" s="152" t="e">
        <f>(#REF!*880)-#REF!</f>
        <v>#REF!</v>
      </c>
      <c r="L33" s="152"/>
      <c r="M33" s="152" t="e">
        <f>(#REF!*880)-#REF!</f>
        <v>#REF!</v>
      </c>
      <c r="N33" s="152"/>
      <c r="O33" s="152" t="e">
        <f>(#REF!*880)-#REF!</f>
        <v>#REF!</v>
      </c>
      <c r="P33" s="152"/>
      <c r="Q33" s="152" t="e">
        <f>(#REF!*880)-#REF!</f>
        <v>#REF!</v>
      </c>
      <c r="R33" s="152"/>
      <c r="S33" s="152" t="e">
        <f>(#REF!*880)-G33</f>
        <v>#REF!</v>
      </c>
      <c r="T33" s="152"/>
      <c r="U33" s="22" t="e">
        <f>G33+I33+K33+M33+O33+Q33+S33+#REF!+#REF!+#REF!+#REF!+#REF!+#REF!</f>
        <v>#REF!</v>
      </c>
      <c r="V33" s="19" t="e">
        <f t="shared" si="0"/>
        <v>#REF!</v>
      </c>
      <c r="W33" s="13" t="e">
        <f t="shared" si="1"/>
        <v>#REF!</v>
      </c>
      <c r="X33" s="25" t="e">
        <f t="shared" ca="1" si="2"/>
        <v>#VALUE!</v>
      </c>
      <c r="Y33" s="28" t="e">
        <f>(6*G33+5*(I33+#REF!)+4*(K33+#REF!)+3*(M33+#REF!)+2*(O33+#REF!)+(Q33+#REF!)+(S33+#REF!))/U33</f>
        <v>#REF!</v>
      </c>
      <c r="Z33" s="47" t="e">
        <f t="shared" ca="1" si="5"/>
        <v>#VALUE!</v>
      </c>
      <c r="AD33" s="7">
        <f t="shared" si="3"/>
        <v>0</v>
      </c>
      <c r="AE33" s="7" t="e">
        <f t="shared" ca="1" si="6"/>
        <v>#VALUE!</v>
      </c>
      <c r="AG33" s="8">
        <v>31</v>
      </c>
      <c r="AH33" s="17" t="e">
        <f t="shared" ca="1" si="7"/>
        <v>#VALUE!</v>
      </c>
    </row>
    <row r="34" spans="1:34" ht="16.5" thickTop="1" thickBot="1">
      <c r="A34" s="40">
        <v>32</v>
      </c>
      <c r="B34" s="46" t="str">
        <f>'1'!$H$3</f>
        <v>R04902</v>
      </c>
      <c r="C34" s="147">
        <f>'1'!$J$3</f>
        <v>41</v>
      </c>
      <c r="D34" s="146">
        <f>'1'!$K$3</f>
        <v>0</v>
      </c>
      <c r="E34" s="32">
        <f>'1'!$D$2</f>
        <v>0</v>
      </c>
      <c r="F34" s="30">
        <f>'1'!$N$6</f>
        <v>0</v>
      </c>
      <c r="G34" s="153"/>
      <c r="H34" s="153"/>
      <c r="I34" s="152" t="e">
        <f>(#REF!*780)-#REF!</f>
        <v>#REF!</v>
      </c>
      <c r="J34" s="152"/>
      <c r="K34" s="152" t="e">
        <f>(#REF!*880)-#REF!</f>
        <v>#REF!</v>
      </c>
      <c r="L34" s="152"/>
      <c r="M34" s="152" t="e">
        <f>(#REF!*880)-#REF!</f>
        <v>#REF!</v>
      </c>
      <c r="N34" s="152"/>
      <c r="O34" s="152" t="e">
        <f>(#REF!*880)-#REF!</f>
        <v>#REF!</v>
      </c>
      <c r="P34" s="152"/>
      <c r="Q34" s="152" t="e">
        <f>(#REF!*880)-#REF!</f>
        <v>#REF!</v>
      </c>
      <c r="R34" s="152"/>
      <c r="S34" s="152" t="e">
        <f>(#REF!*880)-G34</f>
        <v>#REF!</v>
      </c>
      <c r="T34" s="152"/>
      <c r="U34" s="22" t="e">
        <f>G34+I34+K34+M34+O34+Q34+S34+#REF!+#REF!+#REF!+#REF!+#REF!+#REF!</f>
        <v>#REF!</v>
      </c>
      <c r="V34" s="19" t="e">
        <f t="shared" si="0"/>
        <v>#REF!</v>
      </c>
      <c r="W34" s="13" t="e">
        <f t="shared" si="1"/>
        <v>#REF!</v>
      </c>
      <c r="X34" s="25" t="e">
        <f t="shared" ca="1" si="2"/>
        <v>#VALUE!</v>
      </c>
      <c r="Y34" s="28" t="e">
        <f>(6*G34+5*(I34+#REF!)+4*(K34+#REF!)+3*(M34+#REF!)+2*(O34+#REF!)+(Q34+#REF!)+(S34+#REF!))/U34</f>
        <v>#REF!</v>
      </c>
      <c r="Z34" s="47" t="e">
        <f t="shared" ca="1" si="5"/>
        <v>#VALUE!</v>
      </c>
      <c r="AD34" s="7">
        <f t="shared" si="3"/>
        <v>0</v>
      </c>
      <c r="AE34" s="7" t="e">
        <f t="shared" ca="1" si="6"/>
        <v>#VALUE!</v>
      </c>
      <c r="AG34" s="8">
        <v>32</v>
      </c>
      <c r="AH34" s="17" t="e">
        <f t="shared" ca="1" si="7"/>
        <v>#VALUE!</v>
      </c>
    </row>
    <row r="35" spans="1:34" ht="16.5" thickTop="1" thickBot="1">
      <c r="A35" s="40">
        <v>33</v>
      </c>
      <c r="B35" s="46" t="str">
        <f>'1'!$H$3</f>
        <v>R04902</v>
      </c>
      <c r="C35" s="147">
        <f>'1'!$J$3</f>
        <v>41</v>
      </c>
      <c r="D35" s="146">
        <f>'1'!$K$3</f>
        <v>0</v>
      </c>
      <c r="E35" s="32">
        <f>'1'!$D$2</f>
        <v>0</v>
      </c>
      <c r="F35" s="30">
        <f>'1'!$N$6</f>
        <v>0</v>
      </c>
      <c r="G35" s="153"/>
      <c r="H35" s="153"/>
      <c r="I35" s="152" t="e">
        <f>(#REF!*780)-#REF!</f>
        <v>#REF!</v>
      </c>
      <c r="J35" s="152"/>
      <c r="K35" s="152" t="e">
        <f>(#REF!*880)-#REF!</f>
        <v>#REF!</v>
      </c>
      <c r="L35" s="152"/>
      <c r="M35" s="152" t="e">
        <f>(#REF!*880)-#REF!</f>
        <v>#REF!</v>
      </c>
      <c r="N35" s="152"/>
      <c r="O35" s="152" t="e">
        <f>(#REF!*880)-#REF!</f>
        <v>#REF!</v>
      </c>
      <c r="P35" s="152"/>
      <c r="Q35" s="152" t="e">
        <f>(#REF!*880)-#REF!</f>
        <v>#REF!</v>
      </c>
      <c r="R35" s="152"/>
      <c r="S35" s="152" t="e">
        <f>(#REF!*880)-G35</f>
        <v>#REF!</v>
      </c>
      <c r="T35" s="152"/>
      <c r="U35" s="22" t="e">
        <f>G35+I35+K35+M35+O35+Q35+S35+#REF!+#REF!+#REF!+#REF!+#REF!+#REF!</f>
        <v>#REF!</v>
      </c>
      <c r="V35" s="19" t="e">
        <f t="shared" ref="V35:V62" si="10">F35-U35</f>
        <v>#REF!</v>
      </c>
      <c r="W35" s="13" t="e">
        <f t="shared" ref="W35:W62" si="11">V35/F35</f>
        <v>#REF!</v>
      </c>
      <c r="X35" s="25" t="e">
        <f t="shared" ca="1" si="2"/>
        <v>#VALUE!</v>
      </c>
      <c r="Y35" s="28" t="e">
        <f>(6*G35+5*(I35+#REF!)+4*(K35+#REF!)+3*(M35+#REF!)+2*(O35+#REF!)+(Q35+#REF!)+(S35+#REF!))/U35</f>
        <v>#REF!</v>
      </c>
      <c r="Z35" s="47" t="e">
        <f t="shared" ca="1" si="5"/>
        <v>#VALUE!</v>
      </c>
      <c r="AD35" s="7">
        <f t="shared" si="3"/>
        <v>0</v>
      </c>
      <c r="AE35" s="7" t="e">
        <f t="shared" ca="1" si="6"/>
        <v>#VALUE!</v>
      </c>
      <c r="AG35" s="8">
        <v>33</v>
      </c>
      <c r="AH35" s="17" t="e">
        <f t="shared" ca="1" si="7"/>
        <v>#VALUE!</v>
      </c>
    </row>
    <row r="36" spans="1:34" ht="16.5" thickTop="1" thickBot="1">
      <c r="A36" s="40">
        <v>34</v>
      </c>
      <c r="B36" s="46" t="str">
        <f>'1'!$H$3</f>
        <v>R04902</v>
      </c>
      <c r="C36" s="147">
        <f>'1'!$J$3</f>
        <v>41</v>
      </c>
      <c r="D36" s="146">
        <f>'1'!$K$3</f>
        <v>0</v>
      </c>
      <c r="E36" s="32">
        <f>'1'!$D$2</f>
        <v>0</v>
      </c>
      <c r="F36" s="30">
        <f>'1'!$N$6</f>
        <v>0</v>
      </c>
      <c r="G36" s="153"/>
      <c r="H36" s="153"/>
      <c r="I36" s="152" t="e">
        <f>(#REF!*780)-#REF!</f>
        <v>#REF!</v>
      </c>
      <c r="J36" s="152"/>
      <c r="K36" s="152" t="e">
        <f>(#REF!*880)-#REF!</f>
        <v>#REF!</v>
      </c>
      <c r="L36" s="152"/>
      <c r="M36" s="152" t="e">
        <f>(#REF!*880)-#REF!</f>
        <v>#REF!</v>
      </c>
      <c r="N36" s="152"/>
      <c r="O36" s="152" t="e">
        <f>(#REF!*880)-#REF!</f>
        <v>#REF!</v>
      </c>
      <c r="P36" s="152"/>
      <c r="Q36" s="152" t="e">
        <f>(#REF!*880)-#REF!</f>
        <v>#REF!</v>
      </c>
      <c r="R36" s="152"/>
      <c r="S36" s="152" t="e">
        <f>(#REF!*880)-G36</f>
        <v>#REF!</v>
      </c>
      <c r="T36" s="152"/>
      <c r="U36" s="22" t="e">
        <f>G36+I36+K36+M36+O36+Q36+S36+#REF!+#REF!+#REF!+#REF!+#REF!+#REF!</f>
        <v>#REF!</v>
      </c>
      <c r="V36" s="19" t="e">
        <f t="shared" si="10"/>
        <v>#REF!</v>
      </c>
      <c r="W36" s="13" t="e">
        <f t="shared" si="11"/>
        <v>#REF!</v>
      </c>
      <c r="X36" s="25" t="e">
        <f t="shared" ca="1" si="2"/>
        <v>#VALUE!</v>
      </c>
      <c r="Y36" s="28" t="e">
        <f>(6*G36+5*(I36+#REF!)+4*(K36+#REF!)+3*(M36+#REF!)+2*(O36+#REF!)+(Q36+#REF!)+(S36+#REF!))/U36</f>
        <v>#REF!</v>
      </c>
      <c r="Z36" s="47" t="e">
        <f t="shared" ca="1" si="5"/>
        <v>#VALUE!</v>
      </c>
      <c r="AD36" s="7">
        <f t="shared" si="3"/>
        <v>0</v>
      </c>
      <c r="AE36" s="7" t="e">
        <f t="shared" ca="1" si="6"/>
        <v>#VALUE!</v>
      </c>
      <c r="AG36" s="8">
        <v>34</v>
      </c>
      <c r="AH36" s="17" t="e">
        <f t="shared" ca="1" si="7"/>
        <v>#VALUE!</v>
      </c>
    </row>
    <row r="37" spans="1:34" ht="16.5" thickTop="1" thickBot="1">
      <c r="A37" s="40">
        <v>35</v>
      </c>
      <c r="B37" s="46" t="str">
        <f>'1'!$H$3</f>
        <v>R04902</v>
      </c>
      <c r="C37" s="147">
        <f>'1'!$J$3</f>
        <v>41</v>
      </c>
      <c r="D37" s="146">
        <f>'1'!$K$3</f>
        <v>0</v>
      </c>
      <c r="E37" s="32">
        <f>'1'!$D$2</f>
        <v>0</v>
      </c>
      <c r="F37" s="30">
        <f>'1'!$N$6</f>
        <v>0</v>
      </c>
      <c r="G37" s="153"/>
      <c r="H37" s="153"/>
      <c r="I37" s="152" t="e">
        <f>(#REF!*780)-#REF!</f>
        <v>#REF!</v>
      </c>
      <c r="J37" s="152"/>
      <c r="K37" s="152" t="e">
        <f>(#REF!*880)-#REF!</f>
        <v>#REF!</v>
      </c>
      <c r="L37" s="152"/>
      <c r="M37" s="152" t="e">
        <f>(#REF!*880)-#REF!</f>
        <v>#REF!</v>
      </c>
      <c r="N37" s="152"/>
      <c r="O37" s="152" t="e">
        <f>(#REF!*880)-#REF!</f>
        <v>#REF!</v>
      </c>
      <c r="P37" s="152"/>
      <c r="Q37" s="152" t="e">
        <f>(#REF!*880)-#REF!</f>
        <v>#REF!</v>
      </c>
      <c r="R37" s="152"/>
      <c r="S37" s="152" t="e">
        <f>(#REF!*880)-G37</f>
        <v>#REF!</v>
      </c>
      <c r="T37" s="152"/>
      <c r="U37" s="22" t="e">
        <f>G37+I37+K37+M37+O37+Q37+S37+#REF!+#REF!+#REF!+#REF!+#REF!+#REF!</f>
        <v>#REF!</v>
      </c>
      <c r="V37" s="19" t="e">
        <f t="shared" si="10"/>
        <v>#REF!</v>
      </c>
      <c r="W37" s="13" t="e">
        <f t="shared" si="11"/>
        <v>#REF!</v>
      </c>
      <c r="X37" s="25" t="e">
        <f t="shared" ca="1" si="2"/>
        <v>#VALUE!</v>
      </c>
      <c r="Y37" s="28" t="e">
        <f>(6*G37+5*(I37+#REF!)+4*(K37+#REF!)+3*(M37+#REF!)+2*(O37+#REF!)+(Q37+#REF!)+(S37+#REF!))/U37</f>
        <v>#REF!</v>
      </c>
      <c r="Z37" s="47" t="e">
        <f t="shared" ca="1" si="5"/>
        <v>#VALUE!</v>
      </c>
      <c r="AD37" s="7">
        <f t="shared" ref="AD37:AD61" si="12">AD36+F37</f>
        <v>0</v>
      </c>
      <c r="AE37" s="7" t="e">
        <f t="shared" ca="1" si="6"/>
        <v>#VALUE!</v>
      </c>
      <c r="AG37" s="8">
        <v>35</v>
      </c>
      <c r="AH37" s="17" t="e">
        <f t="shared" ca="1" si="7"/>
        <v>#VALUE!</v>
      </c>
    </row>
    <row r="38" spans="1:34" ht="16.5" thickTop="1" thickBot="1">
      <c r="A38" s="40">
        <v>36</v>
      </c>
      <c r="B38" s="46" t="str">
        <f>'1'!$H$3</f>
        <v>R04902</v>
      </c>
      <c r="C38" s="147">
        <f>'1'!$J$3</f>
        <v>41</v>
      </c>
      <c r="D38" s="146">
        <f>'1'!$K$3</f>
        <v>0</v>
      </c>
      <c r="E38" s="32">
        <f>'1'!$D$2</f>
        <v>0</v>
      </c>
      <c r="F38" s="30">
        <f>'1'!$N$6</f>
        <v>0</v>
      </c>
      <c r="G38" s="153"/>
      <c r="H38" s="153"/>
      <c r="I38" s="152" t="e">
        <f>(#REF!*780)-#REF!</f>
        <v>#REF!</v>
      </c>
      <c r="J38" s="152"/>
      <c r="K38" s="152" t="e">
        <f>(#REF!*880)-#REF!</f>
        <v>#REF!</v>
      </c>
      <c r="L38" s="152"/>
      <c r="M38" s="152" t="e">
        <f>(#REF!*880)-#REF!</f>
        <v>#REF!</v>
      </c>
      <c r="N38" s="152"/>
      <c r="O38" s="152" t="e">
        <f>(#REF!*880)-#REF!</f>
        <v>#REF!</v>
      </c>
      <c r="P38" s="152"/>
      <c r="Q38" s="152" t="e">
        <f>(#REF!*880)-#REF!</f>
        <v>#REF!</v>
      </c>
      <c r="R38" s="152"/>
      <c r="S38" s="152" t="e">
        <f>(#REF!*880)-G38</f>
        <v>#REF!</v>
      </c>
      <c r="T38" s="152"/>
      <c r="U38" s="22" t="e">
        <f>G38+I38+K38+M38+O38+Q38+S38+#REF!+#REF!+#REF!+#REF!+#REF!+#REF!</f>
        <v>#REF!</v>
      </c>
      <c r="V38" s="19" t="e">
        <f t="shared" si="10"/>
        <v>#REF!</v>
      </c>
      <c r="W38" s="13" t="e">
        <f t="shared" si="11"/>
        <v>#REF!</v>
      </c>
      <c r="X38" s="25" t="e">
        <f t="shared" ca="1" si="2"/>
        <v>#VALUE!</v>
      </c>
      <c r="Y38" s="28" t="e">
        <f>(6*G38+5*(I38+#REF!)+4*(K38+#REF!)+3*(M38+#REF!)+2*(O38+#REF!)+(Q38+#REF!)+(S38+#REF!))/U38</f>
        <v>#REF!</v>
      </c>
      <c r="Z38" s="47" t="e">
        <f t="shared" ca="1" si="5"/>
        <v>#VALUE!</v>
      </c>
      <c r="AD38" s="7">
        <f t="shared" si="12"/>
        <v>0</v>
      </c>
      <c r="AE38" s="7" t="e">
        <f t="shared" ca="1" si="6"/>
        <v>#VALUE!</v>
      </c>
      <c r="AG38" s="8">
        <v>36</v>
      </c>
      <c r="AH38" s="17" t="e">
        <f t="shared" ca="1" si="7"/>
        <v>#VALUE!</v>
      </c>
    </row>
    <row r="39" spans="1:34" ht="16.5" thickTop="1" thickBot="1">
      <c r="A39" s="40">
        <v>37</v>
      </c>
      <c r="B39" s="46" t="str">
        <f>'1'!$H$3</f>
        <v>R04902</v>
      </c>
      <c r="C39" s="147">
        <f>'1'!$J$3</f>
        <v>41</v>
      </c>
      <c r="D39" s="146">
        <f>'1'!$K$3</f>
        <v>0</v>
      </c>
      <c r="E39" s="32">
        <f>'1'!$D$2</f>
        <v>0</v>
      </c>
      <c r="F39" s="30">
        <f>'1'!$N$6</f>
        <v>0</v>
      </c>
      <c r="G39" s="153"/>
      <c r="H39" s="153"/>
      <c r="I39" s="152" t="e">
        <f>(#REF!*780)-#REF!</f>
        <v>#REF!</v>
      </c>
      <c r="J39" s="152"/>
      <c r="K39" s="152" t="e">
        <f>(#REF!*880)-#REF!</f>
        <v>#REF!</v>
      </c>
      <c r="L39" s="152"/>
      <c r="M39" s="152" t="e">
        <f>(#REF!*880)-#REF!</f>
        <v>#REF!</v>
      </c>
      <c r="N39" s="152"/>
      <c r="O39" s="152" t="e">
        <f>(#REF!*880)-#REF!</f>
        <v>#REF!</v>
      </c>
      <c r="P39" s="152"/>
      <c r="Q39" s="152" t="e">
        <f>(#REF!*880)-#REF!</f>
        <v>#REF!</v>
      </c>
      <c r="R39" s="152"/>
      <c r="S39" s="152" t="e">
        <f>(#REF!*880)-G39</f>
        <v>#REF!</v>
      </c>
      <c r="T39" s="152"/>
      <c r="U39" s="22" t="e">
        <f>G39+I39+K39+M39+O39+Q39+S39+#REF!+#REF!+#REF!+#REF!+#REF!+#REF!</f>
        <v>#REF!</v>
      </c>
      <c r="V39" s="19" t="e">
        <f t="shared" si="10"/>
        <v>#REF!</v>
      </c>
      <c r="W39" s="13" t="e">
        <f t="shared" si="11"/>
        <v>#REF!</v>
      </c>
      <c r="X39" s="25" t="e">
        <f t="shared" ca="1" si="2"/>
        <v>#VALUE!</v>
      </c>
      <c r="Y39" s="28" t="e">
        <f>(6*G39+5*(I39+#REF!)+4*(K39+#REF!)+3*(M39+#REF!)+2*(O39+#REF!)+(Q39+#REF!)+(S39+#REF!))/U39</f>
        <v>#REF!</v>
      </c>
      <c r="Z39" s="47" t="e">
        <f t="shared" ca="1" si="5"/>
        <v>#VALUE!</v>
      </c>
      <c r="AD39" s="7">
        <f t="shared" si="12"/>
        <v>0</v>
      </c>
      <c r="AE39" s="7" t="e">
        <f t="shared" ca="1" si="6"/>
        <v>#VALUE!</v>
      </c>
      <c r="AG39" s="8">
        <v>37</v>
      </c>
      <c r="AH39" s="17" t="e">
        <f t="shared" ca="1" si="7"/>
        <v>#VALUE!</v>
      </c>
    </row>
    <row r="40" spans="1:34" ht="16.5" thickTop="1" thickBot="1">
      <c r="A40" s="40">
        <v>38</v>
      </c>
      <c r="B40" s="46" t="str">
        <f>'1'!$H$3</f>
        <v>R04902</v>
      </c>
      <c r="C40" s="147">
        <f>'1'!$J$3</f>
        <v>41</v>
      </c>
      <c r="D40" s="146">
        <f>'1'!$K$3</f>
        <v>0</v>
      </c>
      <c r="E40" s="32">
        <f>'1'!$D$2</f>
        <v>0</v>
      </c>
      <c r="F40" s="30">
        <f>'1'!$N$6</f>
        <v>0</v>
      </c>
      <c r="G40" s="153"/>
      <c r="H40" s="153"/>
      <c r="I40" s="152" t="e">
        <f>(#REF!*780)-#REF!</f>
        <v>#REF!</v>
      </c>
      <c r="J40" s="152"/>
      <c r="K40" s="152" t="e">
        <f>(#REF!*880)-#REF!</f>
        <v>#REF!</v>
      </c>
      <c r="L40" s="152"/>
      <c r="M40" s="152" t="e">
        <f>(#REF!*880)-#REF!</f>
        <v>#REF!</v>
      </c>
      <c r="N40" s="152"/>
      <c r="O40" s="152" t="e">
        <f>(#REF!*880)-#REF!</f>
        <v>#REF!</v>
      </c>
      <c r="P40" s="152"/>
      <c r="Q40" s="152" t="e">
        <f>(#REF!*880)-#REF!</f>
        <v>#REF!</v>
      </c>
      <c r="R40" s="152"/>
      <c r="S40" s="152" t="e">
        <f>(#REF!*880)-G40</f>
        <v>#REF!</v>
      </c>
      <c r="T40" s="152"/>
      <c r="U40" s="22" t="e">
        <f>G40+I40+K40+M40+O40+Q40+S40+#REF!+#REF!+#REF!+#REF!+#REF!+#REF!</f>
        <v>#REF!</v>
      </c>
      <c r="V40" s="19" t="e">
        <f t="shared" si="10"/>
        <v>#REF!</v>
      </c>
      <c r="W40" s="13" t="e">
        <f t="shared" si="11"/>
        <v>#REF!</v>
      </c>
      <c r="X40" s="25" t="e">
        <f t="shared" ca="1" si="2"/>
        <v>#VALUE!</v>
      </c>
      <c r="Y40" s="28" t="e">
        <f>(6*G40+5*(I40+#REF!)+4*(K40+#REF!)+3*(M40+#REF!)+2*(O40+#REF!)+(Q40+#REF!)+(S40+#REF!))/U40</f>
        <v>#REF!</v>
      </c>
      <c r="Z40" s="47" t="e">
        <f t="shared" ca="1" si="5"/>
        <v>#VALUE!</v>
      </c>
      <c r="AD40" s="7">
        <f t="shared" si="12"/>
        <v>0</v>
      </c>
      <c r="AE40" s="7" t="e">
        <f t="shared" ca="1" si="6"/>
        <v>#VALUE!</v>
      </c>
      <c r="AG40" s="8">
        <v>38</v>
      </c>
      <c r="AH40" s="17" t="e">
        <f t="shared" ca="1" si="7"/>
        <v>#VALUE!</v>
      </c>
    </row>
    <row r="41" spans="1:34" ht="16.5" thickTop="1" thickBot="1">
      <c r="A41" s="40">
        <v>39</v>
      </c>
      <c r="B41" s="46" t="str">
        <f>'1'!$H$3</f>
        <v>R04902</v>
      </c>
      <c r="C41" s="147">
        <f>'1'!$J$3</f>
        <v>41</v>
      </c>
      <c r="D41" s="146">
        <f>'1'!$K$3</f>
        <v>0</v>
      </c>
      <c r="E41" s="32">
        <f>'1'!$D$2</f>
        <v>0</v>
      </c>
      <c r="F41" s="30">
        <f>'1'!$N$6</f>
        <v>0</v>
      </c>
      <c r="G41" s="153"/>
      <c r="H41" s="153"/>
      <c r="I41" s="152" t="e">
        <f>(#REF!*780)-#REF!</f>
        <v>#REF!</v>
      </c>
      <c r="J41" s="152"/>
      <c r="K41" s="152" t="e">
        <f>(#REF!*880)-#REF!</f>
        <v>#REF!</v>
      </c>
      <c r="L41" s="152"/>
      <c r="M41" s="152" t="e">
        <f>(#REF!*880)-#REF!</f>
        <v>#REF!</v>
      </c>
      <c r="N41" s="152"/>
      <c r="O41" s="152" t="e">
        <f>(#REF!*880)-#REF!</f>
        <v>#REF!</v>
      </c>
      <c r="P41" s="152"/>
      <c r="Q41" s="152" t="e">
        <f>(#REF!*880)-#REF!</f>
        <v>#REF!</v>
      </c>
      <c r="R41" s="152"/>
      <c r="S41" s="152" t="e">
        <f>(#REF!*880)-G41</f>
        <v>#REF!</v>
      </c>
      <c r="T41" s="152"/>
      <c r="U41" s="22" t="e">
        <f>G41+I41+K41+M41+O41+Q41+S41+#REF!+#REF!+#REF!+#REF!+#REF!+#REF!</f>
        <v>#REF!</v>
      </c>
      <c r="V41" s="19" t="e">
        <f t="shared" si="10"/>
        <v>#REF!</v>
      </c>
      <c r="W41" s="13" t="e">
        <f t="shared" si="11"/>
        <v>#REF!</v>
      </c>
      <c r="X41" s="25" t="e">
        <f t="shared" ca="1" si="2"/>
        <v>#VALUE!</v>
      </c>
      <c r="Y41" s="28" t="e">
        <f>(6*G41+5*(I41+#REF!)+4*(K41+#REF!)+3*(M41+#REF!)+2*(O41+#REF!)+(Q41+#REF!)+(S41+#REF!))/U41</f>
        <v>#REF!</v>
      </c>
      <c r="Z41" s="47" t="e">
        <f t="shared" ca="1" si="5"/>
        <v>#VALUE!</v>
      </c>
      <c r="AD41" s="7">
        <f t="shared" si="12"/>
        <v>0</v>
      </c>
      <c r="AE41" s="7" t="e">
        <f t="shared" ca="1" si="6"/>
        <v>#VALUE!</v>
      </c>
      <c r="AG41" s="8">
        <v>39</v>
      </c>
      <c r="AH41" s="17" t="e">
        <f t="shared" ca="1" si="7"/>
        <v>#VALUE!</v>
      </c>
    </row>
    <row r="42" spans="1:34" ht="16.5" thickTop="1" thickBot="1">
      <c r="A42" s="40">
        <v>40</v>
      </c>
      <c r="B42" s="46" t="str">
        <f>'1'!$H$3</f>
        <v>R04902</v>
      </c>
      <c r="C42" s="147">
        <f>'1'!$J$3</f>
        <v>41</v>
      </c>
      <c r="D42" s="146">
        <f>'1'!$K$3</f>
        <v>0</v>
      </c>
      <c r="E42" s="32">
        <f>'1'!$D$2</f>
        <v>0</v>
      </c>
      <c r="F42" s="30">
        <f>'1'!$N$6</f>
        <v>0</v>
      </c>
      <c r="G42" s="153"/>
      <c r="H42" s="153"/>
      <c r="I42" s="152" t="e">
        <f>(#REF!*780)-#REF!</f>
        <v>#REF!</v>
      </c>
      <c r="J42" s="152"/>
      <c r="K42" s="152" t="e">
        <f>(#REF!*880)-#REF!</f>
        <v>#REF!</v>
      </c>
      <c r="L42" s="152"/>
      <c r="M42" s="152" t="e">
        <f>(#REF!*880)-#REF!</f>
        <v>#REF!</v>
      </c>
      <c r="N42" s="152"/>
      <c r="O42" s="152" t="e">
        <f>(#REF!*880)-#REF!</f>
        <v>#REF!</v>
      </c>
      <c r="P42" s="152"/>
      <c r="Q42" s="152" t="e">
        <f>(#REF!*880)-#REF!</f>
        <v>#REF!</v>
      </c>
      <c r="R42" s="152"/>
      <c r="S42" s="152" t="e">
        <f>(#REF!*880)-G42</f>
        <v>#REF!</v>
      </c>
      <c r="T42" s="152"/>
      <c r="U42" s="22" t="e">
        <f>G42+I42+K42+M42+O42+Q42+S42+#REF!+#REF!+#REF!+#REF!+#REF!+#REF!</f>
        <v>#REF!</v>
      </c>
      <c r="V42" s="19" t="e">
        <f t="shared" si="10"/>
        <v>#REF!</v>
      </c>
      <c r="W42" s="13" t="e">
        <f t="shared" si="11"/>
        <v>#REF!</v>
      </c>
      <c r="X42" s="25" t="e">
        <f t="shared" ca="1" si="2"/>
        <v>#VALUE!</v>
      </c>
      <c r="Y42" s="28" t="e">
        <f>(6*G42+5*(I42+#REF!)+4*(K42+#REF!)+3*(M42+#REF!)+2*(O42+#REF!)+(Q42+#REF!)+(S42+#REF!))/U42</f>
        <v>#REF!</v>
      </c>
      <c r="Z42" s="47" t="e">
        <f t="shared" ca="1" si="5"/>
        <v>#VALUE!</v>
      </c>
      <c r="AD42" s="7">
        <f t="shared" si="12"/>
        <v>0</v>
      </c>
      <c r="AE42" s="7" t="e">
        <f t="shared" ca="1" si="6"/>
        <v>#VALUE!</v>
      </c>
      <c r="AG42" s="8">
        <v>40</v>
      </c>
      <c r="AH42" s="17" t="e">
        <f t="shared" ca="1" si="7"/>
        <v>#VALUE!</v>
      </c>
    </row>
    <row r="43" spans="1:34" ht="16.5" thickTop="1" thickBot="1">
      <c r="A43" s="40">
        <v>41</v>
      </c>
      <c r="B43" s="46" t="str">
        <f>'1'!$H$3</f>
        <v>R04902</v>
      </c>
      <c r="C43" s="147">
        <f>'1'!$J$3</f>
        <v>41</v>
      </c>
      <c r="D43" s="146">
        <f>'1'!$K$3</f>
        <v>0</v>
      </c>
      <c r="E43" s="32">
        <f>'1'!$D$2</f>
        <v>0</v>
      </c>
      <c r="F43" s="30">
        <f>'1'!$N$6</f>
        <v>0</v>
      </c>
      <c r="G43" s="153"/>
      <c r="H43" s="153"/>
      <c r="I43" s="152" t="e">
        <f>(#REF!*780)-#REF!</f>
        <v>#REF!</v>
      </c>
      <c r="J43" s="152"/>
      <c r="K43" s="152" t="e">
        <f>(#REF!*880)-#REF!</f>
        <v>#REF!</v>
      </c>
      <c r="L43" s="152"/>
      <c r="M43" s="152" t="e">
        <f>(#REF!*880)-#REF!</f>
        <v>#REF!</v>
      </c>
      <c r="N43" s="152"/>
      <c r="O43" s="152" t="e">
        <f>(#REF!*880)-#REF!</f>
        <v>#REF!</v>
      </c>
      <c r="P43" s="152"/>
      <c r="Q43" s="152" t="e">
        <f>(#REF!*880)-#REF!</f>
        <v>#REF!</v>
      </c>
      <c r="R43" s="152"/>
      <c r="S43" s="152" t="e">
        <f>(#REF!*880)-G43</f>
        <v>#REF!</v>
      </c>
      <c r="T43" s="152"/>
      <c r="U43" s="22" t="e">
        <f>G43+I43+K43+M43+O43+Q43+S43+#REF!+#REF!+#REF!+#REF!+#REF!+#REF!</f>
        <v>#REF!</v>
      </c>
      <c r="V43" s="19" t="e">
        <f t="shared" si="10"/>
        <v>#REF!</v>
      </c>
      <c r="W43" s="13" t="e">
        <f t="shared" si="11"/>
        <v>#REF!</v>
      </c>
      <c r="X43" s="25" t="e">
        <f t="shared" ca="1" si="2"/>
        <v>#VALUE!</v>
      </c>
      <c r="Y43" s="28" t="e">
        <f>(6*G43+5*(I43+#REF!)+4*(K43+#REF!)+3*(M43+#REF!)+2*(O43+#REF!)+(Q43+#REF!)+(S43+#REF!))/U43</f>
        <v>#REF!</v>
      </c>
      <c r="Z43" s="47" t="e">
        <f t="shared" ca="1" si="5"/>
        <v>#VALUE!</v>
      </c>
      <c r="AD43" s="7">
        <f t="shared" si="12"/>
        <v>0</v>
      </c>
      <c r="AE43" s="7" t="e">
        <f t="shared" ca="1" si="6"/>
        <v>#VALUE!</v>
      </c>
      <c r="AG43" s="8">
        <v>41</v>
      </c>
      <c r="AH43" s="17" t="e">
        <f t="shared" ca="1" si="7"/>
        <v>#VALUE!</v>
      </c>
    </row>
    <row r="44" spans="1:34" ht="16.5" thickTop="1" thickBot="1">
      <c r="A44" s="40">
        <v>42</v>
      </c>
      <c r="B44" s="46" t="str">
        <f>'1'!$H$3</f>
        <v>R04902</v>
      </c>
      <c r="C44" s="147">
        <f>'1'!$J$3</f>
        <v>41</v>
      </c>
      <c r="D44" s="146">
        <f>'1'!$K$3</f>
        <v>0</v>
      </c>
      <c r="E44" s="32">
        <f>'1'!$D$2</f>
        <v>0</v>
      </c>
      <c r="F44" s="30">
        <f>'1'!$N$6</f>
        <v>0</v>
      </c>
      <c r="G44" s="153"/>
      <c r="H44" s="153"/>
      <c r="I44" s="152" t="e">
        <f>(#REF!*780)-#REF!</f>
        <v>#REF!</v>
      </c>
      <c r="J44" s="152"/>
      <c r="K44" s="152" t="e">
        <f>(#REF!*880)-#REF!</f>
        <v>#REF!</v>
      </c>
      <c r="L44" s="152"/>
      <c r="M44" s="152" t="e">
        <f>(#REF!*880)-#REF!</f>
        <v>#REF!</v>
      </c>
      <c r="N44" s="152"/>
      <c r="O44" s="152" t="e">
        <f>(#REF!*880)-#REF!</f>
        <v>#REF!</v>
      </c>
      <c r="P44" s="152"/>
      <c r="Q44" s="152" t="e">
        <f>(#REF!*880)-#REF!</f>
        <v>#REF!</v>
      </c>
      <c r="R44" s="152"/>
      <c r="S44" s="152" t="e">
        <f>(#REF!*880)-G44</f>
        <v>#REF!</v>
      </c>
      <c r="T44" s="152"/>
      <c r="U44" s="22" t="e">
        <f>G44+I44+K44+M44+O44+Q44+S44+#REF!+#REF!+#REF!+#REF!+#REF!+#REF!</f>
        <v>#REF!</v>
      </c>
      <c r="V44" s="19" t="e">
        <f t="shared" si="10"/>
        <v>#REF!</v>
      </c>
      <c r="W44" s="13" t="e">
        <f t="shared" si="11"/>
        <v>#REF!</v>
      </c>
      <c r="X44" s="25" t="e">
        <f t="shared" ca="1" si="2"/>
        <v>#VALUE!</v>
      </c>
      <c r="Y44" s="28" t="e">
        <f>(6*G44+5*(I44+#REF!)+4*(K44+#REF!)+3*(M44+#REF!)+2*(O44+#REF!)+(Q44+#REF!)+(S44+#REF!))/U44</f>
        <v>#REF!</v>
      </c>
      <c r="Z44" s="47" t="e">
        <f t="shared" ca="1" si="5"/>
        <v>#VALUE!</v>
      </c>
      <c r="AD44" s="7">
        <f t="shared" si="12"/>
        <v>0</v>
      </c>
      <c r="AE44" s="7" t="e">
        <f t="shared" ca="1" si="6"/>
        <v>#VALUE!</v>
      </c>
      <c r="AG44" s="8">
        <v>42</v>
      </c>
      <c r="AH44" s="17" t="e">
        <f t="shared" ca="1" si="7"/>
        <v>#VALUE!</v>
      </c>
    </row>
    <row r="45" spans="1:34" ht="16.5" thickTop="1" thickBot="1">
      <c r="A45" s="40">
        <v>43</v>
      </c>
      <c r="B45" s="46" t="str">
        <f>'1'!$H$3</f>
        <v>R04902</v>
      </c>
      <c r="C45" s="147">
        <f>'1'!$J$3</f>
        <v>41</v>
      </c>
      <c r="D45" s="146">
        <f>'1'!$K$3</f>
        <v>0</v>
      </c>
      <c r="E45" s="32">
        <f>'1'!$D$2</f>
        <v>0</v>
      </c>
      <c r="F45" s="30">
        <f>'1'!$N$6</f>
        <v>0</v>
      </c>
      <c r="G45" s="153"/>
      <c r="H45" s="153"/>
      <c r="I45" s="152" t="e">
        <f>(#REF!*780)-#REF!</f>
        <v>#REF!</v>
      </c>
      <c r="J45" s="152"/>
      <c r="K45" s="152" t="e">
        <f>(#REF!*880)-#REF!</f>
        <v>#REF!</v>
      </c>
      <c r="L45" s="152"/>
      <c r="M45" s="152" t="e">
        <f>(#REF!*880)-#REF!</f>
        <v>#REF!</v>
      </c>
      <c r="N45" s="152"/>
      <c r="O45" s="152" t="e">
        <f>(#REF!*880)-#REF!</f>
        <v>#REF!</v>
      </c>
      <c r="P45" s="152"/>
      <c r="Q45" s="152" t="e">
        <f>(#REF!*880)-#REF!</f>
        <v>#REF!</v>
      </c>
      <c r="R45" s="152"/>
      <c r="S45" s="152" t="e">
        <f>(#REF!*880)-G45</f>
        <v>#REF!</v>
      </c>
      <c r="T45" s="152"/>
      <c r="U45" s="22" t="e">
        <f>G45+I45+K45+M45+O45+Q45+S45+#REF!+#REF!+#REF!+#REF!+#REF!+#REF!</f>
        <v>#REF!</v>
      </c>
      <c r="V45" s="19" t="e">
        <f t="shared" si="10"/>
        <v>#REF!</v>
      </c>
      <c r="W45" s="13" t="e">
        <f t="shared" si="11"/>
        <v>#REF!</v>
      </c>
      <c r="X45" s="25" t="e">
        <f t="shared" ca="1" si="2"/>
        <v>#VALUE!</v>
      </c>
      <c r="Y45" s="28" t="e">
        <f>(6*G45+5*(I45+#REF!)+4*(K45+#REF!)+3*(M45+#REF!)+2*(O45+#REF!)+(Q45+#REF!)+(S45+#REF!))/U45</f>
        <v>#REF!</v>
      </c>
      <c r="Z45" s="47" t="e">
        <f t="shared" ca="1" si="5"/>
        <v>#VALUE!</v>
      </c>
      <c r="AD45" s="7">
        <f t="shared" si="12"/>
        <v>0</v>
      </c>
      <c r="AE45" s="7" t="e">
        <f t="shared" ca="1" si="6"/>
        <v>#VALUE!</v>
      </c>
      <c r="AG45" s="8">
        <v>43</v>
      </c>
      <c r="AH45" s="17" t="e">
        <f t="shared" ca="1" si="7"/>
        <v>#VALUE!</v>
      </c>
    </row>
    <row r="46" spans="1:34" ht="16.5" thickTop="1" thickBot="1">
      <c r="A46" s="40">
        <v>44</v>
      </c>
      <c r="B46" s="46" t="str">
        <f>'1'!$H$3</f>
        <v>R04902</v>
      </c>
      <c r="C46" s="147">
        <f>'1'!$J$3</f>
        <v>41</v>
      </c>
      <c r="D46" s="146">
        <f>'1'!$K$3</f>
        <v>0</v>
      </c>
      <c r="E46" s="32">
        <f>'1'!$D$2</f>
        <v>0</v>
      </c>
      <c r="F46" s="30">
        <f>'1'!$N$6</f>
        <v>0</v>
      </c>
      <c r="G46" s="153"/>
      <c r="H46" s="153"/>
      <c r="I46" s="152" t="e">
        <f>(#REF!*780)-#REF!</f>
        <v>#REF!</v>
      </c>
      <c r="J46" s="152"/>
      <c r="K46" s="152" t="e">
        <f>(#REF!*880)-#REF!</f>
        <v>#REF!</v>
      </c>
      <c r="L46" s="152"/>
      <c r="M46" s="152" t="e">
        <f>(#REF!*880)-#REF!</f>
        <v>#REF!</v>
      </c>
      <c r="N46" s="152"/>
      <c r="O46" s="152" t="e">
        <f>(#REF!*880)-#REF!</f>
        <v>#REF!</v>
      </c>
      <c r="P46" s="152"/>
      <c r="Q46" s="152" t="e">
        <f>(#REF!*880)-#REF!</f>
        <v>#REF!</v>
      </c>
      <c r="R46" s="152"/>
      <c r="S46" s="152" t="e">
        <f>(#REF!*880)-G46</f>
        <v>#REF!</v>
      </c>
      <c r="T46" s="152"/>
      <c r="U46" s="22" t="e">
        <f>G46+I46+K46+M46+O46+Q46+S46+#REF!+#REF!+#REF!+#REF!+#REF!+#REF!</f>
        <v>#REF!</v>
      </c>
      <c r="V46" s="19" t="e">
        <f t="shared" si="10"/>
        <v>#REF!</v>
      </c>
      <c r="W46" s="13" t="e">
        <f t="shared" si="11"/>
        <v>#REF!</v>
      </c>
      <c r="X46" s="25" t="e">
        <f t="shared" ca="1" si="2"/>
        <v>#VALUE!</v>
      </c>
      <c r="Y46" s="28" t="e">
        <f>(6*G46+5*(I46+#REF!)+4*(K46+#REF!)+3*(M46+#REF!)+2*(O46+#REF!)+(Q46+#REF!)+(S46+#REF!))/U46</f>
        <v>#REF!</v>
      </c>
      <c r="Z46" s="47" t="e">
        <f t="shared" ca="1" si="5"/>
        <v>#VALUE!</v>
      </c>
      <c r="AD46" s="7">
        <f t="shared" si="12"/>
        <v>0</v>
      </c>
      <c r="AE46" s="7" t="e">
        <f t="shared" ca="1" si="6"/>
        <v>#VALUE!</v>
      </c>
      <c r="AG46" s="8">
        <v>44</v>
      </c>
      <c r="AH46" s="17" t="e">
        <f t="shared" ca="1" si="7"/>
        <v>#VALUE!</v>
      </c>
    </row>
    <row r="47" spans="1:34" ht="16.5" thickTop="1" thickBot="1">
      <c r="A47" s="40">
        <v>45</v>
      </c>
      <c r="B47" s="46" t="str">
        <f>'1'!$H$3</f>
        <v>R04902</v>
      </c>
      <c r="C47" s="147">
        <f>'1'!$J$3</f>
        <v>41</v>
      </c>
      <c r="D47" s="146">
        <f>'1'!$K$3</f>
        <v>0</v>
      </c>
      <c r="E47" s="32">
        <f>'1'!$D$2</f>
        <v>0</v>
      </c>
      <c r="F47" s="30">
        <f>'1'!$N$6</f>
        <v>0</v>
      </c>
      <c r="G47" s="153"/>
      <c r="H47" s="153"/>
      <c r="I47" s="152" t="e">
        <f>(#REF!*780)-#REF!</f>
        <v>#REF!</v>
      </c>
      <c r="J47" s="152"/>
      <c r="K47" s="152" t="e">
        <f>(#REF!*880)-#REF!</f>
        <v>#REF!</v>
      </c>
      <c r="L47" s="152"/>
      <c r="M47" s="152" t="e">
        <f>(#REF!*880)-#REF!</f>
        <v>#REF!</v>
      </c>
      <c r="N47" s="152"/>
      <c r="O47" s="152" t="e">
        <f>(#REF!*880)-#REF!</f>
        <v>#REF!</v>
      </c>
      <c r="P47" s="152"/>
      <c r="Q47" s="152" t="e">
        <f>(#REF!*880)-#REF!</f>
        <v>#REF!</v>
      </c>
      <c r="R47" s="152"/>
      <c r="S47" s="152" t="e">
        <f>(#REF!*880)-G47</f>
        <v>#REF!</v>
      </c>
      <c r="T47" s="152"/>
      <c r="U47" s="22" t="e">
        <f>G47+I47+K47+M47+O47+Q47+S47+#REF!+#REF!+#REF!+#REF!+#REF!+#REF!</f>
        <v>#REF!</v>
      </c>
      <c r="V47" s="19" t="e">
        <f t="shared" si="10"/>
        <v>#REF!</v>
      </c>
      <c r="W47" s="13" t="e">
        <f t="shared" si="11"/>
        <v>#REF!</v>
      </c>
      <c r="X47" s="25" t="e">
        <f t="shared" ca="1" si="2"/>
        <v>#VALUE!</v>
      </c>
      <c r="Y47" s="28" t="e">
        <f>(6*G47+5*(I47+#REF!)+4*(K47+#REF!)+3*(M47+#REF!)+2*(O47+#REF!)+(Q47+#REF!)+(S47+#REF!))/U47</f>
        <v>#REF!</v>
      </c>
      <c r="Z47" s="47" t="e">
        <f t="shared" ca="1" si="5"/>
        <v>#VALUE!</v>
      </c>
      <c r="AD47" s="7">
        <f t="shared" si="12"/>
        <v>0</v>
      </c>
      <c r="AE47" s="7" t="e">
        <f t="shared" ca="1" si="6"/>
        <v>#VALUE!</v>
      </c>
      <c r="AG47" s="8">
        <v>45</v>
      </c>
      <c r="AH47" s="17" t="e">
        <f t="shared" ca="1" si="7"/>
        <v>#VALUE!</v>
      </c>
    </row>
    <row r="48" spans="1:34" ht="16.5" thickTop="1" thickBot="1">
      <c r="A48" s="40">
        <v>46</v>
      </c>
      <c r="B48" s="46" t="str">
        <f>'1'!$H$3</f>
        <v>R04902</v>
      </c>
      <c r="C48" s="147">
        <f>'1'!$J$3</f>
        <v>41</v>
      </c>
      <c r="D48" s="146">
        <f>'1'!$K$3</f>
        <v>0</v>
      </c>
      <c r="E48" s="32">
        <f>'1'!$D$2</f>
        <v>0</v>
      </c>
      <c r="F48" s="30">
        <f>'1'!$N$6</f>
        <v>0</v>
      </c>
      <c r="G48" s="153"/>
      <c r="H48" s="153"/>
      <c r="I48" s="152" t="e">
        <f>(#REF!*780)-#REF!</f>
        <v>#REF!</v>
      </c>
      <c r="J48" s="152"/>
      <c r="K48" s="152" t="e">
        <f>(#REF!*880)-#REF!</f>
        <v>#REF!</v>
      </c>
      <c r="L48" s="152"/>
      <c r="M48" s="152" t="e">
        <f>(#REF!*880)-#REF!</f>
        <v>#REF!</v>
      </c>
      <c r="N48" s="152"/>
      <c r="O48" s="152" t="e">
        <f>(#REF!*880)-#REF!</f>
        <v>#REF!</v>
      </c>
      <c r="P48" s="152"/>
      <c r="Q48" s="152" t="e">
        <f>(#REF!*880)-#REF!</f>
        <v>#REF!</v>
      </c>
      <c r="R48" s="152"/>
      <c r="S48" s="152" t="e">
        <f>(#REF!*880)-G48</f>
        <v>#REF!</v>
      </c>
      <c r="T48" s="152"/>
      <c r="U48" s="22" t="e">
        <f>G48+I48+K48+M48+O48+Q48+S48+#REF!+#REF!+#REF!+#REF!+#REF!+#REF!</f>
        <v>#REF!</v>
      </c>
      <c r="V48" s="19" t="e">
        <f t="shared" si="10"/>
        <v>#REF!</v>
      </c>
      <c r="W48" s="13" t="e">
        <f t="shared" si="11"/>
        <v>#REF!</v>
      </c>
      <c r="X48" s="25" t="e">
        <f t="shared" ca="1" si="2"/>
        <v>#VALUE!</v>
      </c>
      <c r="Y48" s="28" t="e">
        <f>(6*G48+5*(I48+#REF!)+4*(K48+#REF!)+3*(M48+#REF!)+2*(O48+#REF!)+(Q48+#REF!)+(S48+#REF!))/U48</f>
        <v>#REF!</v>
      </c>
      <c r="Z48" s="47" t="e">
        <f t="shared" ca="1" si="5"/>
        <v>#VALUE!</v>
      </c>
      <c r="AD48" s="7">
        <f t="shared" si="12"/>
        <v>0</v>
      </c>
      <c r="AE48" s="7" t="e">
        <f t="shared" ca="1" si="6"/>
        <v>#VALUE!</v>
      </c>
      <c r="AG48" s="8">
        <v>46</v>
      </c>
      <c r="AH48" s="17" t="e">
        <f t="shared" ca="1" si="7"/>
        <v>#VALUE!</v>
      </c>
    </row>
    <row r="49" spans="1:34" ht="16.5" thickTop="1" thickBot="1">
      <c r="A49" s="40">
        <v>47</v>
      </c>
      <c r="B49" s="46" t="str">
        <f>'1'!$H$3</f>
        <v>R04902</v>
      </c>
      <c r="C49" s="147">
        <f>'1'!$J$3</f>
        <v>41</v>
      </c>
      <c r="D49" s="146">
        <f>'1'!$K$3</f>
        <v>0</v>
      </c>
      <c r="E49" s="32">
        <f>'1'!$D$2</f>
        <v>0</v>
      </c>
      <c r="F49" s="30">
        <f>'1'!$N$6</f>
        <v>0</v>
      </c>
      <c r="G49" s="153"/>
      <c r="H49" s="153"/>
      <c r="I49" s="152" t="e">
        <f>(#REF!*780)-#REF!</f>
        <v>#REF!</v>
      </c>
      <c r="J49" s="152"/>
      <c r="K49" s="152" t="e">
        <f>(#REF!*880)-#REF!</f>
        <v>#REF!</v>
      </c>
      <c r="L49" s="152"/>
      <c r="M49" s="152" t="e">
        <f>(#REF!*880)-#REF!</f>
        <v>#REF!</v>
      </c>
      <c r="N49" s="152"/>
      <c r="O49" s="152" t="e">
        <f>(#REF!*880)-#REF!</f>
        <v>#REF!</v>
      </c>
      <c r="P49" s="152"/>
      <c r="Q49" s="152" t="e">
        <f>(#REF!*880)-#REF!</f>
        <v>#REF!</v>
      </c>
      <c r="R49" s="152"/>
      <c r="S49" s="152" t="e">
        <f>(#REF!*880)-G49</f>
        <v>#REF!</v>
      </c>
      <c r="T49" s="152"/>
      <c r="U49" s="22" t="e">
        <f>G49+I49+K49+M49+O49+Q49+S49+#REF!+#REF!+#REF!+#REF!+#REF!+#REF!</f>
        <v>#REF!</v>
      </c>
      <c r="V49" s="19" t="e">
        <f t="shared" si="10"/>
        <v>#REF!</v>
      </c>
      <c r="W49" s="13" t="e">
        <f t="shared" si="11"/>
        <v>#REF!</v>
      </c>
      <c r="X49" s="25" t="e">
        <f t="shared" ca="1" si="2"/>
        <v>#VALUE!</v>
      </c>
      <c r="Y49" s="28" t="e">
        <f>(6*G49+5*(I49+#REF!)+4*(K49+#REF!)+3*(M49+#REF!)+2*(O49+#REF!)+(Q49+#REF!)+(S49+#REF!))/U49</f>
        <v>#REF!</v>
      </c>
      <c r="Z49" s="47" t="e">
        <f t="shared" ca="1" si="5"/>
        <v>#VALUE!</v>
      </c>
      <c r="AD49" s="7">
        <f t="shared" si="12"/>
        <v>0</v>
      </c>
      <c r="AE49" s="7" t="e">
        <f t="shared" ca="1" si="6"/>
        <v>#VALUE!</v>
      </c>
      <c r="AG49" s="8">
        <v>47</v>
      </c>
      <c r="AH49" s="17" t="e">
        <f t="shared" ca="1" si="7"/>
        <v>#VALUE!</v>
      </c>
    </row>
    <row r="50" spans="1:34" ht="16.5" thickTop="1" thickBot="1">
      <c r="A50" s="40">
        <v>48</v>
      </c>
      <c r="B50" s="46" t="str">
        <f>'1'!$H$3</f>
        <v>R04902</v>
      </c>
      <c r="C50" s="147">
        <f>'1'!$J$3</f>
        <v>41</v>
      </c>
      <c r="D50" s="146">
        <f>'1'!$K$3</f>
        <v>0</v>
      </c>
      <c r="E50" s="32">
        <f>'1'!$D$2</f>
        <v>0</v>
      </c>
      <c r="F50" s="30">
        <f>'1'!$N$6</f>
        <v>0</v>
      </c>
      <c r="G50" s="153"/>
      <c r="H50" s="153"/>
      <c r="I50" s="152" t="e">
        <f>(#REF!*780)-#REF!</f>
        <v>#REF!</v>
      </c>
      <c r="J50" s="152"/>
      <c r="K50" s="152" t="e">
        <f>(#REF!*880)-#REF!</f>
        <v>#REF!</v>
      </c>
      <c r="L50" s="152"/>
      <c r="M50" s="152" t="e">
        <f>(#REF!*880)-#REF!</f>
        <v>#REF!</v>
      </c>
      <c r="N50" s="152"/>
      <c r="O50" s="152" t="e">
        <f>(#REF!*880)-#REF!</f>
        <v>#REF!</v>
      </c>
      <c r="P50" s="152"/>
      <c r="Q50" s="152" t="e">
        <f>(#REF!*880)-#REF!</f>
        <v>#REF!</v>
      </c>
      <c r="R50" s="152"/>
      <c r="S50" s="152" t="e">
        <f>(#REF!*880)-G50</f>
        <v>#REF!</v>
      </c>
      <c r="T50" s="152"/>
      <c r="U50" s="22" t="e">
        <f>G50+I50+K50+M50+O50+Q50+S50+#REF!+#REF!+#REF!+#REF!+#REF!+#REF!</f>
        <v>#REF!</v>
      </c>
      <c r="V50" s="19" t="e">
        <f t="shared" si="10"/>
        <v>#REF!</v>
      </c>
      <c r="W50" s="13" t="e">
        <f t="shared" si="11"/>
        <v>#REF!</v>
      </c>
      <c r="X50" s="25" t="e">
        <f t="shared" ca="1" si="2"/>
        <v>#VALUE!</v>
      </c>
      <c r="Y50" s="28" t="e">
        <f>(6*G50+5*(I50+#REF!)+4*(K50+#REF!)+3*(M50+#REF!)+2*(O50+#REF!)+(Q50+#REF!)+(S50+#REF!))/U50</f>
        <v>#REF!</v>
      </c>
      <c r="Z50" s="47" t="e">
        <f t="shared" ca="1" si="5"/>
        <v>#VALUE!</v>
      </c>
      <c r="AD50" s="7">
        <f t="shared" si="12"/>
        <v>0</v>
      </c>
      <c r="AE50" s="7" t="e">
        <f t="shared" ca="1" si="6"/>
        <v>#VALUE!</v>
      </c>
      <c r="AG50" s="8">
        <v>48</v>
      </c>
      <c r="AH50" s="17" t="e">
        <f t="shared" ca="1" si="7"/>
        <v>#VALUE!</v>
      </c>
    </row>
    <row r="51" spans="1:34" ht="16.5" thickTop="1" thickBot="1">
      <c r="A51" s="40">
        <v>49</v>
      </c>
      <c r="B51" s="46" t="str">
        <f>'1'!$H$3</f>
        <v>R04902</v>
      </c>
      <c r="C51" s="147">
        <f>'1'!$J$3</f>
        <v>41</v>
      </c>
      <c r="D51" s="146">
        <f>'1'!$K$3</f>
        <v>0</v>
      </c>
      <c r="E51" s="32">
        <f>'1'!$D$2</f>
        <v>0</v>
      </c>
      <c r="F51" s="30">
        <f>'1'!$N$6</f>
        <v>0</v>
      </c>
      <c r="G51" s="153"/>
      <c r="H51" s="153"/>
      <c r="I51" s="152" t="e">
        <f>(#REF!*780)-#REF!</f>
        <v>#REF!</v>
      </c>
      <c r="J51" s="152"/>
      <c r="K51" s="152" t="e">
        <f>(#REF!*880)-#REF!</f>
        <v>#REF!</v>
      </c>
      <c r="L51" s="152"/>
      <c r="M51" s="152" t="e">
        <f>(#REF!*880)-#REF!</f>
        <v>#REF!</v>
      </c>
      <c r="N51" s="152"/>
      <c r="O51" s="152" t="e">
        <f>(#REF!*880)-#REF!</f>
        <v>#REF!</v>
      </c>
      <c r="P51" s="152"/>
      <c r="Q51" s="152" t="e">
        <f>(#REF!*880)-#REF!</f>
        <v>#REF!</v>
      </c>
      <c r="R51" s="152"/>
      <c r="S51" s="152" t="e">
        <f>(#REF!*880)-G51</f>
        <v>#REF!</v>
      </c>
      <c r="T51" s="152"/>
      <c r="U51" s="22" t="e">
        <f>G51+I51+K51+M51+O51+Q51+S51+#REF!+#REF!+#REF!+#REF!+#REF!+#REF!</f>
        <v>#REF!</v>
      </c>
      <c r="V51" s="19" t="e">
        <f t="shared" si="10"/>
        <v>#REF!</v>
      </c>
      <c r="W51" s="13" t="e">
        <f t="shared" si="11"/>
        <v>#REF!</v>
      </c>
      <c r="X51" s="25" t="e">
        <f t="shared" ca="1" si="2"/>
        <v>#VALUE!</v>
      </c>
      <c r="Y51" s="28" t="e">
        <f>(6*G51+5*(I51+#REF!)+4*(K51+#REF!)+3*(M51+#REF!)+2*(O51+#REF!)+(Q51+#REF!)+(S51+#REF!))/U51</f>
        <v>#REF!</v>
      </c>
      <c r="Z51" s="47" t="e">
        <f t="shared" ca="1" si="5"/>
        <v>#VALUE!</v>
      </c>
      <c r="AD51" s="7">
        <f t="shared" si="12"/>
        <v>0</v>
      </c>
      <c r="AE51" s="7" t="e">
        <f t="shared" ca="1" si="6"/>
        <v>#VALUE!</v>
      </c>
      <c r="AG51" s="8">
        <v>49</v>
      </c>
      <c r="AH51" s="17" t="e">
        <f t="shared" ca="1" si="7"/>
        <v>#VALUE!</v>
      </c>
    </row>
    <row r="52" spans="1:34" ht="16.5" thickTop="1" thickBot="1">
      <c r="A52" s="40">
        <v>50</v>
      </c>
      <c r="B52" s="46" t="str">
        <f>'1'!$H$3</f>
        <v>R04902</v>
      </c>
      <c r="C52" s="147">
        <f>'1'!$J$3</f>
        <v>41</v>
      </c>
      <c r="D52" s="146">
        <f>'1'!$K$3</f>
        <v>0</v>
      </c>
      <c r="E52" s="32">
        <f>'1'!$D$2</f>
        <v>0</v>
      </c>
      <c r="F52" s="30">
        <f>'1'!$N$6</f>
        <v>0</v>
      </c>
      <c r="G52" s="153"/>
      <c r="H52" s="153"/>
      <c r="I52" s="152" t="e">
        <f>(#REF!*780)-#REF!</f>
        <v>#REF!</v>
      </c>
      <c r="J52" s="152"/>
      <c r="K52" s="152" t="e">
        <f>(#REF!*880)-#REF!</f>
        <v>#REF!</v>
      </c>
      <c r="L52" s="152"/>
      <c r="M52" s="152" t="e">
        <f>(#REF!*880)-#REF!</f>
        <v>#REF!</v>
      </c>
      <c r="N52" s="152"/>
      <c r="O52" s="152" t="e">
        <f>(#REF!*880)-#REF!</f>
        <v>#REF!</v>
      </c>
      <c r="P52" s="152"/>
      <c r="Q52" s="152" t="e">
        <f>(#REF!*880)-#REF!</f>
        <v>#REF!</v>
      </c>
      <c r="R52" s="152"/>
      <c r="S52" s="152" t="e">
        <f>(#REF!*880)-G52</f>
        <v>#REF!</v>
      </c>
      <c r="T52" s="152"/>
      <c r="U52" s="22" t="e">
        <f>G52+I52+K52+M52+O52+Q52+S52+#REF!+#REF!+#REF!+#REF!+#REF!+#REF!</f>
        <v>#REF!</v>
      </c>
      <c r="V52" s="19" t="e">
        <f t="shared" si="10"/>
        <v>#REF!</v>
      </c>
      <c r="W52" s="13" t="e">
        <f t="shared" si="11"/>
        <v>#REF!</v>
      </c>
      <c r="X52" s="25" t="e">
        <f t="shared" ca="1" si="2"/>
        <v>#VALUE!</v>
      </c>
      <c r="Y52" s="28" t="e">
        <f>(6*G52+5*(I52+#REF!)+4*(K52+#REF!)+3*(M52+#REF!)+2*(O52+#REF!)+(Q52+#REF!)+(S52+#REF!))/U52</f>
        <v>#REF!</v>
      </c>
      <c r="Z52" s="47" t="e">
        <f t="shared" ca="1" si="5"/>
        <v>#VALUE!</v>
      </c>
      <c r="AD52" s="7">
        <f t="shared" si="12"/>
        <v>0</v>
      </c>
      <c r="AE52" s="7" t="e">
        <f t="shared" ca="1" si="6"/>
        <v>#VALUE!</v>
      </c>
      <c r="AG52" s="8">
        <v>50</v>
      </c>
      <c r="AH52" s="17" t="e">
        <f t="shared" ca="1" si="7"/>
        <v>#VALUE!</v>
      </c>
    </row>
    <row r="53" spans="1:34" ht="16.5" thickTop="1" thickBot="1">
      <c r="A53" s="40">
        <v>51</v>
      </c>
      <c r="B53" s="46" t="str">
        <f>'1'!$H$3</f>
        <v>R04902</v>
      </c>
      <c r="C53" s="147">
        <f>'1'!$J$3</f>
        <v>41</v>
      </c>
      <c r="D53" s="146">
        <f>'1'!$K$3</f>
        <v>0</v>
      </c>
      <c r="E53" s="32">
        <f>'1'!$D$2</f>
        <v>0</v>
      </c>
      <c r="F53" s="30">
        <f>'1'!$N$6</f>
        <v>0</v>
      </c>
      <c r="G53" s="153"/>
      <c r="H53" s="153"/>
      <c r="I53" s="152" t="e">
        <f>(#REF!*780)-#REF!</f>
        <v>#REF!</v>
      </c>
      <c r="J53" s="152"/>
      <c r="K53" s="152" t="e">
        <f>(#REF!*880)-#REF!</f>
        <v>#REF!</v>
      </c>
      <c r="L53" s="152"/>
      <c r="M53" s="152" t="e">
        <f>(#REF!*880)-#REF!</f>
        <v>#REF!</v>
      </c>
      <c r="N53" s="152"/>
      <c r="O53" s="152" t="e">
        <f>(#REF!*880)-#REF!</f>
        <v>#REF!</v>
      </c>
      <c r="P53" s="152"/>
      <c r="Q53" s="152" t="e">
        <f>(#REF!*880)-#REF!</f>
        <v>#REF!</v>
      </c>
      <c r="R53" s="152"/>
      <c r="S53" s="152" t="e">
        <f>(#REF!*880)-G53</f>
        <v>#REF!</v>
      </c>
      <c r="T53" s="152"/>
      <c r="U53" s="22" t="e">
        <f>G53+I53+K53+M53+O53+Q53+S53+#REF!+#REF!+#REF!+#REF!+#REF!+#REF!</f>
        <v>#REF!</v>
      </c>
      <c r="V53" s="19" t="e">
        <f t="shared" si="10"/>
        <v>#REF!</v>
      </c>
      <c r="W53" s="13" t="e">
        <f t="shared" si="11"/>
        <v>#REF!</v>
      </c>
      <c r="X53" s="25" t="e">
        <f t="shared" ca="1" si="2"/>
        <v>#VALUE!</v>
      </c>
      <c r="Y53" s="28" t="e">
        <f>(6*G53+5*(I53+#REF!)+4*(K53+#REF!)+3*(M53+#REF!)+2*(O53+#REF!)+(Q53+#REF!)+(S53+#REF!))/U53</f>
        <v>#REF!</v>
      </c>
      <c r="Z53" s="47" t="e">
        <f t="shared" ca="1" si="5"/>
        <v>#VALUE!</v>
      </c>
      <c r="AD53" s="7">
        <f t="shared" si="12"/>
        <v>0</v>
      </c>
      <c r="AE53" s="7" t="e">
        <f t="shared" ca="1" si="6"/>
        <v>#VALUE!</v>
      </c>
      <c r="AG53" s="8">
        <v>51</v>
      </c>
      <c r="AH53" s="17" t="e">
        <f t="shared" ca="1" si="7"/>
        <v>#VALUE!</v>
      </c>
    </row>
    <row r="54" spans="1:34" ht="16.5" thickTop="1" thickBot="1">
      <c r="A54" s="40">
        <v>52</v>
      </c>
      <c r="B54" s="46" t="str">
        <f>'1'!$H$3</f>
        <v>R04902</v>
      </c>
      <c r="C54" s="147">
        <f>'1'!$J$3</f>
        <v>41</v>
      </c>
      <c r="D54" s="146">
        <f>'1'!$K$3</f>
        <v>0</v>
      </c>
      <c r="E54" s="32">
        <f>'1'!$D$2</f>
        <v>0</v>
      </c>
      <c r="F54" s="30">
        <f>'1'!$N$6</f>
        <v>0</v>
      </c>
      <c r="G54" s="153"/>
      <c r="H54" s="153"/>
      <c r="I54" s="152" t="e">
        <f>(#REF!*780)-#REF!</f>
        <v>#REF!</v>
      </c>
      <c r="J54" s="152"/>
      <c r="K54" s="152" t="e">
        <f>(#REF!*880)-#REF!</f>
        <v>#REF!</v>
      </c>
      <c r="L54" s="152"/>
      <c r="M54" s="152" t="e">
        <f>(#REF!*880)-#REF!</f>
        <v>#REF!</v>
      </c>
      <c r="N54" s="152"/>
      <c r="O54" s="152" t="e">
        <f>(#REF!*880)-#REF!</f>
        <v>#REF!</v>
      </c>
      <c r="P54" s="152"/>
      <c r="Q54" s="152" t="e">
        <f>(#REF!*880)-#REF!</f>
        <v>#REF!</v>
      </c>
      <c r="R54" s="152"/>
      <c r="S54" s="152" t="e">
        <f>(#REF!*880)-G54</f>
        <v>#REF!</v>
      </c>
      <c r="T54" s="152"/>
      <c r="U54" s="22" t="e">
        <f>G54+I54+K54+M54+O54+Q54+S54+#REF!+#REF!+#REF!+#REF!+#REF!+#REF!</f>
        <v>#REF!</v>
      </c>
      <c r="V54" s="19" t="e">
        <f t="shared" si="10"/>
        <v>#REF!</v>
      </c>
      <c r="W54" s="13" t="e">
        <f t="shared" si="11"/>
        <v>#REF!</v>
      </c>
      <c r="X54" s="25" t="e">
        <f t="shared" ca="1" si="2"/>
        <v>#VALUE!</v>
      </c>
      <c r="Y54" s="28" t="e">
        <f>(6*G54+5*(I54+#REF!)+4*(K54+#REF!)+3*(M54+#REF!)+2*(O54+#REF!)+(Q54+#REF!)+(S54+#REF!))/U54</f>
        <v>#REF!</v>
      </c>
      <c r="Z54" s="47" t="e">
        <f t="shared" ca="1" si="5"/>
        <v>#VALUE!</v>
      </c>
      <c r="AD54" s="7">
        <f t="shared" si="12"/>
        <v>0</v>
      </c>
      <c r="AE54" s="7" t="e">
        <f t="shared" ca="1" si="6"/>
        <v>#VALUE!</v>
      </c>
      <c r="AG54" s="8">
        <v>52</v>
      </c>
      <c r="AH54" s="17" t="e">
        <f t="shared" ca="1" si="7"/>
        <v>#VALUE!</v>
      </c>
    </row>
    <row r="55" spans="1:34" ht="16.5" thickTop="1" thickBot="1">
      <c r="A55" s="40">
        <v>53</v>
      </c>
      <c r="B55" s="46" t="str">
        <f>'1'!$H$3</f>
        <v>R04902</v>
      </c>
      <c r="C55" s="147">
        <f>'1'!$J$3</f>
        <v>41</v>
      </c>
      <c r="D55" s="146">
        <f>'1'!$K$3</f>
        <v>0</v>
      </c>
      <c r="E55" s="32">
        <f>'1'!$D$2</f>
        <v>0</v>
      </c>
      <c r="F55" s="30">
        <f>'1'!$N$6</f>
        <v>0</v>
      </c>
      <c r="G55" s="153"/>
      <c r="H55" s="153"/>
      <c r="I55" s="152" t="e">
        <f>(#REF!*780)-#REF!</f>
        <v>#REF!</v>
      </c>
      <c r="J55" s="152"/>
      <c r="K55" s="152" t="e">
        <f>(#REF!*880)-#REF!</f>
        <v>#REF!</v>
      </c>
      <c r="L55" s="152"/>
      <c r="M55" s="152" t="e">
        <f>(#REF!*880)-#REF!</f>
        <v>#REF!</v>
      </c>
      <c r="N55" s="152"/>
      <c r="O55" s="152" t="e">
        <f>(#REF!*880)-#REF!</f>
        <v>#REF!</v>
      </c>
      <c r="P55" s="152"/>
      <c r="Q55" s="152" t="e">
        <f>(#REF!*880)-#REF!</f>
        <v>#REF!</v>
      </c>
      <c r="R55" s="152"/>
      <c r="S55" s="152" t="e">
        <f>(#REF!*880)-G55</f>
        <v>#REF!</v>
      </c>
      <c r="T55" s="152"/>
      <c r="U55" s="22" t="e">
        <f>G55+I55+K55+M55+O55+Q55+S55+#REF!+#REF!+#REF!+#REF!+#REF!+#REF!</f>
        <v>#REF!</v>
      </c>
      <c r="V55" s="19" t="e">
        <f t="shared" si="10"/>
        <v>#REF!</v>
      </c>
      <c r="W55" s="13" t="e">
        <f t="shared" si="11"/>
        <v>#REF!</v>
      </c>
      <c r="X55" s="25" t="e">
        <f t="shared" ca="1" si="2"/>
        <v>#VALUE!</v>
      </c>
      <c r="Y55" s="28" t="e">
        <f>(6*G55+5*(I55+#REF!)+4*(K55+#REF!)+3*(M55+#REF!)+2*(O55+#REF!)+(Q55+#REF!)+(S55+#REF!))/U55</f>
        <v>#REF!</v>
      </c>
      <c r="Z55" s="47" t="e">
        <f t="shared" ca="1" si="5"/>
        <v>#VALUE!</v>
      </c>
      <c r="AD55" s="7">
        <f t="shared" si="12"/>
        <v>0</v>
      </c>
      <c r="AE55" s="7" t="e">
        <f t="shared" ca="1" si="6"/>
        <v>#VALUE!</v>
      </c>
      <c r="AG55" s="8">
        <v>53</v>
      </c>
      <c r="AH55" s="17" t="e">
        <f t="shared" ca="1" si="7"/>
        <v>#VALUE!</v>
      </c>
    </row>
    <row r="56" spans="1:34" ht="16.5" thickTop="1" thickBot="1">
      <c r="A56" s="40">
        <v>54</v>
      </c>
      <c r="B56" s="46" t="str">
        <f>'1'!$H$3</f>
        <v>R04902</v>
      </c>
      <c r="C56" s="147">
        <f>'1'!$J$3</f>
        <v>41</v>
      </c>
      <c r="D56" s="146">
        <f>'1'!$K$3</f>
        <v>0</v>
      </c>
      <c r="E56" s="32">
        <f>'1'!$D$2</f>
        <v>0</v>
      </c>
      <c r="F56" s="30">
        <f>'1'!$N$6</f>
        <v>0</v>
      </c>
      <c r="G56" s="153"/>
      <c r="H56" s="153"/>
      <c r="I56" s="152" t="e">
        <f>(#REF!*780)-#REF!</f>
        <v>#REF!</v>
      </c>
      <c r="J56" s="152"/>
      <c r="K56" s="152" t="e">
        <f>(#REF!*880)-#REF!</f>
        <v>#REF!</v>
      </c>
      <c r="L56" s="152"/>
      <c r="M56" s="152" t="e">
        <f>(#REF!*880)-#REF!</f>
        <v>#REF!</v>
      </c>
      <c r="N56" s="152"/>
      <c r="O56" s="152" t="e">
        <f>(#REF!*880)-#REF!</f>
        <v>#REF!</v>
      </c>
      <c r="P56" s="152"/>
      <c r="Q56" s="152" t="e">
        <f>(#REF!*880)-#REF!</f>
        <v>#REF!</v>
      </c>
      <c r="R56" s="152"/>
      <c r="S56" s="152" t="e">
        <f>(#REF!*880)-G56</f>
        <v>#REF!</v>
      </c>
      <c r="T56" s="152"/>
      <c r="U56" s="22" t="e">
        <f>G56+I56+K56+M56+O56+Q56+S56+#REF!+#REF!+#REF!+#REF!+#REF!+#REF!</f>
        <v>#REF!</v>
      </c>
      <c r="V56" s="19" t="e">
        <f t="shared" si="10"/>
        <v>#REF!</v>
      </c>
      <c r="W56" s="13" t="e">
        <f t="shared" si="11"/>
        <v>#REF!</v>
      </c>
      <c r="X56" s="25" t="e">
        <f t="shared" ca="1" si="2"/>
        <v>#VALUE!</v>
      </c>
      <c r="Y56" s="28" t="e">
        <f>(6*G56+5*(I56+#REF!)+4*(K56+#REF!)+3*(M56+#REF!)+2*(O56+#REF!)+(Q56+#REF!)+(S56+#REF!))/U56</f>
        <v>#REF!</v>
      </c>
      <c r="Z56" s="47" t="e">
        <f t="shared" ca="1" si="5"/>
        <v>#VALUE!</v>
      </c>
      <c r="AD56" s="7">
        <f t="shared" si="12"/>
        <v>0</v>
      </c>
      <c r="AE56" s="7" t="e">
        <f t="shared" ca="1" si="6"/>
        <v>#VALUE!</v>
      </c>
      <c r="AG56" s="8">
        <v>54</v>
      </c>
      <c r="AH56" s="17" t="e">
        <f t="shared" ca="1" si="7"/>
        <v>#VALUE!</v>
      </c>
    </row>
    <row r="57" spans="1:34" ht="16.5" thickTop="1" thickBot="1">
      <c r="A57" s="40">
        <v>55</v>
      </c>
      <c r="B57" s="46" t="str">
        <f>'1'!$H$3</f>
        <v>R04902</v>
      </c>
      <c r="C57" s="147">
        <f>'1'!$J$3</f>
        <v>41</v>
      </c>
      <c r="D57" s="146">
        <f>'1'!$K$3</f>
        <v>0</v>
      </c>
      <c r="E57" s="32">
        <f>'1'!$D$2</f>
        <v>0</v>
      </c>
      <c r="F57" s="30">
        <f>'1'!$N$6</f>
        <v>0</v>
      </c>
      <c r="G57" s="153"/>
      <c r="H57" s="153"/>
      <c r="I57" s="152" t="e">
        <f>(#REF!*780)-#REF!</f>
        <v>#REF!</v>
      </c>
      <c r="J57" s="152"/>
      <c r="K57" s="152" t="e">
        <f>(#REF!*880)-#REF!</f>
        <v>#REF!</v>
      </c>
      <c r="L57" s="152"/>
      <c r="M57" s="152" t="e">
        <f>(#REF!*880)-#REF!</f>
        <v>#REF!</v>
      </c>
      <c r="N57" s="152"/>
      <c r="O57" s="152" t="e">
        <f>(#REF!*880)-#REF!</f>
        <v>#REF!</v>
      </c>
      <c r="P57" s="152"/>
      <c r="Q57" s="152" t="e">
        <f>(#REF!*880)-#REF!</f>
        <v>#REF!</v>
      </c>
      <c r="R57" s="152"/>
      <c r="S57" s="152" t="e">
        <f>(#REF!*880)-G57</f>
        <v>#REF!</v>
      </c>
      <c r="T57" s="152"/>
      <c r="U57" s="22" t="e">
        <f>G57+I57+K57+M57+O57+Q57+S57+#REF!+#REF!+#REF!+#REF!+#REF!+#REF!</f>
        <v>#REF!</v>
      </c>
      <c r="V57" s="19" t="e">
        <f t="shared" si="10"/>
        <v>#REF!</v>
      </c>
      <c r="W57" s="13" t="e">
        <f t="shared" si="11"/>
        <v>#REF!</v>
      </c>
      <c r="X57" s="25" t="e">
        <f t="shared" ca="1" si="2"/>
        <v>#VALUE!</v>
      </c>
      <c r="Y57" s="28" t="e">
        <f>(6*G57+5*(I57+#REF!)+4*(K57+#REF!)+3*(M57+#REF!)+2*(O57+#REF!)+(Q57+#REF!)+(S57+#REF!))/U57</f>
        <v>#REF!</v>
      </c>
      <c r="Z57" s="47" t="e">
        <f t="shared" ca="1" si="5"/>
        <v>#VALUE!</v>
      </c>
      <c r="AD57" s="7">
        <f t="shared" si="12"/>
        <v>0</v>
      </c>
      <c r="AE57" s="7" t="e">
        <f t="shared" ca="1" si="6"/>
        <v>#VALUE!</v>
      </c>
      <c r="AG57" s="8">
        <v>55</v>
      </c>
      <c r="AH57" s="17" t="e">
        <f t="shared" ca="1" si="7"/>
        <v>#VALUE!</v>
      </c>
    </row>
    <row r="58" spans="1:34" ht="16.5" thickTop="1" thickBot="1">
      <c r="A58" s="40">
        <v>56</v>
      </c>
      <c r="B58" s="46" t="str">
        <f>'1'!$H$3</f>
        <v>R04902</v>
      </c>
      <c r="C58" s="147">
        <f>'1'!$J$3</f>
        <v>41</v>
      </c>
      <c r="D58" s="146">
        <f>'1'!$K$3</f>
        <v>0</v>
      </c>
      <c r="E58" s="32">
        <f>'1'!$D$2</f>
        <v>0</v>
      </c>
      <c r="F58" s="30">
        <f>'1'!$N$6</f>
        <v>0</v>
      </c>
      <c r="G58" s="153"/>
      <c r="H58" s="153"/>
      <c r="I58" s="152" t="e">
        <f>(#REF!*780)-#REF!</f>
        <v>#REF!</v>
      </c>
      <c r="J58" s="152"/>
      <c r="K58" s="152" t="e">
        <f>(#REF!*880)-#REF!</f>
        <v>#REF!</v>
      </c>
      <c r="L58" s="152"/>
      <c r="M58" s="152" t="e">
        <f>(#REF!*880)-#REF!</f>
        <v>#REF!</v>
      </c>
      <c r="N58" s="152"/>
      <c r="O58" s="152" t="e">
        <f>(#REF!*880)-#REF!</f>
        <v>#REF!</v>
      </c>
      <c r="P58" s="152"/>
      <c r="Q58" s="152" t="e">
        <f>(#REF!*880)-#REF!</f>
        <v>#REF!</v>
      </c>
      <c r="R58" s="152"/>
      <c r="S58" s="152" t="e">
        <f>(#REF!*880)-G58</f>
        <v>#REF!</v>
      </c>
      <c r="T58" s="152"/>
      <c r="U58" s="22" t="e">
        <f>G58+I58+K58+M58+O58+Q58+S58+#REF!+#REF!+#REF!+#REF!+#REF!+#REF!</f>
        <v>#REF!</v>
      </c>
      <c r="V58" s="19" t="e">
        <f t="shared" si="10"/>
        <v>#REF!</v>
      </c>
      <c r="W58" s="13" t="e">
        <f t="shared" si="11"/>
        <v>#REF!</v>
      </c>
      <c r="X58" s="25" t="e">
        <f t="shared" ca="1" si="2"/>
        <v>#VALUE!</v>
      </c>
      <c r="Y58" s="28" t="e">
        <f>(6*G58+5*(I58+#REF!)+4*(K58+#REF!)+3*(M58+#REF!)+2*(O58+#REF!)+(Q58+#REF!)+(S58+#REF!))/U58</f>
        <v>#REF!</v>
      </c>
      <c r="Z58" s="47" t="e">
        <f t="shared" ca="1" si="5"/>
        <v>#VALUE!</v>
      </c>
      <c r="AD58" s="7">
        <f t="shared" si="12"/>
        <v>0</v>
      </c>
      <c r="AE58" s="7" t="e">
        <f t="shared" ca="1" si="6"/>
        <v>#VALUE!</v>
      </c>
      <c r="AG58" s="8">
        <v>56</v>
      </c>
      <c r="AH58" s="17" t="e">
        <f t="shared" ca="1" si="7"/>
        <v>#VALUE!</v>
      </c>
    </row>
    <row r="59" spans="1:34" ht="16.5" thickTop="1" thickBot="1">
      <c r="A59" s="40">
        <v>57</v>
      </c>
      <c r="B59" s="46" t="str">
        <f>'1'!$H$3</f>
        <v>R04902</v>
      </c>
      <c r="C59" s="147">
        <f>'1'!$J$3</f>
        <v>41</v>
      </c>
      <c r="D59" s="146">
        <f>'1'!$K$3</f>
        <v>0</v>
      </c>
      <c r="E59" s="32">
        <f>'1'!$D$2</f>
        <v>0</v>
      </c>
      <c r="F59" s="30">
        <f>'1'!$N$6</f>
        <v>0</v>
      </c>
      <c r="G59" s="153"/>
      <c r="H59" s="153"/>
      <c r="I59" s="152" t="e">
        <f>(#REF!*780)-#REF!</f>
        <v>#REF!</v>
      </c>
      <c r="J59" s="152"/>
      <c r="K59" s="152" t="e">
        <f>(#REF!*880)-#REF!</f>
        <v>#REF!</v>
      </c>
      <c r="L59" s="152"/>
      <c r="M59" s="152" t="e">
        <f>(#REF!*880)-#REF!</f>
        <v>#REF!</v>
      </c>
      <c r="N59" s="152"/>
      <c r="O59" s="152" t="e">
        <f>(#REF!*880)-#REF!</f>
        <v>#REF!</v>
      </c>
      <c r="P59" s="152"/>
      <c r="Q59" s="152" t="e">
        <f>(#REF!*880)-#REF!</f>
        <v>#REF!</v>
      </c>
      <c r="R59" s="152"/>
      <c r="S59" s="152" t="e">
        <f>(#REF!*880)-G59</f>
        <v>#REF!</v>
      </c>
      <c r="T59" s="152"/>
      <c r="U59" s="22" t="e">
        <f>G59+I59+K59+M59+O59+Q59+S59+#REF!+#REF!+#REF!+#REF!+#REF!+#REF!</f>
        <v>#REF!</v>
      </c>
      <c r="V59" s="19" t="e">
        <f t="shared" si="10"/>
        <v>#REF!</v>
      </c>
      <c r="W59" s="13" t="e">
        <f t="shared" si="11"/>
        <v>#REF!</v>
      </c>
      <c r="X59" s="25" t="e">
        <f t="shared" ca="1" si="2"/>
        <v>#VALUE!</v>
      </c>
      <c r="Y59" s="28" t="e">
        <f>(6*G59+5*(I59+#REF!)+4*(K59+#REF!)+3*(M59+#REF!)+2*(O59+#REF!)+(Q59+#REF!)+(S59+#REF!))/U59</f>
        <v>#REF!</v>
      </c>
      <c r="Z59" s="47" t="e">
        <f t="shared" ca="1" si="5"/>
        <v>#VALUE!</v>
      </c>
      <c r="AD59" s="7">
        <f t="shared" si="12"/>
        <v>0</v>
      </c>
      <c r="AE59" s="7" t="e">
        <f t="shared" ca="1" si="6"/>
        <v>#VALUE!</v>
      </c>
      <c r="AG59" s="8">
        <v>57</v>
      </c>
      <c r="AH59" s="17" t="e">
        <f t="shared" ca="1" si="7"/>
        <v>#VALUE!</v>
      </c>
    </row>
    <row r="60" spans="1:34" ht="16.5" thickTop="1" thickBot="1">
      <c r="A60" s="40">
        <v>58</v>
      </c>
      <c r="B60" s="46" t="str">
        <f>'1'!$H$3</f>
        <v>R04902</v>
      </c>
      <c r="C60" s="147">
        <f>'1'!$J$3</f>
        <v>41</v>
      </c>
      <c r="D60" s="146">
        <f>'1'!$K$3</f>
        <v>0</v>
      </c>
      <c r="E60" s="32">
        <f>'1'!$D$2</f>
        <v>0</v>
      </c>
      <c r="F60" s="30">
        <f>'1'!$N$6</f>
        <v>0</v>
      </c>
      <c r="G60" s="154"/>
      <c r="H60" s="154"/>
      <c r="I60" s="152" t="e">
        <f>(#REF!*780)-#REF!</f>
        <v>#REF!</v>
      </c>
      <c r="J60" s="152"/>
      <c r="K60" s="152" t="e">
        <f>(#REF!*880)-#REF!</f>
        <v>#REF!</v>
      </c>
      <c r="L60" s="152"/>
      <c r="M60" s="152" t="e">
        <f>(#REF!*880)-#REF!</f>
        <v>#REF!</v>
      </c>
      <c r="N60" s="152"/>
      <c r="O60" s="152" t="e">
        <f>(#REF!*880)-#REF!</f>
        <v>#REF!</v>
      </c>
      <c r="P60" s="152"/>
      <c r="Q60" s="152" t="e">
        <f>(#REF!*880)-#REF!</f>
        <v>#REF!</v>
      </c>
      <c r="R60" s="152"/>
      <c r="S60" s="152" t="e">
        <f>(#REF!*880)-G60</f>
        <v>#REF!</v>
      </c>
      <c r="T60" s="152"/>
      <c r="U60" s="22" t="e">
        <f>G60+I60+K60+M60+O60+Q60+S60+#REF!+#REF!+#REF!+#REF!+#REF!+#REF!</f>
        <v>#REF!</v>
      </c>
      <c r="V60" s="19" t="e">
        <f t="shared" si="10"/>
        <v>#REF!</v>
      </c>
      <c r="W60" s="13" t="e">
        <f t="shared" si="11"/>
        <v>#REF!</v>
      </c>
      <c r="X60" s="25" t="e">
        <f t="shared" ca="1" si="2"/>
        <v>#VALUE!</v>
      </c>
      <c r="Y60" s="28" t="e">
        <f>(6*G60+5*(I60+#REF!)+4*(K60+#REF!)+3*(M60+#REF!)+2*(O60+#REF!)+(Q60+#REF!)+(S60+#REF!))/U60</f>
        <v>#REF!</v>
      </c>
      <c r="Z60" s="47" t="e">
        <f t="shared" ca="1" si="5"/>
        <v>#VALUE!</v>
      </c>
      <c r="AD60" s="7">
        <f t="shared" si="12"/>
        <v>0</v>
      </c>
      <c r="AE60" s="7" t="e">
        <f t="shared" ca="1" si="6"/>
        <v>#VALUE!</v>
      </c>
      <c r="AG60" s="37">
        <v>58</v>
      </c>
      <c r="AH60" s="17" t="e">
        <f t="shared" ca="1" si="7"/>
        <v>#VALUE!</v>
      </c>
    </row>
    <row r="61" spans="1:34" ht="16.5" thickTop="1" thickBot="1">
      <c r="A61" s="40">
        <v>59</v>
      </c>
      <c r="B61" s="46" t="str">
        <f>'1'!$H$3</f>
        <v>R04902</v>
      </c>
      <c r="C61" s="147">
        <f>'1'!$J$3</f>
        <v>41</v>
      </c>
      <c r="D61" s="146">
        <f>'1'!$K$3</f>
        <v>0</v>
      </c>
      <c r="E61" s="32">
        <f>'1'!$D$2</f>
        <v>0</v>
      </c>
      <c r="F61" s="30">
        <f>'1'!$N$6</f>
        <v>0</v>
      </c>
      <c r="G61" s="154"/>
      <c r="H61" s="154"/>
      <c r="I61" s="152" t="e">
        <f>(#REF!*780)-#REF!</f>
        <v>#REF!</v>
      </c>
      <c r="J61" s="152"/>
      <c r="K61" s="152" t="e">
        <f>(#REF!*880)-#REF!</f>
        <v>#REF!</v>
      </c>
      <c r="L61" s="152"/>
      <c r="M61" s="152" t="e">
        <f>(#REF!*880)-#REF!</f>
        <v>#REF!</v>
      </c>
      <c r="N61" s="152"/>
      <c r="O61" s="152" t="e">
        <f>(#REF!*880)-#REF!</f>
        <v>#REF!</v>
      </c>
      <c r="P61" s="152"/>
      <c r="Q61" s="152" t="e">
        <f>(#REF!*880)-#REF!</f>
        <v>#REF!</v>
      </c>
      <c r="R61" s="152"/>
      <c r="S61" s="152" t="e">
        <f>(#REF!*880)-G61</f>
        <v>#REF!</v>
      </c>
      <c r="T61" s="152"/>
      <c r="U61" s="22" t="e">
        <f>G61+I61+K61+M61+O61+Q61+S61+#REF!+#REF!+#REF!+#REF!+#REF!+#REF!</f>
        <v>#REF!</v>
      </c>
      <c r="V61" s="19" t="e">
        <f t="shared" si="10"/>
        <v>#REF!</v>
      </c>
      <c r="W61" s="13" t="e">
        <f t="shared" si="11"/>
        <v>#REF!</v>
      </c>
      <c r="X61" s="25" t="e">
        <f t="shared" ca="1" si="2"/>
        <v>#VALUE!</v>
      </c>
      <c r="Y61" s="28" t="e">
        <f>(6*G61+5*(I61+#REF!)+4*(K61+#REF!)+3*(M61+#REF!)+2*(O61+#REF!)+(Q61+#REF!)+(S61+#REF!))/U61</f>
        <v>#REF!</v>
      </c>
      <c r="Z61" s="47" t="e">
        <f t="shared" ca="1" si="5"/>
        <v>#VALUE!</v>
      </c>
      <c r="AD61" s="7">
        <f t="shared" si="12"/>
        <v>0</v>
      </c>
      <c r="AE61" s="7" t="e">
        <f t="shared" ca="1" si="6"/>
        <v>#VALUE!</v>
      </c>
      <c r="AG61" s="37">
        <v>59</v>
      </c>
      <c r="AH61" s="17" t="e">
        <f t="shared" ca="1" si="7"/>
        <v>#VALUE!</v>
      </c>
    </row>
    <row r="62" spans="1:34" ht="16.5" thickTop="1" thickBot="1">
      <c r="A62" s="40">
        <v>60</v>
      </c>
      <c r="B62" s="46" t="str">
        <f>'1'!$H$3</f>
        <v>R04902</v>
      </c>
      <c r="C62" s="147">
        <f>'1'!$J$3</f>
        <v>41</v>
      </c>
      <c r="D62" s="146">
        <f>'1'!$K$3</f>
        <v>0</v>
      </c>
      <c r="E62" s="32">
        <f>'1'!$D$2</f>
        <v>0</v>
      </c>
      <c r="F62" s="30">
        <f>'1'!$N$6</f>
        <v>0</v>
      </c>
      <c r="G62" s="155"/>
      <c r="H62" s="155"/>
      <c r="I62" s="156" t="e">
        <f>(#REF!*780)-#REF!</f>
        <v>#REF!</v>
      </c>
      <c r="J62" s="156"/>
      <c r="K62" s="156" t="e">
        <f>(#REF!*880)-#REF!</f>
        <v>#REF!</v>
      </c>
      <c r="L62" s="156"/>
      <c r="M62" s="156" t="e">
        <f>(#REF!*880)-#REF!</f>
        <v>#REF!</v>
      </c>
      <c r="N62" s="156"/>
      <c r="O62" s="156" t="e">
        <f>(#REF!*880)-#REF!</f>
        <v>#REF!</v>
      </c>
      <c r="P62" s="156"/>
      <c r="Q62" s="156" t="e">
        <f>(#REF!*880)-#REF!</f>
        <v>#REF!</v>
      </c>
      <c r="R62" s="156"/>
      <c r="S62" s="156" t="e">
        <f>(#REF!*880)-G62</f>
        <v>#REF!</v>
      </c>
      <c r="T62" s="156"/>
      <c r="U62" s="22" t="e">
        <f>G62+I62+K62+M62+O62+Q62+S62+#REF!+#REF!+#REF!+#REF!+#REF!+#REF!</f>
        <v>#REF!</v>
      </c>
      <c r="V62" s="19" t="e">
        <f t="shared" si="10"/>
        <v>#REF!</v>
      </c>
      <c r="W62" s="13" t="e">
        <f t="shared" si="11"/>
        <v>#REF!</v>
      </c>
      <c r="X62" s="25" t="e">
        <f t="shared" ca="1" si="2"/>
        <v>#VALUE!</v>
      </c>
      <c r="Y62" s="28" t="e">
        <f>(6*G62+5*(I62+#REF!)+4*(K62+#REF!)+3*(M62+#REF!)+2*(O62+#REF!)+(Q62+#REF!)+(S62+#REF!))/U62</f>
        <v>#REF!</v>
      </c>
      <c r="Z62" s="47" t="e">
        <f t="shared" ca="1" si="5"/>
        <v>#VALUE!</v>
      </c>
      <c r="AD62" s="7">
        <f>AD59+F62</f>
        <v>0</v>
      </c>
      <c r="AE62" s="7" t="e">
        <f ca="1">AE59+V62</f>
        <v>#VALUE!</v>
      </c>
      <c r="AG62" s="37">
        <v>60</v>
      </c>
      <c r="AH62" s="17" t="e">
        <f ca="1">AH59+Y62</f>
        <v>#VALUE!</v>
      </c>
    </row>
    <row r="63" spans="1:34" s="1" customFormat="1" ht="24.75" customHeight="1" thickTop="1" thickBot="1">
      <c r="A63" s="10" t="s">
        <v>8</v>
      </c>
      <c r="B63" s="31"/>
      <c r="C63" s="31"/>
      <c r="D63" s="31"/>
      <c r="E63" s="31"/>
      <c r="F63" s="23">
        <f>SUM(F3:F62)</f>
        <v>0</v>
      </c>
      <c r="G63" s="11" t="e">
        <f>SUM(G3:G62)</f>
        <v>#REF!</v>
      </c>
      <c r="H63" s="11"/>
      <c r="I63" s="11" t="e">
        <f ca="1">SUM(I3:I62)+#REF!</f>
        <v>#VALUE!</v>
      </c>
      <c r="J63" s="11"/>
      <c r="K63" s="4" t="e">
        <f ca="1">SUM(K3:K62)+#REF!</f>
        <v>#VALUE!</v>
      </c>
      <c r="L63" s="11"/>
      <c r="M63" s="11" t="e">
        <f ca="1">SUM(M3:M62)+#REF!</f>
        <v>#VALUE!</v>
      </c>
      <c r="N63" s="11"/>
      <c r="O63" s="4" t="e">
        <f ca="1">SUM(O3:O62)+#REF!</f>
        <v>#VALUE!</v>
      </c>
      <c r="P63" s="11"/>
      <c r="Q63" s="11" t="e">
        <f ca="1">SUM(Q3:Q62)+#REF!</f>
        <v>#VALUE!</v>
      </c>
      <c r="R63" s="11"/>
      <c r="S63" s="11" t="e">
        <f ca="1">SUM(S3:S62)+G63</f>
        <v>#VALUE!</v>
      </c>
      <c r="T63" s="23"/>
      <c r="U63" s="23" t="e">
        <f ca="1">SUM(U3:U62)</f>
        <v>#VALUE!</v>
      </c>
      <c r="V63" s="20" t="e">
        <f ca="1">SUM(V3:V62)</f>
        <v>#VALUE!</v>
      </c>
      <c r="W63" s="3"/>
      <c r="X63" s="4"/>
      <c r="Y63" s="23"/>
      <c r="Z63" s="4"/>
    </row>
    <row r="64" spans="1:34" ht="15.75" thickTop="1"/>
  </sheetData>
  <mergeCells count="14">
    <mergeCell ref="AG1:AH1"/>
    <mergeCell ref="Y1:Z1"/>
    <mergeCell ref="Q1:R1"/>
    <mergeCell ref="S1:T1"/>
    <mergeCell ref="G1:H1"/>
    <mergeCell ref="I1:J1"/>
    <mergeCell ref="K1:L1"/>
    <mergeCell ref="M1:N1"/>
    <mergeCell ref="O1:P1"/>
    <mergeCell ref="B2:D2"/>
    <mergeCell ref="F1:F2"/>
    <mergeCell ref="V1:X1"/>
    <mergeCell ref="U1:U2"/>
    <mergeCell ref="AD1:AE1"/>
  </mergeCells>
  <conditionalFormatting sqref="C3:D62 B12:B62">
    <cfRule type="containsText" dxfId="169" priority="6" operator="containsText" text="R04904">
      <formula>NOT(ISERROR(SEARCH("R04904",B3)))</formula>
    </cfRule>
    <cfRule type="containsText" dxfId="168" priority="7" operator="containsText" text="R04903">
      <formula>NOT(ISERROR(SEARCH("R04903",B3)))</formula>
    </cfRule>
    <cfRule type="containsText" dxfId="167" priority="8" operator="containsText" text="R04902">
      <formula>NOT(ISERROR(SEARCH("R04902",B3)))</formula>
    </cfRule>
    <cfRule type="containsText" dxfId="166" priority="9" operator="containsText" text="R04901">
      <formula>NOT(ISERROR(SEARCH("R04901",B3)))</formula>
    </cfRule>
    <cfRule type="containsText" dxfId="165" priority="10" operator="containsText" text="R04904">
      <formula>NOT(ISERROR(SEARCH("R04904",B3)))</formula>
    </cfRule>
    <cfRule type="containsText" dxfId="164" priority="11" operator="containsText" text="R04903">
      <formula>NOT(ISERROR(SEARCH("R04903",B3)))</formula>
    </cfRule>
    <cfRule type="containsText" dxfId="163" priority="12" operator="containsText" text="R04902">
      <formula>NOT(ISERROR(SEARCH("R04902",B3)))</formula>
    </cfRule>
    <cfRule type="containsText" dxfId="162" priority="13" operator="containsText" text="R0401">
      <formula>NOT(ISERROR(SEARCH("R0401",B3)))</formula>
    </cfRule>
  </conditionalFormatting>
  <conditionalFormatting sqref="C3:D62">
    <cfRule type="expression" dxfId="161" priority="1">
      <formula>$B3="R04903"</formula>
    </cfRule>
    <cfRule type="expression" dxfId="160" priority="2">
      <formula>$B3="R04902"</formula>
    </cfRule>
    <cfRule type="expression" dxfId="159" priority="3">
      <formula>$B3="R04901"</formula>
    </cfRule>
  </conditionalFormatting>
  <hyperlinks>
    <hyperlink ref="A3" location="'1'!A1" display="'1'!A1"/>
    <hyperlink ref="A4" location="'2'!A1" display="'2'!A1"/>
    <hyperlink ref="A5" location="'3'!A1" display="'3'!A1"/>
    <hyperlink ref="A6" location="'4'!A1" display="'4'!A1"/>
    <hyperlink ref="A7" location="'5'!A1" display="'5'!A1"/>
    <hyperlink ref="A8" location="'6'!A1" display="'6'!A1"/>
    <hyperlink ref="A9" location="'7'!A1" display="'7'!A1"/>
    <hyperlink ref="A10" location="'8'!A1" display="'8'!A1"/>
    <hyperlink ref="A11" location="'9'!A1" display="'9'!A1"/>
    <hyperlink ref="A12" location="'10'!A1" display="'10'!A1"/>
    <hyperlink ref="A13" location="'11'!A1" display="'11'!A1"/>
    <hyperlink ref="A14" location="'12'!A1" display="'12'!A1"/>
    <hyperlink ref="A15" location="'13'!A1" display="'13'!A1"/>
    <hyperlink ref="A16" location="'14'!A1" display="'14'!A1"/>
    <hyperlink ref="A17" location="'15'!A1" display="'15'!A1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W54"/>
  <sheetViews>
    <sheetView workbookViewId="0">
      <selection activeCell="N1" sqref="N1:O1"/>
    </sheetView>
  </sheetViews>
  <sheetFormatPr baseColWidth="10" defaultRowHeight="15"/>
  <cols>
    <col min="1" max="1" width="4.85546875" customWidth="1"/>
    <col min="2" max="2" width="5.42578125" customWidth="1"/>
    <col min="3" max="3" width="8.7109375" customWidth="1"/>
    <col min="4" max="4" width="7.85546875" customWidth="1"/>
    <col min="5" max="5" width="6.140625" customWidth="1"/>
    <col min="6" max="6" width="5.85546875" customWidth="1"/>
    <col min="7" max="7" width="8" customWidth="1"/>
    <col min="8" max="8" width="7.5703125" customWidth="1"/>
    <col min="9" max="9" width="6.140625" customWidth="1"/>
    <col min="10" max="10" width="6.5703125" customWidth="1"/>
    <col min="11" max="11" width="7.140625" customWidth="1"/>
    <col min="12" max="12" width="6.5703125" customWidth="1"/>
    <col min="13" max="13" width="6.7109375" customWidth="1"/>
    <col min="14" max="14" width="8" customWidth="1"/>
    <col min="15" max="15" width="8.140625" customWidth="1"/>
    <col min="22" max="22" width="22.7109375" customWidth="1"/>
  </cols>
  <sheetData>
    <row r="1" spans="1:23" ht="33.75" customHeight="1" thickBot="1">
      <c r="A1" s="203" t="s">
        <v>20</v>
      </c>
      <c r="B1" s="203"/>
      <c r="C1" s="203"/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4"/>
      <c r="O1" s="204"/>
    </row>
    <row r="2" spans="1:23" ht="17.25" customHeight="1">
      <c r="A2" s="205" t="s">
        <v>56</v>
      </c>
      <c r="B2" s="206"/>
      <c r="C2" s="207"/>
      <c r="D2" s="208"/>
      <c r="E2" s="209"/>
      <c r="F2" s="210"/>
      <c r="G2" s="211"/>
      <c r="H2" s="212"/>
      <c r="I2" s="213" t="s">
        <v>57</v>
      </c>
      <c r="J2" s="206"/>
      <c r="K2" s="207"/>
      <c r="L2" s="208"/>
      <c r="M2" s="210"/>
      <c r="N2" s="214"/>
      <c r="O2" s="215"/>
    </row>
    <row r="3" spans="1:23" ht="19.5" customHeight="1">
      <c r="A3" s="216" t="s">
        <v>27</v>
      </c>
      <c r="B3" s="217"/>
      <c r="C3" s="222"/>
      <c r="D3" s="223"/>
      <c r="E3" s="223"/>
      <c r="F3" s="224"/>
      <c r="G3" s="91" t="s">
        <v>58</v>
      </c>
      <c r="H3" s="323" t="s">
        <v>70</v>
      </c>
      <c r="I3" s="324"/>
      <c r="J3" s="95">
        <v>41</v>
      </c>
      <c r="K3" s="177">
        <f>D2-DATE(YEAR(D2),1,0)</f>
        <v>0</v>
      </c>
      <c r="L3" s="218" t="s">
        <v>55</v>
      </c>
      <c r="M3" s="219"/>
      <c r="N3" s="220">
        <f>1*CHOOSE(MATCH(H3,{"R04901";"R04902";"R04903"},0),1,2,3)</f>
        <v>2</v>
      </c>
      <c r="O3" s="221"/>
      <c r="Q3" s="88"/>
      <c r="S3" s="89"/>
    </row>
    <row r="4" spans="1:23" ht="15.75" customHeight="1" thickBot="1">
      <c r="A4" s="251" t="s">
        <v>21</v>
      </c>
      <c r="B4" s="252"/>
      <c r="C4" s="253"/>
      <c r="D4" s="92" t="s">
        <v>22</v>
      </c>
      <c r="E4" s="248"/>
      <c r="F4" s="249"/>
      <c r="G4" s="250"/>
      <c r="H4" s="254"/>
      <c r="I4" s="254"/>
      <c r="J4" s="254"/>
      <c r="K4" s="254"/>
      <c r="L4" s="254"/>
      <c r="M4" s="254"/>
      <c r="N4" s="231" t="s">
        <v>29</v>
      </c>
      <c r="O4" s="232"/>
    </row>
    <row r="5" spans="1:23" ht="17.25" customHeight="1">
      <c r="A5" s="233"/>
      <c r="B5" s="234"/>
      <c r="C5" s="235"/>
      <c r="D5" s="93" t="s">
        <v>54</v>
      </c>
      <c r="E5" s="325"/>
      <c r="F5" s="326"/>
      <c r="G5" s="101"/>
      <c r="H5" s="102"/>
      <c r="I5" s="101"/>
      <c r="J5" s="102"/>
      <c r="K5" s="103"/>
      <c r="L5" s="104"/>
      <c r="M5" s="105"/>
      <c r="N5" s="260">
        <f>SUM(E5:M5)</f>
        <v>0</v>
      </c>
      <c r="O5" s="261"/>
      <c r="V5" s="77" t="s">
        <v>62</v>
      </c>
      <c r="W5" t="s">
        <v>72</v>
      </c>
    </row>
    <row r="6" spans="1:23" ht="17.25" customHeight="1" thickBot="1">
      <c r="A6" s="236"/>
      <c r="B6" s="237"/>
      <c r="C6" s="238"/>
      <c r="D6" s="94" t="s">
        <v>2</v>
      </c>
      <c r="E6" s="327"/>
      <c r="F6" s="328"/>
      <c r="G6" s="329"/>
      <c r="H6" s="247"/>
      <c r="I6" s="247"/>
      <c r="J6" s="247"/>
      <c r="K6" s="247"/>
      <c r="L6" s="247"/>
      <c r="M6" s="255"/>
      <c r="N6" s="262">
        <f>SUM(E6:M6)</f>
        <v>0</v>
      </c>
      <c r="O6" s="263"/>
      <c r="V6" s="77" t="s">
        <v>63</v>
      </c>
      <c r="W6" t="s">
        <v>70</v>
      </c>
    </row>
    <row r="7" spans="1:23" ht="20.25" customHeight="1" thickBot="1">
      <c r="A7" s="256" t="s">
        <v>23</v>
      </c>
      <c r="B7" s="256"/>
      <c r="C7" s="256"/>
      <c r="D7" s="256"/>
      <c r="E7" s="256"/>
      <c r="F7" s="256"/>
      <c r="G7" s="256"/>
      <c r="H7" s="256"/>
      <c r="I7" s="256"/>
      <c r="J7" s="34"/>
      <c r="K7" s="34"/>
      <c r="L7" s="34"/>
      <c r="M7" s="34"/>
      <c r="N7" s="34"/>
      <c r="O7" s="34"/>
      <c r="W7" t="s">
        <v>71</v>
      </c>
    </row>
    <row r="8" spans="1:23" ht="17.100000000000001" customHeight="1">
      <c r="A8" s="257" t="s">
        <v>24</v>
      </c>
      <c r="B8" s="258"/>
      <c r="C8" s="259"/>
      <c r="D8" s="258" t="s">
        <v>25</v>
      </c>
      <c r="E8" s="258"/>
      <c r="F8" s="258"/>
      <c r="G8" s="259"/>
      <c r="H8" s="332" t="s">
        <v>26</v>
      </c>
      <c r="I8" s="333"/>
      <c r="J8" s="264"/>
      <c r="K8" s="264"/>
      <c r="L8" s="264"/>
      <c r="M8" s="264"/>
      <c r="N8" s="264"/>
      <c r="O8" s="265"/>
    </row>
    <row r="9" spans="1:23" ht="10.5" customHeight="1">
      <c r="A9" s="225"/>
      <c r="B9" s="226"/>
      <c r="C9" s="227"/>
      <c r="D9" s="226"/>
      <c r="E9" s="226"/>
      <c r="F9" s="226"/>
      <c r="G9" s="226"/>
      <c r="H9" s="334"/>
      <c r="I9" s="335"/>
      <c r="J9" s="266"/>
      <c r="K9" s="266"/>
      <c r="L9" s="266"/>
      <c r="M9" s="266"/>
      <c r="N9" s="266"/>
      <c r="O9" s="267"/>
    </row>
    <row r="10" spans="1:23" ht="10.5" customHeight="1" thickBot="1">
      <c r="A10" s="228"/>
      <c r="B10" s="229"/>
      <c r="C10" s="230"/>
      <c r="D10" s="229"/>
      <c r="E10" s="229"/>
      <c r="F10" s="229"/>
      <c r="G10" s="229"/>
      <c r="H10" s="336"/>
      <c r="I10" s="337"/>
      <c r="J10" s="268"/>
      <c r="K10" s="268"/>
      <c r="L10" s="268"/>
      <c r="M10" s="268"/>
      <c r="N10" s="268"/>
      <c r="O10" s="269"/>
    </row>
    <row r="11" spans="1:23" ht="20.25" customHeight="1" thickBot="1">
      <c r="A11" s="243" t="s">
        <v>28</v>
      </c>
      <c r="B11" s="243"/>
      <c r="C11" s="243"/>
      <c r="D11" s="243"/>
      <c r="E11" s="243"/>
      <c r="F11" s="243"/>
      <c r="G11" s="243"/>
      <c r="H11" s="243"/>
      <c r="I11" s="243"/>
      <c r="J11" s="243"/>
      <c r="K11" s="243"/>
      <c r="O11" s="33"/>
    </row>
    <row r="12" spans="1:23" ht="17.100000000000001" customHeight="1" thickBot="1">
      <c r="A12" s="244" t="s">
        <v>30</v>
      </c>
      <c r="B12" s="245"/>
      <c r="C12" s="245"/>
      <c r="D12" s="245"/>
      <c r="E12" s="245"/>
      <c r="F12" s="245"/>
      <c r="G12" s="245"/>
      <c r="H12" s="246"/>
      <c r="I12" s="241" t="s">
        <v>31</v>
      </c>
      <c r="J12" s="242"/>
      <c r="K12" s="242"/>
      <c r="L12" s="242"/>
      <c r="M12" s="242"/>
      <c r="N12" s="239" t="s">
        <v>40</v>
      </c>
      <c r="O12" s="240"/>
      <c r="R12" s="39"/>
    </row>
    <row r="13" spans="1:23" ht="23.25" customHeight="1" thickBot="1">
      <c r="A13" s="61" t="s">
        <v>59</v>
      </c>
      <c r="B13" s="290" t="s">
        <v>33</v>
      </c>
      <c r="C13" s="290"/>
      <c r="D13" s="290" t="s">
        <v>34</v>
      </c>
      <c r="E13" s="290"/>
      <c r="F13" s="290"/>
      <c r="G13" s="290" t="s">
        <v>35</v>
      </c>
      <c r="H13" s="291"/>
      <c r="I13" s="62" t="s">
        <v>32</v>
      </c>
      <c r="J13" s="63" t="s">
        <v>37</v>
      </c>
      <c r="K13" s="63" t="s">
        <v>36</v>
      </c>
      <c r="L13" s="64" t="s">
        <v>38</v>
      </c>
      <c r="M13" s="65" t="s">
        <v>39</v>
      </c>
      <c r="N13" s="66" t="s">
        <v>4</v>
      </c>
      <c r="O13" s="90" t="s">
        <v>22</v>
      </c>
      <c r="U13" s="1">
        <v>0</v>
      </c>
      <c r="W13" s="1"/>
    </row>
    <row r="14" spans="1:23" ht="18" customHeight="1">
      <c r="A14" s="67">
        <v>0</v>
      </c>
      <c r="B14" s="286"/>
      <c r="C14" s="287"/>
      <c r="D14" s="168"/>
      <c r="E14" s="169"/>
      <c r="F14" s="170"/>
      <c r="G14" s="288"/>
      <c r="H14" s="289"/>
      <c r="I14" s="86"/>
      <c r="J14" s="55"/>
      <c r="K14" s="56"/>
      <c r="L14" s="57"/>
      <c r="M14" s="58"/>
      <c r="N14" s="59"/>
      <c r="O14" s="60"/>
      <c r="U14" s="1" t="s">
        <v>68</v>
      </c>
      <c r="W14" s="38"/>
    </row>
    <row r="15" spans="1:23" ht="18" customHeight="1">
      <c r="A15" s="68">
        <v>1</v>
      </c>
      <c r="B15" s="270"/>
      <c r="C15" s="271"/>
      <c r="D15" s="171"/>
      <c r="E15" s="172"/>
      <c r="F15" s="173"/>
      <c r="G15" s="272"/>
      <c r="H15" s="273"/>
      <c r="I15" s="86"/>
      <c r="J15" s="55"/>
      <c r="K15" s="56"/>
      <c r="L15" s="57"/>
      <c r="M15" s="58"/>
      <c r="N15" s="59"/>
      <c r="O15" s="60"/>
      <c r="T15" s="1"/>
      <c r="U15" s="1">
        <v>1</v>
      </c>
    </row>
    <row r="16" spans="1:23" ht="18" customHeight="1">
      <c r="A16" s="68">
        <v>2</v>
      </c>
      <c r="B16" s="270"/>
      <c r="C16" s="271"/>
      <c r="D16" s="171"/>
      <c r="E16" s="172"/>
      <c r="F16" s="173"/>
      <c r="G16" s="272"/>
      <c r="H16" s="273"/>
      <c r="I16" s="86"/>
      <c r="J16" s="55"/>
      <c r="K16" s="56"/>
      <c r="L16" s="57"/>
      <c r="M16" s="58"/>
      <c r="N16" s="59"/>
      <c r="O16" s="60"/>
      <c r="T16" s="78"/>
      <c r="U16" s="1" t="s">
        <v>64</v>
      </c>
    </row>
    <row r="17" spans="1:21" ht="18" customHeight="1">
      <c r="A17" s="68">
        <v>3</v>
      </c>
      <c r="B17" s="270"/>
      <c r="C17" s="271"/>
      <c r="D17" s="171"/>
      <c r="E17" s="172"/>
      <c r="F17" s="173"/>
      <c r="G17" s="272"/>
      <c r="H17" s="273"/>
      <c r="I17" s="86"/>
      <c r="J17" s="55"/>
      <c r="K17" s="56"/>
      <c r="L17" s="57"/>
      <c r="M17" s="58"/>
      <c r="N17" s="59"/>
      <c r="O17" s="60"/>
      <c r="U17" s="1">
        <v>2</v>
      </c>
    </row>
    <row r="18" spans="1:21" ht="18" customHeight="1">
      <c r="A18" s="68">
        <v>4</v>
      </c>
      <c r="B18" s="270"/>
      <c r="C18" s="271"/>
      <c r="D18" s="171"/>
      <c r="E18" s="172"/>
      <c r="F18" s="173"/>
      <c r="G18" s="272"/>
      <c r="H18" s="273"/>
      <c r="I18" s="86"/>
      <c r="J18" s="55"/>
      <c r="K18" s="56"/>
      <c r="L18" s="57"/>
      <c r="M18" s="58"/>
      <c r="N18" s="59"/>
      <c r="O18" s="60"/>
      <c r="U18" s="1" t="s">
        <v>65</v>
      </c>
    </row>
    <row r="19" spans="1:21" ht="18" customHeight="1">
      <c r="A19" s="82">
        <v>5</v>
      </c>
      <c r="B19" s="270"/>
      <c r="C19" s="271"/>
      <c r="D19" s="171"/>
      <c r="E19" s="172"/>
      <c r="F19" s="173"/>
      <c r="G19" s="272"/>
      <c r="H19" s="273"/>
      <c r="I19" s="86"/>
      <c r="J19" s="55"/>
      <c r="K19" s="56"/>
      <c r="L19" s="57"/>
      <c r="M19" s="58"/>
      <c r="N19" s="59"/>
      <c r="O19" s="60"/>
      <c r="U19" s="1">
        <v>3</v>
      </c>
    </row>
    <row r="20" spans="1:21" ht="18" customHeight="1">
      <c r="A20" s="84">
        <v>6</v>
      </c>
      <c r="B20" s="282"/>
      <c r="C20" s="283"/>
      <c r="D20" s="174"/>
      <c r="E20" s="175"/>
      <c r="F20" s="176"/>
      <c r="G20" s="284"/>
      <c r="H20" s="285"/>
      <c r="I20" s="86"/>
      <c r="J20" s="55"/>
      <c r="K20" s="56"/>
      <c r="L20" s="57"/>
      <c r="M20" s="58"/>
      <c r="N20" s="59"/>
      <c r="O20" s="60"/>
      <c r="U20" s="85" t="s">
        <v>66</v>
      </c>
    </row>
    <row r="21" spans="1:21" ht="18" customHeight="1">
      <c r="A21" s="68"/>
      <c r="B21" s="274"/>
      <c r="C21" s="270"/>
      <c r="D21" s="275"/>
      <c r="E21" s="276"/>
      <c r="F21" s="277"/>
      <c r="G21" s="273"/>
      <c r="H21" s="292"/>
      <c r="I21" s="86"/>
      <c r="J21" s="55"/>
      <c r="K21" s="56"/>
      <c r="L21" s="57"/>
      <c r="M21" s="58"/>
      <c r="N21" s="59"/>
      <c r="O21" s="60"/>
      <c r="U21" s="1">
        <v>4</v>
      </c>
    </row>
    <row r="22" spans="1:21" ht="18" customHeight="1">
      <c r="A22" s="68"/>
      <c r="B22" s="274"/>
      <c r="C22" s="270"/>
      <c r="D22" s="275"/>
      <c r="E22" s="276"/>
      <c r="F22" s="277"/>
      <c r="G22" s="273"/>
      <c r="H22" s="278"/>
      <c r="I22" s="86"/>
      <c r="J22" s="55"/>
      <c r="K22" s="56"/>
      <c r="L22" s="57"/>
      <c r="M22" s="58"/>
      <c r="N22" s="59"/>
      <c r="O22" s="60"/>
      <c r="T22" s="79"/>
      <c r="U22" s="1" t="s">
        <v>67</v>
      </c>
    </row>
    <row r="23" spans="1:21" ht="18" customHeight="1">
      <c r="A23" s="279" t="s">
        <v>41</v>
      </c>
      <c r="B23" s="280"/>
      <c r="C23" s="280"/>
      <c r="D23" s="280"/>
      <c r="E23" s="280"/>
      <c r="F23" s="280"/>
      <c r="G23" s="280"/>
      <c r="H23" s="281"/>
      <c r="I23" s="86"/>
      <c r="J23" s="55"/>
      <c r="K23" s="56"/>
      <c r="L23" s="57"/>
      <c r="M23" s="58"/>
      <c r="N23" s="59"/>
      <c r="O23" s="60"/>
      <c r="T23" s="79"/>
      <c r="U23" s="1">
        <v>5</v>
      </c>
    </row>
    <row r="24" spans="1:21" ht="18" customHeight="1">
      <c r="A24" s="68">
        <v>0</v>
      </c>
      <c r="B24" s="270"/>
      <c r="C24" s="271"/>
      <c r="D24" s="162" t="str">
        <f>H3</f>
        <v>R04902</v>
      </c>
      <c r="E24" s="163">
        <f>J3</f>
        <v>41</v>
      </c>
      <c r="F24" s="164">
        <f>K3</f>
        <v>0</v>
      </c>
      <c r="G24" s="272"/>
      <c r="H24" s="273"/>
      <c r="I24" s="86"/>
      <c r="J24" s="55"/>
      <c r="K24" s="56"/>
      <c r="L24" s="57"/>
      <c r="M24" s="58"/>
      <c r="N24" s="59"/>
      <c r="O24" s="60"/>
      <c r="U24" s="1" t="s">
        <v>60</v>
      </c>
    </row>
    <row r="25" spans="1:21" ht="18" customHeight="1">
      <c r="A25" s="68">
        <v>1</v>
      </c>
      <c r="B25" s="270"/>
      <c r="C25" s="271"/>
      <c r="D25" s="162" t="str">
        <f>H3</f>
        <v>R04902</v>
      </c>
      <c r="E25" s="163">
        <f>J3</f>
        <v>41</v>
      </c>
      <c r="F25" s="164">
        <f>K3</f>
        <v>0</v>
      </c>
      <c r="G25" s="272"/>
      <c r="H25" s="273"/>
      <c r="I25" s="86"/>
      <c r="J25" s="55"/>
      <c r="K25" s="56"/>
      <c r="L25" s="57"/>
      <c r="M25" s="58"/>
      <c r="N25" s="59"/>
      <c r="O25" s="60"/>
    </row>
    <row r="26" spans="1:21" ht="18" customHeight="1">
      <c r="A26" s="68">
        <v>2</v>
      </c>
      <c r="B26" s="270"/>
      <c r="C26" s="271"/>
      <c r="D26" s="162" t="str">
        <f>H3</f>
        <v>R04902</v>
      </c>
      <c r="E26" s="163">
        <f>J3</f>
        <v>41</v>
      </c>
      <c r="F26" s="164">
        <f>K3</f>
        <v>0</v>
      </c>
      <c r="G26" s="272"/>
      <c r="H26" s="273"/>
      <c r="I26" s="86"/>
      <c r="J26" s="55"/>
      <c r="K26" s="56"/>
      <c r="L26" s="57"/>
      <c r="M26" s="58"/>
      <c r="N26" s="59"/>
      <c r="O26" s="60"/>
      <c r="U26" s="1" t="s">
        <v>69</v>
      </c>
    </row>
    <row r="27" spans="1:21" ht="18" customHeight="1">
      <c r="A27" s="68">
        <v>3</v>
      </c>
      <c r="B27" s="270"/>
      <c r="C27" s="271"/>
      <c r="D27" s="162" t="str">
        <f>H3</f>
        <v>R04902</v>
      </c>
      <c r="E27" s="163">
        <f>J3</f>
        <v>41</v>
      </c>
      <c r="F27" s="164">
        <f>K3</f>
        <v>0</v>
      </c>
      <c r="G27" s="272"/>
      <c r="H27" s="273"/>
      <c r="I27" s="86"/>
      <c r="J27" s="55"/>
      <c r="K27" s="56"/>
      <c r="L27" s="57"/>
      <c r="M27" s="58"/>
      <c r="N27" s="59"/>
      <c r="O27" s="60"/>
      <c r="U27" s="1"/>
    </row>
    <row r="28" spans="1:21" ht="18" customHeight="1">
      <c r="A28" s="68">
        <v>4</v>
      </c>
      <c r="B28" s="270"/>
      <c r="C28" s="271"/>
      <c r="D28" s="162" t="str">
        <f>H3</f>
        <v>R04902</v>
      </c>
      <c r="E28" s="163">
        <f>J3</f>
        <v>41</v>
      </c>
      <c r="F28" s="164">
        <f>K3</f>
        <v>0</v>
      </c>
      <c r="G28" s="272"/>
      <c r="H28" s="273"/>
      <c r="I28" s="86"/>
      <c r="J28" s="55"/>
      <c r="K28" s="56"/>
      <c r="L28" s="57"/>
      <c r="M28" s="58"/>
      <c r="N28" s="59"/>
      <c r="O28" s="60"/>
    </row>
    <row r="29" spans="1:21" ht="18" customHeight="1">
      <c r="A29" s="68">
        <v>5</v>
      </c>
      <c r="B29" s="270"/>
      <c r="C29" s="271"/>
      <c r="D29" s="162" t="str">
        <f>H3</f>
        <v>R04902</v>
      </c>
      <c r="E29" s="163">
        <f>J3</f>
        <v>41</v>
      </c>
      <c r="F29" s="164">
        <f>K3</f>
        <v>0</v>
      </c>
      <c r="G29" s="272"/>
      <c r="H29" s="273"/>
      <c r="I29" s="86"/>
      <c r="J29" s="55"/>
      <c r="K29" s="56"/>
      <c r="L29" s="57"/>
      <c r="M29" s="58"/>
      <c r="N29" s="59"/>
      <c r="O29" s="60"/>
    </row>
    <row r="30" spans="1:21" ht="18" customHeight="1">
      <c r="A30" s="83">
        <v>6</v>
      </c>
      <c r="B30" s="308"/>
      <c r="C30" s="309"/>
      <c r="D30" s="165" t="str">
        <f>H3</f>
        <v>R04902</v>
      </c>
      <c r="E30" s="166">
        <f>J3</f>
        <v>41</v>
      </c>
      <c r="F30" s="167">
        <f>K3</f>
        <v>0</v>
      </c>
      <c r="G30" s="310"/>
      <c r="H30" s="311"/>
      <c r="I30" s="86"/>
      <c r="J30" s="55"/>
      <c r="K30" s="56"/>
      <c r="L30" s="57"/>
      <c r="M30" s="58"/>
      <c r="N30" s="59"/>
      <c r="O30" s="60"/>
    </row>
    <row r="31" spans="1:21" ht="18" customHeight="1">
      <c r="A31" s="69"/>
      <c r="B31" s="274"/>
      <c r="C31" s="270"/>
      <c r="D31" s="275"/>
      <c r="E31" s="276"/>
      <c r="F31" s="277"/>
      <c r="G31" s="273"/>
      <c r="H31" s="278"/>
      <c r="I31" s="86"/>
      <c r="J31" s="55"/>
      <c r="K31" s="56"/>
      <c r="L31" s="57"/>
      <c r="M31" s="58"/>
      <c r="N31" s="59"/>
      <c r="O31" s="60"/>
    </row>
    <row r="32" spans="1:21" ht="18" customHeight="1">
      <c r="A32" s="69"/>
      <c r="B32" s="316"/>
      <c r="C32" s="270"/>
      <c r="D32" s="275"/>
      <c r="E32" s="276"/>
      <c r="F32" s="277"/>
      <c r="G32" s="273"/>
      <c r="H32" s="292"/>
      <c r="I32" s="86"/>
      <c r="J32" s="55"/>
      <c r="K32" s="56"/>
      <c r="L32" s="57"/>
      <c r="M32" s="58"/>
      <c r="N32" s="59"/>
      <c r="O32" s="60"/>
    </row>
    <row r="33" spans="1:19" ht="18" customHeight="1">
      <c r="A33" s="69"/>
      <c r="B33" s="316"/>
      <c r="C33" s="270"/>
      <c r="D33" s="275"/>
      <c r="E33" s="276"/>
      <c r="F33" s="277"/>
      <c r="G33" s="273"/>
      <c r="H33" s="292"/>
      <c r="I33" s="86"/>
      <c r="J33" s="55"/>
      <c r="K33" s="56"/>
      <c r="L33" s="57"/>
      <c r="M33" s="58"/>
      <c r="N33" s="59"/>
      <c r="O33" s="60"/>
    </row>
    <row r="34" spans="1:19" ht="18" customHeight="1" thickBot="1">
      <c r="A34" s="70"/>
      <c r="B34" s="295"/>
      <c r="C34" s="296"/>
      <c r="D34" s="297"/>
      <c r="E34" s="297"/>
      <c r="F34" s="297"/>
      <c r="G34" s="298"/>
      <c r="H34" s="299"/>
      <c r="I34" s="86"/>
      <c r="J34" s="50"/>
      <c r="K34" s="52"/>
      <c r="L34" s="51"/>
      <c r="M34" s="54"/>
      <c r="N34" s="48"/>
      <c r="O34" s="49"/>
    </row>
    <row r="35" spans="1:19" ht="7.5" customHeight="1" thickBot="1"/>
    <row r="36" spans="1:19" ht="17.100000000000001" customHeight="1">
      <c r="A36" s="300" t="s">
        <v>42</v>
      </c>
      <c r="B36" s="301"/>
      <c r="C36" s="302"/>
      <c r="D36" s="301" t="s">
        <v>43</v>
      </c>
      <c r="E36" s="301"/>
      <c r="F36" s="301"/>
      <c r="G36" s="301"/>
      <c r="H36" s="301"/>
      <c r="I36" s="301"/>
      <c r="J36" s="301"/>
      <c r="K36" s="301"/>
      <c r="L36" s="301"/>
      <c r="M36" s="301"/>
      <c r="N36" s="301"/>
      <c r="O36" s="302"/>
      <c r="S36" s="80"/>
    </row>
    <row r="37" spans="1:19" ht="7.5" customHeight="1" thickBot="1">
      <c r="A37" s="303"/>
      <c r="B37" s="304"/>
      <c r="C37" s="305"/>
      <c r="D37" s="306"/>
      <c r="E37" s="306"/>
      <c r="F37" s="306"/>
      <c r="G37" s="306"/>
      <c r="H37" s="306"/>
      <c r="I37" s="306"/>
      <c r="J37" s="306"/>
      <c r="K37" s="306"/>
      <c r="L37" s="306"/>
      <c r="M37" s="306"/>
      <c r="N37" s="306"/>
      <c r="O37" s="307"/>
    </row>
    <row r="38" spans="1:19" ht="23.25" customHeight="1" thickBot="1">
      <c r="A38" s="71" t="s">
        <v>44</v>
      </c>
      <c r="B38" s="41" t="s">
        <v>45</v>
      </c>
      <c r="C38" s="41" t="s">
        <v>46</v>
      </c>
      <c r="D38" s="41" t="s">
        <v>32</v>
      </c>
      <c r="E38" s="321" t="s">
        <v>61</v>
      </c>
      <c r="F38" s="322"/>
      <c r="G38" s="72"/>
      <c r="H38" s="73"/>
      <c r="I38" s="64" t="s">
        <v>51</v>
      </c>
      <c r="J38" s="64" t="s">
        <v>49</v>
      </c>
      <c r="K38" s="64" t="s">
        <v>48</v>
      </c>
      <c r="L38" s="64" t="s">
        <v>50</v>
      </c>
      <c r="M38" s="97" t="s">
        <v>52</v>
      </c>
      <c r="N38" s="106" t="s">
        <v>10</v>
      </c>
      <c r="O38" s="106" t="s">
        <v>10</v>
      </c>
    </row>
    <row r="39" spans="1:19" ht="18.75" customHeight="1">
      <c r="A39" s="312"/>
      <c r="B39" s="314"/>
      <c r="C39" s="314"/>
      <c r="D39" s="74">
        <v>0</v>
      </c>
      <c r="E39" s="330"/>
      <c r="F39" s="331"/>
      <c r="G39" s="137"/>
      <c r="H39" s="111" t="e">
        <f ca="1">EVAL(G39)</f>
        <v>#VALUE!</v>
      </c>
      <c r="I39" s="112">
        <f t="shared" ref="I39:I44" si="0">G24</f>
        <v>0</v>
      </c>
      <c r="J39" s="112" t="e">
        <f t="shared" ref="J39:J44" ca="1" si="1">H39+I39</f>
        <v>#VALUE!</v>
      </c>
      <c r="K39" s="112">
        <f t="shared" ref="K39:K44" si="2">G14</f>
        <v>0</v>
      </c>
      <c r="L39" s="112" t="e">
        <f t="shared" ref="L39:L44" ca="1" si="3">J39-K39</f>
        <v>#VALUE!</v>
      </c>
      <c r="M39" s="113" t="e">
        <f ca="1">L39*CHOOSE(MATCH(D39,{0;"0'"},0),10,12)</f>
        <v>#VALUE!</v>
      </c>
      <c r="N39" s="114" t="e">
        <f ca="1">M39/M46</f>
        <v>#VALUE!</v>
      </c>
      <c r="O39" s="114" t="e">
        <f ca="1">M39/M48</f>
        <v>#VALUE!</v>
      </c>
    </row>
    <row r="40" spans="1:19" ht="18.75" customHeight="1">
      <c r="A40" s="313"/>
      <c r="B40" s="315"/>
      <c r="C40" s="315"/>
      <c r="D40" s="75">
        <v>1</v>
      </c>
      <c r="E40" s="317"/>
      <c r="F40" s="318"/>
      <c r="G40" s="138"/>
      <c r="H40" s="115" t="e">
        <f ca="1">EVAL(G40)</f>
        <v>#VALUE!</v>
      </c>
      <c r="I40" s="116">
        <f t="shared" si="0"/>
        <v>0</v>
      </c>
      <c r="J40" s="112" t="e">
        <f t="shared" ca="1" si="1"/>
        <v>#VALUE!</v>
      </c>
      <c r="K40" s="116">
        <f t="shared" si="2"/>
        <v>0</v>
      </c>
      <c r="L40" s="112" t="e">
        <f t="shared" ca="1" si="3"/>
        <v>#VALUE!</v>
      </c>
      <c r="M40" s="113" t="e">
        <f ca="1">L40*CHOOSE(MATCH(D40,{1;"1'"},0),10,12)</f>
        <v>#VALUE!</v>
      </c>
      <c r="N40" s="117" t="e">
        <f ca="1">M40/M46</f>
        <v>#VALUE!</v>
      </c>
      <c r="O40" s="117" t="e">
        <f ca="1">M40/M48</f>
        <v>#VALUE!</v>
      </c>
    </row>
    <row r="41" spans="1:19" ht="18.75" customHeight="1">
      <c r="A41" s="293" t="s">
        <v>53</v>
      </c>
      <c r="B41" s="294"/>
      <c r="C41" s="294"/>
      <c r="D41" s="75">
        <v>2</v>
      </c>
      <c r="E41" s="317"/>
      <c r="F41" s="318"/>
      <c r="G41" s="87"/>
      <c r="H41" s="115" t="e">
        <f ca="1">EVAL(G41)</f>
        <v>#VALUE!</v>
      </c>
      <c r="I41" s="116">
        <f t="shared" si="0"/>
        <v>0</v>
      </c>
      <c r="J41" s="112" t="e">
        <f t="shared" ca="1" si="1"/>
        <v>#VALUE!</v>
      </c>
      <c r="K41" s="116">
        <f t="shared" si="2"/>
        <v>0</v>
      </c>
      <c r="L41" s="112" t="e">
        <f t="shared" ca="1" si="3"/>
        <v>#VALUE!</v>
      </c>
      <c r="M41" s="113" t="e">
        <f ca="1">L41*CHOOSE(MATCH(D41,{2;"2'"},0),10,12)</f>
        <v>#VALUE!</v>
      </c>
      <c r="N41" s="117" t="e">
        <f ca="1">M41/M46</f>
        <v>#VALUE!</v>
      </c>
      <c r="O41" s="117" t="e">
        <f ca="1">M41/M48</f>
        <v>#VALUE!</v>
      </c>
    </row>
    <row r="42" spans="1:19" ht="18.75" customHeight="1">
      <c r="A42" s="194"/>
      <c r="B42" s="195"/>
      <c r="C42" s="196"/>
      <c r="D42" s="75">
        <v>3</v>
      </c>
      <c r="E42" s="317"/>
      <c r="F42" s="318"/>
      <c r="G42" s="138"/>
      <c r="H42" s="115" t="e">
        <f ca="1">EVAL(G42)</f>
        <v>#VALUE!</v>
      </c>
      <c r="I42" s="116">
        <f t="shared" si="0"/>
        <v>0</v>
      </c>
      <c r="J42" s="112" t="e">
        <f t="shared" ca="1" si="1"/>
        <v>#VALUE!</v>
      </c>
      <c r="K42" s="116">
        <f t="shared" si="2"/>
        <v>0</v>
      </c>
      <c r="L42" s="112" t="e">
        <f t="shared" ca="1" si="3"/>
        <v>#VALUE!</v>
      </c>
      <c r="M42" s="113" t="e">
        <f ca="1">L42*CHOOSE(MATCH(D42,{3;"3'"},0),10,12)</f>
        <v>#VALUE!</v>
      </c>
      <c r="N42" s="117" t="e">
        <f ca="1">M42/M46</f>
        <v>#VALUE!</v>
      </c>
      <c r="O42" s="117" t="e">
        <f ca="1">M42/M48</f>
        <v>#VALUE!</v>
      </c>
    </row>
    <row r="43" spans="1:19" ht="18.75" customHeight="1">
      <c r="A43" s="197"/>
      <c r="B43" s="198"/>
      <c r="C43" s="199"/>
      <c r="D43" s="75">
        <v>4</v>
      </c>
      <c r="E43" s="317"/>
      <c r="F43" s="318"/>
      <c r="G43" s="138"/>
      <c r="H43" s="115" t="e">
        <f ca="1">EVAL(G43)</f>
        <v>#VALUE!</v>
      </c>
      <c r="I43" s="116">
        <f t="shared" si="0"/>
        <v>0</v>
      </c>
      <c r="J43" s="112" t="e">
        <f t="shared" ca="1" si="1"/>
        <v>#VALUE!</v>
      </c>
      <c r="K43" s="116">
        <f t="shared" si="2"/>
        <v>0</v>
      </c>
      <c r="L43" s="112" t="e">
        <f t="shared" ca="1" si="3"/>
        <v>#VALUE!</v>
      </c>
      <c r="M43" s="113" t="e">
        <f ca="1">L43*CHOOSE(MATCH(D43,{4;"4'"},0),10,12)</f>
        <v>#VALUE!</v>
      </c>
      <c r="N43" s="117" t="e">
        <f ca="1">M43/M46</f>
        <v>#VALUE!</v>
      </c>
      <c r="O43" s="117" t="e">
        <f ca="1">M43/M48</f>
        <v>#VALUE!</v>
      </c>
    </row>
    <row r="44" spans="1:19" ht="18.75" customHeight="1">
      <c r="A44" s="197"/>
      <c r="B44" s="198"/>
      <c r="C44" s="199"/>
      <c r="D44" s="81">
        <v>5</v>
      </c>
      <c r="E44" s="317"/>
      <c r="F44" s="318"/>
      <c r="G44" s="138"/>
      <c r="H44" s="115" t="e">
        <f ca="1">EVAL(G44)</f>
        <v>#VALUE!</v>
      </c>
      <c r="I44" s="118">
        <f t="shared" si="0"/>
        <v>0</v>
      </c>
      <c r="J44" s="119" t="e">
        <f t="shared" ca="1" si="1"/>
        <v>#VALUE!</v>
      </c>
      <c r="K44" s="118">
        <f t="shared" si="2"/>
        <v>0</v>
      </c>
      <c r="L44" s="119" t="e">
        <f t="shared" ca="1" si="3"/>
        <v>#VALUE!</v>
      </c>
      <c r="M44" s="113" t="e">
        <f ca="1">L44*CHOOSE(MATCH(D44,{5;"5'"},0),10,12)</f>
        <v>#VALUE!</v>
      </c>
      <c r="N44" s="120" t="e">
        <f ca="1">M44/M46</f>
        <v>#VALUE!</v>
      </c>
      <c r="O44" s="120" t="e">
        <f ca="1">M44/M48</f>
        <v>#VALUE!</v>
      </c>
    </row>
    <row r="45" spans="1:19" ht="18.75" customHeight="1" thickBot="1">
      <c r="A45" s="197"/>
      <c r="B45" s="198"/>
      <c r="C45" s="199"/>
      <c r="D45" s="76">
        <v>6</v>
      </c>
      <c r="E45" s="319"/>
      <c r="F45" s="320"/>
      <c r="G45" s="121"/>
      <c r="H45" s="122"/>
      <c r="I45" s="123"/>
      <c r="J45" s="124"/>
      <c r="K45" s="123"/>
      <c r="L45" s="124"/>
      <c r="M45" s="121"/>
      <c r="N45" s="160" t="e">
        <f ca="1">M45/M46</f>
        <v>#VALUE!</v>
      </c>
      <c r="O45" s="160" t="e">
        <f ca="1">M45/M48</f>
        <v>#VALUE!</v>
      </c>
    </row>
    <row r="46" spans="1:19" ht="18.75" customHeight="1" thickTop="1">
      <c r="A46" s="197"/>
      <c r="B46" s="198"/>
      <c r="C46" s="199"/>
      <c r="D46" s="98" t="s">
        <v>47</v>
      </c>
      <c r="E46" s="126"/>
      <c r="F46" s="127"/>
      <c r="G46" s="127"/>
      <c r="H46" s="128"/>
      <c r="I46" s="129"/>
      <c r="J46" s="129"/>
      <c r="K46" s="129"/>
      <c r="L46" s="129"/>
      <c r="M46" s="107" t="e">
        <f ca="1">SUM(M39:M45)</f>
        <v>#VALUE!</v>
      </c>
      <c r="N46" s="108" t="e">
        <f ca="1">SUM(N39:N44)</f>
        <v>#VALUE!</v>
      </c>
      <c r="O46" s="108" t="e">
        <f ca="1">M46/M48</f>
        <v>#VALUE!</v>
      </c>
    </row>
    <row r="47" spans="1:19" ht="18.75" customHeight="1" thickBot="1">
      <c r="A47" s="197"/>
      <c r="B47" s="198"/>
      <c r="C47" s="199"/>
      <c r="D47" s="99" t="s">
        <v>6</v>
      </c>
      <c r="E47" s="131"/>
      <c r="F47" s="132"/>
      <c r="G47" s="132"/>
      <c r="H47" s="133"/>
      <c r="I47" s="134"/>
      <c r="J47" s="134"/>
      <c r="K47" s="134"/>
      <c r="L47" s="134"/>
      <c r="M47" s="53" t="e">
        <f ca="1">N6-M46</f>
        <v>#VALUE!</v>
      </c>
      <c r="N47" s="135"/>
      <c r="O47" s="117" t="e">
        <f ca="1">M47/M48</f>
        <v>#VALUE!</v>
      </c>
    </row>
    <row r="48" spans="1:19" ht="18.75" customHeight="1" thickBot="1">
      <c r="A48" s="200"/>
      <c r="B48" s="201"/>
      <c r="C48" s="202"/>
      <c r="D48" s="100" t="s">
        <v>19</v>
      </c>
      <c r="E48" s="96"/>
      <c r="F48" s="42"/>
      <c r="G48" s="42"/>
      <c r="H48" s="43"/>
      <c r="I48" s="44"/>
      <c r="J48" s="44"/>
      <c r="K48" s="44"/>
      <c r="L48" s="44"/>
      <c r="M48" s="109" t="e">
        <f ca="1">SUM(M46:M47)</f>
        <v>#VALUE!</v>
      </c>
      <c r="N48" s="110"/>
      <c r="O48" s="136" t="e">
        <f ca="1">SUM(O46:O47)</f>
        <v>#VALUE!</v>
      </c>
    </row>
    <row r="49" spans="1:9" ht="17.100000000000001" customHeight="1">
      <c r="A49" s="35"/>
      <c r="B49" s="35"/>
      <c r="C49" s="35"/>
      <c r="I49" s="6"/>
    </row>
    <row r="50" spans="1:9" ht="17.100000000000001" customHeight="1">
      <c r="A50" s="35"/>
      <c r="B50" s="35"/>
      <c r="C50" s="35"/>
      <c r="I50" s="6"/>
    </row>
    <row r="51" spans="1:9" ht="17.100000000000001" customHeight="1"/>
    <row r="52" spans="1:9" ht="17.100000000000001" customHeight="1"/>
    <row r="53" spans="1:9" ht="17.100000000000001" customHeight="1"/>
    <row r="54" spans="1:9" ht="17.100000000000001" customHeight="1"/>
  </sheetData>
  <sheetProtection sheet="1" objects="1" scenarios="1" formatCells="0" selectLockedCells="1"/>
  <dataConsolidate/>
  <mergeCells count="103">
    <mergeCell ref="E44:F44"/>
    <mergeCell ref="E45:F45"/>
    <mergeCell ref="E38:F38"/>
    <mergeCell ref="H3:I3"/>
    <mergeCell ref="E5:F5"/>
    <mergeCell ref="E6:G6"/>
    <mergeCell ref="E39:F39"/>
    <mergeCell ref="E40:F40"/>
    <mergeCell ref="E41:F41"/>
    <mergeCell ref="E42:F42"/>
    <mergeCell ref="G24:H24"/>
    <mergeCell ref="G28:H28"/>
    <mergeCell ref="D33:F33"/>
    <mergeCell ref="G32:H32"/>
    <mergeCell ref="G33:H33"/>
    <mergeCell ref="H8:I10"/>
    <mergeCell ref="E43:F43"/>
    <mergeCell ref="B29:C29"/>
    <mergeCell ref="G29:H29"/>
    <mergeCell ref="B26:C26"/>
    <mergeCell ref="G26:H26"/>
    <mergeCell ref="B27:C27"/>
    <mergeCell ref="G27:H27"/>
    <mergeCell ref="B28:C28"/>
    <mergeCell ref="A41:C41"/>
    <mergeCell ref="B34:C34"/>
    <mergeCell ref="D34:F34"/>
    <mergeCell ref="G34:H34"/>
    <mergeCell ref="A36:C37"/>
    <mergeCell ref="D36:O37"/>
    <mergeCell ref="B30:C30"/>
    <mergeCell ref="G30:H30"/>
    <mergeCell ref="B31:C31"/>
    <mergeCell ref="D31:F31"/>
    <mergeCell ref="G31:H31"/>
    <mergeCell ref="A39:A40"/>
    <mergeCell ref="B39:B40"/>
    <mergeCell ref="C39:C40"/>
    <mergeCell ref="B32:C32"/>
    <mergeCell ref="B33:C33"/>
    <mergeCell ref="D32:F32"/>
    <mergeCell ref="B14:C14"/>
    <mergeCell ref="G14:H14"/>
    <mergeCell ref="B15:C15"/>
    <mergeCell ref="G15:H15"/>
    <mergeCell ref="B13:C13"/>
    <mergeCell ref="D13:F13"/>
    <mergeCell ref="G13:H13"/>
    <mergeCell ref="B18:C18"/>
    <mergeCell ref="G18:H18"/>
    <mergeCell ref="B19:C19"/>
    <mergeCell ref="G19:H19"/>
    <mergeCell ref="B16:C16"/>
    <mergeCell ref="G16:H16"/>
    <mergeCell ref="B17:C17"/>
    <mergeCell ref="G17:H17"/>
    <mergeCell ref="B25:C25"/>
    <mergeCell ref="G25:H25"/>
    <mergeCell ref="B22:C22"/>
    <mergeCell ref="D22:F22"/>
    <mergeCell ref="G22:H22"/>
    <mergeCell ref="A23:H23"/>
    <mergeCell ref="B20:C20"/>
    <mergeCell ref="G20:H20"/>
    <mergeCell ref="B21:C21"/>
    <mergeCell ref="D21:F21"/>
    <mergeCell ref="G21:H21"/>
    <mergeCell ref="B24:C24"/>
    <mergeCell ref="A4:C4"/>
    <mergeCell ref="H4:I4"/>
    <mergeCell ref="J4:K4"/>
    <mergeCell ref="L4:M4"/>
    <mergeCell ref="L6:M6"/>
    <mergeCell ref="A7:I7"/>
    <mergeCell ref="A8:C8"/>
    <mergeCell ref="D8:G8"/>
    <mergeCell ref="N5:O5"/>
    <mergeCell ref="N6:O6"/>
    <mergeCell ref="J8:O10"/>
    <mergeCell ref="A42:C48"/>
    <mergeCell ref="A1:M1"/>
    <mergeCell ref="N1:O1"/>
    <mergeCell ref="A2:C2"/>
    <mergeCell ref="D2:F2"/>
    <mergeCell ref="G2:H2"/>
    <mergeCell ref="I2:K2"/>
    <mergeCell ref="L2:M2"/>
    <mergeCell ref="N2:O2"/>
    <mergeCell ref="A3:B3"/>
    <mergeCell ref="L3:M3"/>
    <mergeCell ref="N3:O3"/>
    <mergeCell ref="C3:F3"/>
    <mergeCell ref="A9:C10"/>
    <mergeCell ref="D9:G10"/>
    <mergeCell ref="N4:O4"/>
    <mergeCell ref="A5:C6"/>
    <mergeCell ref="N12:O12"/>
    <mergeCell ref="I12:M12"/>
    <mergeCell ref="A11:K11"/>
    <mergeCell ref="A12:H12"/>
    <mergeCell ref="H6:I6"/>
    <mergeCell ref="E4:G4"/>
    <mergeCell ref="J6:K6"/>
  </mergeCells>
  <conditionalFormatting sqref="C3">
    <cfRule type="containsText" dxfId="158" priority="84" operator="containsText" text="R04904">
      <formula>NOT(ISERROR(SEARCH("R04904",C3)))</formula>
    </cfRule>
    <cfRule type="containsText" dxfId="157" priority="85" operator="containsText" text="R04904">
      <formula>NOT(ISERROR(SEARCH("R04904",C3)))</formula>
    </cfRule>
    <cfRule type="containsText" dxfId="156" priority="86" operator="containsText" text="R04903">
      <formula>NOT(ISERROR(SEARCH("R04903",C3)))</formula>
    </cfRule>
    <cfRule type="containsText" dxfId="155" priority="87" operator="containsText" text="R04902">
      <formula>NOT(ISERROR(SEARCH("R04902",C3)))</formula>
    </cfRule>
    <cfRule type="containsText" dxfId="154" priority="88" operator="containsText" text="R04901">
      <formula>NOT(ISERROR(SEARCH("R04901",C3)))</formula>
    </cfRule>
  </conditionalFormatting>
  <conditionalFormatting sqref="K20:K34 K15:K18">
    <cfRule type="containsText" dxfId="153" priority="77" operator="containsText" text="PS">
      <formula>NOT(ISERROR(SEARCH("PS",K15)))</formula>
    </cfRule>
  </conditionalFormatting>
  <conditionalFormatting sqref="J5:K5">
    <cfRule type="colorScale" priority="76">
      <colorScale>
        <cfvo type="min" val="0"/>
        <cfvo type="max" val="0"/>
        <color rgb="FFFF7128"/>
        <color rgb="FFFFEF9C"/>
      </colorScale>
    </cfRule>
  </conditionalFormatting>
  <conditionalFormatting sqref="C3:F3">
    <cfRule type="cellIs" dxfId="152" priority="72" operator="equal">
      <formula>"RIBAUT JC"</formula>
    </cfRule>
    <cfRule type="containsText" dxfId="151" priority="73" operator="containsText" text="RIBAUT JB">
      <formula>NOT(ISERROR(SEARCH("RIBAUT JB",C3)))</formula>
    </cfRule>
  </conditionalFormatting>
  <conditionalFormatting sqref="D39:E39 G39:O39 E40:E45">
    <cfRule type="expression" dxfId="150" priority="47">
      <formula>$D39="0'"</formula>
    </cfRule>
  </conditionalFormatting>
  <conditionalFormatting sqref="D40:O40">
    <cfRule type="expression" dxfId="149" priority="46">
      <formula>$D40="1'"</formula>
    </cfRule>
  </conditionalFormatting>
  <conditionalFormatting sqref="D41:O41">
    <cfRule type="expression" dxfId="148" priority="45">
      <formula>$D41="2'"</formula>
    </cfRule>
  </conditionalFormatting>
  <conditionalFormatting sqref="D42:O42">
    <cfRule type="expression" dxfId="147" priority="44">
      <formula>$D42="3'"</formula>
    </cfRule>
  </conditionalFormatting>
  <conditionalFormatting sqref="D43:O43">
    <cfRule type="expression" dxfId="146" priority="43">
      <formula>$D43="4'"</formula>
    </cfRule>
  </conditionalFormatting>
  <conditionalFormatting sqref="D44:O44">
    <cfRule type="expression" dxfId="145" priority="42">
      <formula>$D44="5'"</formula>
    </cfRule>
  </conditionalFormatting>
  <conditionalFormatting sqref="I14:O34">
    <cfRule type="expression" dxfId="144" priority="27">
      <formula>$I14="5'"</formula>
    </cfRule>
  </conditionalFormatting>
  <conditionalFormatting sqref="A14:H14">
    <cfRule type="expression" dxfId="143" priority="40">
      <formula>$A14="0'"</formula>
    </cfRule>
  </conditionalFormatting>
  <conditionalFormatting sqref="A15:H15">
    <cfRule type="expression" dxfId="142" priority="39">
      <formula>$A15="1'"</formula>
    </cfRule>
  </conditionalFormatting>
  <conditionalFormatting sqref="A16:H16">
    <cfRule type="expression" dxfId="141" priority="38">
      <formula>$A16="2'"</formula>
    </cfRule>
  </conditionalFormatting>
  <conditionalFormatting sqref="A17:H17">
    <cfRule type="expression" dxfId="140" priority="37">
      <formula>$A17="3'"</formula>
    </cfRule>
  </conditionalFormatting>
  <conditionalFormatting sqref="A18:H18">
    <cfRule type="expression" dxfId="139" priority="36">
      <formula>$A18="4'"</formula>
    </cfRule>
  </conditionalFormatting>
  <conditionalFormatting sqref="A19:H19">
    <cfRule type="expression" dxfId="138" priority="35">
      <formula>$A19="5'"</formula>
    </cfRule>
  </conditionalFormatting>
  <conditionalFormatting sqref="A24:H24">
    <cfRule type="expression" dxfId="137" priority="34">
      <formula>$A24="0'"</formula>
    </cfRule>
  </conditionalFormatting>
  <conditionalFormatting sqref="A25:H25">
    <cfRule type="expression" dxfId="136" priority="33">
      <formula>$A25="1'"</formula>
    </cfRule>
  </conditionalFormatting>
  <conditionalFormatting sqref="A26:H26">
    <cfRule type="expression" dxfId="135" priority="32">
      <formula>$A26="2'"</formula>
    </cfRule>
  </conditionalFormatting>
  <conditionalFormatting sqref="A27:H27">
    <cfRule type="expression" dxfId="134" priority="31">
      <formula>$A27="3'"</formula>
    </cfRule>
  </conditionalFormatting>
  <conditionalFormatting sqref="A28:H28">
    <cfRule type="expression" dxfId="133" priority="30">
      <formula>$A28="4'"</formula>
    </cfRule>
  </conditionalFormatting>
  <conditionalFormatting sqref="A29:H29">
    <cfRule type="expression" dxfId="132" priority="29">
      <formula>$A29="5'"</formula>
    </cfRule>
  </conditionalFormatting>
  <conditionalFormatting sqref="I14:O34">
    <cfRule type="expression" dxfId="131" priority="22">
      <formula>$I14="4'"</formula>
    </cfRule>
    <cfRule type="expression" dxfId="130" priority="23">
      <formula>$I14="3'"</formula>
    </cfRule>
    <cfRule type="expression" dxfId="129" priority="24">
      <formula>$I14="2'"</formula>
    </cfRule>
    <cfRule type="expression" dxfId="128" priority="25">
      <formula>$I14="0'"</formula>
    </cfRule>
    <cfRule type="expression" dxfId="127" priority="26">
      <formula>$I14="1'"</formula>
    </cfRule>
  </conditionalFormatting>
  <conditionalFormatting sqref="H39">
    <cfRule type="expression" dxfId="126" priority="20">
      <formula>$D39="0'"</formula>
    </cfRule>
    <cfRule type="expression" dxfId="125" priority="21">
      <formula>$D39=0</formula>
    </cfRule>
  </conditionalFormatting>
  <conditionalFormatting sqref="H40">
    <cfRule type="expression" dxfId="124" priority="18">
      <formula>$D40="1'"</formula>
    </cfRule>
    <cfRule type="expression" dxfId="123" priority="19">
      <formula>$D40=1</formula>
    </cfRule>
  </conditionalFormatting>
  <conditionalFormatting sqref="H41">
    <cfRule type="expression" dxfId="122" priority="16">
      <formula>$D41="2'"</formula>
    </cfRule>
    <cfRule type="expression" dxfId="121" priority="17">
      <formula>$D41=2</formula>
    </cfRule>
  </conditionalFormatting>
  <conditionalFormatting sqref="H42">
    <cfRule type="expression" dxfId="120" priority="14">
      <formula>$D42="3'"</formula>
    </cfRule>
    <cfRule type="expression" dxfId="119" priority="15">
      <formula>$D42=3</formula>
    </cfRule>
  </conditionalFormatting>
  <conditionalFormatting sqref="H43">
    <cfRule type="expression" dxfId="118" priority="12">
      <formula>$D43="4'"</formula>
    </cfRule>
    <cfRule type="expression" dxfId="117" priority="13">
      <formula>$D43=4</formula>
    </cfRule>
  </conditionalFormatting>
  <conditionalFormatting sqref="H44">
    <cfRule type="expression" dxfId="116" priority="10">
      <formula>$D44="5'"</formula>
    </cfRule>
    <cfRule type="expression" dxfId="115" priority="11">
      <formula>$D44=5</formula>
    </cfRule>
  </conditionalFormatting>
  <conditionalFormatting sqref="H3 K3">
    <cfRule type="containsText" dxfId="114" priority="9" operator="containsText" text="R0490141001">
      <formula>NOT(ISERROR(SEARCH("R0490141001",H3)))</formula>
    </cfRule>
  </conditionalFormatting>
  <conditionalFormatting sqref="H3:I3">
    <cfRule type="containsText" dxfId="113" priority="6" operator="containsText" text="R04903">
      <formula>NOT(ISERROR(SEARCH("R04903",H3)))</formula>
    </cfRule>
    <cfRule type="cellIs" dxfId="112" priority="7" operator="equal">
      <formula>"R04902"</formula>
    </cfRule>
    <cfRule type="containsText" dxfId="111" priority="8" operator="containsText" text="R04901">
      <formula>NOT(ISERROR(SEARCH("R04901",H3)))</formula>
    </cfRule>
  </conditionalFormatting>
  <conditionalFormatting sqref="J3:K3">
    <cfRule type="expression" dxfId="110" priority="1">
      <formula>$H3="R04902"</formula>
    </cfRule>
    <cfRule type="expression" dxfId="109" priority="2">
      <formula>$H3="R04901"</formula>
    </cfRule>
    <cfRule type="expression" dxfId="108" priority="4">
      <formula>$H3=S4903</formula>
    </cfRule>
    <cfRule type="expression" dxfId="107" priority="5">
      <formula>$H3="R04903"</formula>
    </cfRule>
  </conditionalFormatting>
  <conditionalFormatting sqref="Q3">
    <cfRule type="expression" dxfId="106" priority="3">
      <formula>$H3="R04903"</formula>
    </cfRule>
  </conditionalFormatting>
  <dataValidations count="10">
    <dataValidation type="list" allowBlank="1" showInputMessage="1" showErrorMessage="1" sqref="C3:F3">
      <formula1>$V$4:$V$6</formula1>
    </dataValidation>
    <dataValidation type="list" allowBlank="1" showInputMessage="1" showErrorMessage="1" sqref="A29 D44 A19">
      <formula1>$U$23:$U$24</formula1>
    </dataValidation>
    <dataValidation type="list" allowBlank="1" showInputMessage="1" showErrorMessage="1" sqref="A28 D43 A18">
      <formula1>$U$21:$U$22</formula1>
    </dataValidation>
    <dataValidation type="list" allowBlank="1" showInputMessage="1" showErrorMessage="1" sqref="A27 D42 A17">
      <formula1>$U$19:$U$20</formula1>
    </dataValidation>
    <dataValidation type="list" allowBlank="1" showInputMessage="1" showErrorMessage="1" sqref="A26 D41 A16">
      <formula1>$U$17:$U$18</formula1>
    </dataValidation>
    <dataValidation type="list" allowBlank="1" showInputMessage="1" showErrorMessage="1" sqref="A25 D40 A15">
      <formula1>$U$15:$U$16</formula1>
    </dataValidation>
    <dataValidation type="list" allowBlank="1" showInputMessage="1" showErrorMessage="1" sqref="A24 D39 A14">
      <formula1>$U$13:$U$14</formula1>
    </dataValidation>
    <dataValidation type="list" allowBlank="1" showInputMessage="1" showErrorMessage="1" sqref="A39:C40 A9:G10">
      <formula1>$U$26:$U$27</formula1>
    </dataValidation>
    <dataValidation type="list" allowBlank="1" showInputMessage="1" showErrorMessage="1" sqref="I14:I34">
      <formula1>$U$12:$U$24</formula1>
    </dataValidation>
    <dataValidation type="list" allowBlank="1" showInputMessage="1" showErrorMessage="1" sqref="H3:I3">
      <formula1>$W$4:$W$7</formula1>
    </dataValidation>
  </dataValidations>
  <printOptions horizontalCentered="1"/>
  <pageMargins left="0" right="0" top="0" bottom="0" header="0" footer="0"/>
  <pageSetup paperSize="9" orientation="portrait" r:id="rId1"/>
  <ignoredErrors>
    <ignoredError sqref="H39" evalError="1"/>
    <ignoredError sqref="D24:F30 M47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W54"/>
  <sheetViews>
    <sheetView workbookViewId="0">
      <selection activeCell="H3" sqref="H3:I3"/>
    </sheetView>
  </sheetViews>
  <sheetFormatPr baseColWidth="10" defaultRowHeight="15"/>
  <cols>
    <col min="1" max="1" width="4.85546875" customWidth="1"/>
    <col min="2" max="2" width="5.42578125" customWidth="1"/>
    <col min="3" max="3" width="8.7109375" customWidth="1"/>
    <col min="4" max="4" width="7.85546875" customWidth="1"/>
    <col min="5" max="5" width="6.140625" customWidth="1"/>
    <col min="6" max="6" width="5.85546875" customWidth="1"/>
    <col min="7" max="7" width="8" customWidth="1"/>
    <col min="8" max="8" width="7.5703125" customWidth="1"/>
    <col min="9" max="9" width="6.140625" customWidth="1"/>
    <col min="10" max="10" width="6.5703125" customWidth="1"/>
    <col min="11" max="11" width="7.140625" customWidth="1"/>
    <col min="12" max="12" width="6.5703125" customWidth="1"/>
    <col min="13" max="13" width="6.7109375" customWidth="1"/>
    <col min="14" max="14" width="8" customWidth="1"/>
    <col min="15" max="15" width="7.5703125" customWidth="1"/>
    <col min="22" max="22" width="22.7109375" customWidth="1"/>
  </cols>
  <sheetData>
    <row r="1" spans="1:23" ht="33.75" customHeight="1" thickBot="1">
      <c r="A1" s="203" t="s">
        <v>20</v>
      </c>
      <c r="B1" s="203"/>
      <c r="C1" s="203"/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4"/>
      <c r="O1" s="204"/>
    </row>
    <row r="2" spans="1:23" ht="17.25" customHeight="1">
      <c r="A2" s="205" t="s">
        <v>56</v>
      </c>
      <c r="B2" s="206"/>
      <c r="C2" s="207"/>
      <c r="D2" s="208"/>
      <c r="E2" s="209"/>
      <c r="F2" s="210"/>
      <c r="G2" s="211"/>
      <c r="H2" s="212"/>
      <c r="I2" s="213" t="s">
        <v>57</v>
      </c>
      <c r="J2" s="206"/>
      <c r="K2" s="207"/>
      <c r="L2" s="208"/>
      <c r="M2" s="210"/>
      <c r="N2" s="214"/>
      <c r="O2" s="215"/>
    </row>
    <row r="3" spans="1:23" ht="19.5" customHeight="1">
      <c r="A3" s="216" t="s">
        <v>27</v>
      </c>
      <c r="B3" s="217"/>
      <c r="C3" s="222"/>
      <c r="D3" s="223"/>
      <c r="E3" s="223"/>
      <c r="F3" s="224"/>
      <c r="G3" s="91" t="s">
        <v>58</v>
      </c>
      <c r="H3" s="323" t="s">
        <v>72</v>
      </c>
      <c r="I3" s="324"/>
      <c r="J3" s="95">
        <v>41</v>
      </c>
      <c r="K3" s="177">
        <f>D2-DATE(YEAR(D2),1,0)</f>
        <v>0</v>
      </c>
      <c r="L3" s="218" t="s">
        <v>55</v>
      </c>
      <c r="M3" s="219"/>
      <c r="N3" s="220">
        <f>1*CHOOSE(MATCH(H3,{"R04901";"R04902";"R04903"},0),1,2,3)</f>
        <v>1</v>
      </c>
      <c r="O3" s="221"/>
      <c r="Q3" s="88"/>
      <c r="S3" s="89"/>
    </row>
    <row r="4" spans="1:23" ht="15.75" customHeight="1" thickBot="1">
      <c r="A4" s="251" t="s">
        <v>21</v>
      </c>
      <c r="B4" s="252"/>
      <c r="C4" s="253"/>
      <c r="D4" s="92" t="s">
        <v>22</v>
      </c>
      <c r="E4" s="248"/>
      <c r="F4" s="249"/>
      <c r="G4" s="250"/>
      <c r="H4" s="254"/>
      <c r="I4" s="254"/>
      <c r="J4" s="254"/>
      <c r="K4" s="254"/>
      <c r="L4" s="254"/>
      <c r="M4" s="254"/>
      <c r="N4" s="231" t="s">
        <v>29</v>
      </c>
      <c r="O4" s="232"/>
    </row>
    <row r="5" spans="1:23" ht="17.25" customHeight="1">
      <c r="A5" s="233"/>
      <c r="B5" s="234"/>
      <c r="C5" s="235"/>
      <c r="D5" s="93" t="s">
        <v>54</v>
      </c>
      <c r="E5" s="325"/>
      <c r="F5" s="326"/>
      <c r="G5" s="101"/>
      <c r="H5" s="102"/>
      <c r="I5" s="101"/>
      <c r="J5" s="102"/>
      <c r="K5" s="103"/>
      <c r="L5" s="104"/>
      <c r="M5" s="105"/>
      <c r="N5" s="260">
        <f>SUM(E5:M5)</f>
        <v>0</v>
      </c>
      <c r="O5" s="261"/>
      <c r="V5" s="77" t="s">
        <v>62</v>
      </c>
      <c r="W5" t="s">
        <v>72</v>
      </c>
    </row>
    <row r="6" spans="1:23" ht="17.25" customHeight="1" thickBot="1">
      <c r="A6" s="236"/>
      <c r="B6" s="237"/>
      <c r="C6" s="238"/>
      <c r="D6" s="94" t="s">
        <v>2</v>
      </c>
      <c r="E6" s="327"/>
      <c r="F6" s="328"/>
      <c r="G6" s="329"/>
      <c r="H6" s="247"/>
      <c r="I6" s="247"/>
      <c r="J6" s="247"/>
      <c r="K6" s="247"/>
      <c r="L6" s="247"/>
      <c r="M6" s="255"/>
      <c r="N6" s="262">
        <f>SUM(E6:M6)</f>
        <v>0</v>
      </c>
      <c r="O6" s="263"/>
      <c r="V6" s="77" t="s">
        <v>63</v>
      </c>
      <c r="W6" t="s">
        <v>70</v>
      </c>
    </row>
    <row r="7" spans="1:23" ht="20.25" customHeight="1" thickBot="1">
      <c r="A7" s="256" t="s">
        <v>23</v>
      </c>
      <c r="B7" s="256"/>
      <c r="C7" s="256"/>
      <c r="D7" s="256"/>
      <c r="E7" s="256"/>
      <c r="F7" s="256"/>
      <c r="G7" s="256"/>
      <c r="H7" s="256"/>
      <c r="I7" s="256"/>
      <c r="J7" s="34"/>
      <c r="K7" s="34"/>
      <c r="L7" s="34"/>
      <c r="M7" s="34"/>
      <c r="N7" s="34"/>
      <c r="O7" s="34"/>
      <c r="W7" t="s">
        <v>71</v>
      </c>
    </row>
    <row r="8" spans="1:23" ht="17.100000000000001" customHeight="1">
      <c r="A8" s="257" t="s">
        <v>24</v>
      </c>
      <c r="B8" s="258"/>
      <c r="C8" s="259"/>
      <c r="D8" s="258" t="s">
        <v>25</v>
      </c>
      <c r="E8" s="258"/>
      <c r="F8" s="258"/>
      <c r="G8" s="259"/>
      <c r="H8" s="332" t="s">
        <v>26</v>
      </c>
      <c r="I8" s="333"/>
      <c r="J8" s="264"/>
      <c r="K8" s="264"/>
      <c r="L8" s="264"/>
      <c r="M8" s="264"/>
      <c r="N8" s="264"/>
      <c r="O8" s="265"/>
    </row>
    <row r="9" spans="1:23" ht="10.5" customHeight="1">
      <c r="A9" s="225"/>
      <c r="B9" s="226"/>
      <c r="C9" s="227"/>
      <c r="D9" s="226"/>
      <c r="E9" s="226"/>
      <c r="F9" s="226"/>
      <c r="G9" s="226"/>
      <c r="H9" s="334"/>
      <c r="I9" s="335"/>
      <c r="J9" s="266"/>
      <c r="K9" s="266"/>
      <c r="L9" s="266"/>
      <c r="M9" s="266"/>
      <c r="N9" s="266"/>
      <c r="O9" s="267"/>
    </row>
    <row r="10" spans="1:23" ht="10.5" customHeight="1" thickBot="1">
      <c r="A10" s="228"/>
      <c r="B10" s="229"/>
      <c r="C10" s="230"/>
      <c r="D10" s="229"/>
      <c r="E10" s="229"/>
      <c r="F10" s="229"/>
      <c r="G10" s="229"/>
      <c r="H10" s="336"/>
      <c r="I10" s="337"/>
      <c r="J10" s="268"/>
      <c r="K10" s="268"/>
      <c r="L10" s="268"/>
      <c r="M10" s="268"/>
      <c r="N10" s="268"/>
      <c r="O10" s="269"/>
    </row>
    <row r="11" spans="1:23" ht="20.25" customHeight="1" thickBot="1">
      <c r="A11" s="243" t="s">
        <v>28</v>
      </c>
      <c r="B11" s="243"/>
      <c r="C11" s="243"/>
      <c r="D11" s="243"/>
      <c r="E11" s="243"/>
      <c r="F11" s="243"/>
      <c r="G11" s="243"/>
      <c r="H11" s="243"/>
      <c r="I11" s="243"/>
      <c r="J11" s="243"/>
      <c r="K11" s="243"/>
      <c r="O11" s="33"/>
    </row>
    <row r="12" spans="1:23" ht="17.100000000000001" customHeight="1" thickBot="1">
      <c r="A12" s="244" t="s">
        <v>30</v>
      </c>
      <c r="B12" s="245"/>
      <c r="C12" s="245"/>
      <c r="D12" s="245"/>
      <c r="E12" s="245"/>
      <c r="F12" s="245"/>
      <c r="G12" s="245"/>
      <c r="H12" s="246"/>
      <c r="I12" s="241" t="s">
        <v>31</v>
      </c>
      <c r="J12" s="242"/>
      <c r="K12" s="242"/>
      <c r="L12" s="242"/>
      <c r="M12" s="242"/>
      <c r="N12" s="239" t="s">
        <v>40</v>
      </c>
      <c r="O12" s="240"/>
      <c r="R12" s="39"/>
    </row>
    <row r="13" spans="1:23" ht="23.25" customHeight="1" thickBot="1">
      <c r="A13" s="61" t="s">
        <v>59</v>
      </c>
      <c r="B13" s="290" t="s">
        <v>33</v>
      </c>
      <c r="C13" s="290"/>
      <c r="D13" s="290" t="s">
        <v>34</v>
      </c>
      <c r="E13" s="290"/>
      <c r="F13" s="290"/>
      <c r="G13" s="290" t="s">
        <v>35</v>
      </c>
      <c r="H13" s="291"/>
      <c r="I13" s="62" t="s">
        <v>32</v>
      </c>
      <c r="J13" s="144" t="s">
        <v>37</v>
      </c>
      <c r="K13" s="144" t="s">
        <v>36</v>
      </c>
      <c r="L13" s="64" t="s">
        <v>38</v>
      </c>
      <c r="M13" s="139" t="s">
        <v>39</v>
      </c>
      <c r="N13" s="66" t="s">
        <v>4</v>
      </c>
      <c r="O13" s="90" t="s">
        <v>22</v>
      </c>
      <c r="U13" s="1">
        <v>0</v>
      </c>
      <c r="W13" s="1"/>
    </row>
    <row r="14" spans="1:23" ht="18" customHeight="1">
      <c r="A14" s="67">
        <v>0</v>
      </c>
      <c r="B14" s="286"/>
      <c r="C14" s="287"/>
      <c r="D14" s="168"/>
      <c r="E14" s="169"/>
      <c r="F14" s="170"/>
      <c r="G14" s="288"/>
      <c r="H14" s="289"/>
      <c r="I14" s="86"/>
      <c r="J14" s="55"/>
      <c r="K14" s="56"/>
      <c r="L14" s="57"/>
      <c r="M14" s="58"/>
      <c r="N14" s="59"/>
      <c r="O14" s="60"/>
      <c r="U14" s="1" t="s">
        <v>68</v>
      </c>
      <c r="W14" s="38"/>
    </row>
    <row r="15" spans="1:23" ht="18" customHeight="1">
      <c r="A15" s="68">
        <v>1</v>
      </c>
      <c r="B15" s="270"/>
      <c r="C15" s="271"/>
      <c r="D15" s="171"/>
      <c r="E15" s="172"/>
      <c r="F15" s="173"/>
      <c r="G15" s="272"/>
      <c r="H15" s="273"/>
      <c r="I15" s="86"/>
      <c r="J15" s="55"/>
      <c r="K15" s="56"/>
      <c r="L15" s="57"/>
      <c r="M15" s="58"/>
      <c r="N15" s="59"/>
      <c r="O15" s="60"/>
      <c r="T15" s="1"/>
      <c r="U15" s="1">
        <v>1</v>
      </c>
    </row>
    <row r="16" spans="1:23" ht="18" customHeight="1">
      <c r="A16" s="68">
        <v>2</v>
      </c>
      <c r="B16" s="270"/>
      <c r="C16" s="271"/>
      <c r="D16" s="171"/>
      <c r="E16" s="172"/>
      <c r="F16" s="173"/>
      <c r="G16" s="272"/>
      <c r="H16" s="273"/>
      <c r="I16" s="86"/>
      <c r="J16" s="55"/>
      <c r="K16" s="56"/>
      <c r="L16" s="57"/>
      <c r="M16" s="58"/>
      <c r="N16" s="59"/>
      <c r="O16" s="60"/>
      <c r="T16" s="78"/>
      <c r="U16" s="1" t="s">
        <v>64</v>
      </c>
    </row>
    <row r="17" spans="1:21" ht="18" customHeight="1">
      <c r="A17" s="68">
        <v>3</v>
      </c>
      <c r="B17" s="270"/>
      <c r="C17" s="271"/>
      <c r="D17" s="171"/>
      <c r="E17" s="172"/>
      <c r="F17" s="173"/>
      <c r="G17" s="272"/>
      <c r="H17" s="273"/>
      <c r="I17" s="86"/>
      <c r="J17" s="55"/>
      <c r="K17" s="56"/>
      <c r="L17" s="57"/>
      <c r="M17" s="58"/>
      <c r="N17" s="59"/>
      <c r="O17" s="60"/>
      <c r="U17" s="1">
        <v>2</v>
      </c>
    </row>
    <row r="18" spans="1:21" ht="18" customHeight="1">
      <c r="A18" s="68">
        <v>4</v>
      </c>
      <c r="B18" s="270"/>
      <c r="C18" s="271"/>
      <c r="D18" s="171"/>
      <c r="E18" s="172"/>
      <c r="F18" s="173"/>
      <c r="G18" s="272"/>
      <c r="H18" s="273"/>
      <c r="I18" s="86"/>
      <c r="J18" s="55"/>
      <c r="K18" s="56"/>
      <c r="L18" s="57"/>
      <c r="M18" s="58"/>
      <c r="N18" s="59"/>
      <c r="O18" s="60"/>
      <c r="U18" s="1" t="s">
        <v>65</v>
      </c>
    </row>
    <row r="19" spans="1:21" ht="18" customHeight="1">
      <c r="A19" s="82">
        <v>5</v>
      </c>
      <c r="B19" s="270"/>
      <c r="C19" s="271"/>
      <c r="D19" s="171"/>
      <c r="E19" s="172"/>
      <c r="F19" s="173"/>
      <c r="G19" s="272"/>
      <c r="H19" s="273"/>
      <c r="I19" s="86"/>
      <c r="J19" s="55"/>
      <c r="K19" s="56"/>
      <c r="L19" s="57"/>
      <c r="M19" s="58"/>
      <c r="N19" s="59"/>
      <c r="O19" s="60"/>
      <c r="U19" s="1">
        <v>3</v>
      </c>
    </row>
    <row r="20" spans="1:21" ht="18" customHeight="1">
      <c r="A20" s="84">
        <v>6</v>
      </c>
      <c r="B20" s="282"/>
      <c r="C20" s="283"/>
      <c r="D20" s="174"/>
      <c r="E20" s="175"/>
      <c r="F20" s="176"/>
      <c r="G20" s="284"/>
      <c r="H20" s="285"/>
      <c r="I20" s="86"/>
      <c r="J20" s="55"/>
      <c r="K20" s="56"/>
      <c r="L20" s="57"/>
      <c r="M20" s="58"/>
      <c r="N20" s="59"/>
      <c r="O20" s="60"/>
      <c r="U20" s="85" t="s">
        <v>66</v>
      </c>
    </row>
    <row r="21" spans="1:21" ht="18" customHeight="1">
      <c r="A21" s="68"/>
      <c r="B21" s="274"/>
      <c r="C21" s="270"/>
      <c r="D21" s="275"/>
      <c r="E21" s="276"/>
      <c r="F21" s="277"/>
      <c r="G21" s="273"/>
      <c r="H21" s="292"/>
      <c r="I21" s="86"/>
      <c r="J21" s="55"/>
      <c r="K21" s="56"/>
      <c r="L21" s="57"/>
      <c r="M21" s="58"/>
      <c r="N21" s="59"/>
      <c r="O21" s="60"/>
      <c r="U21" s="1">
        <v>4</v>
      </c>
    </row>
    <row r="22" spans="1:21" ht="18" customHeight="1">
      <c r="A22" s="68"/>
      <c r="B22" s="274"/>
      <c r="C22" s="270"/>
      <c r="D22" s="275"/>
      <c r="E22" s="276"/>
      <c r="F22" s="277"/>
      <c r="G22" s="273"/>
      <c r="H22" s="278"/>
      <c r="I22" s="86"/>
      <c r="J22" s="55"/>
      <c r="K22" s="56"/>
      <c r="L22" s="57"/>
      <c r="M22" s="58"/>
      <c r="N22" s="59"/>
      <c r="O22" s="60"/>
      <c r="T22" s="79"/>
      <c r="U22" s="1" t="s">
        <v>67</v>
      </c>
    </row>
    <row r="23" spans="1:21" ht="18" customHeight="1">
      <c r="A23" s="279" t="s">
        <v>41</v>
      </c>
      <c r="B23" s="280"/>
      <c r="C23" s="280"/>
      <c r="D23" s="280"/>
      <c r="E23" s="280"/>
      <c r="F23" s="280"/>
      <c r="G23" s="280"/>
      <c r="H23" s="281"/>
      <c r="I23" s="86"/>
      <c r="J23" s="55"/>
      <c r="K23" s="56"/>
      <c r="L23" s="57"/>
      <c r="M23" s="58"/>
      <c r="N23" s="59"/>
      <c r="O23" s="60"/>
      <c r="T23" s="79"/>
      <c r="U23" s="1">
        <v>5</v>
      </c>
    </row>
    <row r="24" spans="1:21" ht="18" customHeight="1">
      <c r="A24" s="68">
        <v>0</v>
      </c>
      <c r="B24" s="270"/>
      <c r="C24" s="271"/>
      <c r="D24" s="162" t="str">
        <f>H3</f>
        <v>R04901</v>
      </c>
      <c r="E24" s="163">
        <f>J3</f>
        <v>41</v>
      </c>
      <c r="F24" s="164">
        <f>K3</f>
        <v>0</v>
      </c>
      <c r="G24" s="272"/>
      <c r="H24" s="273"/>
      <c r="I24" s="86"/>
      <c r="J24" s="55"/>
      <c r="K24" s="56"/>
      <c r="L24" s="57"/>
      <c r="M24" s="58"/>
      <c r="N24" s="59"/>
      <c r="O24" s="60"/>
      <c r="U24" s="1" t="s">
        <v>60</v>
      </c>
    </row>
    <row r="25" spans="1:21" ht="18" customHeight="1">
      <c r="A25" s="68">
        <v>1</v>
      </c>
      <c r="B25" s="270"/>
      <c r="C25" s="271"/>
      <c r="D25" s="162" t="str">
        <f>H3</f>
        <v>R04901</v>
      </c>
      <c r="E25" s="163">
        <f>J3</f>
        <v>41</v>
      </c>
      <c r="F25" s="164">
        <f>K3</f>
        <v>0</v>
      </c>
      <c r="G25" s="272"/>
      <c r="H25" s="273"/>
      <c r="I25" s="86"/>
      <c r="J25" s="55"/>
      <c r="K25" s="56"/>
      <c r="L25" s="57"/>
      <c r="M25" s="58"/>
      <c r="N25" s="59"/>
      <c r="O25" s="60"/>
    </row>
    <row r="26" spans="1:21" ht="18" customHeight="1">
      <c r="A26" s="68">
        <v>2</v>
      </c>
      <c r="B26" s="270"/>
      <c r="C26" s="271"/>
      <c r="D26" s="162" t="str">
        <f>H3</f>
        <v>R04901</v>
      </c>
      <c r="E26" s="163">
        <f>J3</f>
        <v>41</v>
      </c>
      <c r="F26" s="164">
        <f>K3</f>
        <v>0</v>
      </c>
      <c r="G26" s="272"/>
      <c r="H26" s="273"/>
      <c r="I26" s="86"/>
      <c r="J26" s="55"/>
      <c r="K26" s="56"/>
      <c r="L26" s="57"/>
      <c r="M26" s="58"/>
      <c r="N26" s="59"/>
      <c r="O26" s="60"/>
      <c r="U26" s="1" t="s">
        <v>69</v>
      </c>
    </row>
    <row r="27" spans="1:21" ht="18" customHeight="1">
      <c r="A27" s="68">
        <v>3</v>
      </c>
      <c r="B27" s="270"/>
      <c r="C27" s="271"/>
      <c r="D27" s="162" t="str">
        <f>H3</f>
        <v>R04901</v>
      </c>
      <c r="E27" s="163">
        <f>J3</f>
        <v>41</v>
      </c>
      <c r="F27" s="164">
        <f>K3</f>
        <v>0</v>
      </c>
      <c r="G27" s="272"/>
      <c r="H27" s="273"/>
      <c r="I27" s="86"/>
      <c r="J27" s="55"/>
      <c r="K27" s="56"/>
      <c r="L27" s="57"/>
      <c r="M27" s="58"/>
      <c r="N27" s="59"/>
      <c r="O27" s="60"/>
      <c r="U27" s="1"/>
    </row>
    <row r="28" spans="1:21" ht="18" customHeight="1">
      <c r="A28" s="68">
        <v>4</v>
      </c>
      <c r="B28" s="270"/>
      <c r="C28" s="271"/>
      <c r="D28" s="162" t="str">
        <f>H3</f>
        <v>R04901</v>
      </c>
      <c r="E28" s="163">
        <f>J3</f>
        <v>41</v>
      </c>
      <c r="F28" s="164">
        <f>K3</f>
        <v>0</v>
      </c>
      <c r="G28" s="272"/>
      <c r="H28" s="273"/>
      <c r="I28" s="86"/>
      <c r="J28" s="55"/>
      <c r="K28" s="56"/>
      <c r="L28" s="57"/>
      <c r="M28" s="58"/>
      <c r="N28" s="59"/>
      <c r="O28" s="60"/>
    </row>
    <row r="29" spans="1:21" ht="18" customHeight="1">
      <c r="A29" s="68">
        <v>5</v>
      </c>
      <c r="B29" s="270"/>
      <c r="C29" s="271"/>
      <c r="D29" s="162" t="str">
        <f>H3</f>
        <v>R04901</v>
      </c>
      <c r="E29" s="163">
        <f>J3</f>
        <v>41</v>
      </c>
      <c r="F29" s="164">
        <f>K3</f>
        <v>0</v>
      </c>
      <c r="G29" s="272"/>
      <c r="H29" s="273"/>
      <c r="I29" s="86"/>
      <c r="J29" s="55"/>
      <c r="K29" s="56"/>
      <c r="L29" s="57"/>
      <c r="M29" s="58"/>
      <c r="N29" s="59"/>
      <c r="O29" s="60"/>
    </row>
    <row r="30" spans="1:21" ht="18" customHeight="1">
      <c r="A30" s="83">
        <v>6</v>
      </c>
      <c r="B30" s="308"/>
      <c r="C30" s="309"/>
      <c r="D30" s="165" t="str">
        <f>H3</f>
        <v>R04901</v>
      </c>
      <c r="E30" s="166">
        <f>J3</f>
        <v>41</v>
      </c>
      <c r="F30" s="167">
        <f>K3</f>
        <v>0</v>
      </c>
      <c r="G30" s="310"/>
      <c r="H30" s="311"/>
      <c r="I30" s="86"/>
      <c r="J30" s="55"/>
      <c r="K30" s="56"/>
      <c r="L30" s="57"/>
      <c r="M30" s="58"/>
      <c r="N30" s="59"/>
      <c r="O30" s="60"/>
    </row>
    <row r="31" spans="1:21" ht="18" customHeight="1">
      <c r="A31" s="69"/>
      <c r="B31" s="274"/>
      <c r="C31" s="270"/>
      <c r="D31" s="275"/>
      <c r="E31" s="276"/>
      <c r="F31" s="277"/>
      <c r="G31" s="273"/>
      <c r="H31" s="278"/>
      <c r="I31" s="86"/>
      <c r="J31" s="55"/>
      <c r="K31" s="56"/>
      <c r="L31" s="57"/>
      <c r="M31" s="58"/>
      <c r="N31" s="59"/>
      <c r="O31" s="60"/>
    </row>
    <row r="32" spans="1:21" ht="18" customHeight="1">
      <c r="A32" s="69"/>
      <c r="B32" s="316"/>
      <c r="C32" s="270"/>
      <c r="D32" s="275"/>
      <c r="E32" s="276"/>
      <c r="F32" s="277"/>
      <c r="G32" s="273"/>
      <c r="H32" s="292"/>
      <c r="I32" s="86"/>
      <c r="J32" s="55"/>
      <c r="K32" s="56"/>
      <c r="L32" s="57"/>
      <c r="M32" s="58"/>
      <c r="N32" s="59"/>
      <c r="O32" s="60"/>
    </row>
    <row r="33" spans="1:19" ht="18" customHeight="1">
      <c r="A33" s="69"/>
      <c r="B33" s="316"/>
      <c r="C33" s="270"/>
      <c r="D33" s="275"/>
      <c r="E33" s="276"/>
      <c r="F33" s="277"/>
      <c r="G33" s="273"/>
      <c r="H33" s="292"/>
      <c r="I33" s="86"/>
      <c r="J33" s="55"/>
      <c r="K33" s="56"/>
      <c r="L33" s="57"/>
      <c r="M33" s="58"/>
      <c r="N33" s="59"/>
      <c r="O33" s="60"/>
    </row>
    <row r="34" spans="1:19" ht="18" customHeight="1" thickBot="1">
      <c r="A34" s="70"/>
      <c r="B34" s="295"/>
      <c r="C34" s="296"/>
      <c r="D34" s="297"/>
      <c r="E34" s="297"/>
      <c r="F34" s="297"/>
      <c r="G34" s="298"/>
      <c r="H34" s="299"/>
      <c r="I34" s="86"/>
      <c r="J34" s="50"/>
      <c r="K34" s="52"/>
      <c r="L34" s="51"/>
      <c r="M34" s="145"/>
      <c r="N34" s="48"/>
      <c r="O34" s="49"/>
    </row>
    <row r="35" spans="1:19" ht="7.5" customHeight="1" thickBot="1"/>
    <row r="36" spans="1:19" ht="17.100000000000001" customHeight="1">
      <c r="A36" s="300" t="s">
        <v>42</v>
      </c>
      <c r="B36" s="301"/>
      <c r="C36" s="302"/>
      <c r="D36" s="301" t="s">
        <v>43</v>
      </c>
      <c r="E36" s="301"/>
      <c r="F36" s="301"/>
      <c r="G36" s="301"/>
      <c r="H36" s="301"/>
      <c r="I36" s="301"/>
      <c r="J36" s="301"/>
      <c r="K36" s="301"/>
      <c r="L36" s="301"/>
      <c r="M36" s="301"/>
      <c r="N36" s="301"/>
      <c r="O36" s="302"/>
      <c r="S36" s="80"/>
    </row>
    <row r="37" spans="1:19" ht="7.5" customHeight="1" thickBot="1">
      <c r="A37" s="303"/>
      <c r="B37" s="304"/>
      <c r="C37" s="305"/>
      <c r="D37" s="306"/>
      <c r="E37" s="306"/>
      <c r="F37" s="306"/>
      <c r="G37" s="306"/>
      <c r="H37" s="306"/>
      <c r="I37" s="306"/>
      <c r="J37" s="306"/>
      <c r="K37" s="306"/>
      <c r="L37" s="306"/>
      <c r="M37" s="306"/>
      <c r="N37" s="306"/>
      <c r="O37" s="307"/>
    </row>
    <row r="38" spans="1:19" ht="23.25" customHeight="1" thickBot="1">
      <c r="A38" s="71" t="s">
        <v>44</v>
      </c>
      <c r="B38" s="41" t="s">
        <v>45</v>
      </c>
      <c r="C38" s="41" t="s">
        <v>46</v>
      </c>
      <c r="D38" s="41" t="s">
        <v>32</v>
      </c>
      <c r="E38" s="321" t="s">
        <v>61</v>
      </c>
      <c r="F38" s="322"/>
      <c r="G38" s="72"/>
      <c r="H38" s="73"/>
      <c r="I38" s="64" t="s">
        <v>51</v>
      </c>
      <c r="J38" s="64" t="s">
        <v>49</v>
      </c>
      <c r="K38" s="64" t="s">
        <v>48</v>
      </c>
      <c r="L38" s="64" t="s">
        <v>50</v>
      </c>
      <c r="M38" s="139" t="s">
        <v>52</v>
      </c>
      <c r="N38" s="106" t="s">
        <v>10</v>
      </c>
      <c r="O38" s="106" t="s">
        <v>10</v>
      </c>
    </row>
    <row r="39" spans="1:19" ht="18.75" customHeight="1">
      <c r="A39" s="312"/>
      <c r="B39" s="314"/>
      <c r="C39" s="314"/>
      <c r="D39" s="74">
        <v>0</v>
      </c>
      <c r="E39" s="330"/>
      <c r="F39" s="331"/>
      <c r="G39" s="143"/>
      <c r="H39" s="111" t="e">
        <f ca="1">EVAL(G39)</f>
        <v>#VALUE!</v>
      </c>
      <c r="I39" s="112">
        <f t="shared" ref="I39:I44" si="0">G24</f>
        <v>0</v>
      </c>
      <c r="J39" s="112" t="e">
        <f t="shared" ref="J39:J44" ca="1" si="1">H39+I39</f>
        <v>#VALUE!</v>
      </c>
      <c r="K39" s="112">
        <f t="shared" ref="K39:K44" si="2">G14</f>
        <v>0</v>
      </c>
      <c r="L39" s="112" t="e">
        <f t="shared" ref="L39:L44" ca="1" si="3">J39-K39</f>
        <v>#VALUE!</v>
      </c>
      <c r="M39" s="113" t="e">
        <f ca="1">L39*CHOOSE(MATCH(D39,{0;"0'"},0),10,12)</f>
        <v>#VALUE!</v>
      </c>
      <c r="N39" s="114" t="e">
        <f ca="1">M39/M46</f>
        <v>#VALUE!</v>
      </c>
      <c r="O39" s="114" t="e">
        <f ca="1">M39/M48</f>
        <v>#VALUE!</v>
      </c>
    </row>
    <row r="40" spans="1:19" ht="18.75" customHeight="1">
      <c r="A40" s="313"/>
      <c r="B40" s="315"/>
      <c r="C40" s="315"/>
      <c r="D40" s="75">
        <v>1</v>
      </c>
      <c r="E40" s="317"/>
      <c r="F40" s="318"/>
      <c r="G40" s="140"/>
      <c r="H40" s="115" t="e">
        <f ca="1">EVAL(G40)</f>
        <v>#VALUE!</v>
      </c>
      <c r="I40" s="116">
        <f t="shared" si="0"/>
        <v>0</v>
      </c>
      <c r="J40" s="112" t="e">
        <f t="shared" ca="1" si="1"/>
        <v>#VALUE!</v>
      </c>
      <c r="K40" s="116">
        <f t="shared" si="2"/>
        <v>0</v>
      </c>
      <c r="L40" s="112" t="e">
        <f t="shared" ca="1" si="3"/>
        <v>#VALUE!</v>
      </c>
      <c r="M40" s="113" t="e">
        <f ca="1">L40*CHOOSE(MATCH(D40,{1;"1'"},0),10,12)</f>
        <v>#VALUE!</v>
      </c>
      <c r="N40" s="117" t="e">
        <f ca="1">M40/M46</f>
        <v>#VALUE!</v>
      </c>
      <c r="O40" s="117" t="e">
        <f ca="1">M40/M48</f>
        <v>#VALUE!</v>
      </c>
    </row>
    <row r="41" spans="1:19" ht="18.75" customHeight="1">
      <c r="A41" s="293" t="s">
        <v>53</v>
      </c>
      <c r="B41" s="294"/>
      <c r="C41" s="294"/>
      <c r="D41" s="75">
        <v>2</v>
      </c>
      <c r="E41" s="317"/>
      <c r="F41" s="318"/>
      <c r="G41" s="140"/>
      <c r="H41" s="115" t="e">
        <f ca="1">EVAL(G41)</f>
        <v>#VALUE!</v>
      </c>
      <c r="I41" s="116">
        <f t="shared" si="0"/>
        <v>0</v>
      </c>
      <c r="J41" s="112" t="e">
        <f t="shared" ca="1" si="1"/>
        <v>#VALUE!</v>
      </c>
      <c r="K41" s="116">
        <f t="shared" si="2"/>
        <v>0</v>
      </c>
      <c r="L41" s="112" t="e">
        <f t="shared" ca="1" si="3"/>
        <v>#VALUE!</v>
      </c>
      <c r="M41" s="113" t="e">
        <f ca="1">L41*CHOOSE(MATCH(D41,{2;"2'"},0),10,12)</f>
        <v>#VALUE!</v>
      </c>
      <c r="N41" s="117" t="e">
        <f ca="1">M41/M46</f>
        <v>#VALUE!</v>
      </c>
      <c r="O41" s="117" t="e">
        <f ca="1">M41/M48</f>
        <v>#VALUE!</v>
      </c>
    </row>
    <row r="42" spans="1:19" ht="18.75" customHeight="1">
      <c r="A42" s="194"/>
      <c r="B42" s="195"/>
      <c r="C42" s="196"/>
      <c r="D42" s="75">
        <v>3</v>
      </c>
      <c r="E42" s="317"/>
      <c r="F42" s="318"/>
      <c r="G42" s="140"/>
      <c r="H42" s="115" t="e">
        <f ca="1">EVAL(G42)</f>
        <v>#VALUE!</v>
      </c>
      <c r="I42" s="116">
        <f t="shared" si="0"/>
        <v>0</v>
      </c>
      <c r="J42" s="112" t="e">
        <f t="shared" ca="1" si="1"/>
        <v>#VALUE!</v>
      </c>
      <c r="K42" s="116">
        <f t="shared" si="2"/>
        <v>0</v>
      </c>
      <c r="L42" s="112" t="e">
        <f t="shared" ca="1" si="3"/>
        <v>#VALUE!</v>
      </c>
      <c r="M42" s="113" t="e">
        <f ca="1">L42*CHOOSE(MATCH(D42,{3;"3'"},0),10,12)</f>
        <v>#VALUE!</v>
      </c>
      <c r="N42" s="117" t="e">
        <f ca="1">M42/M46</f>
        <v>#VALUE!</v>
      </c>
      <c r="O42" s="117" t="e">
        <f ca="1">M42/M48</f>
        <v>#VALUE!</v>
      </c>
    </row>
    <row r="43" spans="1:19" ht="18.75" customHeight="1">
      <c r="A43" s="197"/>
      <c r="B43" s="198"/>
      <c r="C43" s="199"/>
      <c r="D43" s="75">
        <v>4</v>
      </c>
      <c r="E43" s="317"/>
      <c r="F43" s="318"/>
      <c r="G43" s="140"/>
      <c r="H43" s="115" t="e">
        <f ca="1">EVAL(G43)</f>
        <v>#VALUE!</v>
      </c>
      <c r="I43" s="116">
        <f t="shared" si="0"/>
        <v>0</v>
      </c>
      <c r="J43" s="112" t="e">
        <f t="shared" ca="1" si="1"/>
        <v>#VALUE!</v>
      </c>
      <c r="K43" s="116">
        <f t="shared" si="2"/>
        <v>0</v>
      </c>
      <c r="L43" s="112" t="e">
        <f t="shared" ca="1" si="3"/>
        <v>#VALUE!</v>
      </c>
      <c r="M43" s="113" t="e">
        <f ca="1">L43*CHOOSE(MATCH(D43,{4;"4'"},0),10,12)</f>
        <v>#VALUE!</v>
      </c>
      <c r="N43" s="117" t="e">
        <f ca="1">M43/M46</f>
        <v>#VALUE!</v>
      </c>
      <c r="O43" s="117" t="e">
        <f ca="1">M43/M48</f>
        <v>#VALUE!</v>
      </c>
    </row>
    <row r="44" spans="1:19" ht="18.75" customHeight="1">
      <c r="A44" s="197"/>
      <c r="B44" s="198"/>
      <c r="C44" s="199"/>
      <c r="D44" s="81">
        <v>5</v>
      </c>
      <c r="E44" s="317"/>
      <c r="F44" s="318"/>
      <c r="G44" s="140"/>
      <c r="H44" s="115" t="e">
        <f ca="1">EVAL(G44)</f>
        <v>#VALUE!</v>
      </c>
      <c r="I44" s="118">
        <f t="shared" si="0"/>
        <v>0</v>
      </c>
      <c r="J44" s="119" t="e">
        <f t="shared" ca="1" si="1"/>
        <v>#VALUE!</v>
      </c>
      <c r="K44" s="118">
        <f t="shared" si="2"/>
        <v>0</v>
      </c>
      <c r="L44" s="119" t="e">
        <f t="shared" ca="1" si="3"/>
        <v>#VALUE!</v>
      </c>
      <c r="M44" s="113" t="e">
        <f ca="1">L44*CHOOSE(MATCH(D44,{5;"5'"},0),10,12)</f>
        <v>#VALUE!</v>
      </c>
      <c r="N44" s="120" t="e">
        <f ca="1">M44/M46</f>
        <v>#VALUE!</v>
      </c>
      <c r="O44" s="120" t="e">
        <f ca="1">M44/M48</f>
        <v>#VALUE!</v>
      </c>
    </row>
    <row r="45" spans="1:19" ht="18.75" customHeight="1" thickBot="1">
      <c r="A45" s="197"/>
      <c r="B45" s="198"/>
      <c r="C45" s="199"/>
      <c r="D45" s="76">
        <v>6</v>
      </c>
      <c r="E45" s="319"/>
      <c r="F45" s="320"/>
      <c r="G45" s="142"/>
      <c r="H45" s="122"/>
      <c r="I45" s="141"/>
      <c r="J45" s="124"/>
      <c r="K45" s="141"/>
      <c r="L45" s="124"/>
      <c r="M45" s="142"/>
      <c r="N45" s="125" t="e">
        <f ca="1">M45/M46</f>
        <v>#VALUE!</v>
      </c>
      <c r="O45" s="125" t="e">
        <f ca="1">M45/M48</f>
        <v>#VALUE!</v>
      </c>
    </row>
    <row r="46" spans="1:19" ht="18.75" customHeight="1" thickTop="1">
      <c r="A46" s="197"/>
      <c r="B46" s="198"/>
      <c r="C46" s="199"/>
      <c r="D46" s="98" t="s">
        <v>47</v>
      </c>
      <c r="E46" s="126"/>
      <c r="F46" s="127"/>
      <c r="G46" s="127"/>
      <c r="H46" s="128"/>
      <c r="I46" s="129"/>
      <c r="J46" s="129"/>
      <c r="K46" s="129"/>
      <c r="L46" s="129"/>
      <c r="M46" s="107" t="e">
        <f ca="1">SUM(M39:M45)</f>
        <v>#VALUE!</v>
      </c>
      <c r="N46" s="108" t="e">
        <f ca="1">SUM(N39:N44)</f>
        <v>#VALUE!</v>
      </c>
      <c r="O46" s="130" t="e">
        <f ca="1">M46/M48</f>
        <v>#VALUE!</v>
      </c>
    </row>
    <row r="47" spans="1:19" ht="18.75" customHeight="1" thickBot="1">
      <c r="A47" s="197"/>
      <c r="B47" s="198"/>
      <c r="C47" s="199"/>
      <c r="D47" s="99" t="s">
        <v>6</v>
      </c>
      <c r="E47" s="131"/>
      <c r="F47" s="132"/>
      <c r="G47" s="132"/>
      <c r="H47" s="133"/>
      <c r="I47" s="134"/>
      <c r="J47" s="134"/>
      <c r="K47" s="134"/>
      <c r="L47" s="134"/>
      <c r="M47" s="53" t="e">
        <f ca="1">N6-M46</f>
        <v>#VALUE!</v>
      </c>
      <c r="N47" s="135"/>
      <c r="O47" s="117" t="e">
        <f ca="1">M47/M48</f>
        <v>#VALUE!</v>
      </c>
    </row>
    <row r="48" spans="1:19" ht="18.75" customHeight="1" thickBot="1">
      <c r="A48" s="200"/>
      <c r="B48" s="201"/>
      <c r="C48" s="202"/>
      <c r="D48" s="100" t="s">
        <v>19</v>
      </c>
      <c r="E48" s="96"/>
      <c r="F48" s="42"/>
      <c r="G48" s="42"/>
      <c r="H48" s="43"/>
      <c r="I48" s="44"/>
      <c r="J48" s="44"/>
      <c r="K48" s="44"/>
      <c r="L48" s="44"/>
      <c r="M48" s="109" t="e">
        <f ca="1">SUM(M46:M47)</f>
        <v>#VALUE!</v>
      </c>
      <c r="N48" s="110"/>
      <c r="O48" s="136" t="e">
        <f ca="1">SUM(O46:O47)</f>
        <v>#VALUE!</v>
      </c>
    </row>
    <row r="49" spans="1:9" ht="17.100000000000001" customHeight="1">
      <c r="A49" s="35"/>
      <c r="B49" s="35"/>
      <c r="C49" s="35"/>
      <c r="I49" s="6"/>
    </row>
    <row r="50" spans="1:9" ht="17.100000000000001" customHeight="1">
      <c r="A50" s="35"/>
      <c r="B50" s="35"/>
      <c r="C50" s="35"/>
      <c r="I50" s="6"/>
    </row>
    <row r="51" spans="1:9" ht="17.100000000000001" customHeight="1"/>
    <row r="52" spans="1:9" ht="17.100000000000001" customHeight="1"/>
    <row r="53" spans="1:9" ht="17.100000000000001" customHeight="1"/>
    <row r="54" spans="1:9" ht="17.100000000000001" customHeight="1"/>
  </sheetData>
  <sheetProtection sheet="1" objects="1" scenarios="1" formatCells="0" selectLockedCells="1"/>
  <dataConsolidate/>
  <mergeCells count="103">
    <mergeCell ref="A41:C41"/>
    <mergeCell ref="E41:F41"/>
    <mergeCell ref="A42:C48"/>
    <mergeCell ref="E42:F42"/>
    <mergeCell ref="E43:F43"/>
    <mergeCell ref="E44:F44"/>
    <mergeCell ref="E45:F45"/>
    <mergeCell ref="A36:C37"/>
    <mergeCell ref="D36:O37"/>
    <mergeCell ref="E38:F38"/>
    <mergeCell ref="A39:A40"/>
    <mergeCell ref="B39:B40"/>
    <mergeCell ref="C39:C40"/>
    <mergeCell ref="E39:F39"/>
    <mergeCell ref="E40:F40"/>
    <mergeCell ref="B33:C33"/>
    <mergeCell ref="D33:F33"/>
    <mergeCell ref="G33:H33"/>
    <mergeCell ref="B34:C34"/>
    <mergeCell ref="D34:F34"/>
    <mergeCell ref="G34:H34"/>
    <mergeCell ref="B30:C30"/>
    <mergeCell ref="G30:H30"/>
    <mergeCell ref="B31:C31"/>
    <mergeCell ref="D31:F31"/>
    <mergeCell ref="G31:H31"/>
    <mergeCell ref="B32:C32"/>
    <mergeCell ref="D32:F32"/>
    <mergeCell ref="G32:H32"/>
    <mergeCell ref="B27:C27"/>
    <mergeCell ref="G27:H27"/>
    <mergeCell ref="B28:C28"/>
    <mergeCell ref="G28:H28"/>
    <mergeCell ref="B29:C29"/>
    <mergeCell ref="G29:H29"/>
    <mergeCell ref="A23:H23"/>
    <mergeCell ref="B24:C24"/>
    <mergeCell ref="G24:H24"/>
    <mergeCell ref="B25:C25"/>
    <mergeCell ref="G25:H25"/>
    <mergeCell ref="B26:C26"/>
    <mergeCell ref="G26:H26"/>
    <mergeCell ref="B20:C20"/>
    <mergeCell ref="G20:H20"/>
    <mergeCell ref="B21:C21"/>
    <mergeCell ref="D21:F21"/>
    <mergeCell ref="G21:H21"/>
    <mergeCell ref="B22:C22"/>
    <mergeCell ref="D22:F22"/>
    <mergeCell ref="G22:H22"/>
    <mergeCell ref="B17:C17"/>
    <mergeCell ref="G17:H17"/>
    <mergeCell ref="B18:C18"/>
    <mergeCell ref="G18:H18"/>
    <mergeCell ref="B19:C19"/>
    <mergeCell ref="G19:H19"/>
    <mergeCell ref="B14:C14"/>
    <mergeCell ref="G14:H14"/>
    <mergeCell ref="B15:C15"/>
    <mergeCell ref="G15:H15"/>
    <mergeCell ref="B16:C16"/>
    <mergeCell ref="G16:H16"/>
    <mergeCell ref="A11:K11"/>
    <mergeCell ref="A12:H12"/>
    <mergeCell ref="I12:M12"/>
    <mergeCell ref="N12:O12"/>
    <mergeCell ref="B13:C13"/>
    <mergeCell ref="D13:F13"/>
    <mergeCell ref="G13:H13"/>
    <mergeCell ref="A7:I7"/>
    <mergeCell ref="A8:C8"/>
    <mergeCell ref="D8:G8"/>
    <mergeCell ref="A9:C10"/>
    <mergeCell ref="D9:G10"/>
    <mergeCell ref="H8:I10"/>
    <mergeCell ref="J8:O10"/>
    <mergeCell ref="A4:C4"/>
    <mergeCell ref="E4:G4"/>
    <mergeCell ref="H4:I4"/>
    <mergeCell ref="J4:K4"/>
    <mergeCell ref="L4:M4"/>
    <mergeCell ref="N4:O4"/>
    <mergeCell ref="A5:C6"/>
    <mergeCell ref="E5:F5"/>
    <mergeCell ref="N5:O5"/>
    <mergeCell ref="E6:G6"/>
    <mergeCell ref="H6:I6"/>
    <mergeCell ref="J6:K6"/>
    <mergeCell ref="L6:M6"/>
    <mergeCell ref="N6:O6"/>
    <mergeCell ref="A1:M1"/>
    <mergeCell ref="N1:O1"/>
    <mergeCell ref="A2:C2"/>
    <mergeCell ref="D2:F2"/>
    <mergeCell ref="G2:H2"/>
    <mergeCell ref="I2:K2"/>
    <mergeCell ref="L2:M2"/>
    <mergeCell ref="N2:O2"/>
    <mergeCell ref="A3:B3"/>
    <mergeCell ref="C3:F3"/>
    <mergeCell ref="H3:I3"/>
    <mergeCell ref="L3:M3"/>
    <mergeCell ref="N3:O3"/>
  </mergeCells>
  <conditionalFormatting sqref="C3">
    <cfRule type="containsText" dxfId="105" priority="50" operator="containsText" text="R04904">
      <formula>NOT(ISERROR(SEARCH("R04904",C3)))</formula>
    </cfRule>
    <cfRule type="containsText" dxfId="104" priority="51" operator="containsText" text="R04904">
      <formula>NOT(ISERROR(SEARCH("R04904",C3)))</formula>
    </cfRule>
    <cfRule type="containsText" dxfId="103" priority="52" operator="containsText" text="R04903">
      <formula>NOT(ISERROR(SEARCH("R04903",C3)))</formula>
    </cfRule>
    <cfRule type="containsText" dxfId="102" priority="53" operator="containsText" text="R04902">
      <formula>NOT(ISERROR(SEARCH("R04902",C3)))</formula>
    </cfRule>
    <cfRule type="containsText" dxfId="101" priority="54" operator="containsText" text="R04901">
      <formula>NOT(ISERROR(SEARCH("R04901",C3)))</formula>
    </cfRule>
  </conditionalFormatting>
  <conditionalFormatting sqref="K20:K34 K15:K18">
    <cfRule type="containsText" dxfId="100" priority="49" operator="containsText" text="PS">
      <formula>NOT(ISERROR(SEARCH("PS",K15)))</formula>
    </cfRule>
  </conditionalFormatting>
  <conditionalFormatting sqref="J5:K5">
    <cfRule type="colorScale" priority="48">
      <colorScale>
        <cfvo type="min" val="0"/>
        <cfvo type="max" val="0"/>
        <color rgb="FFFF7128"/>
        <color rgb="FFFFEF9C"/>
      </colorScale>
    </cfRule>
  </conditionalFormatting>
  <conditionalFormatting sqref="C3:F3">
    <cfRule type="cellIs" dxfId="99" priority="46" operator="equal">
      <formula>"RIBAUT JC"</formula>
    </cfRule>
    <cfRule type="containsText" dxfId="98" priority="47" operator="containsText" text="RIBAUT JB">
      <formula>NOT(ISERROR(SEARCH("RIBAUT JB",C3)))</formula>
    </cfRule>
  </conditionalFormatting>
  <conditionalFormatting sqref="D39:E39 G39:O39 E40:E45">
    <cfRule type="expression" dxfId="97" priority="45">
      <formula>$D39="0'"</formula>
    </cfRule>
  </conditionalFormatting>
  <conditionalFormatting sqref="D40:O40">
    <cfRule type="expression" dxfId="96" priority="44">
      <formula>$D40="1'"</formula>
    </cfRule>
  </conditionalFormatting>
  <conditionalFormatting sqref="D41:O41">
    <cfRule type="expression" dxfId="95" priority="43">
      <formula>$D41="2'"</formula>
    </cfRule>
  </conditionalFormatting>
  <conditionalFormatting sqref="D42:O42">
    <cfRule type="expression" dxfId="94" priority="42">
      <formula>$D42="3'"</formula>
    </cfRule>
  </conditionalFormatting>
  <conditionalFormatting sqref="D43:O43">
    <cfRule type="expression" dxfId="93" priority="41">
      <formula>$D43="4'"</formula>
    </cfRule>
  </conditionalFormatting>
  <conditionalFormatting sqref="D44:O44">
    <cfRule type="expression" dxfId="92" priority="40">
      <formula>$D44="5'"</formula>
    </cfRule>
  </conditionalFormatting>
  <conditionalFormatting sqref="I14:O34">
    <cfRule type="expression" dxfId="91" priority="39">
      <formula>$I14="5'"</formula>
    </cfRule>
  </conditionalFormatting>
  <conditionalFormatting sqref="A14:H14">
    <cfRule type="expression" dxfId="90" priority="38">
      <formula>$A14="0'"</formula>
    </cfRule>
  </conditionalFormatting>
  <conditionalFormatting sqref="A15:H15">
    <cfRule type="expression" dxfId="89" priority="37">
      <formula>$A15="1'"</formula>
    </cfRule>
  </conditionalFormatting>
  <conditionalFormatting sqref="A16:H16">
    <cfRule type="expression" dxfId="88" priority="36">
      <formula>$A16="2'"</formula>
    </cfRule>
  </conditionalFormatting>
  <conditionalFormatting sqref="A17:H17">
    <cfRule type="expression" dxfId="87" priority="35">
      <formula>$A17="3'"</formula>
    </cfRule>
  </conditionalFormatting>
  <conditionalFormatting sqref="A18:H18">
    <cfRule type="expression" dxfId="86" priority="34">
      <formula>$A18="4'"</formula>
    </cfRule>
  </conditionalFormatting>
  <conditionalFormatting sqref="A19:H19">
    <cfRule type="expression" dxfId="85" priority="33">
      <formula>$A19="5'"</formula>
    </cfRule>
  </conditionalFormatting>
  <conditionalFormatting sqref="A24:H24">
    <cfRule type="expression" dxfId="84" priority="32">
      <formula>$A24="0'"</formula>
    </cfRule>
  </conditionalFormatting>
  <conditionalFormatting sqref="A25:H25">
    <cfRule type="expression" dxfId="83" priority="31">
      <formula>$A25="1'"</formula>
    </cfRule>
  </conditionalFormatting>
  <conditionalFormatting sqref="A26:H26">
    <cfRule type="expression" dxfId="82" priority="30">
      <formula>$A26="2'"</formula>
    </cfRule>
  </conditionalFormatting>
  <conditionalFormatting sqref="A27:H27">
    <cfRule type="expression" dxfId="81" priority="29">
      <formula>$A27="3'"</formula>
    </cfRule>
  </conditionalFormatting>
  <conditionalFormatting sqref="A28:H28">
    <cfRule type="expression" dxfId="80" priority="28">
      <formula>$A28="4'"</formula>
    </cfRule>
  </conditionalFormatting>
  <conditionalFormatting sqref="A29:H29">
    <cfRule type="expression" dxfId="79" priority="27">
      <formula>$A29="5'"</formula>
    </cfRule>
  </conditionalFormatting>
  <conditionalFormatting sqref="I14:O34">
    <cfRule type="expression" dxfId="78" priority="22">
      <formula>$I14="4'"</formula>
    </cfRule>
    <cfRule type="expression" dxfId="77" priority="23">
      <formula>$I14="3'"</formula>
    </cfRule>
    <cfRule type="expression" dxfId="76" priority="24">
      <formula>$I14="2'"</formula>
    </cfRule>
    <cfRule type="expression" dxfId="75" priority="25">
      <formula>$I14="0'"</formula>
    </cfRule>
    <cfRule type="expression" dxfId="74" priority="26">
      <formula>$I14="1'"</formula>
    </cfRule>
  </conditionalFormatting>
  <conditionalFormatting sqref="H39">
    <cfRule type="expression" dxfId="73" priority="20">
      <formula>$D39="0'"</formula>
    </cfRule>
    <cfRule type="expression" dxfId="72" priority="21">
      <formula>$D39=0</formula>
    </cfRule>
  </conditionalFormatting>
  <conditionalFormatting sqref="H40">
    <cfRule type="expression" dxfId="71" priority="18">
      <formula>$D40="1'"</formula>
    </cfRule>
    <cfRule type="expression" dxfId="70" priority="19">
      <formula>$D40=1</formula>
    </cfRule>
  </conditionalFormatting>
  <conditionalFormatting sqref="H41">
    <cfRule type="expression" dxfId="69" priority="16">
      <formula>$D41="2'"</formula>
    </cfRule>
    <cfRule type="expression" dxfId="68" priority="17">
      <formula>$D41=2</formula>
    </cfRule>
  </conditionalFormatting>
  <conditionalFormatting sqref="H42">
    <cfRule type="expression" dxfId="67" priority="14">
      <formula>$D42="3'"</formula>
    </cfRule>
    <cfRule type="expression" dxfId="66" priority="15">
      <formula>$D42=3</formula>
    </cfRule>
  </conditionalFormatting>
  <conditionalFormatting sqref="H43">
    <cfRule type="expression" dxfId="65" priority="12">
      <formula>$D43="4'"</formula>
    </cfRule>
    <cfRule type="expression" dxfId="64" priority="13">
      <formula>$D43=4</formula>
    </cfRule>
  </conditionalFormatting>
  <conditionalFormatting sqref="H44">
    <cfRule type="expression" dxfId="63" priority="10">
      <formula>$D44="5'"</formula>
    </cfRule>
    <cfRule type="expression" dxfId="62" priority="11">
      <formula>$D44=5</formula>
    </cfRule>
  </conditionalFormatting>
  <conditionalFormatting sqref="H3 K3">
    <cfRule type="containsText" dxfId="61" priority="9" operator="containsText" text="R0490141001">
      <formula>NOT(ISERROR(SEARCH("R0490141001",H3)))</formula>
    </cfRule>
  </conditionalFormatting>
  <conditionalFormatting sqref="H3:I3">
    <cfRule type="containsText" dxfId="60" priority="6" operator="containsText" text="R04903">
      <formula>NOT(ISERROR(SEARCH("R04903",H3)))</formula>
    </cfRule>
    <cfRule type="cellIs" dxfId="59" priority="7" operator="equal">
      <formula>"R04902"</formula>
    </cfRule>
    <cfRule type="containsText" dxfId="58" priority="8" operator="containsText" text="R04901">
      <formula>NOT(ISERROR(SEARCH("R04901",H3)))</formula>
    </cfRule>
  </conditionalFormatting>
  <conditionalFormatting sqref="J3:K3">
    <cfRule type="expression" dxfId="57" priority="2">
      <formula>$H3="R04902"</formula>
    </cfRule>
    <cfRule type="expression" dxfId="56" priority="3">
      <formula>$H3="R04901"</formula>
    </cfRule>
    <cfRule type="expression" dxfId="55" priority="4">
      <formula>$H3=S4903</formula>
    </cfRule>
    <cfRule type="expression" dxfId="54" priority="5">
      <formula>$H3="R04903"</formula>
    </cfRule>
  </conditionalFormatting>
  <conditionalFormatting sqref="Q3">
    <cfRule type="expression" dxfId="53" priority="1">
      <formula>$H3="R04903"</formula>
    </cfRule>
  </conditionalFormatting>
  <dataValidations count="10">
    <dataValidation type="list" allowBlank="1" showInputMessage="1" showErrorMessage="1" sqref="H3:I3">
      <formula1>$W$4:$W$7</formula1>
    </dataValidation>
    <dataValidation type="list" allowBlank="1" showInputMessage="1" showErrorMessage="1" sqref="I14:I34">
      <formula1>$U$12:$U$24</formula1>
    </dataValidation>
    <dataValidation type="list" allowBlank="1" showInputMessage="1" showErrorMessage="1" sqref="A39:C40 A9:G10">
      <formula1>$U$26:$U$27</formula1>
    </dataValidation>
    <dataValidation type="list" allowBlank="1" showInputMessage="1" showErrorMessage="1" sqref="A24 D39 A14">
      <formula1>$U$13:$U$14</formula1>
    </dataValidation>
    <dataValidation type="list" allowBlank="1" showInputMessage="1" showErrorMessage="1" sqref="A25 D40 A15">
      <formula1>$U$15:$U$16</formula1>
    </dataValidation>
    <dataValidation type="list" allowBlank="1" showInputMessage="1" showErrorMessage="1" sqref="A26 D41 A16">
      <formula1>$U$17:$U$18</formula1>
    </dataValidation>
    <dataValidation type="list" allowBlank="1" showInputMessage="1" showErrorMessage="1" sqref="A27 D42 A17">
      <formula1>$U$19:$U$20</formula1>
    </dataValidation>
    <dataValidation type="list" allowBlank="1" showInputMessage="1" showErrorMessage="1" sqref="A28 D43 A18">
      <formula1>$U$21:$U$22</formula1>
    </dataValidation>
    <dataValidation type="list" allowBlank="1" showInputMessage="1" showErrorMessage="1" sqref="A29 D44 A19">
      <formula1>$U$23:$U$24</formula1>
    </dataValidation>
    <dataValidation type="list" allowBlank="1" showInputMessage="1" showErrorMessage="1" sqref="C3:F3">
      <formula1>$V$4:$V$6</formula1>
    </dataValidation>
  </dataValidations>
  <printOptions horizontalCentered="1"/>
  <pageMargins left="0" right="0" top="0" bottom="0" header="0" footer="0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W54"/>
  <sheetViews>
    <sheetView workbookViewId="0">
      <selection activeCell="J8" sqref="J8:O10"/>
    </sheetView>
  </sheetViews>
  <sheetFormatPr baseColWidth="10" defaultRowHeight="15"/>
  <cols>
    <col min="1" max="1" width="4.85546875" customWidth="1"/>
    <col min="2" max="2" width="5.42578125" customWidth="1"/>
    <col min="3" max="3" width="8.7109375" customWidth="1"/>
    <col min="4" max="4" width="7.85546875" customWidth="1"/>
    <col min="5" max="5" width="6.140625" customWidth="1"/>
    <col min="6" max="6" width="5.85546875" customWidth="1"/>
    <col min="7" max="7" width="8" customWidth="1"/>
    <col min="8" max="8" width="7.5703125" customWidth="1"/>
    <col min="9" max="9" width="6.140625" customWidth="1"/>
    <col min="10" max="10" width="6.5703125" customWidth="1"/>
    <col min="11" max="11" width="7.140625" customWidth="1"/>
    <col min="12" max="12" width="6.5703125" customWidth="1"/>
    <col min="13" max="13" width="6.7109375" customWidth="1"/>
    <col min="14" max="14" width="8" customWidth="1"/>
    <col min="15" max="15" width="7.5703125" customWidth="1"/>
    <col min="22" max="22" width="22.7109375" customWidth="1"/>
  </cols>
  <sheetData>
    <row r="1" spans="1:23" ht="33.75" customHeight="1" thickBot="1">
      <c r="A1" s="203" t="s">
        <v>20</v>
      </c>
      <c r="B1" s="203"/>
      <c r="C1" s="203"/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4"/>
      <c r="O1" s="204"/>
    </row>
    <row r="2" spans="1:23" ht="17.25" customHeight="1">
      <c r="A2" s="205" t="s">
        <v>56</v>
      </c>
      <c r="B2" s="206"/>
      <c r="C2" s="207"/>
      <c r="D2" s="208"/>
      <c r="E2" s="209"/>
      <c r="F2" s="210"/>
      <c r="G2" s="211"/>
      <c r="H2" s="212"/>
      <c r="I2" s="213" t="s">
        <v>57</v>
      </c>
      <c r="J2" s="206"/>
      <c r="K2" s="207"/>
      <c r="L2" s="208"/>
      <c r="M2" s="210"/>
      <c r="N2" s="214"/>
      <c r="O2" s="215"/>
    </row>
    <row r="3" spans="1:23" ht="19.5" customHeight="1">
      <c r="A3" s="216" t="s">
        <v>27</v>
      </c>
      <c r="B3" s="217"/>
      <c r="C3" s="222"/>
      <c r="D3" s="223"/>
      <c r="E3" s="223"/>
      <c r="F3" s="224"/>
      <c r="G3" s="91" t="s">
        <v>58</v>
      </c>
      <c r="H3" s="323"/>
      <c r="I3" s="324"/>
      <c r="J3" s="95">
        <v>41</v>
      </c>
      <c r="K3" s="177">
        <f>D2-DATE(YEAR(D2),1,0)</f>
        <v>0</v>
      </c>
      <c r="L3" s="218" t="s">
        <v>55</v>
      </c>
      <c r="M3" s="219"/>
      <c r="N3" s="220" t="e">
        <f>1*CHOOSE(MATCH(H3,{"R04901";"R04902";"R04903"},0),1,2,3)</f>
        <v>#N/A</v>
      </c>
      <c r="O3" s="221"/>
      <c r="Q3" s="88"/>
      <c r="S3" s="89"/>
    </row>
    <row r="4" spans="1:23" ht="15.75" customHeight="1" thickBot="1">
      <c r="A4" s="251" t="s">
        <v>21</v>
      </c>
      <c r="B4" s="252"/>
      <c r="C4" s="253"/>
      <c r="D4" s="92" t="s">
        <v>22</v>
      </c>
      <c r="E4" s="248"/>
      <c r="F4" s="249"/>
      <c r="G4" s="250"/>
      <c r="H4" s="254"/>
      <c r="I4" s="254"/>
      <c r="J4" s="254"/>
      <c r="K4" s="254"/>
      <c r="L4" s="254"/>
      <c r="M4" s="254"/>
      <c r="N4" s="231" t="s">
        <v>29</v>
      </c>
      <c r="O4" s="232"/>
    </row>
    <row r="5" spans="1:23" ht="17.25" customHeight="1">
      <c r="A5" s="233"/>
      <c r="B5" s="234"/>
      <c r="C5" s="235"/>
      <c r="D5" s="93" t="s">
        <v>54</v>
      </c>
      <c r="E5" s="325"/>
      <c r="F5" s="326"/>
      <c r="G5" s="101"/>
      <c r="H5" s="102"/>
      <c r="I5" s="101"/>
      <c r="J5" s="102"/>
      <c r="K5" s="103"/>
      <c r="L5" s="104"/>
      <c r="M5" s="105"/>
      <c r="N5" s="260">
        <f>SUM(E5:M5)</f>
        <v>0</v>
      </c>
      <c r="O5" s="261"/>
      <c r="V5" s="77" t="s">
        <v>62</v>
      </c>
      <c r="W5" t="s">
        <v>72</v>
      </c>
    </row>
    <row r="6" spans="1:23" ht="17.25" customHeight="1" thickBot="1">
      <c r="A6" s="236"/>
      <c r="B6" s="237"/>
      <c r="C6" s="238"/>
      <c r="D6" s="94" t="s">
        <v>2</v>
      </c>
      <c r="E6" s="327"/>
      <c r="F6" s="328"/>
      <c r="G6" s="329"/>
      <c r="H6" s="247"/>
      <c r="I6" s="247"/>
      <c r="J6" s="247"/>
      <c r="K6" s="247"/>
      <c r="L6" s="247"/>
      <c r="M6" s="255"/>
      <c r="N6" s="262">
        <f>SUM(E6:M6)</f>
        <v>0</v>
      </c>
      <c r="O6" s="263"/>
      <c r="V6" s="77" t="s">
        <v>63</v>
      </c>
      <c r="W6" t="s">
        <v>70</v>
      </c>
    </row>
    <row r="7" spans="1:23" ht="20.25" customHeight="1" thickBot="1">
      <c r="A7" s="256" t="s">
        <v>23</v>
      </c>
      <c r="B7" s="256"/>
      <c r="C7" s="256"/>
      <c r="D7" s="256"/>
      <c r="E7" s="256"/>
      <c r="F7" s="256"/>
      <c r="G7" s="256"/>
      <c r="H7" s="256"/>
      <c r="I7" s="256"/>
      <c r="J7" s="34"/>
      <c r="K7" s="34"/>
      <c r="L7" s="34"/>
      <c r="M7" s="34"/>
      <c r="N7" s="34"/>
      <c r="O7" s="34"/>
      <c r="W7" t="s">
        <v>71</v>
      </c>
    </row>
    <row r="8" spans="1:23" ht="17.100000000000001" customHeight="1">
      <c r="A8" s="257" t="s">
        <v>24</v>
      </c>
      <c r="B8" s="258"/>
      <c r="C8" s="259"/>
      <c r="D8" s="258" t="s">
        <v>25</v>
      </c>
      <c r="E8" s="258"/>
      <c r="F8" s="258"/>
      <c r="G8" s="259"/>
      <c r="H8" s="332" t="s">
        <v>26</v>
      </c>
      <c r="I8" s="333"/>
      <c r="J8" s="264"/>
      <c r="K8" s="264"/>
      <c r="L8" s="264"/>
      <c r="M8" s="264"/>
      <c r="N8" s="264"/>
      <c r="O8" s="265"/>
    </row>
    <row r="9" spans="1:23" ht="10.5" customHeight="1">
      <c r="A9" s="225"/>
      <c r="B9" s="226"/>
      <c r="C9" s="227"/>
      <c r="D9" s="226"/>
      <c r="E9" s="226"/>
      <c r="F9" s="226"/>
      <c r="G9" s="226"/>
      <c r="H9" s="334"/>
      <c r="I9" s="335"/>
      <c r="J9" s="266"/>
      <c r="K9" s="266"/>
      <c r="L9" s="266"/>
      <c r="M9" s="266"/>
      <c r="N9" s="266"/>
      <c r="O9" s="267"/>
    </row>
    <row r="10" spans="1:23" ht="10.5" customHeight="1" thickBot="1">
      <c r="A10" s="228"/>
      <c r="B10" s="229"/>
      <c r="C10" s="230"/>
      <c r="D10" s="229"/>
      <c r="E10" s="229"/>
      <c r="F10" s="229"/>
      <c r="G10" s="229"/>
      <c r="H10" s="336"/>
      <c r="I10" s="337"/>
      <c r="J10" s="268"/>
      <c r="K10" s="268"/>
      <c r="L10" s="268"/>
      <c r="M10" s="268"/>
      <c r="N10" s="268"/>
      <c r="O10" s="269"/>
    </row>
    <row r="11" spans="1:23" ht="20.25" customHeight="1" thickBot="1">
      <c r="A11" s="243" t="s">
        <v>28</v>
      </c>
      <c r="B11" s="243"/>
      <c r="C11" s="243"/>
      <c r="D11" s="243"/>
      <c r="E11" s="243"/>
      <c r="F11" s="243"/>
      <c r="G11" s="243"/>
      <c r="H11" s="243"/>
      <c r="I11" s="243"/>
      <c r="J11" s="243"/>
      <c r="K11" s="243"/>
      <c r="O11" s="33"/>
    </row>
    <row r="12" spans="1:23" ht="17.100000000000001" customHeight="1" thickBot="1">
      <c r="A12" s="244" t="s">
        <v>30</v>
      </c>
      <c r="B12" s="245"/>
      <c r="C12" s="245"/>
      <c r="D12" s="245"/>
      <c r="E12" s="245"/>
      <c r="F12" s="245"/>
      <c r="G12" s="245"/>
      <c r="H12" s="246"/>
      <c r="I12" s="241" t="s">
        <v>31</v>
      </c>
      <c r="J12" s="242"/>
      <c r="K12" s="242"/>
      <c r="L12" s="242"/>
      <c r="M12" s="242"/>
      <c r="N12" s="239" t="s">
        <v>40</v>
      </c>
      <c r="O12" s="240"/>
      <c r="R12" s="39"/>
    </row>
    <row r="13" spans="1:23" ht="23.25" customHeight="1" thickBot="1">
      <c r="A13" s="61" t="s">
        <v>59</v>
      </c>
      <c r="B13" s="290" t="s">
        <v>33</v>
      </c>
      <c r="C13" s="290"/>
      <c r="D13" s="290" t="s">
        <v>34</v>
      </c>
      <c r="E13" s="290"/>
      <c r="F13" s="290"/>
      <c r="G13" s="290" t="s">
        <v>35</v>
      </c>
      <c r="H13" s="291"/>
      <c r="I13" s="62" t="s">
        <v>32</v>
      </c>
      <c r="J13" s="144" t="s">
        <v>37</v>
      </c>
      <c r="K13" s="144" t="s">
        <v>36</v>
      </c>
      <c r="L13" s="64" t="s">
        <v>38</v>
      </c>
      <c r="M13" s="139" t="s">
        <v>39</v>
      </c>
      <c r="N13" s="66" t="s">
        <v>4</v>
      </c>
      <c r="O13" s="90" t="s">
        <v>22</v>
      </c>
      <c r="U13" s="1">
        <v>0</v>
      </c>
      <c r="W13" s="1"/>
    </row>
    <row r="14" spans="1:23" ht="18" customHeight="1">
      <c r="A14" s="67">
        <v>0</v>
      </c>
      <c r="B14" s="286"/>
      <c r="C14" s="287"/>
      <c r="D14" s="168"/>
      <c r="E14" s="169"/>
      <c r="F14" s="170"/>
      <c r="G14" s="288"/>
      <c r="H14" s="289"/>
      <c r="I14" s="86"/>
      <c r="J14" s="55"/>
      <c r="K14" s="56"/>
      <c r="L14" s="57"/>
      <c r="M14" s="58"/>
      <c r="N14" s="59"/>
      <c r="O14" s="60"/>
      <c r="U14" s="1" t="s">
        <v>68</v>
      </c>
      <c r="W14" s="38"/>
    </row>
    <row r="15" spans="1:23" ht="18" customHeight="1">
      <c r="A15" s="68">
        <v>1</v>
      </c>
      <c r="B15" s="270"/>
      <c r="C15" s="271"/>
      <c r="D15" s="171"/>
      <c r="E15" s="172"/>
      <c r="F15" s="173"/>
      <c r="G15" s="272"/>
      <c r="H15" s="273"/>
      <c r="I15" s="86"/>
      <c r="J15" s="55"/>
      <c r="K15" s="56"/>
      <c r="L15" s="57"/>
      <c r="M15" s="58"/>
      <c r="N15" s="59"/>
      <c r="O15" s="60"/>
      <c r="T15" s="1"/>
      <c r="U15" s="1">
        <v>1</v>
      </c>
    </row>
    <row r="16" spans="1:23" ht="18" customHeight="1">
      <c r="A16" s="68">
        <v>2</v>
      </c>
      <c r="B16" s="270"/>
      <c r="C16" s="271"/>
      <c r="D16" s="171"/>
      <c r="E16" s="172"/>
      <c r="F16" s="173"/>
      <c r="G16" s="272"/>
      <c r="H16" s="273"/>
      <c r="I16" s="86"/>
      <c r="J16" s="55"/>
      <c r="K16" s="56"/>
      <c r="L16" s="57"/>
      <c r="M16" s="58"/>
      <c r="N16" s="59"/>
      <c r="O16" s="60"/>
      <c r="T16" s="78"/>
      <c r="U16" s="1" t="s">
        <v>64</v>
      </c>
    </row>
    <row r="17" spans="1:21" ht="18" customHeight="1">
      <c r="A17" s="68">
        <v>3</v>
      </c>
      <c r="B17" s="270"/>
      <c r="C17" s="271"/>
      <c r="D17" s="171"/>
      <c r="E17" s="172"/>
      <c r="F17" s="173"/>
      <c r="G17" s="272"/>
      <c r="H17" s="273"/>
      <c r="I17" s="86"/>
      <c r="J17" s="55"/>
      <c r="K17" s="56"/>
      <c r="L17" s="57"/>
      <c r="M17" s="58"/>
      <c r="N17" s="59"/>
      <c r="O17" s="60"/>
      <c r="U17" s="1">
        <v>2</v>
      </c>
    </row>
    <row r="18" spans="1:21" ht="18" customHeight="1">
      <c r="A18" s="68">
        <v>4</v>
      </c>
      <c r="B18" s="270"/>
      <c r="C18" s="271"/>
      <c r="D18" s="171"/>
      <c r="E18" s="172"/>
      <c r="F18" s="173"/>
      <c r="G18" s="272"/>
      <c r="H18" s="273"/>
      <c r="I18" s="86"/>
      <c r="J18" s="55"/>
      <c r="K18" s="56"/>
      <c r="L18" s="57"/>
      <c r="M18" s="58"/>
      <c r="N18" s="59"/>
      <c r="O18" s="60"/>
      <c r="U18" s="1" t="s">
        <v>65</v>
      </c>
    </row>
    <row r="19" spans="1:21" ht="18" customHeight="1">
      <c r="A19" s="82">
        <v>5</v>
      </c>
      <c r="B19" s="270"/>
      <c r="C19" s="271"/>
      <c r="D19" s="171"/>
      <c r="E19" s="172"/>
      <c r="F19" s="173"/>
      <c r="G19" s="272"/>
      <c r="H19" s="273"/>
      <c r="I19" s="86"/>
      <c r="J19" s="55"/>
      <c r="K19" s="56"/>
      <c r="L19" s="57"/>
      <c r="M19" s="58"/>
      <c r="N19" s="59"/>
      <c r="O19" s="60"/>
      <c r="U19" s="1">
        <v>3</v>
      </c>
    </row>
    <row r="20" spans="1:21" ht="18" customHeight="1">
      <c r="A20" s="84">
        <v>6</v>
      </c>
      <c r="B20" s="282"/>
      <c r="C20" s="283"/>
      <c r="D20" s="174"/>
      <c r="E20" s="175"/>
      <c r="F20" s="176"/>
      <c r="G20" s="284"/>
      <c r="H20" s="285"/>
      <c r="I20" s="86"/>
      <c r="J20" s="55"/>
      <c r="K20" s="56"/>
      <c r="L20" s="57"/>
      <c r="M20" s="58"/>
      <c r="N20" s="59"/>
      <c r="O20" s="60"/>
      <c r="U20" s="85" t="s">
        <v>66</v>
      </c>
    </row>
    <row r="21" spans="1:21" ht="18" customHeight="1">
      <c r="A21" s="68"/>
      <c r="B21" s="274"/>
      <c r="C21" s="270"/>
      <c r="D21" s="275"/>
      <c r="E21" s="276"/>
      <c r="F21" s="277"/>
      <c r="G21" s="273"/>
      <c r="H21" s="292"/>
      <c r="I21" s="86"/>
      <c r="J21" s="55"/>
      <c r="K21" s="56"/>
      <c r="L21" s="57"/>
      <c r="M21" s="58"/>
      <c r="N21" s="59"/>
      <c r="O21" s="60"/>
      <c r="U21" s="1">
        <v>4</v>
      </c>
    </row>
    <row r="22" spans="1:21" ht="18" customHeight="1">
      <c r="A22" s="68"/>
      <c r="B22" s="274"/>
      <c r="C22" s="270"/>
      <c r="D22" s="275"/>
      <c r="E22" s="276"/>
      <c r="F22" s="277"/>
      <c r="G22" s="273"/>
      <c r="H22" s="278"/>
      <c r="I22" s="86"/>
      <c r="J22" s="55"/>
      <c r="K22" s="56"/>
      <c r="L22" s="57"/>
      <c r="M22" s="58"/>
      <c r="N22" s="59"/>
      <c r="O22" s="60"/>
      <c r="T22" s="79"/>
      <c r="U22" s="1" t="s">
        <v>67</v>
      </c>
    </row>
    <row r="23" spans="1:21" ht="18" customHeight="1">
      <c r="A23" s="279" t="s">
        <v>41</v>
      </c>
      <c r="B23" s="280"/>
      <c r="C23" s="280"/>
      <c r="D23" s="280"/>
      <c r="E23" s="280"/>
      <c r="F23" s="280"/>
      <c r="G23" s="280"/>
      <c r="H23" s="281"/>
      <c r="I23" s="86"/>
      <c r="J23" s="55"/>
      <c r="K23" s="56"/>
      <c r="L23" s="57"/>
      <c r="M23" s="58"/>
      <c r="N23" s="59"/>
      <c r="O23" s="60"/>
      <c r="T23" s="79"/>
      <c r="U23" s="1">
        <v>5</v>
      </c>
    </row>
    <row r="24" spans="1:21" ht="18" customHeight="1">
      <c r="A24" s="68">
        <v>0</v>
      </c>
      <c r="B24" s="270"/>
      <c r="C24" s="271"/>
      <c r="D24" s="162">
        <f>H3</f>
        <v>0</v>
      </c>
      <c r="E24" s="163">
        <f>J3</f>
        <v>41</v>
      </c>
      <c r="F24" s="164">
        <f>K3</f>
        <v>0</v>
      </c>
      <c r="G24" s="272"/>
      <c r="H24" s="273"/>
      <c r="I24" s="86"/>
      <c r="J24" s="55"/>
      <c r="K24" s="56"/>
      <c r="L24" s="57"/>
      <c r="M24" s="58"/>
      <c r="N24" s="59"/>
      <c r="O24" s="60"/>
      <c r="U24" s="1" t="s">
        <v>60</v>
      </c>
    </row>
    <row r="25" spans="1:21" ht="18" customHeight="1">
      <c r="A25" s="68">
        <v>1</v>
      </c>
      <c r="B25" s="270"/>
      <c r="C25" s="271"/>
      <c r="D25" s="162">
        <f>H3</f>
        <v>0</v>
      </c>
      <c r="E25" s="163">
        <f>J3</f>
        <v>41</v>
      </c>
      <c r="F25" s="164">
        <f>K3</f>
        <v>0</v>
      </c>
      <c r="G25" s="272"/>
      <c r="H25" s="273"/>
      <c r="I25" s="86"/>
      <c r="J25" s="55"/>
      <c r="K25" s="56"/>
      <c r="L25" s="57"/>
      <c r="M25" s="58"/>
      <c r="N25" s="59"/>
      <c r="O25" s="60"/>
    </row>
    <row r="26" spans="1:21" ht="18" customHeight="1">
      <c r="A26" s="68">
        <v>2</v>
      </c>
      <c r="B26" s="270"/>
      <c r="C26" s="271"/>
      <c r="D26" s="162">
        <f>H3</f>
        <v>0</v>
      </c>
      <c r="E26" s="163">
        <f>J3</f>
        <v>41</v>
      </c>
      <c r="F26" s="164">
        <f>K3</f>
        <v>0</v>
      </c>
      <c r="G26" s="272"/>
      <c r="H26" s="273"/>
      <c r="I26" s="86"/>
      <c r="J26" s="55"/>
      <c r="K26" s="56"/>
      <c r="L26" s="57"/>
      <c r="M26" s="58"/>
      <c r="N26" s="59"/>
      <c r="O26" s="60"/>
      <c r="U26" s="1" t="s">
        <v>69</v>
      </c>
    </row>
    <row r="27" spans="1:21" ht="18" customHeight="1">
      <c r="A27" s="68">
        <v>3</v>
      </c>
      <c r="B27" s="270"/>
      <c r="C27" s="271"/>
      <c r="D27" s="162">
        <f>H3</f>
        <v>0</v>
      </c>
      <c r="E27" s="163">
        <f>J3</f>
        <v>41</v>
      </c>
      <c r="F27" s="164">
        <f>K3</f>
        <v>0</v>
      </c>
      <c r="G27" s="272"/>
      <c r="H27" s="273"/>
      <c r="I27" s="86"/>
      <c r="J27" s="55"/>
      <c r="K27" s="56"/>
      <c r="L27" s="57"/>
      <c r="M27" s="58"/>
      <c r="N27" s="59"/>
      <c r="O27" s="60"/>
      <c r="U27" s="1"/>
    </row>
    <row r="28" spans="1:21" ht="18" customHeight="1">
      <c r="A28" s="68">
        <v>4</v>
      </c>
      <c r="B28" s="270"/>
      <c r="C28" s="271"/>
      <c r="D28" s="162">
        <f>H3</f>
        <v>0</v>
      </c>
      <c r="E28" s="163">
        <f>J3</f>
        <v>41</v>
      </c>
      <c r="F28" s="164">
        <f>K3</f>
        <v>0</v>
      </c>
      <c r="G28" s="272"/>
      <c r="H28" s="273"/>
      <c r="I28" s="86"/>
      <c r="J28" s="55"/>
      <c r="K28" s="56"/>
      <c r="L28" s="57"/>
      <c r="M28" s="58"/>
      <c r="N28" s="59"/>
      <c r="O28" s="60"/>
    </row>
    <row r="29" spans="1:21" ht="18" customHeight="1">
      <c r="A29" s="68">
        <v>5</v>
      </c>
      <c r="B29" s="270"/>
      <c r="C29" s="271"/>
      <c r="D29" s="162">
        <f>H3</f>
        <v>0</v>
      </c>
      <c r="E29" s="163">
        <f>J3</f>
        <v>41</v>
      </c>
      <c r="F29" s="164">
        <f>K3</f>
        <v>0</v>
      </c>
      <c r="G29" s="272"/>
      <c r="H29" s="273"/>
      <c r="I29" s="86"/>
      <c r="J29" s="55"/>
      <c r="K29" s="56"/>
      <c r="L29" s="57"/>
      <c r="M29" s="58"/>
      <c r="N29" s="59"/>
      <c r="O29" s="60"/>
    </row>
    <row r="30" spans="1:21" ht="18" customHeight="1">
      <c r="A30" s="83">
        <v>6</v>
      </c>
      <c r="B30" s="308"/>
      <c r="C30" s="309"/>
      <c r="D30" s="165">
        <f>H3</f>
        <v>0</v>
      </c>
      <c r="E30" s="166">
        <f>J3</f>
        <v>41</v>
      </c>
      <c r="F30" s="167">
        <f>K3</f>
        <v>0</v>
      </c>
      <c r="G30" s="310"/>
      <c r="H30" s="311"/>
      <c r="I30" s="86"/>
      <c r="J30" s="55"/>
      <c r="K30" s="56"/>
      <c r="L30" s="57"/>
      <c r="M30" s="58"/>
      <c r="N30" s="59"/>
      <c r="O30" s="60"/>
    </row>
    <row r="31" spans="1:21" ht="18" customHeight="1">
      <c r="A31" s="69"/>
      <c r="B31" s="274"/>
      <c r="C31" s="270"/>
      <c r="D31" s="275"/>
      <c r="E31" s="276"/>
      <c r="F31" s="277"/>
      <c r="G31" s="273"/>
      <c r="H31" s="278"/>
      <c r="I31" s="86"/>
      <c r="J31" s="55"/>
      <c r="K31" s="56"/>
      <c r="L31" s="57"/>
      <c r="M31" s="58"/>
      <c r="N31" s="59"/>
      <c r="O31" s="60"/>
    </row>
    <row r="32" spans="1:21" ht="18" customHeight="1">
      <c r="A32" s="69"/>
      <c r="B32" s="316"/>
      <c r="C32" s="270"/>
      <c r="D32" s="275"/>
      <c r="E32" s="276"/>
      <c r="F32" s="277"/>
      <c r="G32" s="273"/>
      <c r="H32" s="292"/>
      <c r="I32" s="86"/>
      <c r="J32" s="55"/>
      <c r="K32" s="56"/>
      <c r="L32" s="57"/>
      <c r="M32" s="58"/>
      <c r="N32" s="59"/>
      <c r="O32" s="60"/>
    </row>
    <row r="33" spans="1:19" ht="18" customHeight="1">
      <c r="A33" s="69"/>
      <c r="B33" s="316"/>
      <c r="C33" s="270"/>
      <c r="D33" s="275"/>
      <c r="E33" s="276"/>
      <c r="F33" s="277"/>
      <c r="G33" s="273"/>
      <c r="H33" s="292"/>
      <c r="I33" s="86"/>
      <c r="J33" s="55"/>
      <c r="K33" s="56"/>
      <c r="L33" s="57"/>
      <c r="M33" s="58"/>
      <c r="N33" s="59"/>
      <c r="O33" s="60"/>
    </row>
    <row r="34" spans="1:19" ht="18" customHeight="1" thickBot="1">
      <c r="A34" s="70"/>
      <c r="B34" s="295"/>
      <c r="C34" s="296"/>
      <c r="D34" s="297"/>
      <c r="E34" s="297"/>
      <c r="F34" s="297"/>
      <c r="G34" s="298"/>
      <c r="H34" s="299"/>
      <c r="I34" s="86"/>
      <c r="J34" s="50"/>
      <c r="K34" s="52"/>
      <c r="L34" s="51"/>
      <c r="M34" s="145"/>
      <c r="N34" s="48"/>
      <c r="O34" s="49"/>
    </row>
    <row r="35" spans="1:19" ht="7.5" customHeight="1" thickBot="1"/>
    <row r="36" spans="1:19" ht="17.100000000000001" customHeight="1">
      <c r="A36" s="300" t="s">
        <v>42</v>
      </c>
      <c r="B36" s="301"/>
      <c r="C36" s="302"/>
      <c r="D36" s="301" t="s">
        <v>43</v>
      </c>
      <c r="E36" s="301"/>
      <c r="F36" s="301"/>
      <c r="G36" s="301"/>
      <c r="H36" s="301"/>
      <c r="I36" s="301"/>
      <c r="J36" s="301"/>
      <c r="K36" s="301"/>
      <c r="L36" s="301"/>
      <c r="M36" s="301"/>
      <c r="N36" s="301"/>
      <c r="O36" s="302"/>
      <c r="S36" s="80"/>
    </row>
    <row r="37" spans="1:19" ht="7.5" customHeight="1" thickBot="1">
      <c r="A37" s="303"/>
      <c r="B37" s="304"/>
      <c r="C37" s="305"/>
      <c r="D37" s="306"/>
      <c r="E37" s="306"/>
      <c r="F37" s="306"/>
      <c r="G37" s="306"/>
      <c r="H37" s="306"/>
      <c r="I37" s="306"/>
      <c r="J37" s="306"/>
      <c r="K37" s="306"/>
      <c r="L37" s="306"/>
      <c r="M37" s="306"/>
      <c r="N37" s="306"/>
      <c r="O37" s="307"/>
    </row>
    <row r="38" spans="1:19" ht="23.25" customHeight="1" thickBot="1">
      <c r="A38" s="71" t="s">
        <v>44</v>
      </c>
      <c r="B38" s="41" t="s">
        <v>45</v>
      </c>
      <c r="C38" s="41" t="s">
        <v>46</v>
      </c>
      <c r="D38" s="41" t="s">
        <v>32</v>
      </c>
      <c r="E38" s="321" t="s">
        <v>61</v>
      </c>
      <c r="F38" s="322"/>
      <c r="G38" s="72"/>
      <c r="H38" s="73"/>
      <c r="I38" s="64" t="s">
        <v>51</v>
      </c>
      <c r="J38" s="64" t="s">
        <v>49</v>
      </c>
      <c r="K38" s="64" t="s">
        <v>48</v>
      </c>
      <c r="L38" s="64" t="s">
        <v>50</v>
      </c>
      <c r="M38" s="139" t="s">
        <v>52</v>
      </c>
      <c r="N38" s="106" t="s">
        <v>10</v>
      </c>
      <c r="O38" s="106" t="s">
        <v>10</v>
      </c>
    </row>
    <row r="39" spans="1:19" ht="18.75" customHeight="1">
      <c r="A39" s="312"/>
      <c r="B39" s="314"/>
      <c r="C39" s="314"/>
      <c r="D39" s="74">
        <v>0</v>
      </c>
      <c r="E39" s="330"/>
      <c r="F39" s="331"/>
      <c r="G39" s="143"/>
      <c r="H39" s="111" t="e">
        <f ca="1">EVAL(G39)</f>
        <v>#VALUE!</v>
      </c>
      <c r="I39" s="112">
        <f t="shared" ref="I39:I44" si="0">G24</f>
        <v>0</v>
      </c>
      <c r="J39" s="112" t="e">
        <f t="shared" ref="J39:J44" ca="1" si="1">H39+I39</f>
        <v>#VALUE!</v>
      </c>
      <c r="K39" s="112">
        <f t="shared" ref="K39:K44" si="2">G14</f>
        <v>0</v>
      </c>
      <c r="L39" s="112" t="e">
        <f t="shared" ref="L39:L44" ca="1" si="3">J39-K39</f>
        <v>#VALUE!</v>
      </c>
      <c r="M39" s="113" t="e">
        <f ca="1">L39*CHOOSE(MATCH(D39,{0;"0'"},0),10,12)</f>
        <v>#VALUE!</v>
      </c>
      <c r="N39" s="114" t="e">
        <f ca="1">M39/M46</f>
        <v>#VALUE!</v>
      </c>
      <c r="O39" s="114" t="e">
        <f ca="1">M39/M48</f>
        <v>#VALUE!</v>
      </c>
    </row>
    <row r="40" spans="1:19" ht="18.75" customHeight="1">
      <c r="A40" s="313"/>
      <c r="B40" s="315"/>
      <c r="C40" s="315"/>
      <c r="D40" s="75">
        <v>1</v>
      </c>
      <c r="E40" s="317"/>
      <c r="F40" s="318"/>
      <c r="G40" s="140"/>
      <c r="H40" s="115" t="e">
        <f ca="1">EVAL(G40)</f>
        <v>#VALUE!</v>
      </c>
      <c r="I40" s="116">
        <f t="shared" si="0"/>
        <v>0</v>
      </c>
      <c r="J40" s="112" t="e">
        <f t="shared" ca="1" si="1"/>
        <v>#VALUE!</v>
      </c>
      <c r="K40" s="116">
        <f t="shared" si="2"/>
        <v>0</v>
      </c>
      <c r="L40" s="112" t="e">
        <f t="shared" ca="1" si="3"/>
        <v>#VALUE!</v>
      </c>
      <c r="M40" s="113" t="e">
        <f ca="1">L40*CHOOSE(MATCH(D40,{1;"1'"},0),10,12)</f>
        <v>#VALUE!</v>
      </c>
      <c r="N40" s="117" t="e">
        <f ca="1">M40/M46</f>
        <v>#VALUE!</v>
      </c>
      <c r="O40" s="117" t="e">
        <f ca="1">M40/M48</f>
        <v>#VALUE!</v>
      </c>
    </row>
    <row r="41" spans="1:19" ht="18.75" customHeight="1">
      <c r="A41" s="293" t="s">
        <v>53</v>
      </c>
      <c r="B41" s="294"/>
      <c r="C41" s="294"/>
      <c r="D41" s="75">
        <v>2</v>
      </c>
      <c r="E41" s="317"/>
      <c r="F41" s="318"/>
      <c r="G41" s="140"/>
      <c r="H41" s="115" t="e">
        <f ca="1">EVAL(G41)</f>
        <v>#VALUE!</v>
      </c>
      <c r="I41" s="116">
        <f t="shared" si="0"/>
        <v>0</v>
      </c>
      <c r="J41" s="112" t="e">
        <f t="shared" ca="1" si="1"/>
        <v>#VALUE!</v>
      </c>
      <c r="K41" s="116">
        <f t="shared" si="2"/>
        <v>0</v>
      </c>
      <c r="L41" s="112" t="e">
        <f t="shared" ca="1" si="3"/>
        <v>#VALUE!</v>
      </c>
      <c r="M41" s="113" t="e">
        <f ca="1">L41*CHOOSE(MATCH(D41,{2;"2'"},0),10,12)</f>
        <v>#VALUE!</v>
      </c>
      <c r="N41" s="117" t="e">
        <f ca="1">M41/M46</f>
        <v>#VALUE!</v>
      </c>
      <c r="O41" s="117" t="e">
        <f ca="1">M41/M48</f>
        <v>#VALUE!</v>
      </c>
    </row>
    <row r="42" spans="1:19" ht="18.75" customHeight="1">
      <c r="A42" s="194"/>
      <c r="B42" s="195"/>
      <c r="C42" s="196"/>
      <c r="D42" s="75">
        <v>3</v>
      </c>
      <c r="E42" s="317"/>
      <c r="F42" s="318"/>
      <c r="G42" s="140"/>
      <c r="H42" s="115" t="e">
        <f ca="1">EVAL(G42)</f>
        <v>#VALUE!</v>
      </c>
      <c r="I42" s="116">
        <f t="shared" si="0"/>
        <v>0</v>
      </c>
      <c r="J42" s="112" t="e">
        <f t="shared" ca="1" si="1"/>
        <v>#VALUE!</v>
      </c>
      <c r="K42" s="116">
        <f t="shared" si="2"/>
        <v>0</v>
      </c>
      <c r="L42" s="112" t="e">
        <f t="shared" ca="1" si="3"/>
        <v>#VALUE!</v>
      </c>
      <c r="M42" s="113" t="e">
        <f ca="1">L42*CHOOSE(MATCH(D42,{3;"3'"},0),10,12)</f>
        <v>#VALUE!</v>
      </c>
      <c r="N42" s="117" t="e">
        <f ca="1">M42/M46</f>
        <v>#VALUE!</v>
      </c>
      <c r="O42" s="117" t="e">
        <f ca="1">M42/M48</f>
        <v>#VALUE!</v>
      </c>
    </row>
    <row r="43" spans="1:19" ht="18.75" customHeight="1">
      <c r="A43" s="197"/>
      <c r="B43" s="198"/>
      <c r="C43" s="199"/>
      <c r="D43" s="75">
        <v>4</v>
      </c>
      <c r="E43" s="317"/>
      <c r="F43" s="318"/>
      <c r="G43" s="140"/>
      <c r="H43" s="115" t="e">
        <f ca="1">EVAL(G43)</f>
        <v>#VALUE!</v>
      </c>
      <c r="I43" s="116">
        <f t="shared" si="0"/>
        <v>0</v>
      </c>
      <c r="J43" s="112" t="e">
        <f t="shared" ca="1" si="1"/>
        <v>#VALUE!</v>
      </c>
      <c r="K43" s="116">
        <f t="shared" si="2"/>
        <v>0</v>
      </c>
      <c r="L43" s="112" t="e">
        <f t="shared" ca="1" si="3"/>
        <v>#VALUE!</v>
      </c>
      <c r="M43" s="113" t="e">
        <f ca="1">L43*CHOOSE(MATCH(D43,{4;"4'"},0),10,12)</f>
        <v>#VALUE!</v>
      </c>
      <c r="N43" s="117" t="e">
        <f ca="1">M43/M46</f>
        <v>#VALUE!</v>
      </c>
      <c r="O43" s="117" t="e">
        <f ca="1">M43/M48</f>
        <v>#VALUE!</v>
      </c>
    </row>
    <row r="44" spans="1:19" ht="18.75" customHeight="1">
      <c r="A44" s="197"/>
      <c r="B44" s="198"/>
      <c r="C44" s="199"/>
      <c r="D44" s="81">
        <v>5</v>
      </c>
      <c r="E44" s="317"/>
      <c r="F44" s="318"/>
      <c r="G44" s="140"/>
      <c r="H44" s="115" t="e">
        <f ca="1">EVAL(G44)</f>
        <v>#VALUE!</v>
      </c>
      <c r="I44" s="118">
        <f t="shared" si="0"/>
        <v>0</v>
      </c>
      <c r="J44" s="119" t="e">
        <f t="shared" ca="1" si="1"/>
        <v>#VALUE!</v>
      </c>
      <c r="K44" s="118">
        <f t="shared" si="2"/>
        <v>0</v>
      </c>
      <c r="L44" s="119" t="e">
        <f t="shared" ca="1" si="3"/>
        <v>#VALUE!</v>
      </c>
      <c r="M44" s="113" t="e">
        <f ca="1">L44*CHOOSE(MATCH(D44,{5;"5'"},0),10,12)</f>
        <v>#VALUE!</v>
      </c>
      <c r="N44" s="120" t="e">
        <f ca="1">M44/M46</f>
        <v>#VALUE!</v>
      </c>
      <c r="O44" s="120" t="e">
        <f ca="1">M44/M48</f>
        <v>#VALUE!</v>
      </c>
    </row>
    <row r="45" spans="1:19" ht="18.75" customHeight="1" thickBot="1">
      <c r="A45" s="197"/>
      <c r="B45" s="198"/>
      <c r="C45" s="199"/>
      <c r="D45" s="76">
        <v>6</v>
      </c>
      <c r="E45" s="319"/>
      <c r="F45" s="320"/>
      <c r="G45" s="142"/>
      <c r="H45" s="122"/>
      <c r="I45" s="141"/>
      <c r="J45" s="124"/>
      <c r="K45" s="141"/>
      <c r="L45" s="124"/>
      <c r="M45" s="142"/>
      <c r="N45" s="125" t="e">
        <f ca="1">M45/M46</f>
        <v>#VALUE!</v>
      </c>
      <c r="O45" s="125" t="e">
        <f ca="1">M45/M48</f>
        <v>#VALUE!</v>
      </c>
    </row>
    <row r="46" spans="1:19" ht="18.75" customHeight="1" thickTop="1">
      <c r="A46" s="197"/>
      <c r="B46" s="198"/>
      <c r="C46" s="199"/>
      <c r="D46" s="98" t="s">
        <v>47</v>
      </c>
      <c r="E46" s="126"/>
      <c r="F46" s="127"/>
      <c r="G46" s="127"/>
      <c r="H46" s="128"/>
      <c r="I46" s="129"/>
      <c r="J46" s="129"/>
      <c r="K46" s="129"/>
      <c r="L46" s="129"/>
      <c r="M46" s="107" t="e">
        <f ca="1">SUM(M39:M45)</f>
        <v>#VALUE!</v>
      </c>
      <c r="N46" s="108" t="e">
        <f ca="1">SUM(N39:N44)</f>
        <v>#VALUE!</v>
      </c>
      <c r="O46" s="130" t="e">
        <f ca="1">M46/M48</f>
        <v>#VALUE!</v>
      </c>
    </row>
    <row r="47" spans="1:19" ht="18.75" customHeight="1" thickBot="1">
      <c r="A47" s="197"/>
      <c r="B47" s="198"/>
      <c r="C47" s="199"/>
      <c r="D47" s="99" t="s">
        <v>6</v>
      </c>
      <c r="E47" s="131"/>
      <c r="F47" s="132"/>
      <c r="G47" s="132"/>
      <c r="H47" s="133"/>
      <c r="I47" s="134"/>
      <c r="J47" s="134"/>
      <c r="K47" s="134"/>
      <c r="L47" s="134"/>
      <c r="M47" s="53" t="e">
        <f ca="1">N6-M46</f>
        <v>#VALUE!</v>
      </c>
      <c r="N47" s="135"/>
      <c r="O47" s="117" t="e">
        <f ca="1">M47/M48</f>
        <v>#VALUE!</v>
      </c>
    </row>
    <row r="48" spans="1:19" ht="18.75" customHeight="1" thickBot="1">
      <c r="A48" s="200"/>
      <c r="B48" s="201"/>
      <c r="C48" s="202"/>
      <c r="D48" s="100" t="s">
        <v>19</v>
      </c>
      <c r="E48" s="96"/>
      <c r="F48" s="42"/>
      <c r="G48" s="42"/>
      <c r="H48" s="43"/>
      <c r="I48" s="44"/>
      <c r="J48" s="44"/>
      <c r="K48" s="44"/>
      <c r="L48" s="44"/>
      <c r="M48" s="109" t="e">
        <f ca="1">SUM(M46:M47)</f>
        <v>#VALUE!</v>
      </c>
      <c r="N48" s="110"/>
      <c r="O48" s="136" t="e">
        <f ca="1">SUM(O46:O47)</f>
        <v>#VALUE!</v>
      </c>
    </row>
    <row r="49" spans="1:9" ht="17.100000000000001" customHeight="1">
      <c r="A49" s="35"/>
      <c r="B49" s="35"/>
      <c r="C49" s="35"/>
      <c r="I49" s="6"/>
    </row>
    <row r="50" spans="1:9" ht="17.100000000000001" customHeight="1">
      <c r="A50" s="35"/>
      <c r="B50" s="35"/>
      <c r="C50" s="35"/>
      <c r="I50" s="6"/>
    </row>
    <row r="51" spans="1:9" ht="17.100000000000001" customHeight="1"/>
    <row r="52" spans="1:9" ht="17.100000000000001" customHeight="1"/>
    <row r="53" spans="1:9" ht="17.100000000000001" customHeight="1"/>
    <row r="54" spans="1:9" ht="17.100000000000001" customHeight="1"/>
  </sheetData>
  <sheetProtection sheet="1" objects="1" scenarios="1" formatCells="0" selectLockedCells="1"/>
  <dataConsolidate/>
  <mergeCells count="104">
    <mergeCell ref="A41:C41"/>
    <mergeCell ref="E41:F41"/>
    <mergeCell ref="A42:C48"/>
    <mergeCell ref="E42:F42"/>
    <mergeCell ref="E43:F43"/>
    <mergeCell ref="E44:F44"/>
    <mergeCell ref="E45:F45"/>
    <mergeCell ref="A36:C37"/>
    <mergeCell ref="D36:O37"/>
    <mergeCell ref="E38:F38"/>
    <mergeCell ref="A39:A40"/>
    <mergeCell ref="B39:B40"/>
    <mergeCell ref="C39:C40"/>
    <mergeCell ref="E39:F39"/>
    <mergeCell ref="E40:F40"/>
    <mergeCell ref="B33:C33"/>
    <mergeCell ref="D33:F33"/>
    <mergeCell ref="G33:H33"/>
    <mergeCell ref="B34:C34"/>
    <mergeCell ref="D34:F34"/>
    <mergeCell ref="G34:H34"/>
    <mergeCell ref="B30:C30"/>
    <mergeCell ref="G30:H30"/>
    <mergeCell ref="B31:C31"/>
    <mergeCell ref="D31:F31"/>
    <mergeCell ref="G31:H31"/>
    <mergeCell ref="B32:C32"/>
    <mergeCell ref="D32:F32"/>
    <mergeCell ref="G32:H32"/>
    <mergeCell ref="B27:C27"/>
    <mergeCell ref="G27:H27"/>
    <mergeCell ref="B28:C28"/>
    <mergeCell ref="G28:H28"/>
    <mergeCell ref="B29:C29"/>
    <mergeCell ref="G29:H29"/>
    <mergeCell ref="A23:H23"/>
    <mergeCell ref="B24:C24"/>
    <mergeCell ref="G24:H24"/>
    <mergeCell ref="B25:C25"/>
    <mergeCell ref="G25:H25"/>
    <mergeCell ref="B26:C26"/>
    <mergeCell ref="G26:H26"/>
    <mergeCell ref="B20:C20"/>
    <mergeCell ref="G20:H20"/>
    <mergeCell ref="B21:C21"/>
    <mergeCell ref="D21:F21"/>
    <mergeCell ref="G21:H21"/>
    <mergeCell ref="B22:C22"/>
    <mergeCell ref="D22:F22"/>
    <mergeCell ref="G22:H22"/>
    <mergeCell ref="B17:C17"/>
    <mergeCell ref="G17:H17"/>
    <mergeCell ref="B18:C18"/>
    <mergeCell ref="G18:H18"/>
    <mergeCell ref="B19:C19"/>
    <mergeCell ref="G19:H19"/>
    <mergeCell ref="B14:C14"/>
    <mergeCell ref="G14:H14"/>
    <mergeCell ref="B15:C15"/>
    <mergeCell ref="G15:H15"/>
    <mergeCell ref="B16:C16"/>
    <mergeCell ref="G16:H16"/>
    <mergeCell ref="A11:K11"/>
    <mergeCell ref="A12:H12"/>
    <mergeCell ref="I12:M12"/>
    <mergeCell ref="N12:O12"/>
    <mergeCell ref="B13:C13"/>
    <mergeCell ref="D13:F13"/>
    <mergeCell ref="G13:H13"/>
    <mergeCell ref="A7:I7"/>
    <mergeCell ref="A8:C8"/>
    <mergeCell ref="D8:G8"/>
    <mergeCell ref="A9:C10"/>
    <mergeCell ref="D9:G10"/>
    <mergeCell ref="H8:I8"/>
    <mergeCell ref="H9:I10"/>
    <mergeCell ref="J8:O10"/>
    <mergeCell ref="A4:C4"/>
    <mergeCell ref="E4:G4"/>
    <mergeCell ref="H4:I4"/>
    <mergeCell ref="J4:K4"/>
    <mergeCell ref="L4:M4"/>
    <mergeCell ref="N4:O4"/>
    <mergeCell ref="A5:C6"/>
    <mergeCell ref="E5:F5"/>
    <mergeCell ref="N5:O5"/>
    <mergeCell ref="E6:G6"/>
    <mergeCell ref="H6:I6"/>
    <mergeCell ref="J6:K6"/>
    <mergeCell ref="L6:M6"/>
    <mergeCell ref="N6:O6"/>
    <mergeCell ref="A1:M1"/>
    <mergeCell ref="N1:O1"/>
    <mergeCell ref="A2:C2"/>
    <mergeCell ref="D2:F2"/>
    <mergeCell ref="G2:H2"/>
    <mergeCell ref="I2:K2"/>
    <mergeCell ref="L2:M2"/>
    <mergeCell ref="N2:O2"/>
    <mergeCell ref="A3:B3"/>
    <mergeCell ref="C3:F3"/>
    <mergeCell ref="H3:I3"/>
    <mergeCell ref="L3:M3"/>
    <mergeCell ref="N3:O3"/>
  </mergeCells>
  <conditionalFormatting sqref="C3">
    <cfRule type="containsText" dxfId="52" priority="50" operator="containsText" text="R04904">
      <formula>NOT(ISERROR(SEARCH("R04904",C3)))</formula>
    </cfRule>
    <cfRule type="containsText" dxfId="51" priority="51" operator="containsText" text="R04904">
      <formula>NOT(ISERROR(SEARCH("R04904",C3)))</formula>
    </cfRule>
    <cfRule type="containsText" dxfId="50" priority="52" operator="containsText" text="R04903">
      <formula>NOT(ISERROR(SEARCH("R04903",C3)))</formula>
    </cfRule>
    <cfRule type="containsText" dxfId="49" priority="53" operator="containsText" text="R04902">
      <formula>NOT(ISERROR(SEARCH("R04902",C3)))</formula>
    </cfRule>
    <cfRule type="containsText" dxfId="48" priority="54" operator="containsText" text="R04901">
      <formula>NOT(ISERROR(SEARCH("R04901",C3)))</formula>
    </cfRule>
  </conditionalFormatting>
  <conditionalFormatting sqref="K20:K34 K15:K18">
    <cfRule type="containsText" dxfId="47" priority="49" operator="containsText" text="PS">
      <formula>NOT(ISERROR(SEARCH("PS",K15)))</formula>
    </cfRule>
  </conditionalFormatting>
  <conditionalFormatting sqref="J5:K5">
    <cfRule type="colorScale" priority="48">
      <colorScale>
        <cfvo type="min" val="0"/>
        <cfvo type="max" val="0"/>
        <color rgb="FFFF7128"/>
        <color rgb="FFFFEF9C"/>
      </colorScale>
    </cfRule>
  </conditionalFormatting>
  <conditionalFormatting sqref="C3:F3">
    <cfRule type="cellIs" dxfId="46" priority="46" operator="equal">
      <formula>"RIBAUT JC"</formula>
    </cfRule>
    <cfRule type="containsText" dxfId="45" priority="47" operator="containsText" text="RIBAUT JB">
      <formula>NOT(ISERROR(SEARCH("RIBAUT JB",C3)))</formula>
    </cfRule>
  </conditionalFormatting>
  <conditionalFormatting sqref="D39:E39 G39:O39 E40:E45">
    <cfRule type="expression" dxfId="44" priority="45">
      <formula>$D39="0'"</formula>
    </cfRule>
  </conditionalFormatting>
  <conditionalFormatting sqref="D40:O40">
    <cfRule type="expression" dxfId="43" priority="44">
      <formula>$D40="1'"</formula>
    </cfRule>
  </conditionalFormatting>
  <conditionalFormatting sqref="D41:O41">
    <cfRule type="expression" dxfId="42" priority="43">
      <formula>$D41="2'"</formula>
    </cfRule>
  </conditionalFormatting>
  <conditionalFormatting sqref="D42:O42">
    <cfRule type="expression" dxfId="41" priority="42">
      <formula>$D42="3'"</formula>
    </cfRule>
  </conditionalFormatting>
  <conditionalFormatting sqref="D43:O43">
    <cfRule type="expression" dxfId="40" priority="41">
      <formula>$D43="4'"</formula>
    </cfRule>
  </conditionalFormatting>
  <conditionalFormatting sqref="D44:O44">
    <cfRule type="expression" dxfId="39" priority="40">
      <formula>$D44="5'"</formula>
    </cfRule>
  </conditionalFormatting>
  <conditionalFormatting sqref="I14:O34">
    <cfRule type="expression" dxfId="38" priority="39">
      <formula>$I14="5'"</formula>
    </cfRule>
  </conditionalFormatting>
  <conditionalFormatting sqref="A14:H14">
    <cfRule type="expression" dxfId="37" priority="38">
      <formula>$A14="0'"</formula>
    </cfRule>
  </conditionalFormatting>
  <conditionalFormatting sqref="A15:H15">
    <cfRule type="expression" dxfId="36" priority="37">
      <formula>$A15="1'"</formula>
    </cfRule>
  </conditionalFormatting>
  <conditionalFormatting sqref="A16:H16">
    <cfRule type="expression" dxfId="35" priority="36">
      <formula>$A16="2'"</formula>
    </cfRule>
  </conditionalFormatting>
  <conditionalFormatting sqref="A17:H17">
    <cfRule type="expression" dxfId="34" priority="35">
      <formula>$A17="3'"</formula>
    </cfRule>
  </conditionalFormatting>
  <conditionalFormatting sqref="A18:H18">
    <cfRule type="expression" dxfId="33" priority="34">
      <formula>$A18="4'"</formula>
    </cfRule>
  </conditionalFormatting>
  <conditionalFormatting sqref="A19:H19">
    <cfRule type="expression" dxfId="32" priority="33">
      <formula>$A19="5'"</formula>
    </cfRule>
  </conditionalFormatting>
  <conditionalFormatting sqref="A24:H24">
    <cfRule type="expression" dxfId="31" priority="32">
      <formula>$A24="0'"</formula>
    </cfRule>
  </conditionalFormatting>
  <conditionalFormatting sqref="A25:H25">
    <cfRule type="expression" dxfId="30" priority="31">
      <formula>$A25="1'"</formula>
    </cfRule>
  </conditionalFormatting>
  <conditionalFormatting sqref="A26:H26">
    <cfRule type="expression" dxfId="29" priority="30">
      <formula>$A26="2'"</formula>
    </cfRule>
  </conditionalFormatting>
  <conditionalFormatting sqref="A27:H27">
    <cfRule type="expression" dxfId="28" priority="29">
      <formula>$A27="3'"</formula>
    </cfRule>
  </conditionalFormatting>
  <conditionalFormatting sqref="A28:H28">
    <cfRule type="expression" dxfId="27" priority="28">
      <formula>$A28="4'"</formula>
    </cfRule>
  </conditionalFormatting>
  <conditionalFormatting sqref="A29:H29">
    <cfRule type="expression" dxfId="26" priority="27">
      <formula>$A29="5'"</formula>
    </cfRule>
  </conditionalFormatting>
  <conditionalFormatting sqref="I14:O34">
    <cfRule type="expression" dxfId="25" priority="22">
      <formula>$I14="4'"</formula>
    </cfRule>
    <cfRule type="expression" dxfId="24" priority="23">
      <formula>$I14="3'"</formula>
    </cfRule>
    <cfRule type="expression" dxfId="23" priority="24">
      <formula>$I14="2'"</formula>
    </cfRule>
    <cfRule type="expression" dxfId="22" priority="25">
      <formula>$I14="0'"</formula>
    </cfRule>
    <cfRule type="expression" dxfId="21" priority="26">
      <formula>$I14="1'"</formula>
    </cfRule>
  </conditionalFormatting>
  <conditionalFormatting sqref="H39">
    <cfRule type="expression" dxfId="20" priority="20">
      <formula>$D39="0'"</formula>
    </cfRule>
    <cfRule type="expression" dxfId="19" priority="21">
      <formula>$D39=0</formula>
    </cfRule>
  </conditionalFormatting>
  <conditionalFormatting sqref="H40">
    <cfRule type="expression" dxfId="18" priority="18">
      <formula>$D40="1'"</formula>
    </cfRule>
    <cfRule type="expression" dxfId="17" priority="19">
      <formula>$D40=1</formula>
    </cfRule>
  </conditionalFormatting>
  <conditionalFormatting sqref="H41">
    <cfRule type="expression" dxfId="16" priority="16">
      <formula>$D41="2'"</formula>
    </cfRule>
    <cfRule type="expression" dxfId="15" priority="17">
      <formula>$D41=2</formula>
    </cfRule>
  </conditionalFormatting>
  <conditionalFormatting sqref="H42">
    <cfRule type="expression" dxfId="14" priority="14">
      <formula>$D42="3'"</formula>
    </cfRule>
    <cfRule type="expression" dxfId="13" priority="15">
      <formula>$D42=3</formula>
    </cfRule>
  </conditionalFormatting>
  <conditionalFormatting sqref="H43">
    <cfRule type="expression" dxfId="12" priority="12">
      <formula>$D43="4'"</formula>
    </cfRule>
    <cfRule type="expression" dxfId="11" priority="13">
      <formula>$D43=4</formula>
    </cfRule>
  </conditionalFormatting>
  <conditionalFormatting sqref="H44">
    <cfRule type="expression" dxfId="10" priority="10">
      <formula>$D44="5'"</formula>
    </cfRule>
    <cfRule type="expression" dxfId="9" priority="11">
      <formula>$D44=5</formula>
    </cfRule>
  </conditionalFormatting>
  <conditionalFormatting sqref="H3 K3">
    <cfRule type="containsText" dxfId="8" priority="9" operator="containsText" text="R0490141001">
      <formula>NOT(ISERROR(SEARCH("R0490141001",H3)))</formula>
    </cfRule>
  </conditionalFormatting>
  <conditionalFormatting sqref="H3:I3">
    <cfRule type="containsText" dxfId="7" priority="6" operator="containsText" text="R04903">
      <formula>NOT(ISERROR(SEARCH("R04903",H3)))</formula>
    </cfRule>
    <cfRule type="cellIs" dxfId="6" priority="7" operator="equal">
      <formula>"R04902"</formula>
    </cfRule>
    <cfRule type="containsText" dxfId="5" priority="8" operator="containsText" text="R04901">
      <formula>NOT(ISERROR(SEARCH("R04901",H3)))</formula>
    </cfRule>
  </conditionalFormatting>
  <conditionalFormatting sqref="J3:K3">
    <cfRule type="expression" dxfId="4" priority="2">
      <formula>$H3="R04902"</formula>
    </cfRule>
    <cfRule type="expression" dxfId="3" priority="3">
      <formula>$H3="R04901"</formula>
    </cfRule>
    <cfRule type="expression" dxfId="2" priority="4">
      <formula>$H3=S4903</formula>
    </cfRule>
    <cfRule type="expression" dxfId="1" priority="5">
      <formula>$H3="R04903"</formula>
    </cfRule>
  </conditionalFormatting>
  <conditionalFormatting sqref="Q3">
    <cfRule type="expression" dxfId="0" priority="1">
      <formula>$H3="R04903"</formula>
    </cfRule>
  </conditionalFormatting>
  <dataValidations count="10">
    <dataValidation type="list" allowBlank="1" showInputMessage="1" showErrorMessage="1" sqref="C3:F3">
      <formula1>$V$4:$V$6</formula1>
    </dataValidation>
    <dataValidation type="list" allowBlank="1" showInputMessage="1" showErrorMessage="1" sqref="A29 D44 A19">
      <formula1>$U$23:$U$24</formula1>
    </dataValidation>
    <dataValidation type="list" allowBlank="1" showInputMessage="1" showErrorMessage="1" sqref="A28 D43 A18">
      <formula1>$U$21:$U$22</formula1>
    </dataValidation>
    <dataValidation type="list" allowBlank="1" showInputMessage="1" showErrorMessage="1" sqref="A27 D42 A17">
      <formula1>$U$19:$U$20</formula1>
    </dataValidation>
    <dataValidation type="list" allowBlank="1" showInputMessage="1" showErrorMessage="1" sqref="A26 D41 A16">
      <formula1>$U$17:$U$18</formula1>
    </dataValidation>
    <dataValidation type="list" allowBlank="1" showInputMessage="1" showErrorMessage="1" sqref="A25 D40 A15">
      <formula1>$U$15:$U$16</formula1>
    </dataValidation>
    <dataValidation type="list" allowBlank="1" showInputMessage="1" showErrorMessage="1" sqref="A24 D39 A14">
      <formula1>$U$13:$U$14</formula1>
    </dataValidation>
    <dataValidation type="list" allowBlank="1" showInputMessage="1" showErrorMessage="1" sqref="A39:C40 A9:G10">
      <formula1>$U$26:$U$27</formula1>
    </dataValidation>
    <dataValidation type="list" allowBlank="1" showInputMessage="1" showErrorMessage="1" sqref="I14:I34">
      <formula1>$U$12:$U$24</formula1>
    </dataValidation>
    <dataValidation type="list" allowBlank="1" showInputMessage="1" showErrorMessage="1" sqref="H3:I3">
      <formula1>$W$4:$W$7</formula1>
    </dataValidation>
  </dataValidations>
  <printOptions horizontalCentered="1"/>
  <pageMargins left="0" right="0" top="0" bottom="0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SYNTHESE</vt:lpstr>
      <vt:lpstr>1</vt:lpstr>
      <vt:lpstr>2</vt:lpstr>
      <vt:lpstr>3</vt:lpstr>
    </vt:vector>
  </TitlesOfParts>
  <Company>XPSP2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Jean Claude</cp:lastModifiedBy>
  <cp:lastPrinted>2010-02-11T18:50:42Z</cp:lastPrinted>
  <dcterms:created xsi:type="dcterms:W3CDTF">2010-02-06T18:08:48Z</dcterms:created>
  <dcterms:modified xsi:type="dcterms:W3CDTF">2010-02-18T15:26:06Z</dcterms:modified>
</cp:coreProperties>
</file>