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comments2.xml" ContentType="application/vnd.openxmlformats-officedocument.spreadsheetml.comments+xml"/>
  <Override PartName="/xl/threadedComments/threadedComment2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updateLinks="never" defaultThemeVersion="166925"/>
  <mc:AlternateContent xmlns:mc="http://schemas.openxmlformats.org/markup-compatibility/2006">
    <mc:Choice Requires="x15">
      <x15ac:absPath xmlns:x15ac="http://schemas.microsoft.com/office/spreadsheetml/2010/11/ac" url="C:\Users\Patricia\Desktop\com 1t22\"/>
    </mc:Choice>
  </mc:AlternateContent>
  <xr:revisionPtr revIDLastSave="0" documentId="13_ncr:1_{EEED2D08-B527-4B25-8DB0-83385591BB29}" xr6:coauthVersionLast="47" xr6:coauthVersionMax="47" xr10:uidLastSave="{00000000-0000-0000-0000-000000000000}"/>
  <bookViews>
    <workbookView xWindow="-28920" yWindow="-120" windowWidth="29040" windowHeight="15840" activeTab="1" xr2:uid="{0ED1AEA0-C931-4B4F-AC02-B40D21B4ADBD}"/>
  </bookViews>
  <sheets>
    <sheet name="com géné" sheetId="1" r:id="rId1"/>
    <sheet name="synthèse" sheetId="3" r:id="rId2"/>
    <sheet name="Com payée" sheetId="4" r:id="rId3"/>
    <sheet name="BDD" sheetId="2" r:id="rId4"/>
    <sheet name="rappel Principe com" sheetId="6" r:id="rId5"/>
  </sheets>
  <externalReferences>
    <externalReference r:id="rId6"/>
  </externalReferences>
  <definedNames>
    <definedName name="_xlnm._FilterDatabase" localSheetId="0" hidden="1">'com géné'!$A$2:$AP$2</definedName>
    <definedName name="Catégorie">'[1]BDD-Ne pas modifier'!$C$2:$C$5</definedName>
    <definedName name="Solution">'[1]BDD-Ne pas modifier'!$E$1:$E$40</definedName>
    <definedName name="_xlnm.Print_Area" localSheetId="4">'rappel Principe com'!$B$2:$G$20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3" i="4" l="1"/>
  <c r="B3" i="4"/>
  <c r="C3" i="4"/>
  <c r="D3" i="4"/>
  <c r="E3" i="4"/>
  <c r="F3" i="4"/>
  <c r="G3" i="4"/>
  <c r="H3" i="4"/>
  <c r="I3" i="4"/>
  <c r="J3" i="4"/>
  <c r="K3" i="4"/>
  <c r="A4" i="4"/>
  <c r="B4" i="4"/>
  <c r="C4" i="4"/>
  <c r="D4" i="4"/>
  <c r="E4" i="4"/>
  <c r="F4" i="4"/>
  <c r="G4" i="4"/>
  <c r="H4" i="4"/>
  <c r="I4" i="4"/>
  <c r="J4" i="4"/>
  <c r="K4" i="4"/>
  <c r="A5" i="4"/>
  <c r="B5" i="4"/>
  <c r="C5" i="4"/>
  <c r="D5" i="4"/>
  <c r="E5" i="4"/>
  <c r="F5" i="4"/>
  <c r="G5" i="4"/>
  <c r="H5" i="4"/>
  <c r="I5" i="4"/>
  <c r="J5" i="4"/>
  <c r="K5" i="4"/>
  <c r="A6" i="4"/>
  <c r="B6" i="4"/>
  <c r="C6" i="4"/>
  <c r="D6" i="4"/>
  <c r="E6" i="4"/>
  <c r="F6" i="4"/>
  <c r="G6" i="4"/>
  <c r="H6" i="4"/>
  <c r="I6" i="4"/>
  <c r="J6" i="4"/>
  <c r="K6" i="4"/>
  <c r="A7" i="4"/>
  <c r="B7" i="4"/>
  <c r="C7" i="4"/>
  <c r="D7" i="4"/>
  <c r="E7" i="4"/>
  <c r="F7" i="4"/>
  <c r="G7" i="4"/>
  <c r="H7" i="4"/>
  <c r="I7" i="4"/>
  <c r="J7" i="4"/>
  <c r="K7" i="4"/>
  <c r="A8" i="4"/>
  <c r="B8" i="4"/>
  <c r="C8" i="4"/>
  <c r="D8" i="4"/>
  <c r="E8" i="4"/>
  <c r="F8" i="4"/>
  <c r="G8" i="4"/>
  <c r="H8" i="4"/>
  <c r="I8" i="4"/>
  <c r="J8" i="4"/>
  <c r="K8" i="4"/>
  <c r="A9" i="4"/>
  <c r="B9" i="4"/>
  <c r="C9" i="4"/>
  <c r="D9" i="4"/>
  <c r="E9" i="4"/>
  <c r="F9" i="4"/>
  <c r="G9" i="4"/>
  <c r="H9" i="4"/>
  <c r="I9" i="4"/>
  <c r="J9" i="4"/>
  <c r="K9" i="4"/>
  <c r="A10" i="4"/>
  <c r="B10" i="4"/>
  <c r="C10" i="4"/>
  <c r="D10" i="4"/>
  <c r="E10" i="4"/>
  <c r="F10" i="4"/>
  <c r="G10" i="4"/>
  <c r="H10" i="4"/>
  <c r="I10" i="4"/>
  <c r="J10" i="4"/>
  <c r="K10" i="4"/>
  <c r="H19" i="3"/>
  <c r="I19" i="3"/>
  <c r="J19" i="3"/>
  <c r="K19" i="3"/>
  <c r="L19" i="3"/>
  <c r="M19" i="3"/>
  <c r="N19" i="3"/>
  <c r="O19" i="3"/>
  <c r="P19" i="3"/>
  <c r="Q19" i="3"/>
  <c r="R19" i="3"/>
  <c r="S19" i="3"/>
  <c r="T19" i="3"/>
  <c r="U19" i="3"/>
  <c r="V19" i="3"/>
  <c r="W19" i="3"/>
  <c r="X19" i="3"/>
  <c r="Y19" i="3"/>
  <c r="Z19" i="3"/>
  <c r="AA19" i="3"/>
  <c r="D19" i="3"/>
  <c r="E19" i="3"/>
  <c r="F19" i="3"/>
  <c r="G19" i="3"/>
  <c r="Z12" i="3"/>
  <c r="Y12" i="3"/>
  <c r="X12" i="3"/>
  <c r="W12" i="3"/>
  <c r="V12" i="3"/>
  <c r="U12" i="3"/>
  <c r="T12" i="3"/>
  <c r="S12" i="3"/>
  <c r="R12" i="3"/>
  <c r="Q12" i="3"/>
  <c r="P12" i="3"/>
  <c r="O12" i="3"/>
  <c r="M12" i="3"/>
  <c r="L12" i="3"/>
  <c r="K12" i="3"/>
  <c r="J12" i="3"/>
  <c r="I12" i="3"/>
  <c r="H12" i="3"/>
  <c r="G12" i="3"/>
  <c r="F12" i="3"/>
  <c r="E12" i="3"/>
  <c r="D12" i="3"/>
  <c r="C12" i="3"/>
  <c r="N12" i="3" s="1"/>
  <c r="Z8" i="3"/>
  <c r="Y8" i="3"/>
  <c r="X8" i="3"/>
  <c r="W8" i="3"/>
  <c r="V8" i="3"/>
  <c r="U8" i="3"/>
  <c r="T8" i="3"/>
  <c r="S8" i="3"/>
  <c r="R8" i="3"/>
  <c r="Q8" i="3"/>
  <c r="P8" i="3"/>
  <c r="O8" i="3"/>
  <c r="C8" i="3"/>
  <c r="D8" i="3"/>
  <c r="E8" i="3"/>
  <c r="F8" i="3"/>
  <c r="G8" i="3"/>
  <c r="H8" i="3"/>
  <c r="I8" i="3"/>
  <c r="J8" i="3"/>
  <c r="K8" i="3"/>
  <c r="K14" i="3" s="1"/>
  <c r="L8" i="3"/>
  <c r="M8" i="3"/>
  <c r="R14" i="3" l="1"/>
  <c r="X14" i="3"/>
  <c r="H14" i="3"/>
  <c r="U14" i="3"/>
  <c r="E14" i="3"/>
  <c r="N14" i="3"/>
  <c r="N8" i="3"/>
  <c r="AA8" i="3"/>
  <c r="AA12" i="3"/>
  <c r="O14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tc={A7E77141-0BB8-4D47-9A1F-54FAB226429E}</author>
    <author>tc={8EE683F3-AA94-4480-9B42-40DD9DA4DE3E}</author>
  </authors>
  <commentList>
    <comment ref="I2" authorId="0" shapeId="0" xr:uid="{A7E77141-0BB8-4D47-9A1F-54FAB226429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Mettre en Positif ou Négatif selon la régul relevée. La régul de com est automatique en fonction.</t>
      </text>
    </comment>
    <comment ref="N2" authorId="1" shapeId="0" xr:uid="{8EE683F3-AA94-4480-9B42-40DD9DA4DE3E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100% sauf pour partage entre salarié et TC</t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tc={263D1FE5-EA14-4360-9706-FE6692C2E096}</author>
    <author>tc={AEA3DFAB-16E4-40FA-AE97-0545F84D1864}</author>
  </authors>
  <commentList>
    <comment ref="I2" authorId="0" shapeId="0" xr:uid="{263D1FE5-EA14-4360-9706-FE6692C2E096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Mettre en Positif ou Négatif selon la régul relevée. La régul de com est automatique en fonction.</t>
      </text>
    </comment>
    <comment ref="N2" authorId="1" shapeId="0" xr:uid="{AEA3DFAB-16E4-40FA-AE97-0545F84D1864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100% sauf pour partage entre salarié et TC</t>
      </text>
    </comment>
  </commentList>
</comments>
</file>

<file path=xl/sharedStrings.xml><?xml version="1.0" encoding="utf-8"?>
<sst xmlns="http://schemas.openxmlformats.org/spreadsheetml/2006/main" count="251" uniqueCount="144">
  <si>
    <t>A REMPLIR PAR ADMIN</t>
  </si>
  <si>
    <t>Nom du client</t>
  </si>
  <si>
    <t>Prénom du client</t>
  </si>
  <si>
    <t>Ville du client</t>
  </si>
  <si>
    <t>Produit installé</t>
  </si>
  <si>
    <t xml:space="preserve">CAHT signé après remise </t>
  </si>
  <si>
    <t xml:space="preserve">CATTC signé après remise </t>
  </si>
  <si>
    <t>Mois signé</t>
  </si>
  <si>
    <t>Régul de CAHT</t>
  </si>
  <si>
    <t>Régul de CATTC</t>
  </si>
  <si>
    <t>Mois Régul</t>
  </si>
  <si>
    <t>Typo clt</t>
  </si>
  <si>
    <t>LISTE DEROULANTE</t>
  </si>
  <si>
    <t>Biomasse Chaudière</t>
  </si>
  <si>
    <t>Biomasse PAB</t>
  </si>
  <si>
    <t>Biomasse PAG</t>
  </si>
  <si>
    <t>C.elec Radiateur Elec</t>
  </si>
  <si>
    <t>C.elec Sèche Serviette</t>
  </si>
  <si>
    <t>CC Gaz</t>
  </si>
  <si>
    <t>ECS Adoucisseur</t>
  </si>
  <si>
    <t>ECS BT</t>
  </si>
  <si>
    <t>ECS CE Electrique</t>
  </si>
  <si>
    <t>ECS CE Solaire</t>
  </si>
  <si>
    <t>Iso ITE</t>
  </si>
  <si>
    <t>Iso ITI</t>
  </si>
  <si>
    <t>Iso Sous Face Plancher</t>
  </si>
  <si>
    <t>IsoComble</t>
  </si>
  <si>
    <t>IsoRampant</t>
  </si>
  <si>
    <t>Kinedo</t>
  </si>
  <si>
    <t>Men. Alu</t>
  </si>
  <si>
    <t>Men. Bois</t>
  </si>
  <si>
    <t>Men. Pergolas</t>
  </si>
  <si>
    <t>Men. Porte Acier</t>
  </si>
  <si>
    <t>Men. Porte Alu</t>
  </si>
  <si>
    <t>Men. Porte Bois</t>
  </si>
  <si>
    <t>Men. Porte Garage</t>
  </si>
  <si>
    <t>Men. Porte PVC</t>
  </si>
  <si>
    <t>Men. PVC</t>
  </si>
  <si>
    <t>Men. Store</t>
  </si>
  <si>
    <t>Men. VBattant</t>
  </si>
  <si>
    <t>Men. VRoulant</t>
  </si>
  <si>
    <t>PAC AA DRV</t>
  </si>
  <si>
    <t>PAC AA Gainable</t>
  </si>
  <si>
    <t>PAC AA Split</t>
  </si>
  <si>
    <t>PAC AE</t>
  </si>
  <si>
    <t>PAC Piscine</t>
  </si>
  <si>
    <t>PV autoconso</t>
  </si>
  <si>
    <t>Rev. Peinture</t>
  </si>
  <si>
    <t>Rev. Placo seul</t>
  </si>
  <si>
    <t>Rev. Sol</t>
  </si>
  <si>
    <t>VMC Double Flux</t>
  </si>
  <si>
    <t>VMC Simple Flux</t>
  </si>
  <si>
    <t>VMR</t>
  </si>
  <si>
    <t>Commission générée</t>
  </si>
  <si>
    <t>Commission à réguler</t>
  </si>
  <si>
    <t>% de commissions</t>
  </si>
  <si>
    <t>100% (sauf pour décom°)</t>
  </si>
  <si>
    <t>Commentaires ou partage Commissions 
si partage com CA/2</t>
  </si>
  <si>
    <t>si partage com CA/2</t>
  </si>
  <si>
    <t>A REMPLIR PAR TRESORERIE</t>
  </si>
  <si>
    <t>Comptant Acompte 1</t>
  </si>
  <si>
    <t>Mois C.Acompte 1</t>
  </si>
  <si>
    <t>Comptant Acompte 2</t>
  </si>
  <si>
    <t>Mois C.Acompte 2</t>
  </si>
  <si>
    <t>Comptant Acompte 3</t>
  </si>
  <si>
    <t>Mois C.Acompte 3</t>
  </si>
  <si>
    <t>Comptant Solde</t>
  </si>
  <si>
    <t>Mois C.Solde</t>
  </si>
  <si>
    <t>Financement</t>
  </si>
  <si>
    <t>Mois Financ.</t>
  </si>
  <si>
    <t>CEE</t>
  </si>
  <si>
    <t>Mois CEE</t>
  </si>
  <si>
    <t>Aide régionale</t>
  </si>
  <si>
    <t>Mois AR</t>
  </si>
  <si>
    <t>MPR</t>
  </si>
  <si>
    <t>Mois MPR</t>
  </si>
  <si>
    <t>Sérénité Avance</t>
  </si>
  <si>
    <t>Mois Séré.Avance</t>
  </si>
  <si>
    <t>Sérénité solde</t>
  </si>
  <si>
    <t>Mois Séré.Solde</t>
  </si>
  <si>
    <t>montant TTC encaissement (si partage de com° ENC/2)</t>
  </si>
  <si>
    <t>AL</t>
  </si>
  <si>
    <t>Mois AL</t>
  </si>
  <si>
    <t>Autres</t>
  </si>
  <si>
    <t>Mois Autres</t>
  </si>
  <si>
    <t>Somme des encaissements</t>
  </si>
  <si>
    <t>Balise soldé</t>
  </si>
  <si>
    <t>Mois</t>
  </si>
  <si>
    <t>Total 2022</t>
  </si>
  <si>
    <t>Total 2023</t>
  </si>
  <si>
    <t>CA Signé Aidé</t>
  </si>
  <si>
    <t>CA Signé Comptant ou financé</t>
  </si>
  <si>
    <t>AIDE</t>
  </si>
  <si>
    <t xml:space="preserve">Enclenchement 30 000 </t>
  </si>
  <si>
    <t>TOTAL COM Générée</t>
  </si>
  <si>
    <t>Seuil Rattrapage trimestre
TC 180 000 - ALTERNANT 90 000</t>
  </si>
  <si>
    <t>CA TOTAL MENSUEL</t>
  </si>
  <si>
    <t>CA TOTAL TRIMESTRIEL</t>
  </si>
  <si>
    <t>COM générée CA Aidé 3%</t>
  </si>
  <si>
    <t>COM générée CA Comptant ou financé 4%</t>
  </si>
  <si>
    <t>COMPTANT - FINANCEMENT</t>
  </si>
  <si>
    <t>CA Signé Aidé REGUL</t>
  </si>
  <si>
    <t>CA Signé Comptant ou financé REGUL</t>
  </si>
  <si>
    <t>CA Signé Aidé TOTAL</t>
  </si>
  <si>
    <t>B2+B3</t>
  </si>
  <si>
    <t>CA Signé Comptant ou financé TOTAL</t>
  </si>
  <si>
    <t>B5+B6</t>
  </si>
  <si>
    <t>B4+B7</t>
  </si>
  <si>
    <t>siB8=&gt; alorsB7*4%sinon rien</t>
  </si>
  <si>
    <t>B10+B11</t>
  </si>
  <si>
    <t>siB8=&gt; alors B4*3%sinon rien</t>
  </si>
  <si>
    <t>siB8&lt;30 000 et si B14=&gt; b13 alors B4*3%sinon rien</t>
  </si>
  <si>
    <t>siB8&lt;30 000 et si B14=&gt; b13alors B7*3%sinon rien</t>
  </si>
  <si>
    <t>Total Rattrapage</t>
  </si>
  <si>
    <t xml:space="preserve"> B15+B16</t>
  </si>
  <si>
    <t xml:space="preserve"> B8+C8+D8</t>
  </si>
  <si>
    <t>Total Commissions à payer</t>
  </si>
  <si>
    <t>Total Commissions payées (a remplir RH)</t>
  </si>
  <si>
    <t>Total des commissions à Payer régul comprise</t>
  </si>
  <si>
    <t>cumul encaissement mois PARTIE VERTE</t>
  </si>
  <si>
    <t xml:space="preserve"> B18-B20</t>
  </si>
  <si>
    <t>Notes</t>
  </si>
  <si>
    <t>TC DUPONT</t>
  </si>
  <si>
    <t>decommissionner</t>
  </si>
  <si>
    <t>Commissions pour les commerciaux CDI</t>
  </si>
  <si>
    <t>Taux de commissions</t>
  </si>
  <si>
    <t>Déclenchement</t>
  </si>
  <si>
    <t>CAHT mensuel</t>
  </si>
  <si>
    <t>% com ventes avec aides</t>
  </si>
  <si>
    <t>% com ventes sans aide ou financées</t>
  </si>
  <si>
    <t>Exemple Com Ventes avec aides Brutes</t>
  </si>
  <si>
    <t>CAHT mensuel &lt; à</t>
  </si>
  <si>
    <t>CAHT mensuel &gt; à</t>
  </si>
  <si>
    <t>Les ventes sans aides ou financées par un organisme de crédits ou bancaire seront commissionnées à un taux de 4% Du CA HT</t>
  </si>
  <si>
    <t>Objectif CA HT mensuel</t>
  </si>
  <si>
    <t>Si la base CA HT au trimestre est atteinte pour un montant de 180 000.00 € alors même les mois inférieurs à 30000€ CA HT seront réintégrés fin trimestre avec le taux associé à typologie de vente</t>
  </si>
  <si>
    <t>Commissions pour les commerciaux ALTERNANTS</t>
  </si>
  <si>
    <t>Si la base CA HT au trimestre est atteinte pour un montant de 90 000.00 € alors même les mois inférieurs à 30000€ CA HT seront réintégrés fin trimestre avec le taux associé à typologie de vente</t>
  </si>
  <si>
    <t>Récup à faire</t>
  </si>
  <si>
    <t>OK</t>
  </si>
  <si>
    <t>somme com géné aidé CA du mois</t>
  </si>
  <si>
    <t>somme regul géné aidé CA du mois</t>
  </si>
  <si>
    <t>somme com géné comptant CA du mois</t>
  </si>
  <si>
    <t>somme regul géné comptantCA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</si>
</sst>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dd/mm/yy;@"/>
    <numFmt numFmtId="165" formatCode="_-* #,##0.00\ _€_-;\-* #,##0.00\ _€_-;_-* &quot;-&quot;??\ _€_-;_-@_-"/>
    <numFmt numFmtId="166" formatCode="0.0%"/>
    <numFmt numFmtId="167" formatCode="#,##0.00\ &quot;€&quot;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B0F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10"/>
      <color theme="1"/>
      <name val="Tw Cen MT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BEA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9D9D9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37">
    <xf numFmtId="0" fontId="0" fillId="0" borderId="0" xfId="0"/>
    <xf numFmtId="0" fontId="3" fillId="2" borderId="4" xfId="0" applyFont="1" applyFill="1" applyBorder="1" applyAlignment="1" applyProtection="1">
      <alignment horizontal="center" vertical="center" wrapText="1"/>
      <protection locked="0"/>
    </xf>
    <xf numFmtId="44" fontId="3" fillId="2" borderId="4" xfId="2" applyFont="1" applyFill="1" applyBorder="1" applyAlignment="1" applyProtection="1">
      <alignment horizontal="center" vertical="center" wrapText="1"/>
      <protection locked="0"/>
    </xf>
    <xf numFmtId="14" fontId="3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>
      <alignment vertical="center"/>
    </xf>
    <xf numFmtId="0" fontId="6" fillId="0" borderId="5" xfId="0" applyFont="1" applyBorder="1" applyAlignment="1">
      <alignment vertical="center"/>
    </xf>
    <xf numFmtId="44" fontId="0" fillId="0" borderId="4" xfId="2" applyFont="1" applyFill="1" applyBorder="1" applyProtection="1">
      <protection locked="0"/>
    </xf>
    <xf numFmtId="44" fontId="3" fillId="0" borderId="4" xfId="2" applyFont="1" applyBorder="1" applyAlignment="1" applyProtection="1">
      <alignment horizontal="center" vertical="center" wrapText="1"/>
    </xf>
    <xf numFmtId="9" fontId="3" fillId="0" borderId="4" xfId="3" applyFont="1" applyBorder="1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0" fontId="0" fillId="0" borderId="4" xfId="0" applyBorder="1"/>
    <xf numFmtId="0" fontId="0" fillId="0" borderId="4" xfId="0" applyBorder="1" applyAlignment="1">
      <alignment horizontal="left"/>
    </xf>
    <xf numFmtId="0" fontId="4" fillId="2" borderId="1" xfId="0" applyFont="1" applyFill="1" applyBorder="1" applyAlignment="1">
      <alignment vertical="center" wrapText="1"/>
    </xf>
    <xf numFmtId="0" fontId="4" fillId="2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44" fontId="4" fillId="0" borderId="2" xfId="2" applyFont="1" applyFill="1" applyBorder="1" applyAlignment="1">
      <alignment horizontal="center" vertical="center" wrapText="1"/>
    </xf>
    <xf numFmtId="14" fontId="4" fillId="2" borderId="2" xfId="0" applyNumberFormat="1" applyFont="1" applyFill="1" applyBorder="1" applyAlignment="1">
      <alignment vertical="center" wrapText="1"/>
    </xf>
    <xf numFmtId="44" fontId="4" fillId="2" borderId="2" xfId="2" applyFont="1" applyFill="1" applyBorder="1" applyAlignment="1">
      <alignment vertical="center" wrapText="1"/>
    </xf>
    <xf numFmtId="14" fontId="4" fillId="2" borderId="3" xfId="0" applyNumberFormat="1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5" fillId="2" borderId="4" xfId="0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vertical="center"/>
      <protection locked="0"/>
    </xf>
    <xf numFmtId="44" fontId="0" fillId="2" borderId="4" xfId="2" applyFont="1" applyFill="1" applyBorder="1" applyAlignment="1" applyProtection="1">
      <alignment vertical="center"/>
      <protection locked="0"/>
    </xf>
    <xf numFmtId="43" fontId="0" fillId="2" borderId="4" xfId="1" applyFont="1" applyFill="1" applyBorder="1" applyAlignment="1" applyProtection="1">
      <alignment vertical="center"/>
      <protection locked="0"/>
    </xf>
    <xf numFmtId="43" fontId="5" fillId="2" borderId="4" xfId="1" applyFont="1" applyFill="1" applyBorder="1" applyAlignment="1" applyProtection="1">
      <alignment vertical="center"/>
      <protection locked="0"/>
    </xf>
    <xf numFmtId="14" fontId="5" fillId="3" borderId="4" xfId="0" applyNumberFormat="1" applyFont="1" applyFill="1" applyBorder="1" applyAlignment="1" applyProtection="1">
      <alignment horizontal="center" vertical="center"/>
      <protection locked="0"/>
    </xf>
    <xf numFmtId="44" fontId="1" fillId="2" borderId="4" xfId="2" applyFont="1" applyFill="1" applyBorder="1" applyAlignment="1" applyProtection="1">
      <alignment vertical="center"/>
      <protection locked="0"/>
    </xf>
    <xf numFmtId="14" fontId="0" fillId="3" borderId="4" xfId="0" applyNumberFormat="1" applyFill="1" applyBorder="1" applyAlignment="1" applyProtection="1">
      <alignment vertical="center"/>
      <protection locked="0"/>
    </xf>
    <xf numFmtId="43" fontId="0" fillId="0" borderId="4" xfId="1" applyFont="1" applyBorder="1" applyAlignment="1">
      <alignment vertical="center"/>
    </xf>
    <xf numFmtId="9" fontId="0" fillId="0" borderId="4" xfId="3" applyFont="1" applyBorder="1" applyAlignment="1" applyProtection="1">
      <alignment vertical="center"/>
      <protection locked="0"/>
    </xf>
    <xf numFmtId="0" fontId="0" fillId="0" borderId="4" xfId="0" applyBorder="1" applyAlignment="1">
      <alignment horizontal="left" vertical="center"/>
    </xf>
    <xf numFmtId="0" fontId="0" fillId="2" borderId="0" xfId="0" applyFill="1" applyAlignment="1">
      <alignment vertical="center"/>
    </xf>
    <xf numFmtId="44" fontId="3" fillId="4" borderId="4" xfId="2" applyFont="1" applyFill="1" applyBorder="1" applyAlignment="1" applyProtection="1">
      <alignment horizontal="center" vertical="center" wrapText="1"/>
      <protection locked="0"/>
    </xf>
    <xf numFmtId="14" fontId="3" fillId="5" borderId="4" xfId="0" applyNumberFormat="1" applyFont="1" applyFill="1" applyBorder="1" applyAlignment="1" applyProtection="1">
      <alignment horizontal="center" vertical="center" wrapText="1"/>
      <protection locked="0"/>
    </xf>
    <xf numFmtId="44" fontId="4" fillId="4" borderId="1" xfId="2" applyFont="1" applyFill="1" applyBorder="1" applyAlignment="1" applyProtection="1"/>
    <xf numFmtId="44" fontId="4" fillId="4" borderId="2" xfId="2" applyFont="1" applyFill="1" applyBorder="1" applyAlignment="1" applyProtection="1"/>
    <xf numFmtId="164" fontId="0" fillId="5" borderId="4" xfId="0" applyNumberFormat="1" applyFill="1" applyBorder="1" applyAlignment="1" applyProtection="1">
      <alignment horizontal="right" vertical="center"/>
      <protection locked="0"/>
    </xf>
    <xf numFmtId="43" fontId="0" fillId="4" borderId="4" xfId="1" applyFont="1" applyFill="1" applyBorder="1" applyProtection="1">
      <protection locked="0"/>
    </xf>
    <xf numFmtId="0" fontId="3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vertical="center"/>
    </xf>
    <xf numFmtId="43" fontId="0" fillId="0" borderId="0" xfId="0" applyNumberFormat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7" fontId="3" fillId="0" borderId="4" xfId="0" applyNumberFormat="1" applyFont="1" applyBorder="1" applyAlignment="1">
      <alignment horizontal="center" vertical="center"/>
    </xf>
    <xf numFmtId="0" fontId="8" fillId="0" borderId="6" xfId="0" applyFont="1" applyBorder="1" applyAlignment="1">
      <alignment vertical="center" wrapText="1"/>
    </xf>
    <xf numFmtId="43" fontId="8" fillId="0" borderId="7" xfId="1" applyFont="1" applyBorder="1" applyAlignment="1">
      <alignment vertical="center"/>
    </xf>
    <xf numFmtId="0" fontId="0" fillId="0" borderId="13" xfId="0" applyBorder="1" applyAlignment="1">
      <alignment vertical="center"/>
    </xf>
    <xf numFmtId="43" fontId="0" fillId="0" borderId="13" xfId="1" applyFont="1" applyBorder="1" applyAlignment="1">
      <alignment vertical="center"/>
    </xf>
    <xf numFmtId="0" fontId="9" fillId="0" borderId="15" xfId="0" applyFont="1" applyBorder="1" applyAlignment="1">
      <alignment vertical="center"/>
    </xf>
    <xf numFmtId="0" fontId="3" fillId="6" borderId="6" xfId="0" applyFont="1" applyFill="1" applyBorder="1" applyAlignment="1">
      <alignment vertical="center"/>
    </xf>
    <xf numFmtId="0" fontId="3" fillId="7" borderId="4" xfId="0" applyFont="1" applyFill="1" applyBorder="1" applyAlignment="1">
      <alignment horizontal="center" vertical="center"/>
    </xf>
    <xf numFmtId="43" fontId="0" fillId="7" borderId="4" xfId="1" applyFont="1" applyFill="1" applyBorder="1" applyAlignment="1">
      <alignment vertical="center"/>
    </xf>
    <xf numFmtId="43" fontId="0" fillId="7" borderId="13" xfId="1" applyFont="1" applyFill="1" applyBorder="1" applyAlignment="1">
      <alignment vertical="center"/>
    </xf>
    <xf numFmtId="43" fontId="8" fillId="7" borderId="7" xfId="1" applyFont="1" applyFill="1" applyBorder="1" applyAlignment="1">
      <alignment vertical="center"/>
    </xf>
    <xf numFmtId="0" fontId="9" fillId="7" borderId="15" xfId="0" applyFont="1" applyFill="1" applyBorder="1" applyAlignment="1">
      <alignment vertical="center"/>
    </xf>
    <xf numFmtId="43" fontId="0" fillId="7" borderId="0" xfId="0" applyNumberFormat="1" applyFill="1" applyAlignment="1">
      <alignment vertical="center"/>
    </xf>
    <xf numFmtId="43" fontId="8" fillId="7" borderId="8" xfId="1" applyFont="1" applyFill="1" applyBorder="1" applyAlignment="1">
      <alignment vertical="center"/>
    </xf>
    <xf numFmtId="0" fontId="0" fillId="7" borderId="0" xfId="0" applyFill="1" applyAlignment="1">
      <alignment vertical="center"/>
    </xf>
    <xf numFmtId="43" fontId="0" fillId="0" borderId="5" xfId="1" applyFont="1" applyBorder="1" applyAlignment="1">
      <alignment vertical="center"/>
    </xf>
    <xf numFmtId="43" fontId="0" fillId="7" borderId="5" xfId="1" applyFont="1" applyFill="1" applyBorder="1" applyAlignment="1">
      <alignment vertical="center"/>
    </xf>
    <xf numFmtId="43" fontId="0" fillId="7" borderId="17" xfId="1" applyFont="1" applyFill="1" applyBorder="1" applyAlignment="1">
      <alignment vertical="center"/>
    </xf>
    <xf numFmtId="0" fontId="0" fillId="0" borderId="5" xfId="0" applyBorder="1" applyAlignment="1">
      <alignment vertical="center"/>
    </xf>
    <xf numFmtId="43" fontId="3" fillId="6" borderId="7" xfId="1" applyFont="1" applyFill="1" applyBorder="1" applyAlignment="1">
      <alignment vertical="center"/>
    </xf>
    <xf numFmtId="43" fontId="3" fillId="6" borderId="8" xfId="1" applyFont="1" applyFill="1" applyBorder="1" applyAlignment="1">
      <alignment vertical="center"/>
    </xf>
    <xf numFmtId="0" fontId="3" fillId="8" borderId="6" xfId="0" applyFont="1" applyFill="1" applyBorder="1" applyAlignment="1">
      <alignment vertical="center"/>
    </xf>
    <xf numFmtId="165" fontId="3" fillId="8" borderId="7" xfId="0" applyNumberFormat="1" applyFont="1" applyFill="1" applyBorder="1" applyAlignment="1">
      <alignment vertical="center"/>
    </xf>
    <xf numFmtId="165" fontId="3" fillId="8" borderId="8" xfId="0" applyNumberFormat="1" applyFont="1" applyFill="1" applyBorder="1" applyAlignment="1">
      <alignment vertical="center"/>
    </xf>
    <xf numFmtId="0" fontId="9" fillId="0" borderId="13" xfId="0" applyFont="1" applyBorder="1" applyAlignment="1">
      <alignment vertical="center"/>
    </xf>
    <xf numFmtId="0" fontId="9" fillId="7" borderId="13" xfId="0" applyFont="1" applyFill="1" applyBorder="1" applyAlignment="1">
      <alignment vertical="center"/>
    </xf>
    <xf numFmtId="0" fontId="8" fillId="0" borderId="15" xfId="0" applyFont="1" applyBorder="1" applyAlignment="1">
      <alignment vertical="center" wrapText="1"/>
    </xf>
    <xf numFmtId="0" fontId="8" fillId="7" borderId="15" xfId="0" applyFont="1" applyFill="1" applyBorder="1" applyAlignment="1">
      <alignment vertical="center"/>
    </xf>
    <xf numFmtId="0" fontId="3" fillId="9" borderId="6" xfId="0" applyFont="1" applyFill="1" applyBorder="1" applyAlignment="1">
      <alignment vertical="center"/>
    </xf>
    <xf numFmtId="165" fontId="3" fillId="9" borderId="7" xfId="0" applyNumberFormat="1" applyFont="1" applyFill="1" applyBorder="1" applyAlignment="1">
      <alignment vertical="center"/>
    </xf>
    <xf numFmtId="165" fontId="3" fillId="9" borderId="8" xfId="0" applyNumberFormat="1" applyFont="1" applyFill="1" applyBorder="1" applyAlignment="1">
      <alignment vertical="center"/>
    </xf>
    <xf numFmtId="0" fontId="3" fillId="6" borderId="9" xfId="0" applyFont="1" applyFill="1" applyBorder="1" applyAlignment="1">
      <alignment vertical="center"/>
    </xf>
    <xf numFmtId="0" fontId="2" fillId="0" borderId="20" xfId="0" applyFont="1" applyBorder="1" applyAlignment="1">
      <alignment vertical="center"/>
    </xf>
    <xf numFmtId="0" fontId="2" fillId="0" borderId="21" xfId="0" applyFont="1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vertical="center"/>
    </xf>
    <xf numFmtId="0" fontId="2" fillId="0" borderId="23" xfId="0" applyFont="1" applyBorder="1" applyAlignment="1">
      <alignment vertical="center"/>
    </xf>
    <xf numFmtId="0" fontId="2" fillId="0" borderId="13" xfId="0" applyFont="1" applyBorder="1" applyAlignment="1">
      <alignment vertical="center"/>
    </xf>
    <xf numFmtId="0" fontId="0" fillId="0" borderId="24" xfId="0" applyBorder="1" applyAlignment="1">
      <alignment vertical="center"/>
    </xf>
    <xf numFmtId="0" fontId="0" fillId="10" borderId="9" xfId="0" applyFill="1" applyBorder="1" applyAlignment="1">
      <alignment vertical="center"/>
    </xf>
    <xf numFmtId="0" fontId="0" fillId="10" borderId="10" xfId="0" applyFill="1" applyBorder="1" applyAlignment="1">
      <alignment vertical="center"/>
    </xf>
    <xf numFmtId="0" fontId="0" fillId="10" borderId="11" xfId="0" applyFill="1" applyBorder="1" applyAlignment="1">
      <alignment vertical="center"/>
    </xf>
    <xf numFmtId="0" fontId="0" fillId="11" borderId="4" xfId="0" applyFill="1" applyBorder="1" applyAlignment="1">
      <alignment vertical="center"/>
    </xf>
    <xf numFmtId="0" fontId="3" fillId="11" borderId="12" xfId="0" applyFont="1" applyFill="1" applyBorder="1" applyAlignment="1">
      <alignment vertical="center"/>
    </xf>
    <xf numFmtId="0" fontId="3" fillId="11" borderId="5" xfId="0" applyFont="1" applyFill="1" applyBorder="1" applyAlignment="1">
      <alignment vertical="center"/>
    </xf>
    <xf numFmtId="0" fontId="3" fillId="11" borderId="16" xfId="0" applyFont="1" applyFill="1" applyBorder="1" applyAlignment="1">
      <alignment vertical="center"/>
    </xf>
    <xf numFmtId="0" fontId="10" fillId="0" borderId="15" xfId="0" applyFont="1" applyBorder="1" applyAlignment="1">
      <alignment vertical="center"/>
    </xf>
    <xf numFmtId="0" fontId="0" fillId="5" borderId="6" xfId="0" applyFill="1" applyBorder="1" applyAlignment="1">
      <alignment vertical="center"/>
    </xf>
    <xf numFmtId="0" fontId="0" fillId="5" borderId="7" xfId="0" applyFill="1" applyBorder="1" applyAlignment="1">
      <alignment vertical="center"/>
    </xf>
    <xf numFmtId="0" fontId="0" fillId="5" borderId="8" xfId="0" applyFill="1" applyBorder="1" applyAlignment="1">
      <alignment vertical="center"/>
    </xf>
    <xf numFmtId="0" fontId="3" fillId="11" borderId="4" xfId="0" applyFont="1" applyFill="1" applyBorder="1" applyAlignment="1">
      <alignment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vertical="center"/>
    </xf>
    <xf numFmtId="0" fontId="12" fillId="0" borderId="4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7" fontId="11" fillId="0" borderId="4" xfId="2" applyNumberFormat="1" applyFont="1" applyBorder="1" applyAlignment="1">
      <alignment horizontal="center" vertical="center" wrapText="1"/>
    </xf>
    <xf numFmtId="166" fontId="11" fillId="0" borderId="4" xfId="0" applyNumberFormat="1" applyFont="1" applyBorder="1" applyAlignment="1">
      <alignment horizontal="center" vertical="center" wrapText="1"/>
    </xf>
    <xf numFmtId="167" fontId="11" fillId="0" borderId="4" xfId="0" applyNumberFormat="1" applyFont="1" applyBorder="1" applyAlignment="1">
      <alignment horizontal="center" vertical="center" wrapText="1"/>
    </xf>
    <xf numFmtId="10" fontId="11" fillId="0" borderId="4" xfId="0" applyNumberFormat="1" applyFont="1" applyBorder="1" applyAlignment="1">
      <alignment horizontal="center" vertical="center" wrapText="1"/>
    </xf>
    <xf numFmtId="167" fontId="11" fillId="0" borderId="4" xfId="2" applyNumberFormat="1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7" fontId="11" fillId="0" borderId="0" xfId="2" applyNumberFormat="1" applyFont="1" applyBorder="1" applyAlignment="1">
      <alignment horizontal="center" vertical="center" wrapText="1"/>
    </xf>
    <xf numFmtId="10" fontId="11" fillId="0" borderId="0" xfId="0" applyNumberFormat="1" applyFont="1" applyAlignment="1">
      <alignment horizontal="center" vertical="center" wrapText="1"/>
    </xf>
    <xf numFmtId="10" fontId="11" fillId="0" borderId="13" xfId="0" applyNumberFormat="1" applyFont="1" applyBorder="1" applyAlignment="1">
      <alignment horizontal="center" vertical="center" wrapText="1"/>
    </xf>
    <xf numFmtId="167" fontId="11" fillId="0" borderId="1" xfId="2" applyNumberFormat="1" applyFont="1" applyBorder="1" applyAlignment="1">
      <alignment horizontal="center" vertical="center" wrapText="1"/>
    </xf>
    <xf numFmtId="0" fontId="11" fillId="12" borderId="0" xfId="0" applyFont="1" applyFill="1" applyAlignment="1">
      <alignment vertical="center"/>
    </xf>
    <xf numFmtId="7" fontId="11" fillId="0" borderId="4" xfId="2" applyNumberFormat="1" applyFont="1" applyFill="1" applyBorder="1" applyAlignment="1">
      <alignment horizontal="center" vertical="center" wrapText="1"/>
    </xf>
    <xf numFmtId="167" fontId="11" fillId="0" borderId="4" xfId="2" applyNumberFormat="1" applyFont="1" applyFill="1" applyBorder="1" applyAlignment="1">
      <alignment horizontal="center" vertical="center" wrapText="1"/>
    </xf>
    <xf numFmtId="7" fontId="11" fillId="0" borderId="0" xfId="2" applyNumberFormat="1" applyFont="1" applyFill="1" applyBorder="1" applyAlignment="1">
      <alignment horizontal="center" vertical="center" wrapText="1"/>
    </xf>
    <xf numFmtId="167" fontId="11" fillId="0" borderId="1" xfId="2" applyNumberFormat="1" applyFont="1" applyFill="1" applyBorder="1" applyAlignment="1">
      <alignment horizontal="center" vertical="center" wrapText="1"/>
    </xf>
    <xf numFmtId="0" fontId="5" fillId="0" borderId="4" xfId="0" applyFont="1" applyFill="1" applyBorder="1" applyAlignment="1" applyProtection="1">
      <alignment vertical="center"/>
      <protection locked="0"/>
    </xf>
    <xf numFmtId="0" fontId="0" fillId="0" borderId="4" xfId="0" applyFill="1" applyBorder="1" applyAlignment="1" applyProtection="1">
      <alignment vertical="center"/>
      <protection locked="0"/>
    </xf>
    <xf numFmtId="44" fontId="0" fillId="0" borderId="4" xfId="2" applyFont="1" applyFill="1" applyBorder="1" applyAlignment="1" applyProtection="1">
      <alignment vertical="center"/>
      <protection locked="0"/>
    </xf>
    <xf numFmtId="43" fontId="0" fillId="0" borderId="4" xfId="1" applyFont="1" applyFill="1" applyBorder="1" applyAlignment="1" applyProtection="1">
      <alignment vertical="center"/>
      <protection locked="0"/>
    </xf>
    <xf numFmtId="43" fontId="5" fillId="0" borderId="4" xfId="1" applyFont="1" applyFill="1" applyBorder="1" applyAlignment="1" applyProtection="1">
      <alignment vertical="center"/>
      <protection locked="0"/>
    </xf>
    <xf numFmtId="14" fontId="5" fillId="0" borderId="4" xfId="0" applyNumberFormat="1" applyFont="1" applyFill="1" applyBorder="1" applyAlignment="1" applyProtection="1">
      <alignment horizontal="center" vertical="center"/>
      <protection locked="0"/>
    </xf>
    <xf numFmtId="44" fontId="1" fillId="0" borderId="4" xfId="2" applyFont="1" applyFill="1" applyBorder="1" applyAlignment="1" applyProtection="1">
      <alignment vertical="center"/>
      <protection locked="0"/>
    </xf>
    <xf numFmtId="14" fontId="0" fillId="0" borderId="4" xfId="0" applyNumberFormat="1" applyFill="1" applyBorder="1" applyAlignment="1" applyProtection="1">
      <alignment vertical="center"/>
      <protection locked="0"/>
    </xf>
    <xf numFmtId="43" fontId="8" fillId="0" borderId="15" xfId="1" applyFont="1" applyBorder="1" applyAlignment="1">
      <alignment horizontal="center" vertical="center"/>
    </xf>
    <xf numFmtId="43" fontId="3" fillId="6" borderId="18" xfId="1" applyFont="1" applyFill="1" applyBorder="1" applyAlignment="1">
      <alignment horizontal="center" vertical="center"/>
    </xf>
    <xf numFmtId="43" fontId="3" fillId="6" borderId="14" xfId="1" applyFont="1" applyFill="1" applyBorder="1" applyAlignment="1">
      <alignment horizontal="center" vertical="center"/>
    </xf>
    <xf numFmtId="43" fontId="3" fillId="6" borderId="19" xfId="1" applyFont="1" applyFill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0" fontId="12" fillId="0" borderId="15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/>
    </xf>
    <xf numFmtId="167" fontId="11" fillId="0" borderId="4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2" fillId="11" borderId="4" xfId="0" applyFont="1" applyFill="1" applyBorder="1" applyAlignment="1">
      <alignment horizontal="center" vertical="center" wrapText="1"/>
    </xf>
    <xf numFmtId="0" fontId="12" fillId="2" borderId="4" xfId="0" applyFont="1" applyFill="1" applyBorder="1" applyAlignment="1">
      <alignment horizontal="center" vertical="center" wrapText="1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FBE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tricia/Downloads/COMBE%20Ingrid%20Calcul%20Commissions%20TC%20V2.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"/>
      <sheetName val="Comm générée"/>
      <sheetName val="Synthèse mois"/>
      <sheetName val="Comm payée"/>
      <sheetName val="Com PV"/>
      <sheetName val="BDD-Ne pas modifier"/>
      <sheetName val="Com N3"/>
      <sheetName val="Team Commerce"/>
    </sheetNames>
    <sheetDataSet>
      <sheetData sheetId="0"/>
      <sheetData sheetId="1"/>
      <sheetData sheetId="2"/>
      <sheetData sheetId="3"/>
      <sheetData sheetId="4"/>
      <sheetData sheetId="5">
        <row r="1">
          <cell r="E1" t="str">
            <v>Biomasse Chaudière</v>
          </cell>
        </row>
        <row r="2">
          <cell r="C2" t="str">
            <v>Catalogue</v>
          </cell>
          <cell r="E2" t="str">
            <v>Biomasse PAB</v>
          </cell>
        </row>
        <row r="3">
          <cell r="C3" t="str">
            <v>PV Comptant</v>
          </cell>
          <cell r="E3" t="str">
            <v>Biomasse PAG</v>
          </cell>
        </row>
        <row r="4">
          <cell r="C4" t="str">
            <v>PV Remisé</v>
          </cell>
          <cell r="E4" t="str">
            <v>C.elec Radiateur Elec</v>
          </cell>
        </row>
        <row r="5">
          <cell r="C5" t="str">
            <v>PV Crédit Gratuit</v>
          </cell>
          <cell r="E5" t="str">
            <v>C.elec Sèche Serviette</v>
          </cell>
        </row>
        <row r="6">
          <cell r="E6" t="str">
            <v>CC Gaz</v>
          </cell>
        </row>
        <row r="7">
          <cell r="E7" t="str">
            <v>ECS Adoucisseur</v>
          </cell>
        </row>
        <row r="8">
          <cell r="E8" t="str">
            <v>ECS BT</v>
          </cell>
        </row>
        <row r="9">
          <cell r="E9" t="str">
            <v>ECS CE Electrique</v>
          </cell>
        </row>
        <row r="10">
          <cell r="E10" t="str">
            <v>ECS CE Solaire</v>
          </cell>
        </row>
        <row r="11">
          <cell r="E11" t="str">
            <v>Iso ITE</v>
          </cell>
        </row>
        <row r="12">
          <cell r="E12" t="str">
            <v>Iso ITI</v>
          </cell>
        </row>
        <row r="13">
          <cell r="E13" t="str">
            <v>Iso Sous Face Plancher</v>
          </cell>
        </row>
        <row r="14">
          <cell r="E14" t="str">
            <v>IsoComble</v>
          </cell>
        </row>
        <row r="15">
          <cell r="E15" t="str">
            <v>IsoRampant</v>
          </cell>
        </row>
        <row r="16">
          <cell r="E16" t="str">
            <v>Kinedo</v>
          </cell>
        </row>
        <row r="17">
          <cell r="E17" t="str">
            <v>Men. Alu</v>
          </cell>
        </row>
        <row r="18">
          <cell r="E18" t="str">
            <v>Men. Bois</v>
          </cell>
        </row>
        <row r="19">
          <cell r="E19" t="str">
            <v>Men. Pergolas</v>
          </cell>
        </row>
        <row r="20">
          <cell r="E20" t="str">
            <v>Men. Porte Acier</v>
          </cell>
        </row>
        <row r="21">
          <cell r="E21" t="str">
            <v>Men. Porte Alu</v>
          </cell>
        </row>
        <row r="22">
          <cell r="E22" t="str">
            <v>Men. Porte Bois</v>
          </cell>
        </row>
        <row r="23">
          <cell r="E23" t="str">
            <v>Men. Porte Garage</v>
          </cell>
        </row>
        <row r="24">
          <cell r="E24" t="str">
            <v>Men. Porte PVC</v>
          </cell>
        </row>
        <row r="25">
          <cell r="E25" t="str">
            <v>Men. PVC</v>
          </cell>
        </row>
        <row r="26">
          <cell r="E26" t="str">
            <v>Men. Store</v>
          </cell>
        </row>
        <row r="27">
          <cell r="E27" t="str">
            <v>Men. VBattant</v>
          </cell>
        </row>
        <row r="28">
          <cell r="E28" t="str">
            <v>Men. VRoulant</v>
          </cell>
        </row>
        <row r="29">
          <cell r="E29" t="str">
            <v>PAC AA DRV</v>
          </cell>
        </row>
        <row r="30">
          <cell r="E30" t="str">
            <v>PAC AA Gainable</v>
          </cell>
        </row>
        <row r="31">
          <cell r="E31" t="str">
            <v>PAC AA Split</v>
          </cell>
        </row>
        <row r="32">
          <cell r="E32" t="str">
            <v>PAC AE</v>
          </cell>
        </row>
        <row r="33">
          <cell r="E33" t="str">
            <v>PAC Piscine</v>
          </cell>
        </row>
        <row r="34">
          <cell r="E34" t="str">
            <v>PV autoconso</v>
          </cell>
        </row>
        <row r="35">
          <cell r="E35" t="str">
            <v>Rev. Peinture</v>
          </cell>
        </row>
        <row r="36">
          <cell r="E36" t="str">
            <v>Rev. Placo seul</v>
          </cell>
        </row>
        <row r="37">
          <cell r="E37" t="str">
            <v>Rev. Sol</v>
          </cell>
        </row>
        <row r="38">
          <cell r="E38" t="str">
            <v>VMC Double Flux</v>
          </cell>
        </row>
        <row r="39">
          <cell r="E39" t="str">
            <v>VMC Simple Flux</v>
          </cell>
        </row>
        <row r="40">
          <cell r="E40" t="str">
            <v>VMR</v>
          </cell>
        </row>
      </sheetData>
      <sheetData sheetId="6"/>
      <sheetData sheetId="7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Patricia Combé" id="{F71FCFDB-E452-45FD-8AD5-9B4CCDE7E414}" userId="S::patricia.combe@viareno.com::8f794dec-0958-4cf6-aba6-a919ba20a4d9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I2" dT="2021-03-24T13:16:28.28" personId="{F71FCFDB-E452-45FD-8AD5-9B4CCDE7E414}" id="{A7E77141-0BB8-4D47-9A1F-54FAB226429E}">
    <text>Mettre en Positif ou Négatif selon la régul relevée. La régul de com est automatique en fonction.</text>
  </threadedComment>
  <threadedComment ref="N2" dT="2021-03-24T13:36:39.04" personId="{F71FCFDB-E452-45FD-8AD5-9B4CCDE7E414}" id="{8EE683F3-AA94-4480-9B42-40DD9DA4DE3E}">
    <text>100% sauf pour partage entre salarié et TC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I2" dT="2021-03-24T13:16:28.28" personId="{F71FCFDB-E452-45FD-8AD5-9B4CCDE7E414}" id="{263D1FE5-EA14-4360-9706-FE6692C2E096}">
    <text>Mettre en Positif ou Négatif selon la régul relevée. La régul de com est automatique en fonction.</text>
  </threadedComment>
  <threadedComment ref="N2" dT="2021-03-24T13:36:39.04" personId="{F71FCFDB-E452-45FD-8AD5-9B4CCDE7E414}" id="{AEA3DFAB-16E4-40FA-AE97-0545F84D1864}">
    <text>100% sauf pour partage entre salarié et TC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2.xml"/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869C33-0848-473D-99DC-024BA48CAA1F}">
  <dimension ref="A1:AP42"/>
  <sheetViews>
    <sheetView zoomScale="50" zoomScaleNormal="50" workbookViewId="0">
      <pane xSplit="15" ySplit="2" topLeftCell="P3" activePane="bottomRight" state="frozenSplit"/>
      <selection pane="topRight" activeCell="M1" sqref="M1"/>
      <selection pane="bottomLeft" activeCell="A15" sqref="A15"/>
      <selection pane="bottomRight" activeCell="D54" sqref="D54"/>
    </sheetView>
  </sheetViews>
  <sheetFormatPr baseColWidth="10" defaultRowHeight="15" x14ac:dyDescent="0.25"/>
  <cols>
    <col min="1" max="1" width="21.140625" style="19" customWidth="1"/>
    <col min="2" max="2" width="19" style="19" customWidth="1"/>
    <col min="3" max="3" width="19.28515625" style="19" customWidth="1"/>
    <col min="4" max="4" width="29.7109375" style="19" customWidth="1"/>
    <col min="5" max="5" width="26.85546875" style="19" customWidth="1"/>
    <col min="6" max="6" width="16.85546875" style="19" customWidth="1"/>
    <col min="7" max="7" width="14.85546875" style="19" customWidth="1"/>
    <col min="8" max="8" width="13" style="19" customWidth="1"/>
    <col min="9" max="11" width="17.140625" style="19" customWidth="1"/>
    <col min="12" max="12" width="15.7109375" style="19" customWidth="1"/>
    <col min="13" max="13" width="16.28515625" style="19" customWidth="1"/>
    <col min="14" max="14" width="24.42578125" style="19" customWidth="1"/>
    <col min="15" max="15" width="37.28515625" style="19" customWidth="1"/>
    <col min="16" max="16" width="13.42578125" style="19" customWidth="1"/>
    <col min="17" max="17" width="15.28515625" style="19" customWidth="1"/>
    <col min="18" max="18" width="13.42578125" style="19" customWidth="1"/>
    <col min="19" max="19" width="16.85546875" style="19" customWidth="1"/>
    <col min="20" max="20" width="13.42578125" style="19" customWidth="1"/>
    <col min="21" max="21" width="16.85546875" style="19" customWidth="1"/>
    <col min="22" max="22" width="13.42578125" style="19" customWidth="1"/>
    <col min="23" max="23" width="15.28515625" style="19" customWidth="1"/>
    <col min="24" max="24" width="16.5703125" style="19" customWidth="1"/>
    <col min="25" max="25" width="15.28515625" style="19" customWidth="1"/>
    <col min="26" max="26" width="13.42578125" style="19" customWidth="1"/>
    <col min="27" max="27" width="15.28515625" style="19" customWidth="1"/>
    <col min="28" max="28" width="13.42578125" style="19" customWidth="1"/>
    <col min="29" max="29" width="15.28515625" style="19" customWidth="1"/>
    <col min="30" max="30" width="13.42578125" style="19" customWidth="1"/>
    <col min="31" max="31" width="15.28515625" style="19" customWidth="1"/>
    <col min="32" max="32" width="13.42578125" style="19" customWidth="1"/>
    <col min="33" max="33" width="16.7109375" style="19" customWidth="1"/>
    <col min="34" max="34" width="13.42578125" style="19" customWidth="1"/>
    <col min="35" max="35" width="15.28515625" style="19" customWidth="1"/>
    <col min="36" max="36" width="13.42578125" style="19" customWidth="1"/>
    <col min="37" max="37" width="16.7109375" style="19" customWidth="1"/>
    <col min="38" max="38" width="13.42578125" style="19" customWidth="1"/>
    <col min="39" max="39" width="16.7109375" style="19" customWidth="1"/>
    <col min="40" max="41" width="19.85546875" style="19" customWidth="1"/>
    <col min="42" max="16384" width="11.42578125" style="19"/>
  </cols>
  <sheetData>
    <row r="1" spans="1:42" s="14" customFormat="1" ht="55.5" customHeight="1" x14ac:dyDescent="0.3">
      <c r="A1" s="12" t="s">
        <v>0</v>
      </c>
      <c r="B1" s="13" t="s">
        <v>122</v>
      </c>
      <c r="C1" s="13"/>
      <c r="D1" s="14" t="s">
        <v>12</v>
      </c>
      <c r="E1" s="14" t="s">
        <v>12</v>
      </c>
      <c r="F1" s="15" t="s">
        <v>58</v>
      </c>
      <c r="G1" s="15" t="s">
        <v>58</v>
      </c>
      <c r="H1" s="16"/>
      <c r="I1" s="17"/>
      <c r="J1" s="17"/>
      <c r="K1" s="18"/>
      <c r="N1" s="9" t="s">
        <v>56</v>
      </c>
      <c r="P1" s="34" t="s">
        <v>59</v>
      </c>
      <c r="Q1" s="35"/>
      <c r="R1" s="35"/>
      <c r="S1" s="35" t="s">
        <v>80</v>
      </c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</row>
    <row r="2" spans="1:42" ht="69.75" customHeight="1" x14ac:dyDescent="0.25">
      <c r="A2" s="1" t="s">
        <v>1</v>
      </c>
      <c r="B2" s="1" t="s">
        <v>2</v>
      </c>
      <c r="C2" s="1" t="s">
        <v>3</v>
      </c>
      <c r="D2" s="2" t="s">
        <v>11</v>
      </c>
      <c r="E2" s="1" t="s">
        <v>4</v>
      </c>
      <c r="F2" s="2" t="s">
        <v>5</v>
      </c>
      <c r="G2" s="2" t="s">
        <v>6</v>
      </c>
      <c r="H2" s="3" t="s">
        <v>7</v>
      </c>
      <c r="I2" s="2" t="s">
        <v>8</v>
      </c>
      <c r="J2" s="2" t="s">
        <v>9</v>
      </c>
      <c r="K2" s="3" t="s">
        <v>10</v>
      </c>
      <c r="L2" s="7" t="s">
        <v>53</v>
      </c>
      <c r="M2" s="7" t="s">
        <v>54</v>
      </c>
      <c r="N2" s="8" t="s">
        <v>55</v>
      </c>
      <c r="O2" s="8" t="s">
        <v>57</v>
      </c>
      <c r="P2" s="32" t="s">
        <v>60</v>
      </c>
      <c r="Q2" s="33" t="s">
        <v>61</v>
      </c>
      <c r="R2" s="32" t="s">
        <v>62</v>
      </c>
      <c r="S2" s="33" t="s">
        <v>63</v>
      </c>
      <c r="T2" s="32" t="s">
        <v>64</v>
      </c>
      <c r="U2" s="33" t="s">
        <v>65</v>
      </c>
      <c r="V2" s="32" t="s">
        <v>66</v>
      </c>
      <c r="W2" s="33" t="s">
        <v>67</v>
      </c>
      <c r="X2" s="32" t="s">
        <v>68</v>
      </c>
      <c r="Y2" s="33" t="s">
        <v>69</v>
      </c>
      <c r="Z2" s="32" t="s">
        <v>70</v>
      </c>
      <c r="AA2" s="33" t="s">
        <v>71</v>
      </c>
      <c r="AB2" s="32" t="s">
        <v>72</v>
      </c>
      <c r="AC2" s="33" t="s">
        <v>73</v>
      </c>
      <c r="AD2" s="32" t="s">
        <v>74</v>
      </c>
      <c r="AE2" s="33" t="s">
        <v>75</v>
      </c>
      <c r="AF2" s="32" t="s">
        <v>76</v>
      </c>
      <c r="AG2" s="33" t="s">
        <v>77</v>
      </c>
      <c r="AH2" s="32" t="s">
        <v>78</v>
      </c>
      <c r="AI2" s="33" t="s">
        <v>79</v>
      </c>
      <c r="AJ2" s="32" t="s">
        <v>81</v>
      </c>
      <c r="AK2" s="33" t="s">
        <v>82</v>
      </c>
      <c r="AL2" s="32" t="s">
        <v>83</v>
      </c>
      <c r="AM2" s="33" t="s">
        <v>84</v>
      </c>
      <c r="AN2" s="38" t="s">
        <v>85</v>
      </c>
      <c r="AO2" s="38" t="s">
        <v>86</v>
      </c>
    </row>
    <row r="3" spans="1:42" x14ac:dyDescent="0.25">
      <c r="A3" s="20"/>
      <c r="B3" s="21"/>
      <c r="C3" s="21"/>
      <c r="D3" s="22" t="s">
        <v>100</v>
      </c>
      <c r="E3" s="21" t="s">
        <v>13</v>
      </c>
      <c r="F3" s="23">
        <v>9.48</v>
      </c>
      <c r="G3" s="24">
        <v>10</v>
      </c>
      <c r="H3" s="25">
        <v>44562</v>
      </c>
      <c r="I3" s="26"/>
      <c r="J3" s="26"/>
      <c r="K3" s="27">
        <v>44562</v>
      </c>
      <c r="L3" s="28"/>
      <c r="M3" s="28"/>
      <c r="N3" s="29">
        <v>1</v>
      </c>
      <c r="O3" s="30"/>
      <c r="P3" s="37">
        <v>10.01</v>
      </c>
      <c r="Q3" s="36">
        <v>44562</v>
      </c>
      <c r="R3" s="37"/>
      <c r="S3" s="36"/>
      <c r="T3" s="37"/>
      <c r="U3" s="36"/>
      <c r="V3" s="37"/>
      <c r="W3" s="36"/>
      <c r="X3" s="37"/>
      <c r="Y3" s="36"/>
      <c r="Z3" s="37"/>
      <c r="AA3" s="36"/>
      <c r="AB3" s="37"/>
      <c r="AC3" s="36"/>
      <c r="AD3" s="37"/>
      <c r="AE3" s="36"/>
      <c r="AF3" s="37"/>
      <c r="AG3" s="36"/>
      <c r="AH3" s="37"/>
      <c r="AI3" s="36"/>
      <c r="AJ3" s="37"/>
      <c r="AK3" s="36"/>
      <c r="AL3" s="37"/>
      <c r="AM3" s="36"/>
      <c r="AN3" s="28">
        <v>10.01</v>
      </c>
      <c r="AO3" s="11" t="s">
        <v>138</v>
      </c>
      <c r="AP3" s="40"/>
    </row>
    <row r="4" spans="1:42" x14ac:dyDescent="0.25">
      <c r="A4" s="20"/>
      <c r="B4" s="21"/>
      <c r="C4" s="21"/>
      <c r="D4" s="22" t="s">
        <v>92</v>
      </c>
      <c r="E4" s="21" t="s">
        <v>14</v>
      </c>
      <c r="F4" s="23">
        <v>454.55</v>
      </c>
      <c r="G4" s="24">
        <v>500</v>
      </c>
      <c r="H4" s="25">
        <v>44562</v>
      </c>
      <c r="I4" s="26"/>
      <c r="J4" s="26"/>
      <c r="K4" s="27">
        <v>44562</v>
      </c>
      <c r="L4" s="28"/>
      <c r="M4" s="28"/>
      <c r="N4" s="29">
        <v>1</v>
      </c>
      <c r="O4" s="30"/>
      <c r="P4" s="37"/>
      <c r="Q4" s="36"/>
      <c r="R4" s="37"/>
      <c r="S4" s="36"/>
      <c r="T4" s="37"/>
      <c r="U4" s="36"/>
      <c r="V4" s="37">
        <v>500</v>
      </c>
      <c r="W4" s="36">
        <v>44593</v>
      </c>
      <c r="X4" s="37"/>
      <c r="Y4" s="36"/>
      <c r="Z4" s="37"/>
      <c r="AA4" s="36"/>
      <c r="AB4" s="37"/>
      <c r="AC4" s="36"/>
      <c r="AD4" s="37"/>
      <c r="AE4" s="36"/>
      <c r="AF4" s="37"/>
      <c r="AG4" s="36"/>
      <c r="AH4" s="37"/>
      <c r="AI4" s="36"/>
      <c r="AJ4" s="37"/>
      <c r="AK4" s="36"/>
      <c r="AL4" s="37"/>
      <c r="AM4" s="36"/>
      <c r="AN4" s="28">
        <v>500</v>
      </c>
      <c r="AO4" s="11" t="s">
        <v>139</v>
      </c>
    </row>
    <row r="5" spans="1:42" x14ac:dyDescent="0.25">
      <c r="A5" s="20"/>
      <c r="B5" s="21"/>
      <c r="C5" s="21"/>
      <c r="D5" s="22" t="s">
        <v>100</v>
      </c>
      <c r="E5" s="21" t="s">
        <v>15</v>
      </c>
      <c r="F5" s="23">
        <v>9.48</v>
      </c>
      <c r="G5" s="24">
        <v>10</v>
      </c>
      <c r="H5" s="25">
        <v>44562</v>
      </c>
      <c r="I5" s="26">
        <v>-9.48</v>
      </c>
      <c r="J5" s="26">
        <v>-10</v>
      </c>
      <c r="K5" s="27">
        <v>44562</v>
      </c>
      <c r="L5" s="28"/>
      <c r="M5" s="28"/>
      <c r="N5" s="29">
        <v>1</v>
      </c>
      <c r="O5" s="30"/>
      <c r="P5" s="37"/>
      <c r="Q5" s="36"/>
      <c r="R5" s="37"/>
      <c r="S5" s="36"/>
      <c r="T5" s="37"/>
      <c r="U5" s="36"/>
      <c r="V5" s="37"/>
      <c r="W5" s="36"/>
      <c r="X5" s="37"/>
      <c r="Y5" s="36"/>
      <c r="Z5" s="37"/>
      <c r="AA5" s="36"/>
      <c r="AB5" s="37"/>
      <c r="AC5" s="36"/>
      <c r="AD5" s="37"/>
      <c r="AE5" s="36"/>
      <c r="AF5" s="37"/>
      <c r="AG5" s="36"/>
      <c r="AH5" s="37"/>
      <c r="AI5" s="36"/>
      <c r="AJ5" s="37"/>
      <c r="AK5" s="36"/>
      <c r="AL5" s="37"/>
      <c r="AM5" s="36"/>
      <c r="AN5" s="28">
        <v>0</v>
      </c>
      <c r="AO5" s="11" t="s">
        <v>139</v>
      </c>
    </row>
    <row r="6" spans="1:42" x14ac:dyDescent="0.25">
      <c r="A6" s="20"/>
      <c r="B6" s="21"/>
      <c r="C6" s="21"/>
      <c r="D6" s="22" t="s">
        <v>92</v>
      </c>
      <c r="E6" s="21" t="s">
        <v>16</v>
      </c>
      <c r="F6" s="23">
        <v>454.55</v>
      </c>
      <c r="G6" s="24">
        <v>500</v>
      </c>
      <c r="H6" s="25">
        <v>44562</v>
      </c>
      <c r="I6" s="26">
        <v>-454.55</v>
      </c>
      <c r="J6" s="26">
        <v>500</v>
      </c>
      <c r="K6" s="27">
        <v>44562</v>
      </c>
      <c r="L6" s="28"/>
      <c r="M6" s="28"/>
      <c r="N6" s="29">
        <v>1</v>
      </c>
      <c r="O6" s="30"/>
      <c r="P6" s="37"/>
      <c r="Q6" s="36"/>
      <c r="R6" s="37"/>
      <c r="S6" s="36"/>
      <c r="T6" s="37"/>
      <c r="U6" s="36"/>
      <c r="V6" s="37"/>
      <c r="W6" s="36"/>
      <c r="X6" s="37"/>
      <c r="Y6" s="36"/>
      <c r="Z6" s="37"/>
      <c r="AA6" s="36"/>
      <c r="AB6" s="37"/>
      <c r="AC6" s="36"/>
      <c r="AD6" s="37"/>
      <c r="AE6" s="36"/>
      <c r="AF6" s="37"/>
      <c r="AG6" s="36"/>
      <c r="AH6" s="37"/>
      <c r="AI6" s="36"/>
      <c r="AJ6" s="37"/>
      <c r="AK6" s="36"/>
      <c r="AL6" s="37"/>
      <c r="AM6" s="36"/>
      <c r="AN6" s="28">
        <v>0</v>
      </c>
      <c r="AO6" s="11" t="s">
        <v>138</v>
      </c>
    </row>
    <row r="7" spans="1:42" x14ac:dyDescent="0.25">
      <c r="A7" s="20"/>
      <c r="B7" s="21"/>
      <c r="C7" s="21"/>
      <c r="D7" s="22"/>
      <c r="E7" s="21" t="s">
        <v>17</v>
      </c>
      <c r="F7" s="23">
        <v>454.55</v>
      </c>
      <c r="G7" s="24">
        <v>500</v>
      </c>
      <c r="H7" s="25">
        <v>44562</v>
      </c>
      <c r="I7" s="26"/>
      <c r="J7" s="26"/>
      <c r="K7" s="27">
        <v>44562</v>
      </c>
      <c r="L7" s="28"/>
      <c r="M7" s="28"/>
      <c r="N7" s="29">
        <v>0</v>
      </c>
      <c r="O7" s="30" t="s">
        <v>123</v>
      </c>
      <c r="P7" s="37"/>
      <c r="Q7" s="36"/>
      <c r="R7" s="37"/>
      <c r="S7" s="36"/>
      <c r="T7" s="37"/>
      <c r="U7" s="36"/>
      <c r="V7" s="37"/>
      <c r="W7" s="36"/>
      <c r="X7" s="37"/>
      <c r="Y7" s="36"/>
      <c r="Z7" s="37"/>
      <c r="AA7" s="36"/>
      <c r="AB7" s="37"/>
      <c r="AC7" s="36"/>
      <c r="AD7" s="37"/>
      <c r="AE7" s="36"/>
      <c r="AF7" s="37"/>
      <c r="AG7" s="36"/>
      <c r="AH7" s="37"/>
      <c r="AI7" s="36"/>
      <c r="AJ7" s="37"/>
      <c r="AK7" s="36"/>
      <c r="AL7" s="37"/>
      <c r="AM7" s="36"/>
      <c r="AN7" s="28">
        <v>0</v>
      </c>
      <c r="AO7" s="11" t="s">
        <v>138</v>
      </c>
    </row>
    <row r="8" spans="1:42" x14ac:dyDescent="0.25">
      <c r="A8" s="20"/>
      <c r="B8" s="21"/>
      <c r="C8" s="21"/>
      <c r="D8" s="22"/>
      <c r="E8" s="21" t="s">
        <v>18</v>
      </c>
      <c r="F8" s="23"/>
      <c r="G8" s="24"/>
      <c r="H8" s="25">
        <v>44562</v>
      </c>
      <c r="I8" s="26"/>
      <c r="J8" s="26"/>
      <c r="K8" s="27">
        <v>44562</v>
      </c>
      <c r="L8" s="28"/>
      <c r="M8" s="28"/>
      <c r="N8" s="29">
        <v>1</v>
      </c>
      <c r="O8" s="30"/>
      <c r="P8" s="37"/>
      <c r="Q8" s="36"/>
      <c r="R8" s="37"/>
      <c r="S8" s="36"/>
      <c r="T8" s="37"/>
      <c r="U8" s="36"/>
      <c r="V8" s="37"/>
      <c r="W8" s="36"/>
      <c r="X8" s="37"/>
      <c r="Y8" s="36"/>
      <c r="Z8" s="37"/>
      <c r="AA8" s="36"/>
      <c r="AB8" s="37"/>
      <c r="AC8" s="36"/>
      <c r="AD8" s="37"/>
      <c r="AE8" s="36"/>
      <c r="AF8" s="37"/>
      <c r="AG8" s="36"/>
      <c r="AH8" s="37"/>
      <c r="AI8" s="36"/>
      <c r="AJ8" s="37"/>
      <c r="AK8" s="36"/>
      <c r="AL8" s="37"/>
      <c r="AM8" s="36"/>
      <c r="AN8" s="28">
        <v>0</v>
      </c>
      <c r="AO8" s="11" t="s">
        <v>139</v>
      </c>
    </row>
    <row r="9" spans="1:42" x14ac:dyDescent="0.25">
      <c r="A9" s="20"/>
      <c r="B9" s="21"/>
      <c r="C9" s="21"/>
      <c r="D9" s="22"/>
      <c r="E9" s="21" t="s">
        <v>19</v>
      </c>
      <c r="F9" s="23"/>
      <c r="G9" s="24"/>
      <c r="H9" s="25">
        <v>44562</v>
      </c>
      <c r="I9" s="26"/>
      <c r="J9" s="26"/>
      <c r="K9" s="27">
        <v>44562</v>
      </c>
      <c r="L9" s="28"/>
      <c r="M9" s="28"/>
      <c r="N9" s="29">
        <v>1</v>
      </c>
      <c r="O9" s="30"/>
      <c r="P9" s="37"/>
      <c r="Q9" s="36"/>
      <c r="R9" s="37"/>
      <c r="S9" s="36"/>
      <c r="T9" s="37"/>
      <c r="U9" s="36"/>
      <c r="V9" s="37"/>
      <c r="W9" s="36"/>
      <c r="X9" s="37"/>
      <c r="Y9" s="36"/>
      <c r="Z9" s="37"/>
      <c r="AA9" s="36"/>
      <c r="AB9" s="37"/>
      <c r="AC9" s="36"/>
      <c r="AD9" s="37"/>
      <c r="AE9" s="36"/>
      <c r="AF9" s="37"/>
      <c r="AG9" s="36"/>
      <c r="AH9" s="37"/>
      <c r="AI9" s="36"/>
      <c r="AJ9" s="37"/>
      <c r="AK9" s="36"/>
      <c r="AL9" s="37"/>
      <c r="AM9" s="36"/>
      <c r="AN9" s="28">
        <v>0</v>
      </c>
      <c r="AO9" s="11" t="s">
        <v>139</v>
      </c>
    </row>
    <row r="10" spans="1:42" x14ac:dyDescent="0.25">
      <c r="A10" s="20"/>
      <c r="B10" s="21"/>
      <c r="C10" s="21"/>
      <c r="D10" s="22"/>
      <c r="E10" s="21" t="s">
        <v>20</v>
      </c>
      <c r="F10" s="23"/>
      <c r="G10" s="24"/>
      <c r="H10" s="25">
        <v>44562</v>
      </c>
      <c r="I10" s="26"/>
      <c r="J10" s="26"/>
      <c r="K10" s="27">
        <v>44562</v>
      </c>
      <c r="L10" s="28"/>
      <c r="M10" s="28"/>
      <c r="N10" s="29">
        <v>1</v>
      </c>
      <c r="O10" s="30"/>
      <c r="P10" s="37"/>
      <c r="Q10" s="36"/>
      <c r="R10" s="37"/>
      <c r="S10" s="36"/>
      <c r="T10" s="37"/>
      <c r="U10" s="36"/>
      <c r="V10" s="37"/>
      <c r="W10" s="36"/>
      <c r="X10" s="37"/>
      <c r="Y10" s="36"/>
      <c r="Z10" s="37"/>
      <c r="AA10" s="36"/>
      <c r="AB10" s="37"/>
      <c r="AC10" s="36"/>
      <c r="AD10" s="37"/>
      <c r="AE10" s="36"/>
      <c r="AF10" s="37"/>
      <c r="AG10" s="36"/>
      <c r="AH10" s="37"/>
      <c r="AI10" s="36"/>
      <c r="AJ10" s="37"/>
      <c r="AK10" s="36"/>
      <c r="AL10" s="37"/>
      <c r="AM10" s="36"/>
      <c r="AN10" s="28">
        <v>0</v>
      </c>
      <c r="AO10" s="11" t="s">
        <v>139</v>
      </c>
    </row>
    <row r="11" spans="1:42" x14ac:dyDescent="0.25">
      <c r="E11" s="31" t="s">
        <v>21</v>
      </c>
    </row>
    <row r="12" spans="1:42" x14ac:dyDescent="0.25">
      <c r="E12" s="31" t="s">
        <v>22</v>
      </c>
    </row>
    <row r="13" spans="1:42" x14ac:dyDescent="0.25">
      <c r="E13" s="31" t="s">
        <v>23</v>
      </c>
    </row>
    <row r="14" spans="1:42" x14ac:dyDescent="0.25">
      <c r="E14" s="31" t="s">
        <v>24</v>
      </c>
    </row>
    <row r="15" spans="1:42" x14ac:dyDescent="0.25">
      <c r="E15" s="31" t="s">
        <v>25</v>
      </c>
    </row>
    <row r="16" spans="1:42" x14ac:dyDescent="0.25">
      <c r="E16" s="31" t="s">
        <v>26</v>
      </c>
    </row>
    <row r="17" spans="5:5" x14ac:dyDescent="0.25">
      <c r="E17" s="31" t="s">
        <v>27</v>
      </c>
    </row>
    <row r="18" spans="5:5" x14ac:dyDescent="0.25">
      <c r="E18" s="31" t="s">
        <v>28</v>
      </c>
    </row>
    <row r="19" spans="5:5" x14ac:dyDescent="0.25">
      <c r="E19" s="31" t="s">
        <v>29</v>
      </c>
    </row>
    <row r="20" spans="5:5" x14ac:dyDescent="0.25">
      <c r="E20" s="31" t="s">
        <v>30</v>
      </c>
    </row>
    <row r="21" spans="5:5" x14ac:dyDescent="0.25">
      <c r="E21" s="31" t="s">
        <v>31</v>
      </c>
    </row>
    <row r="22" spans="5:5" x14ac:dyDescent="0.25">
      <c r="E22" s="31" t="s">
        <v>32</v>
      </c>
    </row>
    <row r="23" spans="5:5" x14ac:dyDescent="0.25">
      <c r="E23" s="31" t="s">
        <v>33</v>
      </c>
    </row>
    <row r="24" spans="5:5" x14ac:dyDescent="0.25">
      <c r="E24" s="31" t="s">
        <v>34</v>
      </c>
    </row>
    <row r="25" spans="5:5" x14ac:dyDescent="0.25">
      <c r="E25" s="31" t="s">
        <v>35</v>
      </c>
    </row>
    <row r="26" spans="5:5" x14ac:dyDescent="0.25">
      <c r="E26" s="31" t="s">
        <v>36</v>
      </c>
    </row>
    <row r="27" spans="5:5" x14ac:dyDescent="0.25">
      <c r="E27" s="31" t="s">
        <v>37</v>
      </c>
    </row>
    <row r="28" spans="5:5" x14ac:dyDescent="0.25">
      <c r="E28" s="31" t="s">
        <v>38</v>
      </c>
    </row>
    <row r="29" spans="5:5" x14ac:dyDescent="0.25">
      <c r="E29" s="31" t="s">
        <v>39</v>
      </c>
    </row>
    <row r="30" spans="5:5" x14ac:dyDescent="0.25">
      <c r="E30" s="31" t="s">
        <v>40</v>
      </c>
    </row>
    <row r="31" spans="5:5" x14ac:dyDescent="0.25">
      <c r="E31" s="31" t="s">
        <v>41</v>
      </c>
    </row>
    <row r="32" spans="5:5" x14ac:dyDescent="0.25">
      <c r="E32" s="31" t="s">
        <v>42</v>
      </c>
    </row>
    <row r="33" spans="5:5" x14ac:dyDescent="0.25">
      <c r="E33" s="31" t="s">
        <v>43</v>
      </c>
    </row>
    <row r="34" spans="5:5" x14ac:dyDescent="0.25">
      <c r="E34" s="31" t="s">
        <v>44</v>
      </c>
    </row>
    <row r="35" spans="5:5" x14ac:dyDescent="0.25">
      <c r="E35" s="31" t="s">
        <v>45</v>
      </c>
    </row>
    <row r="36" spans="5:5" x14ac:dyDescent="0.25">
      <c r="E36" s="31" t="s">
        <v>46</v>
      </c>
    </row>
    <row r="37" spans="5:5" x14ac:dyDescent="0.25">
      <c r="E37" s="31" t="s">
        <v>47</v>
      </c>
    </row>
    <row r="38" spans="5:5" x14ac:dyDescent="0.25">
      <c r="E38" s="31" t="s">
        <v>48</v>
      </c>
    </row>
    <row r="39" spans="5:5" x14ac:dyDescent="0.25">
      <c r="E39" s="31" t="s">
        <v>49</v>
      </c>
    </row>
    <row r="40" spans="5:5" x14ac:dyDescent="0.25">
      <c r="E40" s="31" t="s">
        <v>50</v>
      </c>
    </row>
    <row r="41" spans="5:5" x14ac:dyDescent="0.25">
      <c r="E41" s="31" t="s">
        <v>51</v>
      </c>
    </row>
    <row r="42" spans="5:5" x14ac:dyDescent="0.25">
      <c r="E42" s="31" t="s">
        <v>52</v>
      </c>
    </row>
  </sheetData>
  <autoFilter ref="A2:AP2" xr:uid="{F1869C33-0848-473D-99DC-024BA48CAA1F}"/>
  <phoneticPr fontId="7" type="noConversion"/>
  <conditionalFormatting sqref="AO3">
    <cfRule type="cellIs" dxfId="3" priority="4" operator="equal">
      <formula>"OK"</formula>
    </cfRule>
  </conditionalFormatting>
  <conditionalFormatting sqref="AO3">
    <cfRule type="cellIs" dxfId="2" priority="3" operator="equal">
      <formula>"Récup à faire"</formula>
    </cfRule>
  </conditionalFormatting>
  <conditionalFormatting sqref="AO4:AO10">
    <cfRule type="cellIs" dxfId="1" priority="2" operator="equal">
      <formula>"OK"</formula>
    </cfRule>
  </conditionalFormatting>
  <conditionalFormatting sqref="AO4:AO10">
    <cfRule type="cellIs" dxfId="0" priority="1" operator="equal">
      <formula>"Récup à faire"</formula>
    </cfRule>
  </conditionalFormatting>
  <dataValidations count="1">
    <dataValidation type="list" allowBlank="1" showInputMessage="1" showErrorMessage="1" sqref="E3:E10" xr:uid="{55BF02FA-7B58-4134-8D69-D4706BD85BF6}">
      <formula1>Solution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BCF276-6542-45AF-B071-DB8A32AC075D}">
  <dimension ref="A1:AA28"/>
  <sheetViews>
    <sheetView tabSelected="1" zoomScale="60" zoomScaleNormal="60" workbookViewId="0">
      <selection activeCell="B7" sqref="B7"/>
    </sheetView>
  </sheetViews>
  <sheetFormatPr baseColWidth="10" defaultRowHeight="15" x14ac:dyDescent="0.25"/>
  <cols>
    <col min="1" max="1" width="55.42578125" style="19" customWidth="1"/>
    <col min="2" max="2" width="33" style="19" customWidth="1"/>
    <col min="3" max="13" width="13" style="19" bestFit="1" customWidth="1"/>
    <col min="14" max="14" width="13.85546875" style="19" bestFit="1" customWidth="1"/>
    <col min="15" max="26" width="13" style="19" bestFit="1" customWidth="1"/>
    <col min="27" max="16384" width="11.42578125" style="19"/>
  </cols>
  <sheetData>
    <row r="1" spans="1:27" s="41" customFormat="1" ht="26.25" customHeight="1" x14ac:dyDescent="0.25">
      <c r="A1" s="42" t="s">
        <v>87</v>
      </c>
      <c r="B1" s="43">
        <v>44562</v>
      </c>
      <c r="C1" s="43">
        <v>44593</v>
      </c>
      <c r="D1" s="43">
        <v>44621</v>
      </c>
      <c r="E1" s="43">
        <v>44652</v>
      </c>
      <c r="F1" s="43">
        <v>44682</v>
      </c>
      <c r="G1" s="43">
        <v>44713</v>
      </c>
      <c r="H1" s="43">
        <v>44743</v>
      </c>
      <c r="I1" s="43">
        <v>44774</v>
      </c>
      <c r="J1" s="43">
        <v>44805</v>
      </c>
      <c r="K1" s="43">
        <v>44835</v>
      </c>
      <c r="L1" s="43">
        <v>44866</v>
      </c>
      <c r="M1" s="43">
        <v>44896</v>
      </c>
      <c r="N1" s="50" t="s">
        <v>88</v>
      </c>
      <c r="O1" s="43">
        <v>44927</v>
      </c>
      <c r="P1" s="43">
        <v>44958</v>
      </c>
      <c r="Q1" s="43">
        <v>44986</v>
      </c>
      <c r="R1" s="43">
        <v>45017</v>
      </c>
      <c r="S1" s="43">
        <v>45047</v>
      </c>
      <c r="T1" s="43">
        <v>45078</v>
      </c>
      <c r="U1" s="43">
        <v>45108</v>
      </c>
      <c r="V1" s="43">
        <v>45139</v>
      </c>
      <c r="W1" s="43">
        <v>45170</v>
      </c>
      <c r="X1" s="43">
        <v>45200</v>
      </c>
      <c r="Y1" s="43">
        <v>45231</v>
      </c>
      <c r="Z1" s="43">
        <v>45261</v>
      </c>
      <c r="AA1" s="50" t="s">
        <v>89</v>
      </c>
    </row>
    <row r="2" spans="1:27" ht="30.75" customHeight="1" x14ac:dyDescent="0.25">
      <c r="A2" s="39" t="s">
        <v>90</v>
      </c>
      <c r="B2" s="28" t="s">
        <v>140</v>
      </c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51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51"/>
    </row>
    <row r="3" spans="1:27" ht="30.75" customHeight="1" thickBot="1" x14ac:dyDescent="0.3">
      <c r="A3" s="46" t="s">
        <v>101</v>
      </c>
      <c r="B3" s="28" t="s">
        <v>141</v>
      </c>
      <c r="C3" s="47"/>
      <c r="D3" s="47"/>
      <c r="E3" s="47"/>
      <c r="F3" s="47"/>
      <c r="G3" s="47"/>
      <c r="H3" s="47"/>
      <c r="I3" s="47"/>
      <c r="J3" s="47"/>
      <c r="K3" s="47"/>
      <c r="L3" s="47"/>
      <c r="M3" s="47"/>
      <c r="N3" s="52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52"/>
    </row>
    <row r="4" spans="1:27" ht="30.75" customHeight="1" thickBot="1" x14ac:dyDescent="0.3">
      <c r="A4" s="49" t="s">
        <v>103</v>
      </c>
      <c r="B4" s="62" t="s">
        <v>104</v>
      </c>
      <c r="C4" s="62"/>
      <c r="D4" s="62"/>
      <c r="E4" s="62"/>
      <c r="F4" s="62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  <c r="T4" s="62"/>
      <c r="U4" s="62"/>
      <c r="V4" s="62"/>
      <c r="W4" s="62"/>
      <c r="X4" s="62"/>
      <c r="Y4" s="62"/>
      <c r="Z4" s="62"/>
      <c r="AA4" s="63"/>
    </row>
    <row r="5" spans="1:27" ht="30.75" customHeight="1" x14ac:dyDescent="0.25">
      <c r="A5" s="61" t="s">
        <v>91</v>
      </c>
      <c r="B5" s="28" t="s">
        <v>142</v>
      </c>
      <c r="C5" s="58"/>
      <c r="D5" s="58"/>
      <c r="E5" s="58"/>
      <c r="F5" s="58"/>
      <c r="G5" s="58"/>
      <c r="H5" s="58"/>
      <c r="I5" s="58"/>
      <c r="J5" s="58"/>
      <c r="K5" s="58"/>
      <c r="L5" s="58"/>
      <c r="M5" s="58"/>
      <c r="N5" s="59"/>
      <c r="O5" s="58"/>
      <c r="P5" s="58"/>
      <c r="Q5" s="58"/>
      <c r="R5" s="58"/>
      <c r="S5" s="58"/>
      <c r="T5" s="58"/>
      <c r="U5" s="58"/>
      <c r="V5" s="58"/>
      <c r="W5" s="58"/>
      <c r="X5" s="58"/>
      <c r="Y5" s="58"/>
      <c r="Z5" s="58"/>
      <c r="AA5" s="59"/>
    </row>
    <row r="6" spans="1:27" ht="30.75" customHeight="1" thickBot="1" x14ac:dyDescent="0.3">
      <c r="A6" s="46" t="s">
        <v>102</v>
      </c>
      <c r="B6" s="28" t="s">
        <v>143</v>
      </c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9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60"/>
    </row>
    <row r="7" spans="1:27" ht="30.75" customHeight="1" thickBot="1" x14ac:dyDescent="0.3">
      <c r="A7" s="49" t="s">
        <v>105</v>
      </c>
      <c r="B7" s="62" t="s">
        <v>106</v>
      </c>
      <c r="C7" s="62"/>
      <c r="D7" s="62"/>
      <c r="E7" s="62"/>
      <c r="F7" s="62"/>
      <c r="G7" s="62"/>
      <c r="H7" s="62"/>
      <c r="I7" s="62"/>
      <c r="J7" s="62"/>
      <c r="K7" s="62"/>
      <c r="L7" s="62"/>
      <c r="M7" s="62"/>
      <c r="N7" s="62"/>
      <c r="O7" s="62"/>
      <c r="P7" s="62"/>
      <c r="Q7" s="62"/>
      <c r="R7" s="62"/>
      <c r="S7" s="62"/>
      <c r="T7" s="62"/>
      <c r="U7" s="62"/>
      <c r="V7" s="62"/>
      <c r="W7" s="62"/>
      <c r="X7" s="62"/>
      <c r="Y7" s="62"/>
      <c r="Z7" s="62"/>
      <c r="AA7" s="63"/>
    </row>
    <row r="8" spans="1:27" ht="30.75" customHeight="1" thickBot="1" x14ac:dyDescent="0.3">
      <c r="A8" s="64" t="s">
        <v>96</v>
      </c>
      <c r="B8" s="65" t="s">
        <v>107</v>
      </c>
      <c r="C8" s="65">
        <f t="shared" ref="C8:M8" si="0">+C2+C5</f>
        <v>0</v>
      </c>
      <c r="D8" s="65">
        <f t="shared" si="0"/>
        <v>0</v>
      </c>
      <c r="E8" s="65">
        <f t="shared" si="0"/>
        <v>0</v>
      </c>
      <c r="F8" s="65">
        <f t="shared" si="0"/>
        <v>0</v>
      </c>
      <c r="G8" s="65">
        <f t="shared" si="0"/>
        <v>0</v>
      </c>
      <c r="H8" s="65">
        <f t="shared" si="0"/>
        <v>0</v>
      </c>
      <c r="I8" s="65">
        <f t="shared" si="0"/>
        <v>0</v>
      </c>
      <c r="J8" s="65">
        <f t="shared" si="0"/>
        <v>0</v>
      </c>
      <c r="K8" s="65">
        <f t="shared" si="0"/>
        <v>0</v>
      </c>
      <c r="L8" s="65">
        <f t="shared" si="0"/>
        <v>0</v>
      </c>
      <c r="M8" s="65">
        <f t="shared" si="0"/>
        <v>0</v>
      </c>
      <c r="N8" s="65">
        <f>SUM(B8:M8)</f>
        <v>0</v>
      </c>
      <c r="O8" s="65">
        <f>+O2+O5</f>
        <v>0</v>
      </c>
      <c r="P8" s="65">
        <f t="shared" ref="P8" si="1">+P2+P5</f>
        <v>0</v>
      </c>
      <c r="Q8" s="65">
        <f t="shared" ref="Q8" si="2">+Q2+Q5</f>
        <v>0</v>
      </c>
      <c r="R8" s="65">
        <f t="shared" ref="R8" si="3">+R2+R5</f>
        <v>0</v>
      </c>
      <c r="S8" s="65">
        <f t="shared" ref="S8" si="4">+S2+S5</f>
        <v>0</v>
      </c>
      <c r="T8" s="65">
        <f t="shared" ref="T8" si="5">+T2+T5</f>
        <v>0</v>
      </c>
      <c r="U8" s="65">
        <f t="shared" ref="U8" si="6">+U2+U5</f>
        <v>0</v>
      </c>
      <c r="V8" s="65">
        <f t="shared" ref="V8" si="7">+V2+V5</f>
        <v>0</v>
      </c>
      <c r="W8" s="65">
        <f t="shared" ref="W8" si="8">+W2+W5</f>
        <v>0</v>
      </c>
      <c r="X8" s="65">
        <f t="shared" ref="X8" si="9">+X2+X5</f>
        <v>0</v>
      </c>
      <c r="Y8" s="65">
        <f t="shared" ref="Y8" si="10">+Y2+Y5</f>
        <v>0</v>
      </c>
      <c r="Z8" s="65">
        <f t="shared" ref="Z8" si="11">+Z2+Z5</f>
        <v>0</v>
      </c>
      <c r="AA8" s="66">
        <f>SUM(O8:Z8)</f>
        <v>0</v>
      </c>
    </row>
    <row r="9" spans="1:27" ht="31.5" customHeight="1" thickBot="1" x14ac:dyDescent="0.3">
      <c r="A9" s="44" t="s">
        <v>93</v>
      </c>
      <c r="B9" s="45">
        <v>30000</v>
      </c>
      <c r="C9" s="45">
        <v>30000</v>
      </c>
      <c r="D9" s="45">
        <v>30000</v>
      </c>
      <c r="E9" s="45">
        <v>30000</v>
      </c>
      <c r="F9" s="45">
        <v>30000</v>
      </c>
      <c r="G9" s="45">
        <v>30000</v>
      </c>
      <c r="H9" s="45">
        <v>30000</v>
      </c>
      <c r="I9" s="45">
        <v>30000</v>
      </c>
      <c r="J9" s="45">
        <v>30000</v>
      </c>
      <c r="K9" s="45">
        <v>30000</v>
      </c>
      <c r="L9" s="45">
        <v>30000</v>
      </c>
      <c r="M9" s="45">
        <v>30000</v>
      </c>
      <c r="N9" s="53"/>
      <c r="O9" s="45">
        <v>30000</v>
      </c>
      <c r="P9" s="45">
        <v>30000</v>
      </c>
      <c r="Q9" s="45">
        <v>30000</v>
      </c>
      <c r="R9" s="45">
        <v>30000</v>
      </c>
      <c r="S9" s="45">
        <v>30000</v>
      </c>
      <c r="T9" s="45">
        <v>30000</v>
      </c>
      <c r="U9" s="45">
        <v>30000</v>
      </c>
      <c r="V9" s="45">
        <v>30000</v>
      </c>
      <c r="W9" s="45">
        <v>30000</v>
      </c>
      <c r="X9" s="45">
        <v>30000</v>
      </c>
      <c r="Y9" s="45">
        <v>30000</v>
      </c>
      <c r="Z9" s="45">
        <v>30000</v>
      </c>
      <c r="AA9" s="56"/>
    </row>
    <row r="10" spans="1:27" ht="30" customHeight="1" x14ac:dyDescent="0.25">
      <c r="A10" s="48" t="s">
        <v>98</v>
      </c>
      <c r="B10" s="48" t="s">
        <v>110</v>
      </c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54"/>
      <c r="O10" s="48"/>
      <c r="P10" s="48"/>
      <c r="Q10" s="48"/>
      <c r="R10" s="48"/>
      <c r="S10" s="48"/>
      <c r="T10" s="48"/>
      <c r="U10" s="48"/>
      <c r="V10" s="48"/>
      <c r="W10" s="48"/>
      <c r="X10" s="48"/>
      <c r="Y10" s="48"/>
      <c r="Z10" s="48"/>
      <c r="AA10" s="54"/>
    </row>
    <row r="11" spans="1:27" ht="30" customHeight="1" thickBot="1" x14ac:dyDescent="0.3">
      <c r="A11" s="67" t="s">
        <v>99</v>
      </c>
      <c r="B11" s="67" t="s">
        <v>108</v>
      </c>
      <c r="C11" s="67"/>
      <c r="D11" s="67"/>
      <c r="E11" s="67"/>
      <c r="F11" s="67"/>
      <c r="G11" s="67"/>
      <c r="H11" s="67"/>
      <c r="I11" s="67"/>
      <c r="J11" s="67"/>
      <c r="K11" s="67"/>
      <c r="L11" s="67"/>
      <c r="M11" s="67"/>
      <c r="N11" s="68"/>
      <c r="O11" s="67"/>
      <c r="P11" s="67"/>
      <c r="Q11" s="67"/>
      <c r="R11" s="67"/>
      <c r="S11" s="67"/>
      <c r="T11" s="67"/>
      <c r="U11" s="67"/>
      <c r="V11" s="67"/>
      <c r="W11" s="67"/>
      <c r="X11" s="67"/>
      <c r="Y11" s="67"/>
      <c r="Z11" s="67"/>
      <c r="AA11" s="68"/>
    </row>
    <row r="12" spans="1:27" ht="30.75" customHeight="1" thickBot="1" x14ac:dyDescent="0.3">
      <c r="A12" s="71" t="s">
        <v>94</v>
      </c>
      <c r="B12" s="72" t="s">
        <v>109</v>
      </c>
      <c r="C12" s="72">
        <f t="shared" ref="C12" si="12">+C10+C11</f>
        <v>0</v>
      </c>
      <c r="D12" s="72">
        <f t="shared" ref="D12" si="13">+D10+D11</f>
        <v>0</v>
      </c>
      <c r="E12" s="72">
        <f t="shared" ref="E12" si="14">+E10+E11</f>
        <v>0</v>
      </c>
      <c r="F12" s="72">
        <f t="shared" ref="F12" si="15">+F10+F11</f>
        <v>0</v>
      </c>
      <c r="G12" s="72">
        <f t="shared" ref="G12" si="16">+G10+G11</f>
        <v>0</v>
      </c>
      <c r="H12" s="72">
        <f t="shared" ref="H12" si="17">+H10+H11</f>
        <v>0</v>
      </c>
      <c r="I12" s="72">
        <f t="shared" ref="I12" si="18">+I10+I11</f>
        <v>0</v>
      </c>
      <c r="J12" s="72">
        <f t="shared" ref="J12" si="19">+J10+J11</f>
        <v>0</v>
      </c>
      <c r="K12" s="72">
        <f t="shared" ref="K12" si="20">+K10+K11</f>
        <v>0</v>
      </c>
      <c r="L12" s="72">
        <f t="shared" ref="L12" si="21">+L10+L11</f>
        <v>0</v>
      </c>
      <c r="M12" s="72">
        <f t="shared" ref="M12" si="22">+M10+M11</f>
        <v>0</v>
      </c>
      <c r="N12" s="72">
        <f>SUM(B12:M12)</f>
        <v>0</v>
      </c>
      <c r="O12" s="72">
        <f>+O10+O11</f>
        <v>0</v>
      </c>
      <c r="P12" s="72">
        <f t="shared" ref="P12" si="23">+P10+P11</f>
        <v>0</v>
      </c>
      <c r="Q12" s="72">
        <f t="shared" ref="Q12" si="24">+Q10+Q11</f>
        <v>0</v>
      </c>
      <c r="R12" s="72">
        <f t="shared" ref="R12" si="25">+R10+R11</f>
        <v>0</v>
      </c>
      <c r="S12" s="72">
        <f t="shared" ref="S12" si="26">+S10+S11</f>
        <v>0</v>
      </c>
      <c r="T12" s="72">
        <f t="shared" ref="T12" si="27">+T10+T11</f>
        <v>0</v>
      </c>
      <c r="U12" s="72">
        <f t="shared" ref="U12" si="28">+U10+U11</f>
        <v>0</v>
      </c>
      <c r="V12" s="72">
        <f t="shared" ref="V12" si="29">+V10+V11</f>
        <v>0</v>
      </c>
      <c r="W12" s="72">
        <f t="shared" ref="W12" si="30">+W10+W11</f>
        <v>0</v>
      </c>
      <c r="X12" s="72">
        <f t="shared" ref="X12" si="31">+X10+X11</f>
        <v>0</v>
      </c>
      <c r="Y12" s="72">
        <f t="shared" ref="Y12" si="32">+Y10+Y11</f>
        <v>0</v>
      </c>
      <c r="Z12" s="72">
        <f t="shared" ref="Z12" si="33">+Z10+Z11</f>
        <v>0</v>
      </c>
      <c r="AA12" s="73">
        <f>SUM(O12:Z12)</f>
        <v>0</v>
      </c>
    </row>
    <row r="13" spans="1:27" ht="47.25" customHeight="1" thickBot="1" x14ac:dyDescent="0.3">
      <c r="A13" s="69" t="s">
        <v>95</v>
      </c>
      <c r="B13" s="122">
        <v>180000</v>
      </c>
      <c r="C13" s="122"/>
      <c r="D13" s="122"/>
      <c r="E13" s="126">
        <v>180000</v>
      </c>
      <c r="F13" s="126"/>
      <c r="G13" s="126"/>
      <c r="H13" s="126">
        <v>180000</v>
      </c>
      <c r="I13" s="126"/>
      <c r="J13" s="126"/>
      <c r="K13" s="126">
        <v>180000</v>
      </c>
      <c r="L13" s="126"/>
      <c r="M13" s="126"/>
      <c r="N13" s="70"/>
      <c r="O13" s="122">
        <v>180000</v>
      </c>
      <c r="P13" s="122"/>
      <c r="Q13" s="122"/>
      <c r="R13" s="122">
        <v>180000</v>
      </c>
      <c r="S13" s="122"/>
      <c r="T13" s="122"/>
      <c r="U13" s="122">
        <v>180000</v>
      </c>
      <c r="V13" s="122"/>
      <c r="W13" s="122"/>
      <c r="X13" s="122">
        <v>180000</v>
      </c>
      <c r="Y13" s="122"/>
      <c r="Z13" s="122"/>
      <c r="AA13" s="70"/>
    </row>
    <row r="14" spans="1:27" ht="33" customHeight="1" thickBot="1" x14ac:dyDescent="0.3">
      <c r="A14" s="74" t="s">
        <v>97</v>
      </c>
      <c r="B14" s="123" t="s">
        <v>115</v>
      </c>
      <c r="C14" s="124"/>
      <c r="D14" s="125"/>
      <c r="E14" s="123">
        <f t="shared" ref="E14" si="34">+E8+F8+G8</f>
        <v>0</v>
      </c>
      <c r="F14" s="124"/>
      <c r="G14" s="125"/>
      <c r="H14" s="123">
        <f t="shared" ref="H14" si="35">+H8+I8+J8</f>
        <v>0</v>
      </c>
      <c r="I14" s="124"/>
      <c r="J14" s="125"/>
      <c r="K14" s="123">
        <f t="shared" ref="K14" si="36">+K8+L8+M8</f>
        <v>0</v>
      </c>
      <c r="L14" s="124"/>
      <c r="M14" s="125"/>
      <c r="N14" s="55">
        <f>SUM(B14:M14)</f>
        <v>0</v>
      </c>
      <c r="O14" s="123">
        <f>+O8+P8+Q8</f>
        <v>0</v>
      </c>
      <c r="P14" s="124"/>
      <c r="Q14" s="125"/>
      <c r="R14" s="123">
        <f t="shared" ref="R14" si="37">+R8+S8+T8</f>
        <v>0</v>
      </c>
      <c r="S14" s="124"/>
      <c r="T14" s="125"/>
      <c r="U14" s="123">
        <f t="shared" ref="U14" si="38">+U8+V8+W8</f>
        <v>0</v>
      </c>
      <c r="V14" s="124"/>
      <c r="W14" s="125"/>
      <c r="X14" s="123">
        <f t="shared" ref="X14" si="39">+X8+Y8+Z8</f>
        <v>0</v>
      </c>
      <c r="Y14" s="124"/>
      <c r="Z14" s="125"/>
      <c r="AA14" s="57"/>
    </row>
    <row r="15" spans="1:27" ht="28.5" customHeight="1" x14ac:dyDescent="0.25">
      <c r="A15" s="75" t="s">
        <v>98</v>
      </c>
      <c r="B15" s="76" t="s">
        <v>111</v>
      </c>
      <c r="C15" s="77"/>
      <c r="D15" s="77"/>
      <c r="E15" s="77"/>
      <c r="F15" s="77"/>
      <c r="G15" s="77"/>
      <c r="H15" s="77"/>
      <c r="I15" s="77"/>
      <c r="J15" s="77"/>
      <c r="K15" s="77"/>
      <c r="L15" s="77"/>
      <c r="M15" s="77"/>
      <c r="N15" s="77"/>
      <c r="O15" s="77"/>
      <c r="P15" s="77"/>
      <c r="Q15" s="77"/>
      <c r="R15" s="77"/>
      <c r="S15" s="77"/>
      <c r="T15" s="77"/>
      <c r="U15" s="77"/>
      <c r="V15" s="77"/>
      <c r="W15" s="77"/>
      <c r="X15" s="77"/>
      <c r="Y15" s="77"/>
      <c r="Z15" s="77"/>
      <c r="AA15" s="78"/>
    </row>
    <row r="16" spans="1:27" ht="28.5" customHeight="1" thickBot="1" x14ac:dyDescent="0.3">
      <c r="A16" s="79" t="s">
        <v>99</v>
      </c>
      <c r="B16" s="80" t="s">
        <v>112</v>
      </c>
      <c r="C16" s="46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Z16" s="46"/>
      <c r="AA16" s="81"/>
    </row>
    <row r="17" spans="1:27" ht="37.5" customHeight="1" thickBot="1" x14ac:dyDescent="0.3">
      <c r="A17" s="82" t="s">
        <v>113</v>
      </c>
      <c r="B17" s="83" t="s">
        <v>114</v>
      </c>
      <c r="C17" s="83"/>
      <c r="D17" s="83"/>
      <c r="E17" s="83"/>
      <c r="F17" s="83"/>
      <c r="G17" s="83"/>
      <c r="H17" s="83"/>
      <c r="I17" s="83"/>
      <c r="J17" s="83"/>
      <c r="K17" s="83"/>
      <c r="L17" s="83"/>
      <c r="M17" s="83"/>
      <c r="N17" s="83"/>
      <c r="O17" s="83"/>
      <c r="P17" s="83"/>
      <c r="Q17" s="83"/>
      <c r="R17" s="83"/>
      <c r="S17" s="83"/>
      <c r="T17" s="83"/>
      <c r="U17" s="83"/>
      <c r="V17" s="83"/>
      <c r="W17" s="83"/>
      <c r="X17" s="83"/>
      <c r="Y17" s="83"/>
      <c r="Z17" s="83"/>
      <c r="AA17" s="84"/>
    </row>
    <row r="18" spans="1:27" ht="39" customHeight="1" thickBot="1" x14ac:dyDescent="0.3">
      <c r="A18" s="90" t="s">
        <v>116</v>
      </c>
      <c r="B18" s="91" t="s">
        <v>119</v>
      </c>
      <c r="C18" s="91"/>
      <c r="D18" s="91"/>
      <c r="E18" s="91"/>
      <c r="F18" s="91"/>
      <c r="G18" s="91"/>
      <c r="H18" s="91"/>
      <c r="I18" s="91"/>
      <c r="J18" s="91"/>
      <c r="K18" s="91"/>
      <c r="L18" s="91"/>
      <c r="M18" s="91"/>
      <c r="N18" s="91"/>
      <c r="O18" s="91"/>
      <c r="P18" s="91"/>
      <c r="Q18" s="91"/>
      <c r="R18" s="91"/>
      <c r="S18" s="91"/>
      <c r="T18" s="91"/>
      <c r="U18" s="91"/>
      <c r="V18" s="91"/>
      <c r="W18" s="91"/>
      <c r="X18" s="91"/>
      <c r="Y18" s="91"/>
      <c r="Z18" s="91"/>
      <c r="AA18" s="92"/>
    </row>
    <row r="19" spans="1:27" ht="39" customHeight="1" x14ac:dyDescent="0.25">
      <c r="A19" s="89" t="s">
        <v>118</v>
      </c>
      <c r="B19" s="89">
        <v>0</v>
      </c>
      <c r="C19" s="89" t="s">
        <v>120</v>
      </c>
      <c r="D19" s="89">
        <f t="shared" ref="D19:AA19" si="40">+C20-C18</f>
        <v>0</v>
      </c>
      <c r="E19" s="89">
        <f t="shared" si="40"/>
        <v>0</v>
      </c>
      <c r="F19" s="89">
        <f t="shared" si="40"/>
        <v>0</v>
      </c>
      <c r="G19" s="89">
        <f t="shared" si="40"/>
        <v>0</v>
      </c>
      <c r="H19" s="89">
        <f t="shared" si="40"/>
        <v>0</v>
      </c>
      <c r="I19" s="89">
        <f t="shared" si="40"/>
        <v>0</v>
      </c>
      <c r="J19" s="89">
        <f t="shared" si="40"/>
        <v>0</v>
      </c>
      <c r="K19" s="89">
        <f t="shared" si="40"/>
        <v>0</v>
      </c>
      <c r="L19" s="89">
        <f t="shared" si="40"/>
        <v>0</v>
      </c>
      <c r="M19" s="89">
        <f t="shared" si="40"/>
        <v>0</v>
      </c>
      <c r="N19" s="89">
        <f t="shared" si="40"/>
        <v>0</v>
      </c>
      <c r="O19" s="89">
        <f t="shared" si="40"/>
        <v>0</v>
      </c>
      <c r="P19" s="89">
        <f t="shared" si="40"/>
        <v>0</v>
      </c>
      <c r="Q19" s="89">
        <f t="shared" si="40"/>
        <v>0</v>
      </c>
      <c r="R19" s="89">
        <f t="shared" si="40"/>
        <v>0</v>
      </c>
      <c r="S19" s="89">
        <f t="shared" si="40"/>
        <v>0</v>
      </c>
      <c r="T19" s="89">
        <f t="shared" si="40"/>
        <v>0</v>
      </c>
      <c r="U19" s="89">
        <f t="shared" si="40"/>
        <v>0</v>
      </c>
      <c r="V19" s="89">
        <f t="shared" si="40"/>
        <v>0</v>
      </c>
      <c r="W19" s="89">
        <f t="shared" si="40"/>
        <v>0</v>
      </c>
      <c r="X19" s="89">
        <f t="shared" si="40"/>
        <v>0</v>
      </c>
      <c r="Y19" s="89">
        <f t="shared" si="40"/>
        <v>0</v>
      </c>
      <c r="Z19" s="89">
        <f t="shared" si="40"/>
        <v>0</v>
      </c>
      <c r="AA19" s="89">
        <f t="shared" si="40"/>
        <v>0</v>
      </c>
    </row>
    <row r="20" spans="1:27" ht="39" customHeight="1" x14ac:dyDescent="0.25">
      <c r="A20" s="86" t="s">
        <v>117</v>
      </c>
      <c r="B20" s="87">
        <v>10</v>
      </c>
      <c r="C20" s="87"/>
      <c r="D20" s="87"/>
      <c r="E20" s="87"/>
      <c r="F20" s="87"/>
      <c r="G20" s="87"/>
      <c r="H20" s="87"/>
      <c r="I20" s="87"/>
      <c r="J20" s="87"/>
      <c r="K20" s="87"/>
      <c r="L20" s="87"/>
      <c r="M20" s="87"/>
      <c r="N20" s="87"/>
      <c r="O20" s="87"/>
      <c r="P20" s="87"/>
      <c r="Q20" s="87"/>
      <c r="R20" s="87"/>
      <c r="S20" s="87"/>
      <c r="T20" s="87"/>
      <c r="U20" s="87"/>
      <c r="V20" s="87"/>
      <c r="W20" s="87"/>
      <c r="X20" s="87"/>
      <c r="Y20" s="87"/>
      <c r="Z20" s="87"/>
      <c r="AA20" s="88"/>
    </row>
    <row r="21" spans="1:27" ht="159" customHeight="1" x14ac:dyDescent="0.25">
      <c r="A21" s="93" t="s">
        <v>121</v>
      </c>
      <c r="B21" s="85"/>
      <c r="C21" s="85"/>
      <c r="D21" s="85"/>
      <c r="E21" s="85"/>
      <c r="F21" s="85"/>
      <c r="G21" s="85"/>
      <c r="H21" s="85"/>
      <c r="I21" s="85"/>
      <c r="J21" s="85"/>
      <c r="K21" s="85"/>
      <c r="L21" s="85"/>
      <c r="M21" s="85"/>
      <c r="N21" s="85"/>
      <c r="O21" s="85"/>
      <c r="P21" s="85"/>
      <c r="Q21" s="85"/>
      <c r="R21" s="85"/>
      <c r="S21" s="85"/>
      <c r="T21" s="85"/>
      <c r="U21" s="85"/>
      <c r="V21" s="85"/>
      <c r="W21" s="85"/>
      <c r="X21" s="85"/>
      <c r="Y21" s="85"/>
      <c r="Z21" s="85"/>
      <c r="AA21" s="85"/>
    </row>
    <row r="22" spans="1:27" ht="39" customHeight="1" x14ac:dyDescent="0.25"/>
    <row r="23" spans="1:27" ht="39" customHeight="1" x14ac:dyDescent="0.25"/>
    <row r="24" spans="1:27" ht="39" customHeight="1" x14ac:dyDescent="0.25"/>
    <row r="25" spans="1:27" ht="39" customHeight="1" x14ac:dyDescent="0.25"/>
    <row r="26" spans="1:27" ht="39" customHeight="1" x14ac:dyDescent="0.25"/>
    <row r="27" spans="1:27" ht="39" customHeight="1" x14ac:dyDescent="0.25"/>
    <row r="28" spans="1:27" ht="39" customHeight="1" x14ac:dyDescent="0.25"/>
  </sheetData>
  <mergeCells count="16">
    <mergeCell ref="U13:W13"/>
    <mergeCell ref="X13:Z13"/>
    <mergeCell ref="B14:D14"/>
    <mergeCell ref="E14:G14"/>
    <mergeCell ref="H14:J14"/>
    <mergeCell ref="K14:M14"/>
    <mergeCell ref="O14:Q14"/>
    <mergeCell ref="R14:T14"/>
    <mergeCell ref="U14:W14"/>
    <mergeCell ref="X14:Z14"/>
    <mergeCell ref="B13:D13"/>
    <mergeCell ref="E13:G13"/>
    <mergeCell ref="H13:J13"/>
    <mergeCell ref="K13:M13"/>
    <mergeCell ref="O13:Q13"/>
    <mergeCell ref="R13:T1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2A0A83-0E5E-4CEA-93E8-ECFBACFA6F3D}">
  <dimension ref="A2:AO10"/>
  <sheetViews>
    <sheetView topLeftCell="J1" zoomScale="70" zoomScaleNormal="70" workbookViewId="0">
      <selection activeCell="W34" sqref="W34"/>
    </sheetView>
  </sheetViews>
  <sheetFormatPr baseColWidth="10" defaultRowHeight="15" x14ac:dyDescent="0.25"/>
  <sheetData>
    <row r="2" spans="1:41" s="19" customFormat="1" ht="69.75" customHeight="1" x14ac:dyDescent="0.25">
      <c r="A2" s="1" t="s">
        <v>1</v>
      </c>
      <c r="B2" s="1" t="s">
        <v>2</v>
      </c>
      <c r="C2" s="1" t="s">
        <v>3</v>
      </c>
      <c r="D2" s="2" t="s">
        <v>11</v>
      </c>
      <c r="E2" s="1" t="s">
        <v>4</v>
      </c>
      <c r="F2" s="2" t="s">
        <v>5</v>
      </c>
      <c r="G2" s="2" t="s">
        <v>6</v>
      </c>
      <c r="H2" s="3" t="s">
        <v>7</v>
      </c>
      <c r="I2" s="2" t="s">
        <v>8</v>
      </c>
      <c r="J2" s="2" t="s">
        <v>9</v>
      </c>
      <c r="K2" s="3" t="s">
        <v>10</v>
      </c>
      <c r="L2" s="7" t="s">
        <v>53</v>
      </c>
      <c r="M2" s="7" t="s">
        <v>54</v>
      </c>
      <c r="N2" s="8" t="s">
        <v>55</v>
      </c>
      <c r="O2" s="8" t="s">
        <v>57</v>
      </c>
      <c r="P2" s="32" t="s">
        <v>60</v>
      </c>
      <c r="Q2" s="33" t="s">
        <v>61</v>
      </c>
      <c r="R2" s="32" t="s">
        <v>62</v>
      </c>
      <c r="S2" s="33" t="s">
        <v>63</v>
      </c>
      <c r="T2" s="32" t="s">
        <v>64</v>
      </c>
      <c r="U2" s="33" t="s">
        <v>65</v>
      </c>
      <c r="V2" s="32" t="s">
        <v>66</v>
      </c>
      <c r="W2" s="33" t="s">
        <v>67</v>
      </c>
      <c r="X2" s="32" t="s">
        <v>68</v>
      </c>
      <c r="Y2" s="33" t="s">
        <v>69</v>
      </c>
      <c r="Z2" s="32" t="s">
        <v>70</v>
      </c>
      <c r="AA2" s="33" t="s">
        <v>71</v>
      </c>
      <c r="AB2" s="32" t="s">
        <v>72</v>
      </c>
      <c r="AC2" s="33" t="s">
        <v>73</v>
      </c>
      <c r="AD2" s="32" t="s">
        <v>74</v>
      </c>
      <c r="AE2" s="33" t="s">
        <v>75</v>
      </c>
      <c r="AF2" s="32" t="s">
        <v>76</v>
      </c>
      <c r="AG2" s="33" t="s">
        <v>77</v>
      </c>
      <c r="AH2" s="32" t="s">
        <v>78</v>
      </c>
      <c r="AI2" s="33" t="s">
        <v>79</v>
      </c>
      <c r="AJ2" s="32" t="s">
        <v>81</v>
      </c>
      <c r="AK2" s="33" t="s">
        <v>82</v>
      </c>
      <c r="AL2" s="32" t="s">
        <v>83</v>
      </c>
      <c r="AM2" s="33" t="s">
        <v>84</v>
      </c>
      <c r="AN2" s="38" t="s">
        <v>85</v>
      </c>
      <c r="AO2" s="38" t="s">
        <v>86</v>
      </c>
    </row>
    <row r="3" spans="1:41" x14ac:dyDescent="0.25">
      <c r="A3" s="114">
        <f>'com géné'!A3</f>
        <v>0</v>
      </c>
      <c r="B3" s="115">
        <f>'com géné'!B3</f>
        <v>0</v>
      </c>
      <c r="C3" s="115">
        <f>'com géné'!C3</f>
        <v>0</v>
      </c>
      <c r="D3" s="116" t="str">
        <f>'com géné'!D3</f>
        <v>COMPTANT - FINANCEMENT</v>
      </c>
      <c r="E3" s="115" t="str">
        <f>'com géné'!E3</f>
        <v>Biomasse Chaudière</v>
      </c>
      <c r="F3" s="117">
        <f>'com géné'!F3</f>
        <v>9.48</v>
      </c>
      <c r="G3" s="118">
        <f>'com géné'!G3</f>
        <v>10</v>
      </c>
      <c r="H3" s="119">
        <f>'com géné'!H3</f>
        <v>44562</v>
      </c>
      <c r="I3" s="120">
        <f>'com géné'!I3</f>
        <v>0</v>
      </c>
      <c r="J3" s="120">
        <f>'com géné'!J3</f>
        <v>0</v>
      </c>
      <c r="K3" s="121">
        <f>'com géné'!K3</f>
        <v>44562</v>
      </c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</row>
    <row r="4" spans="1:41" x14ac:dyDescent="0.25">
      <c r="A4" s="114">
        <f>'com géné'!A4</f>
        <v>0</v>
      </c>
      <c r="B4" s="115">
        <f>'com géné'!B4</f>
        <v>0</v>
      </c>
      <c r="C4" s="115">
        <f>'com géné'!C4</f>
        <v>0</v>
      </c>
      <c r="D4" s="116" t="str">
        <f>'com géné'!D4</f>
        <v>AIDE</v>
      </c>
      <c r="E4" s="115" t="str">
        <f>'com géné'!E4</f>
        <v>Biomasse PAB</v>
      </c>
      <c r="F4" s="117">
        <f>'com géné'!F4</f>
        <v>454.55</v>
      </c>
      <c r="G4" s="118">
        <f>'com géné'!G4</f>
        <v>500</v>
      </c>
      <c r="H4" s="119">
        <f>'com géné'!H4</f>
        <v>44562</v>
      </c>
      <c r="I4" s="120">
        <f>'com géné'!I4</f>
        <v>0</v>
      </c>
      <c r="J4" s="120">
        <f>'com géné'!J4</f>
        <v>0</v>
      </c>
      <c r="K4" s="121">
        <f>'com géné'!K4</f>
        <v>44562</v>
      </c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</row>
    <row r="5" spans="1:41" x14ac:dyDescent="0.25">
      <c r="A5" s="114">
        <f>'com géné'!A5</f>
        <v>0</v>
      </c>
      <c r="B5" s="115">
        <f>'com géné'!B5</f>
        <v>0</v>
      </c>
      <c r="C5" s="115">
        <f>'com géné'!C5</f>
        <v>0</v>
      </c>
      <c r="D5" s="116" t="str">
        <f>'com géné'!D5</f>
        <v>COMPTANT - FINANCEMENT</v>
      </c>
      <c r="E5" s="115" t="str">
        <f>'com géné'!E5</f>
        <v>Biomasse PAG</v>
      </c>
      <c r="F5" s="117">
        <f>'com géné'!F5</f>
        <v>9.48</v>
      </c>
      <c r="G5" s="118">
        <f>'com géné'!G5</f>
        <v>10</v>
      </c>
      <c r="H5" s="119">
        <f>'com géné'!H5</f>
        <v>44562</v>
      </c>
      <c r="I5" s="120">
        <f>'com géné'!I5</f>
        <v>-9.48</v>
      </c>
      <c r="J5" s="120">
        <f>'com géné'!J5</f>
        <v>-10</v>
      </c>
      <c r="K5" s="121">
        <f>'com géné'!K5</f>
        <v>44562</v>
      </c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</row>
    <row r="6" spans="1:41" x14ac:dyDescent="0.25">
      <c r="A6" s="114">
        <f>'com géné'!A6</f>
        <v>0</v>
      </c>
      <c r="B6" s="115">
        <f>'com géné'!B6</f>
        <v>0</v>
      </c>
      <c r="C6" s="115">
        <f>'com géné'!C6</f>
        <v>0</v>
      </c>
      <c r="D6" s="116" t="str">
        <f>'com géné'!D6</f>
        <v>AIDE</v>
      </c>
      <c r="E6" s="115" t="str">
        <f>'com géné'!E6</f>
        <v>C.elec Radiateur Elec</v>
      </c>
      <c r="F6" s="117">
        <f>'com géné'!F6</f>
        <v>454.55</v>
      </c>
      <c r="G6" s="118">
        <f>'com géné'!G6</f>
        <v>500</v>
      </c>
      <c r="H6" s="119">
        <f>'com géné'!H6</f>
        <v>44562</v>
      </c>
      <c r="I6" s="120">
        <f>'com géné'!I6</f>
        <v>-454.55</v>
      </c>
      <c r="J6" s="120">
        <f>'com géné'!J6</f>
        <v>500</v>
      </c>
      <c r="K6" s="121">
        <f>'com géné'!K6</f>
        <v>44562</v>
      </c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</row>
    <row r="7" spans="1:41" x14ac:dyDescent="0.25">
      <c r="A7" s="114">
        <f>'com géné'!A7</f>
        <v>0</v>
      </c>
      <c r="B7" s="115">
        <f>'com géné'!B7</f>
        <v>0</v>
      </c>
      <c r="C7" s="115">
        <f>'com géné'!C7</f>
        <v>0</v>
      </c>
      <c r="D7" s="116">
        <f>'com géné'!D7</f>
        <v>0</v>
      </c>
      <c r="E7" s="115" t="str">
        <f>'com géné'!E7</f>
        <v>C.elec Sèche Serviette</v>
      </c>
      <c r="F7" s="117">
        <f>'com géné'!F7</f>
        <v>454.55</v>
      </c>
      <c r="G7" s="118">
        <f>'com géné'!G7</f>
        <v>500</v>
      </c>
      <c r="H7" s="119">
        <f>'com géné'!H7</f>
        <v>44562</v>
      </c>
      <c r="I7" s="120">
        <f>'com géné'!I7</f>
        <v>0</v>
      </c>
      <c r="J7" s="120">
        <f>'com géné'!J7</f>
        <v>0</v>
      </c>
      <c r="K7" s="121">
        <f>'com géné'!K7</f>
        <v>44562</v>
      </c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</row>
    <row r="8" spans="1:41" x14ac:dyDescent="0.25">
      <c r="A8" s="114">
        <f>'com géné'!A8</f>
        <v>0</v>
      </c>
      <c r="B8" s="115">
        <f>'com géné'!B8</f>
        <v>0</v>
      </c>
      <c r="C8" s="115">
        <f>'com géné'!C8</f>
        <v>0</v>
      </c>
      <c r="D8" s="116">
        <f>'com géné'!D8</f>
        <v>0</v>
      </c>
      <c r="E8" s="115" t="str">
        <f>'com géné'!E8</f>
        <v>CC Gaz</v>
      </c>
      <c r="F8" s="117">
        <f>'com géné'!F8</f>
        <v>0</v>
      </c>
      <c r="G8" s="118">
        <f>'com géné'!G8</f>
        <v>0</v>
      </c>
      <c r="H8" s="119">
        <f>'com géné'!H8</f>
        <v>44562</v>
      </c>
      <c r="I8" s="120">
        <f>'com géné'!I8</f>
        <v>0</v>
      </c>
      <c r="J8" s="120">
        <f>'com géné'!J8</f>
        <v>0</v>
      </c>
      <c r="K8" s="121">
        <f>'com géné'!K8</f>
        <v>44562</v>
      </c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</row>
    <row r="9" spans="1:41" x14ac:dyDescent="0.25">
      <c r="A9" s="114">
        <f>'com géné'!A9</f>
        <v>0</v>
      </c>
      <c r="B9" s="115">
        <f>'com géné'!B9</f>
        <v>0</v>
      </c>
      <c r="C9" s="115">
        <f>'com géné'!C9</f>
        <v>0</v>
      </c>
      <c r="D9" s="116">
        <f>'com géné'!D9</f>
        <v>0</v>
      </c>
      <c r="E9" s="115" t="str">
        <f>'com géné'!E9</f>
        <v>ECS Adoucisseur</v>
      </c>
      <c r="F9" s="117">
        <f>'com géné'!F9</f>
        <v>0</v>
      </c>
      <c r="G9" s="118">
        <f>'com géné'!G9</f>
        <v>0</v>
      </c>
      <c r="H9" s="119">
        <f>'com géné'!H9</f>
        <v>44562</v>
      </c>
      <c r="I9" s="120">
        <f>'com géné'!I9</f>
        <v>0</v>
      </c>
      <c r="J9" s="120">
        <f>'com géné'!J9</f>
        <v>0</v>
      </c>
      <c r="K9" s="121">
        <f>'com géné'!K9</f>
        <v>44562</v>
      </c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</row>
    <row r="10" spans="1:41" x14ac:dyDescent="0.25">
      <c r="A10" s="114">
        <f>'com géné'!A10</f>
        <v>0</v>
      </c>
      <c r="B10" s="115">
        <f>'com géné'!B10</f>
        <v>0</v>
      </c>
      <c r="C10" s="115">
        <f>'com géné'!C10</f>
        <v>0</v>
      </c>
      <c r="D10" s="116">
        <f>'com géné'!D10</f>
        <v>0</v>
      </c>
      <c r="E10" s="115" t="str">
        <f>'com géné'!E10</f>
        <v>ECS BT</v>
      </c>
      <c r="F10" s="117">
        <f>'com géné'!F10</f>
        <v>0</v>
      </c>
      <c r="G10" s="118">
        <f>'com géné'!G10</f>
        <v>0</v>
      </c>
      <c r="H10" s="119">
        <f>'com géné'!H10</f>
        <v>44562</v>
      </c>
      <c r="I10" s="120">
        <f>'com géné'!I10</f>
        <v>0</v>
      </c>
      <c r="J10" s="120">
        <f>'com géné'!J10</f>
        <v>0</v>
      </c>
      <c r="K10" s="121">
        <f>'com géné'!K10</f>
        <v>44562</v>
      </c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</row>
  </sheetData>
  <dataValidations count="1">
    <dataValidation type="list" allowBlank="1" showInputMessage="1" showErrorMessage="1" sqref="E3:E10" xr:uid="{0F7C0740-D933-49AC-8DCA-171AB834E3CA}">
      <formula1>Solution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066573-11ED-4F16-9344-933CDF9CC2F7}">
  <dimension ref="D1:E41"/>
  <sheetViews>
    <sheetView workbookViewId="0">
      <selection sqref="A1:XFD1048576"/>
    </sheetView>
  </sheetViews>
  <sheetFormatPr baseColWidth="10" defaultRowHeight="15" x14ac:dyDescent="0.25"/>
  <cols>
    <col min="1" max="1" width="15.42578125" bestFit="1" customWidth="1"/>
    <col min="3" max="3" width="13.140625" customWidth="1"/>
    <col min="4" max="4" width="27.5703125" bestFit="1" customWidth="1"/>
    <col min="5" max="5" width="20.85546875" bestFit="1" customWidth="1"/>
  </cols>
  <sheetData>
    <row r="1" spans="4:5" x14ac:dyDescent="0.25">
      <c r="D1" s="2" t="s">
        <v>11</v>
      </c>
      <c r="E1" s="1" t="s">
        <v>4</v>
      </c>
    </row>
    <row r="2" spans="4:5" x14ac:dyDescent="0.25">
      <c r="D2" s="6" t="s">
        <v>100</v>
      </c>
      <c r="E2" s="4" t="s">
        <v>13</v>
      </c>
    </row>
    <row r="3" spans="4:5" x14ac:dyDescent="0.25">
      <c r="D3" s="6" t="s">
        <v>92</v>
      </c>
      <c r="E3" s="4" t="s">
        <v>14</v>
      </c>
    </row>
    <row r="4" spans="4:5" x14ac:dyDescent="0.25">
      <c r="D4" s="6"/>
      <c r="E4" s="4" t="s">
        <v>15</v>
      </c>
    </row>
    <row r="5" spans="4:5" x14ac:dyDescent="0.25">
      <c r="E5" s="4" t="s">
        <v>16</v>
      </c>
    </row>
    <row r="6" spans="4:5" x14ac:dyDescent="0.25">
      <c r="E6" s="4" t="s">
        <v>17</v>
      </c>
    </row>
    <row r="7" spans="4:5" x14ac:dyDescent="0.25">
      <c r="E7" s="4" t="s">
        <v>18</v>
      </c>
    </row>
    <row r="8" spans="4:5" x14ac:dyDescent="0.25">
      <c r="E8" s="4" t="s">
        <v>19</v>
      </c>
    </row>
    <row r="9" spans="4:5" x14ac:dyDescent="0.25">
      <c r="E9" s="4" t="s">
        <v>20</v>
      </c>
    </row>
    <row r="10" spans="4:5" x14ac:dyDescent="0.25">
      <c r="E10" s="4" t="s">
        <v>21</v>
      </c>
    </row>
    <row r="11" spans="4:5" x14ac:dyDescent="0.25">
      <c r="E11" s="4" t="s">
        <v>22</v>
      </c>
    </row>
    <row r="12" spans="4:5" x14ac:dyDescent="0.25">
      <c r="E12" s="4" t="s">
        <v>23</v>
      </c>
    </row>
    <row r="13" spans="4:5" x14ac:dyDescent="0.25">
      <c r="E13" s="4" t="s">
        <v>24</v>
      </c>
    </row>
    <row r="14" spans="4:5" x14ac:dyDescent="0.25">
      <c r="E14" s="4" t="s">
        <v>25</v>
      </c>
    </row>
    <row r="15" spans="4:5" x14ac:dyDescent="0.25">
      <c r="E15" s="4" t="s">
        <v>26</v>
      </c>
    </row>
    <row r="16" spans="4:5" x14ac:dyDescent="0.25">
      <c r="E16" s="4" t="s">
        <v>27</v>
      </c>
    </row>
    <row r="17" spans="5:5" x14ac:dyDescent="0.25">
      <c r="E17" s="4" t="s">
        <v>28</v>
      </c>
    </row>
    <row r="18" spans="5:5" x14ac:dyDescent="0.25">
      <c r="E18" s="4" t="s">
        <v>29</v>
      </c>
    </row>
    <row r="19" spans="5:5" x14ac:dyDescent="0.25">
      <c r="E19" s="4" t="s">
        <v>30</v>
      </c>
    </row>
    <row r="20" spans="5:5" x14ac:dyDescent="0.25">
      <c r="E20" s="4" t="s">
        <v>31</v>
      </c>
    </row>
    <row r="21" spans="5:5" x14ac:dyDescent="0.25">
      <c r="E21" s="4" t="s">
        <v>32</v>
      </c>
    </row>
    <row r="22" spans="5:5" x14ac:dyDescent="0.25">
      <c r="E22" s="4" t="s">
        <v>33</v>
      </c>
    </row>
    <row r="23" spans="5:5" x14ac:dyDescent="0.25">
      <c r="E23" s="4" t="s">
        <v>34</v>
      </c>
    </row>
    <row r="24" spans="5:5" x14ac:dyDescent="0.25">
      <c r="E24" s="4" t="s">
        <v>35</v>
      </c>
    </row>
    <row r="25" spans="5:5" x14ac:dyDescent="0.25">
      <c r="E25" s="4" t="s">
        <v>36</v>
      </c>
    </row>
    <row r="26" spans="5:5" x14ac:dyDescent="0.25">
      <c r="E26" s="4" t="s">
        <v>37</v>
      </c>
    </row>
    <row r="27" spans="5:5" x14ac:dyDescent="0.25">
      <c r="E27" s="4" t="s">
        <v>38</v>
      </c>
    </row>
    <row r="28" spans="5:5" x14ac:dyDescent="0.25">
      <c r="E28" s="4" t="s">
        <v>39</v>
      </c>
    </row>
    <row r="29" spans="5:5" x14ac:dyDescent="0.25">
      <c r="E29" s="4" t="s">
        <v>40</v>
      </c>
    </row>
    <row r="30" spans="5:5" x14ac:dyDescent="0.25">
      <c r="E30" s="4" t="s">
        <v>41</v>
      </c>
    </row>
    <row r="31" spans="5:5" x14ac:dyDescent="0.25">
      <c r="E31" s="4" t="s">
        <v>42</v>
      </c>
    </row>
    <row r="32" spans="5:5" x14ac:dyDescent="0.25">
      <c r="E32" s="4" t="s">
        <v>43</v>
      </c>
    </row>
    <row r="33" spans="5:5" x14ac:dyDescent="0.25">
      <c r="E33" s="4" t="s">
        <v>44</v>
      </c>
    </row>
    <row r="34" spans="5:5" x14ac:dyDescent="0.25">
      <c r="E34" s="4" t="s">
        <v>45</v>
      </c>
    </row>
    <row r="35" spans="5:5" x14ac:dyDescent="0.25">
      <c r="E35" s="4" t="s">
        <v>46</v>
      </c>
    </row>
    <row r="36" spans="5:5" x14ac:dyDescent="0.25">
      <c r="E36" s="4" t="s">
        <v>47</v>
      </c>
    </row>
    <row r="37" spans="5:5" x14ac:dyDescent="0.25">
      <c r="E37" s="4" t="s">
        <v>48</v>
      </c>
    </row>
    <row r="38" spans="5:5" x14ac:dyDescent="0.25">
      <c r="E38" s="4" t="s">
        <v>49</v>
      </c>
    </row>
    <row r="39" spans="5:5" x14ac:dyDescent="0.25">
      <c r="E39" s="4" t="s">
        <v>50</v>
      </c>
    </row>
    <row r="40" spans="5:5" x14ac:dyDescent="0.25">
      <c r="E40" s="5" t="s">
        <v>51</v>
      </c>
    </row>
    <row r="41" spans="5:5" x14ac:dyDescent="0.25">
      <c r="E41" s="4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82041A-4CF0-4F17-9CCA-F69A33459079}">
  <dimension ref="B1:G23"/>
  <sheetViews>
    <sheetView showGridLines="0" view="pageBreakPreview" zoomScale="60" zoomScaleNormal="100" workbookViewId="0">
      <selection activeCell="K19" sqref="K18:K19"/>
    </sheetView>
  </sheetViews>
  <sheetFormatPr baseColWidth="10" defaultColWidth="11" defaultRowHeight="12.75" x14ac:dyDescent="0.25"/>
  <cols>
    <col min="1" max="1" width="3.7109375" style="95" customWidth="1"/>
    <col min="2" max="2" width="22.7109375" style="95" customWidth="1"/>
    <col min="3" max="3" width="30.28515625" style="95" customWidth="1"/>
    <col min="4" max="6" width="22.7109375" style="95" customWidth="1"/>
    <col min="7" max="7" width="49.28515625" style="95" customWidth="1"/>
    <col min="8" max="16384" width="11" style="95"/>
  </cols>
  <sheetData>
    <row r="1" spans="2:7" ht="20.100000000000001" customHeight="1" x14ac:dyDescent="0.25">
      <c r="B1" s="94"/>
      <c r="C1" s="94"/>
      <c r="D1" s="94"/>
      <c r="E1" s="94"/>
      <c r="F1" s="94"/>
      <c r="G1" s="94"/>
    </row>
    <row r="2" spans="2:7" ht="20.100000000000001" customHeight="1" x14ac:dyDescent="0.25">
      <c r="B2" s="135" t="s">
        <v>124</v>
      </c>
      <c r="C2" s="135"/>
      <c r="D2" s="135"/>
      <c r="E2" s="135"/>
      <c r="F2" s="135"/>
      <c r="G2" s="135"/>
    </row>
    <row r="3" spans="2:7" ht="30.75" customHeight="1" x14ac:dyDescent="0.25">
      <c r="B3" s="127" t="s">
        <v>125</v>
      </c>
      <c r="C3" s="96" t="s">
        <v>126</v>
      </c>
      <c r="D3" s="96" t="s">
        <v>127</v>
      </c>
      <c r="E3" s="96" t="s">
        <v>128</v>
      </c>
      <c r="F3" s="96" t="s">
        <v>129</v>
      </c>
      <c r="G3" s="96" t="s">
        <v>130</v>
      </c>
    </row>
    <row r="4" spans="2:7" ht="20.100000000000001" customHeight="1" x14ac:dyDescent="0.25">
      <c r="B4" s="128"/>
      <c r="C4" s="97" t="s">
        <v>131</v>
      </c>
      <c r="D4" s="98">
        <v>30000</v>
      </c>
      <c r="E4" s="99">
        <v>0</v>
      </c>
      <c r="F4" s="99">
        <v>0</v>
      </c>
      <c r="G4" s="100">
        <v>0</v>
      </c>
    </row>
    <row r="5" spans="2:7" ht="20.100000000000001" customHeight="1" x14ac:dyDescent="0.25">
      <c r="B5" s="129"/>
      <c r="C5" s="97" t="s">
        <v>132</v>
      </c>
      <c r="D5" s="98">
        <v>30000</v>
      </c>
      <c r="E5" s="101">
        <v>0.03</v>
      </c>
      <c r="F5" s="101">
        <v>0.04</v>
      </c>
      <c r="G5" s="102">
        <v>900</v>
      </c>
    </row>
    <row r="6" spans="2:7" ht="75.75" customHeight="1" x14ac:dyDescent="0.25">
      <c r="B6" s="103"/>
      <c r="C6" s="104"/>
      <c r="D6" s="105"/>
      <c r="E6" s="106"/>
      <c r="F6" s="107" t="s">
        <v>133</v>
      </c>
      <c r="G6" s="108"/>
    </row>
    <row r="7" spans="2:7" ht="20.100000000000001" customHeight="1" x14ac:dyDescent="0.25">
      <c r="B7" s="130" t="s">
        <v>134</v>
      </c>
      <c r="C7" s="130"/>
      <c r="D7" s="131">
        <v>60000</v>
      </c>
      <c r="E7" s="131"/>
      <c r="F7" s="131"/>
      <c r="G7" s="131"/>
    </row>
    <row r="8" spans="2:7" ht="20.100000000000001" customHeight="1" x14ac:dyDescent="0.25">
      <c r="B8" s="132" t="s">
        <v>135</v>
      </c>
      <c r="C8" s="133"/>
      <c r="D8" s="133"/>
      <c r="E8" s="133"/>
      <c r="F8" s="133"/>
      <c r="G8" s="134"/>
    </row>
    <row r="11" spans="2:7" x14ac:dyDescent="0.25">
      <c r="B11" s="109"/>
      <c r="C11" s="109"/>
      <c r="D11" s="109"/>
      <c r="E11" s="109"/>
      <c r="F11" s="109"/>
      <c r="G11" s="109"/>
    </row>
    <row r="12" spans="2:7" x14ac:dyDescent="0.25">
      <c r="B12" s="109"/>
      <c r="C12" s="109"/>
      <c r="D12" s="109"/>
      <c r="E12" s="109"/>
      <c r="F12" s="109"/>
      <c r="G12" s="109"/>
    </row>
    <row r="13" spans="2:7" x14ac:dyDescent="0.25">
      <c r="B13" s="109"/>
      <c r="C13" s="109"/>
      <c r="D13" s="109"/>
      <c r="E13" s="109"/>
      <c r="F13" s="109"/>
      <c r="G13" s="109"/>
    </row>
    <row r="14" spans="2:7" ht="20.100000000000001" customHeight="1" x14ac:dyDescent="0.25">
      <c r="B14" s="136" t="s">
        <v>136</v>
      </c>
      <c r="C14" s="136"/>
      <c r="D14" s="136"/>
      <c r="E14" s="136"/>
      <c r="F14" s="136"/>
      <c r="G14" s="136"/>
    </row>
    <row r="15" spans="2:7" ht="30.75" customHeight="1" x14ac:dyDescent="0.25">
      <c r="B15" s="127" t="s">
        <v>125</v>
      </c>
      <c r="C15" s="96" t="s">
        <v>126</v>
      </c>
      <c r="D15" s="96" t="s">
        <v>127</v>
      </c>
      <c r="E15" s="96" t="s">
        <v>128</v>
      </c>
      <c r="F15" s="96" t="s">
        <v>129</v>
      </c>
      <c r="G15" s="96" t="s">
        <v>130</v>
      </c>
    </row>
    <row r="16" spans="2:7" ht="20.100000000000001" customHeight="1" x14ac:dyDescent="0.25">
      <c r="B16" s="128"/>
      <c r="C16" s="97" t="s">
        <v>131</v>
      </c>
      <c r="D16" s="110">
        <v>30000</v>
      </c>
      <c r="E16" s="99">
        <v>0</v>
      </c>
      <c r="F16" s="99">
        <v>0</v>
      </c>
      <c r="G16" s="100">
        <v>0</v>
      </c>
    </row>
    <row r="17" spans="2:7" ht="20.100000000000001" customHeight="1" x14ac:dyDescent="0.25">
      <c r="B17" s="129"/>
      <c r="C17" s="97" t="s">
        <v>132</v>
      </c>
      <c r="D17" s="110">
        <v>30000</v>
      </c>
      <c r="E17" s="101">
        <v>0.03</v>
      </c>
      <c r="F17" s="101">
        <v>0.04</v>
      </c>
      <c r="G17" s="111">
        <v>900</v>
      </c>
    </row>
    <row r="18" spans="2:7" ht="75.75" customHeight="1" x14ac:dyDescent="0.25">
      <c r="B18" s="103"/>
      <c r="C18" s="104"/>
      <c r="D18" s="112"/>
      <c r="E18" s="106"/>
      <c r="F18" s="107" t="s">
        <v>133</v>
      </c>
      <c r="G18" s="113"/>
    </row>
    <row r="19" spans="2:7" ht="20.100000000000001" customHeight="1" x14ac:dyDescent="0.25">
      <c r="B19" s="130" t="s">
        <v>134</v>
      </c>
      <c r="C19" s="130"/>
      <c r="D19" s="131">
        <v>20000</v>
      </c>
      <c r="E19" s="131"/>
      <c r="F19" s="131"/>
      <c r="G19" s="131"/>
    </row>
    <row r="20" spans="2:7" ht="20.100000000000001" customHeight="1" x14ac:dyDescent="0.25">
      <c r="B20" s="132" t="s">
        <v>137</v>
      </c>
      <c r="C20" s="133"/>
      <c r="D20" s="133"/>
      <c r="E20" s="133"/>
      <c r="F20" s="133"/>
      <c r="G20" s="134"/>
    </row>
    <row r="21" spans="2:7" x14ac:dyDescent="0.25">
      <c r="B21" s="109"/>
      <c r="C21" s="109"/>
      <c r="D21" s="109"/>
      <c r="E21" s="109"/>
      <c r="F21" s="109"/>
      <c r="G21" s="109"/>
    </row>
    <row r="22" spans="2:7" x14ac:dyDescent="0.25">
      <c r="B22" s="109"/>
      <c r="C22" s="109"/>
      <c r="D22" s="109"/>
      <c r="E22" s="109"/>
      <c r="F22" s="109"/>
      <c r="G22" s="109"/>
    </row>
    <row r="23" spans="2:7" x14ac:dyDescent="0.25">
      <c r="B23" s="109"/>
      <c r="C23" s="109"/>
      <c r="D23" s="109"/>
      <c r="E23" s="109"/>
      <c r="F23" s="109"/>
      <c r="G23" s="109"/>
    </row>
  </sheetData>
  <sheetProtection formatCells="0" formatColumns="0" formatRows="0" insertColumns="0" insertRows="0" insertHyperlinks="0" deleteColumns="0" deleteRows="0" sort="0" autoFilter="0" pivotTables="0"/>
  <mergeCells count="10">
    <mergeCell ref="B15:B17"/>
    <mergeCell ref="B19:C19"/>
    <mergeCell ref="D19:G19"/>
    <mergeCell ref="B20:G20"/>
    <mergeCell ref="B2:G2"/>
    <mergeCell ref="B3:B5"/>
    <mergeCell ref="B7:C7"/>
    <mergeCell ref="D7:G7"/>
    <mergeCell ref="B8:G8"/>
    <mergeCell ref="B14:G14"/>
  </mergeCells>
  <pageMargins left="0.23622047244094491" right="0.23622047244094491" top="0.74803149606299213" bottom="0.74803149606299213" header="0.31496062992125984" footer="0.31496062992125984"/>
  <pageSetup paperSize="9" scale="7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com géné</vt:lpstr>
      <vt:lpstr>synthèse</vt:lpstr>
      <vt:lpstr>Com payée</vt:lpstr>
      <vt:lpstr>BDD</vt:lpstr>
      <vt:lpstr>rappel Principe com</vt:lpstr>
      <vt:lpstr>'rappel Principe com'!Zone_d_impression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</dc:creator>
  <cp:lastModifiedBy>Patricia</cp:lastModifiedBy>
  <dcterms:created xsi:type="dcterms:W3CDTF">2022-02-24T05:58:04Z</dcterms:created>
  <dcterms:modified xsi:type="dcterms:W3CDTF">2022-03-17T14:40:41Z</dcterms:modified>
</cp:coreProperties>
</file>