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DESKTOP-TJA8PVC\tout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O15" i="1"/>
  <c r="P15" i="1" s="1"/>
  <c r="Q15" i="1" s="1"/>
  <c r="R15" i="1" s="1"/>
  <c r="S15" i="1" s="1"/>
  <c r="T15" i="1" s="1"/>
  <c r="N24" i="1" s="1"/>
  <c r="O24" i="1" s="1"/>
  <c r="P24" i="1" s="1"/>
  <c r="Q24" i="1" s="1"/>
  <c r="R24" i="1" s="1"/>
  <c r="S24" i="1" s="1"/>
  <c r="T24" i="1" s="1"/>
  <c r="N33" i="1" s="1"/>
  <c r="O33" i="1" s="1"/>
  <c r="P33" i="1" s="1"/>
  <c r="Q33" i="1" s="1"/>
  <c r="R33" i="1" s="1"/>
  <c r="S33" i="1" s="1"/>
  <c r="T33" i="1" s="1"/>
  <c r="N42" i="1" s="1"/>
  <c r="O42" i="1" s="1"/>
  <c r="P42" i="1" s="1"/>
  <c r="Q42" i="1" s="1"/>
  <c r="R42" i="1" s="1"/>
  <c r="S42" i="1" s="1"/>
  <c r="T42" i="1" s="1"/>
  <c r="O6" i="1"/>
  <c r="P6" i="1" s="1"/>
  <c r="Q6" i="1" s="1"/>
  <c r="R6" i="1" s="1"/>
  <c r="S6" i="1" s="1"/>
  <c r="T6" i="1" s="1"/>
  <c r="K49" i="1" l="1"/>
  <c r="K48" i="1"/>
  <c r="K47" i="1"/>
  <c r="K46" i="1"/>
  <c r="K45" i="1"/>
  <c r="K44" i="1"/>
  <c r="K40" i="1"/>
  <c r="K39" i="1"/>
  <c r="K38" i="1"/>
  <c r="K37" i="1"/>
  <c r="K36" i="1"/>
  <c r="K35" i="1"/>
  <c r="K31" i="1"/>
  <c r="K30" i="1"/>
  <c r="K29" i="1"/>
  <c r="K28" i="1"/>
  <c r="K27" i="1"/>
  <c r="K26" i="1"/>
  <c r="K22" i="1"/>
  <c r="K21" i="1"/>
  <c r="K20" i="1"/>
  <c r="K19" i="1"/>
  <c r="K18" i="1"/>
  <c r="K17" i="1"/>
  <c r="K9" i="1"/>
  <c r="K10" i="1"/>
  <c r="K11" i="1"/>
  <c r="K12" i="1"/>
  <c r="K13" i="1"/>
  <c r="K8" i="1"/>
  <c r="U45" i="1"/>
  <c r="U46" i="1"/>
  <c r="V46" i="1"/>
  <c r="W46" i="1"/>
  <c r="X46" i="1"/>
  <c r="Y46" i="1"/>
  <c r="Z46" i="1"/>
  <c r="AA46" i="1"/>
  <c r="U47" i="1"/>
  <c r="V47" i="1"/>
  <c r="W47" i="1"/>
  <c r="X47" i="1"/>
  <c r="Y47" i="1"/>
  <c r="Z47" i="1"/>
  <c r="AA47" i="1"/>
  <c r="U48" i="1"/>
  <c r="V48" i="1"/>
  <c r="W48" i="1"/>
  <c r="X48" i="1"/>
  <c r="Y48" i="1"/>
  <c r="Z48" i="1"/>
  <c r="AA48" i="1"/>
  <c r="U49" i="1"/>
  <c r="V49" i="1"/>
  <c r="W49" i="1"/>
  <c r="X49" i="1"/>
  <c r="Y49" i="1"/>
  <c r="Z49" i="1"/>
  <c r="AA49" i="1"/>
  <c r="V45" i="1"/>
  <c r="W45" i="1"/>
  <c r="X45" i="1"/>
  <c r="Y45" i="1"/>
  <c r="Z45" i="1"/>
  <c r="AA45" i="1"/>
  <c r="U37" i="1"/>
  <c r="V37" i="1"/>
  <c r="W37" i="1"/>
  <c r="X37" i="1"/>
  <c r="Y37" i="1"/>
  <c r="Z37" i="1"/>
  <c r="AA37" i="1"/>
  <c r="U38" i="1"/>
  <c r="V38" i="1"/>
  <c r="W38" i="1"/>
  <c r="X38" i="1"/>
  <c r="Y38" i="1"/>
  <c r="Z38" i="1"/>
  <c r="AA38" i="1"/>
  <c r="U39" i="1"/>
  <c r="V39" i="1"/>
  <c r="W39" i="1"/>
  <c r="X39" i="1"/>
  <c r="Y39" i="1"/>
  <c r="Z39" i="1"/>
  <c r="AA39" i="1"/>
  <c r="U40" i="1"/>
  <c r="V40" i="1"/>
  <c r="W40" i="1"/>
  <c r="X40" i="1"/>
  <c r="Y40" i="1"/>
  <c r="Z40" i="1"/>
  <c r="AA40" i="1"/>
  <c r="V36" i="1"/>
  <c r="W36" i="1"/>
  <c r="X36" i="1"/>
  <c r="Y36" i="1"/>
  <c r="Z36" i="1"/>
  <c r="AA36" i="1"/>
  <c r="U36" i="1"/>
  <c r="U28" i="1"/>
  <c r="V28" i="1"/>
  <c r="W28" i="1"/>
  <c r="X28" i="1"/>
  <c r="Y28" i="1"/>
  <c r="Z28" i="1"/>
  <c r="AA28" i="1"/>
  <c r="U29" i="1"/>
  <c r="V29" i="1"/>
  <c r="W29" i="1"/>
  <c r="X29" i="1"/>
  <c r="Y29" i="1"/>
  <c r="Z29" i="1"/>
  <c r="AA29" i="1"/>
  <c r="U30" i="1"/>
  <c r="V30" i="1"/>
  <c r="W30" i="1"/>
  <c r="X30" i="1"/>
  <c r="Y30" i="1"/>
  <c r="Z30" i="1"/>
  <c r="AA30" i="1"/>
  <c r="U31" i="1"/>
  <c r="V31" i="1"/>
  <c r="W31" i="1"/>
  <c r="X31" i="1"/>
  <c r="Y31" i="1"/>
  <c r="Z31" i="1"/>
  <c r="AA31" i="1"/>
  <c r="V27" i="1"/>
  <c r="W27" i="1"/>
  <c r="X27" i="1"/>
  <c r="Y27" i="1"/>
  <c r="Z27" i="1"/>
  <c r="AA27" i="1"/>
  <c r="U27" i="1"/>
  <c r="V22" i="1"/>
  <c r="W22" i="1"/>
  <c r="X22" i="1"/>
  <c r="Y22" i="1"/>
  <c r="Z22" i="1"/>
  <c r="AA22" i="1"/>
  <c r="V21" i="1"/>
  <c r="W21" i="1"/>
  <c r="X21" i="1"/>
  <c r="Y21" i="1"/>
  <c r="Z21" i="1"/>
  <c r="AA21" i="1"/>
  <c r="V20" i="1"/>
  <c r="W20" i="1"/>
  <c r="X20" i="1"/>
  <c r="Y20" i="1"/>
  <c r="Z20" i="1"/>
  <c r="AA20" i="1"/>
  <c r="V19" i="1"/>
  <c r="W19" i="1"/>
  <c r="X19" i="1"/>
  <c r="Y19" i="1"/>
  <c r="Z19" i="1"/>
  <c r="AA19" i="1"/>
  <c r="V18" i="1"/>
  <c r="W18" i="1"/>
  <c r="X18" i="1"/>
  <c r="Y18" i="1"/>
  <c r="Z18" i="1"/>
  <c r="AA18" i="1"/>
  <c r="U19" i="1"/>
  <c r="U20" i="1"/>
  <c r="U21" i="1"/>
  <c r="U22" i="1"/>
  <c r="U18" i="1"/>
  <c r="V13" i="1"/>
  <c r="W13" i="1"/>
  <c r="X13" i="1"/>
  <c r="Y13" i="1"/>
  <c r="Z13" i="1"/>
  <c r="AA13" i="1"/>
  <c r="U13" i="1"/>
  <c r="V12" i="1"/>
  <c r="W12" i="1"/>
  <c r="X12" i="1"/>
  <c r="Y12" i="1"/>
  <c r="Z12" i="1"/>
  <c r="AA12" i="1"/>
  <c r="U12" i="1"/>
  <c r="V11" i="1"/>
  <c r="W11" i="1"/>
  <c r="X11" i="1"/>
  <c r="Y11" i="1"/>
  <c r="Z11" i="1"/>
  <c r="AA11" i="1"/>
  <c r="U11" i="1"/>
  <c r="V10" i="1"/>
  <c r="W10" i="1"/>
  <c r="X10" i="1"/>
  <c r="Y10" i="1"/>
  <c r="Z10" i="1"/>
  <c r="AA10" i="1"/>
  <c r="V9" i="1"/>
  <c r="W9" i="1"/>
  <c r="X9" i="1"/>
  <c r="Y9" i="1"/>
  <c r="Z9" i="1"/>
  <c r="AA9" i="1"/>
  <c r="U10" i="1"/>
  <c r="U9" i="1"/>
  <c r="N8" i="1"/>
  <c r="O49" i="1"/>
  <c r="P49" i="1"/>
  <c r="Q49" i="1"/>
  <c r="R49" i="1"/>
  <c r="S49" i="1"/>
  <c r="T49" i="1"/>
  <c r="O48" i="1"/>
  <c r="P48" i="1"/>
  <c r="Q48" i="1"/>
  <c r="R48" i="1"/>
  <c r="S48" i="1"/>
  <c r="T48" i="1"/>
  <c r="O47" i="1"/>
  <c r="P47" i="1"/>
  <c r="Q47" i="1"/>
  <c r="R47" i="1"/>
  <c r="S47" i="1"/>
  <c r="T47" i="1"/>
  <c r="O46" i="1"/>
  <c r="P46" i="1"/>
  <c r="Q46" i="1"/>
  <c r="R46" i="1"/>
  <c r="S46" i="1"/>
  <c r="T46" i="1"/>
  <c r="O45" i="1"/>
  <c r="P45" i="1"/>
  <c r="Q45" i="1"/>
  <c r="R45" i="1"/>
  <c r="S45" i="1"/>
  <c r="T45" i="1"/>
  <c r="O44" i="1"/>
  <c r="P44" i="1"/>
  <c r="Q44" i="1"/>
  <c r="R44" i="1"/>
  <c r="S44" i="1"/>
  <c r="T44" i="1"/>
  <c r="N45" i="1"/>
  <c r="N46" i="1"/>
  <c r="N47" i="1"/>
  <c r="N48" i="1"/>
  <c r="N49" i="1"/>
  <c r="N44" i="1"/>
  <c r="O40" i="1"/>
  <c r="P40" i="1"/>
  <c r="Q40" i="1"/>
  <c r="R40" i="1"/>
  <c r="S40" i="1"/>
  <c r="T40" i="1"/>
  <c r="O39" i="1"/>
  <c r="P39" i="1"/>
  <c r="Q39" i="1"/>
  <c r="R39" i="1"/>
  <c r="S39" i="1"/>
  <c r="T39" i="1"/>
  <c r="O38" i="1"/>
  <c r="P38" i="1"/>
  <c r="Q38" i="1"/>
  <c r="R38" i="1"/>
  <c r="S38" i="1"/>
  <c r="T38" i="1"/>
  <c r="O37" i="1"/>
  <c r="P37" i="1"/>
  <c r="Q37" i="1"/>
  <c r="R37" i="1"/>
  <c r="S37" i="1"/>
  <c r="T37" i="1"/>
  <c r="O36" i="1"/>
  <c r="P36" i="1"/>
  <c r="Q36" i="1"/>
  <c r="R36" i="1"/>
  <c r="S36" i="1"/>
  <c r="T36" i="1"/>
  <c r="O35" i="1"/>
  <c r="P35" i="1"/>
  <c r="Q35" i="1"/>
  <c r="R35" i="1"/>
  <c r="S35" i="1"/>
  <c r="T35" i="1"/>
  <c r="N36" i="1"/>
  <c r="N37" i="1"/>
  <c r="N38" i="1"/>
  <c r="N39" i="1"/>
  <c r="N40" i="1"/>
  <c r="N35" i="1"/>
  <c r="O31" i="1"/>
  <c r="P31" i="1"/>
  <c r="Q31" i="1"/>
  <c r="R31" i="1"/>
  <c r="S31" i="1"/>
  <c r="T31" i="1"/>
  <c r="O30" i="1"/>
  <c r="P30" i="1"/>
  <c r="Q30" i="1"/>
  <c r="R30" i="1"/>
  <c r="S30" i="1"/>
  <c r="T30" i="1"/>
  <c r="N30" i="1"/>
  <c r="N31" i="1"/>
  <c r="O29" i="1"/>
  <c r="P29" i="1"/>
  <c r="Q29" i="1"/>
  <c r="R29" i="1"/>
  <c r="S29" i="1"/>
  <c r="T29" i="1"/>
  <c r="O28" i="1"/>
  <c r="P28" i="1"/>
  <c r="Q28" i="1"/>
  <c r="R28" i="1"/>
  <c r="S28" i="1"/>
  <c r="T28" i="1"/>
  <c r="O27" i="1"/>
  <c r="P27" i="1"/>
  <c r="Q27" i="1"/>
  <c r="R27" i="1"/>
  <c r="S27" i="1"/>
  <c r="T27" i="1"/>
  <c r="O26" i="1"/>
  <c r="P26" i="1"/>
  <c r="Q26" i="1"/>
  <c r="R26" i="1"/>
  <c r="S26" i="1"/>
  <c r="T26" i="1"/>
  <c r="N27" i="1"/>
  <c r="N28" i="1"/>
  <c r="N29" i="1"/>
  <c r="N26" i="1"/>
  <c r="R20" i="1"/>
  <c r="O20" i="1"/>
  <c r="P20" i="1"/>
  <c r="Q20" i="1"/>
  <c r="S20" i="1"/>
  <c r="T20" i="1"/>
  <c r="O22" i="1"/>
  <c r="P22" i="1"/>
  <c r="Q22" i="1"/>
  <c r="R22" i="1"/>
  <c r="S22" i="1"/>
  <c r="T22" i="1"/>
  <c r="O21" i="1"/>
  <c r="P21" i="1"/>
  <c r="Q21" i="1"/>
  <c r="R21" i="1"/>
  <c r="S21" i="1"/>
  <c r="T21" i="1"/>
  <c r="O19" i="1"/>
  <c r="P19" i="1"/>
  <c r="Q19" i="1"/>
  <c r="R19" i="1"/>
  <c r="S19" i="1"/>
  <c r="T19" i="1"/>
  <c r="O18" i="1"/>
  <c r="P18" i="1"/>
  <c r="Q18" i="1"/>
  <c r="R18" i="1"/>
  <c r="S18" i="1"/>
  <c r="T18" i="1"/>
  <c r="N18" i="1"/>
  <c r="N19" i="1"/>
  <c r="N20" i="1"/>
  <c r="N21" i="1"/>
  <c r="N22" i="1"/>
  <c r="O17" i="1"/>
  <c r="P17" i="1"/>
  <c r="Q17" i="1"/>
  <c r="R17" i="1"/>
  <c r="S17" i="1"/>
  <c r="T17" i="1"/>
  <c r="N17" i="1"/>
  <c r="O13" i="1"/>
  <c r="P13" i="1"/>
  <c r="Q13" i="1"/>
  <c r="R13" i="1"/>
  <c r="S13" i="1"/>
  <c r="T13" i="1"/>
  <c r="O12" i="1"/>
  <c r="P12" i="1"/>
  <c r="Q12" i="1"/>
  <c r="R12" i="1"/>
  <c r="S12" i="1"/>
  <c r="T12" i="1"/>
  <c r="O11" i="1"/>
  <c r="P11" i="1"/>
  <c r="Q11" i="1"/>
  <c r="R11" i="1"/>
  <c r="S11" i="1"/>
  <c r="T11" i="1"/>
  <c r="O10" i="1"/>
  <c r="P10" i="1"/>
  <c r="Q10" i="1"/>
  <c r="R10" i="1"/>
  <c r="S10" i="1"/>
  <c r="T10" i="1"/>
  <c r="O9" i="1"/>
  <c r="P9" i="1"/>
  <c r="Q9" i="1"/>
  <c r="R9" i="1"/>
  <c r="S9" i="1"/>
  <c r="T9" i="1"/>
  <c r="N9" i="1"/>
  <c r="N10" i="1"/>
  <c r="N11" i="1"/>
  <c r="N12" i="1"/>
  <c r="N13" i="1"/>
  <c r="O8" i="1"/>
  <c r="P8" i="1"/>
  <c r="Q8" i="1"/>
  <c r="R8" i="1"/>
  <c r="S8" i="1"/>
  <c r="T8" i="1"/>
  <c r="J9" i="1"/>
  <c r="J27" i="1"/>
  <c r="J31" i="1"/>
  <c r="J39" i="1"/>
  <c r="J21" i="1"/>
  <c r="J18" i="1"/>
  <c r="J35" i="1"/>
  <c r="J48" i="1"/>
  <c r="J36" i="1"/>
  <c r="J29" i="1"/>
  <c r="J37" i="1"/>
  <c r="J19" i="1"/>
  <c r="J26" i="1"/>
  <c r="J44" i="1"/>
  <c r="J38" i="1"/>
  <c r="J46" i="1"/>
  <c r="J40" i="1"/>
  <c r="J22" i="1"/>
  <c r="J30" i="1"/>
  <c r="J12" i="1"/>
  <c r="J13" i="1"/>
  <c r="J8" i="1"/>
  <c r="J11" i="1"/>
  <c r="J49" i="1"/>
  <c r="J20" i="1"/>
  <c r="J28" i="1"/>
  <c r="J10" i="1"/>
  <c r="J17" i="1"/>
  <c r="J47" i="1"/>
  <c r="J45" i="1"/>
  <c r="C53" i="1" l="1"/>
  <c r="D57" i="1"/>
  <c r="D54" i="1"/>
  <c r="D56" i="1"/>
  <c r="I8" i="1"/>
  <c r="I9" i="1"/>
  <c r="I10" i="1"/>
  <c r="I12" i="1"/>
  <c r="I13" i="1"/>
  <c r="I18" i="1"/>
  <c r="I19" i="1"/>
  <c r="I21" i="1"/>
  <c r="I22" i="1"/>
  <c r="I27" i="1"/>
  <c r="I28" i="1"/>
  <c r="I29" i="1"/>
  <c r="I30" i="1"/>
  <c r="I31" i="1"/>
  <c r="I36" i="1"/>
  <c r="I37" i="1"/>
  <c r="I38" i="1"/>
  <c r="I39" i="1"/>
  <c r="I40" i="1"/>
  <c r="I45" i="1"/>
  <c r="I46" i="1"/>
  <c r="I47" i="1"/>
  <c r="B54" i="1" s="1"/>
  <c r="I48" i="1"/>
  <c r="I49" i="1"/>
  <c r="D53" i="1"/>
  <c r="I20" i="1"/>
  <c r="I11" i="1"/>
  <c r="D55" i="1"/>
  <c r="C57" i="1"/>
  <c r="C56" i="1"/>
  <c r="C55" i="1"/>
  <c r="C54" i="1"/>
  <c r="I35" i="1"/>
  <c r="B57" i="1" l="1"/>
  <c r="B55" i="1"/>
  <c r="B53" i="1"/>
  <c r="B56" i="1"/>
  <c r="I44" i="1"/>
  <c r="I26" i="1"/>
  <c r="I17" i="1"/>
  <c r="C6" i="1"/>
  <c r="D6" i="1" s="1"/>
  <c r="E6" i="1" s="1"/>
  <c r="F6" i="1" s="1"/>
  <c r="G6" i="1" s="1"/>
  <c r="H6" i="1" s="1"/>
  <c r="B15" i="1" s="1"/>
  <c r="C15" i="1" s="1"/>
  <c r="D15" i="1" s="1"/>
  <c r="E15" i="1" s="1"/>
  <c r="F15" i="1" s="1"/>
  <c r="G15" i="1" s="1"/>
  <c r="H15" i="1" s="1"/>
  <c r="B24" i="1" s="1"/>
  <c r="C24" i="1" s="1"/>
  <c r="D24" i="1" s="1"/>
  <c r="E24" i="1" s="1"/>
  <c r="F24" i="1" s="1"/>
  <c r="G24" i="1" s="1"/>
  <c r="H24" i="1" s="1"/>
  <c r="B33" i="1" s="1"/>
  <c r="C33" i="1" s="1"/>
  <c r="D33" i="1" s="1"/>
  <c r="E33" i="1" s="1"/>
  <c r="F33" i="1" s="1"/>
  <c r="G33" i="1" s="1"/>
  <c r="H33" i="1" s="1"/>
  <c r="B42" i="1" s="1"/>
  <c r="C42" i="1" s="1"/>
  <c r="D42" i="1" s="1"/>
  <c r="E42" i="1" s="1"/>
  <c r="F42" i="1" s="1"/>
  <c r="G42" i="1" s="1"/>
  <c r="H42" i="1" s="1"/>
</calcChain>
</file>

<file path=xl/sharedStrings.xml><?xml version="1.0" encoding="utf-8"?>
<sst xmlns="http://schemas.openxmlformats.org/spreadsheetml/2006/main" count="403" uniqueCount="82">
  <si>
    <t xml:space="preserve">PLANNING </t>
  </si>
  <si>
    <t xml:space="preserve">1ère semaine 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</si>
  <si>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</si>
  <si>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</si>
  <si>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</si>
  <si>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</si>
  <si>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</si>
  <si>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</si>
  <si>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</si>
  <si>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TOTAL </t>
  </si>
  <si>
    <t xml:space="preserve">MARIE </t>
  </si>
  <si>
    <t>9:00-16:00</t>
  </si>
  <si>
    <t>RH</t>
  </si>
  <si>
    <t>1-ANDREA</t>
  </si>
  <si>
    <t>3-ANTHONY</t>
  </si>
  <si>
    <t>4-JULIE</t>
  </si>
  <si>
    <t>9:00-12:00</t>
  </si>
  <si>
    <t>16:00-22:00</t>
  </si>
  <si>
    <t>7:00-9:30</t>
  </si>
  <si>
    <t>11:00-18:00</t>
  </si>
  <si>
    <t>11:00-22:00</t>
  </si>
  <si>
    <t>07:00-11:15</t>
  </si>
  <si>
    <t>9:00-22:00</t>
  </si>
  <si>
    <t>7:00-11:15</t>
  </si>
  <si>
    <t>9:00-18:00</t>
  </si>
  <si>
    <t>12:00-22:00</t>
  </si>
  <si>
    <t>7:00-11:00</t>
  </si>
  <si>
    <t>07:00-12:00</t>
  </si>
  <si>
    <t xml:space="preserve">3ème semaine </t>
  </si>
  <si>
    <t xml:space="preserve">4ème semaine </t>
  </si>
  <si>
    <t xml:space="preserve">5ème semaine </t>
  </si>
  <si>
    <t>2-CEDRIC</t>
  </si>
  <si>
    <t>5-JULIA</t>
  </si>
  <si>
    <t>1-CEDRIC</t>
  </si>
  <si>
    <t>2-ANTHONY</t>
  </si>
  <si>
    <t>3-JULIE</t>
  </si>
  <si>
    <t>4-JULIA</t>
  </si>
  <si>
    <t>5-ANDREA</t>
  </si>
  <si>
    <t>1-ANTHONY</t>
  </si>
  <si>
    <t>2-JULIE</t>
  </si>
  <si>
    <t>3-JULIA</t>
  </si>
  <si>
    <t>4-ANDREA</t>
  </si>
  <si>
    <t>5-CEDRIC</t>
  </si>
  <si>
    <t>1-JULIE</t>
  </si>
  <si>
    <t>2-JULIA</t>
  </si>
  <si>
    <t>3-ANDREA</t>
  </si>
  <si>
    <t>4-CEDRIC</t>
  </si>
  <si>
    <t>5-ANTHONY</t>
  </si>
  <si>
    <t>1-JULIA</t>
  </si>
  <si>
    <t>2-ANDREA</t>
  </si>
  <si>
    <t>3-CEDRIC</t>
  </si>
  <si>
    <t>4-ANTHONY</t>
  </si>
  <si>
    <t xml:space="preserve">5-JULIE </t>
  </si>
  <si>
    <t>RTT</t>
  </si>
  <si>
    <t>14:00-22:00</t>
  </si>
  <si>
    <t>10:00-22:00</t>
  </si>
  <si>
    <t>7:00-10:00</t>
  </si>
  <si>
    <t>15:00-22:00</t>
  </si>
  <si>
    <t>9:00-17:00</t>
  </si>
  <si>
    <t>09:00-15:00</t>
  </si>
  <si>
    <t>9:00-14:00</t>
  </si>
  <si>
    <t>07:00-11:00</t>
  </si>
  <si>
    <t>09:00-16:00</t>
  </si>
  <si>
    <t>09:00-12:00</t>
  </si>
  <si>
    <t>18:00-22:00</t>
  </si>
  <si>
    <t>07:00-9:30</t>
  </si>
  <si>
    <t>09:00-18:00</t>
  </si>
  <si>
    <t>7:00-12:00</t>
  </si>
  <si>
    <t xml:space="preserve">16:00-22:00 </t>
  </si>
  <si>
    <t xml:space="preserve"> 2ème semaine </t>
  </si>
  <si>
    <t>ANDREA</t>
  </si>
  <si>
    <t>CEDRIC</t>
  </si>
  <si>
    <t>ANTHONY</t>
  </si>
  <si>
    <t>JULIE</t>
  </si>
  <si>
    <t xml:space="preserve">JULIA </t>
  </si>
  <si>
    <t xml:space="preserve">HEURES roulement </t>
  </si>
  <si>
    <t xml:space="preserve">NUITS </t>
  </si>
  <si>
    <t xml:space="preserve">RH </t>
  </si>
  <si>
    <t>NUITS</t>
  </si>
  <si>
    <t>HEURES JOURNEE</t>
  </si>
  <si>
    <t>HEURES NUITS</t>
  </si>
  <si>
    <t>12:00-18:00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</si>
</sst>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h]:mm;@"/>
    <numFmt numFmtId="165" formatCode="[h]:mm;&quot;nut&quot;"/>
    <numFmt numFmtId="166" formatCode="[h]:mm;&quot;&quot;"/>
    <numFmt numFmtId="167" formatCode="[h]:mm;\t\x\t"/>
    <numFmt numFmtId="170" formatCode="d/m;@"/>
  </numFmts>
  <fonts count="8" x14ac:knownFonts="1">
    <font>
      <sz val="11"/>
      <color theme="1"/>
      <name val="Calibri"/>
      <family val="2"/>
      <scheme val="minor"/>
    </font>
    <font>
      <b/>
      <sz val="12"/>
      <color rgb="FF303030"/>
      <name val="Arial"/>
      <family val="2"/>
    </font>
    <font>
      <b/>
      <sz val="11"/>
      <color theme="1"/>
      <name val="Calibri"/>
      <family val="2"/>
      <scheme val="minor"/>
    </font>
    <font>
      <sz val="11"/>
      <color rgb="FF141414"/>
      <name val="Segoe UI"/>
      <family val="2"/>
    </font>
    <font>
      <sz val="12"/>
      <color rgb="FF177245"/>
      <name val="Courier New"/>
      <family val="3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Alignment="1">
      <alignment horizontal="center"/>
    </xf>
    <xf numFmtId="164" fontId="0" fillId="0" borderId="0" xfId="0" applyNumberFormat="1"/>
    <xf numFmtId="0" fontId="4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NumberFormat="1" applyFont="1"/>
    <xf numFmtId="20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0" fillId="0" borderId="4" xfId="0" applyNumberFormat="1" applyBorder="1"/>
    <xf numFmtId="164" fontId="0" fillId="0" borderId="0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3" fillId="0" borderId="4" xfId="0" applyNumberFormat="1" applyFont="1" applyBorder="1"/>
    <xf numFmtId="164" fontId="3" fillId="0" borderId="0" xfId="0" applyNumberFormat="1" applyFont="1" applyBorder="1"/>
    <xf numFmtId="0" fontId="0" fillId="0" borderId="5" xfId="0" applyBorder="1"/>
    <xf numFmtId="164" fontId="3" fillId="0" borderId="5" xfId="0" applyNumberFormat="1" applyFont="1" applyBorder="1"/>
    <xf numFmtId="164" fontId="3" fillId="0" borderId="6" xfId="0" applyNumberFormat="1" applyFont="1" applyBorder="1"/>
    <xf numFmtId="164" fontId="3" fillId="0" borderId="7" xfId="0" applyNumberFormat="1" applyFont="1" applyBorder="1"/>
    <xf numFmtId="164" fontId="3" fillId="0" borderId="8" xfId="0" applyNumberFormat="1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1" fillId="4" borderId="0" xfId="0" applyNumberFormat="1" applyFont="1" applyFill="1"/>
    <xf numFmtId="0" fontId="0" fillId="4" borderId="0" xfId="0" applyFill="1"/>
    <xf numFmtId="0" fontId="0" fillId="0" borderId="9" xfId="0" applyBorder="1"/>
    <xf numFmtId="170" fontId="2" fillId="0" borderId="9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5" fontId="0" fillId="0" borderId="9" xfId="0" applyNumberFormat="1" applyBorder="1"/>
    <xf numFmtId="164" fontId="1" fillId="0" borderId="9" xfId="0" applyNumberFormat="1" applyFont="1" applyBorder="1"/>
    <xf numFmtId="166" fontId="0" fillId="0" borderId="9" xfId="0" applyNumberFormat="1" applyBorder="1" applyAlignment="1">
      <alignment horizontal="center"/>
    </xf>
    <xf numFmtId="20" fontId="0" fillId="0" borderId="9" xfId="0" applyNumberFormat="1" applyBorder="1"/>
    <xf numFmtId="164" fontId="0" fillId="0" borderId="9" xfId="0" applyNumberFormat="1" applyBorder="1"/>
    <xf numFmtId="167" fontId="0" fillId="0" borderId="9" xfId="0" applyNumberFormat="1" applyBorder="1"/>
    <xf numFmtId="0" fontId="6" fillId="0" borderId="9" xfId="0" applyFont="1" applyBorder="1" applyAlignment="1">
      <alignment wrapText="1"/>
    </xf>
    <xf numFmtId="170" fontId="7" fillId="0" borderId="9" xfId="0" applyNumberFormat="1" applyFont="1" applyBorder="1" applyAlignment="1">
      <alignment horizontal="center" wrapText="1"/>
    </xf>
    <xf numFmtId="170" fontId="2" fillId="0" borderId="10" xfId="0" applyNumberFormat="1" applyFont="1" applyBorder="1" applyAlignment="1">
      <alignment horizontal="center"/>
    </xf>
    <xf numFmtId="20" fontId="0" fillId="0" borderId="12" xfId="0" applyNumberFormat="1" applyBorder="1"/>
    <xf numFmtId="0" fontId="5" fillId="0" borderId="11" xfId="0" applyFont="1" applyBorder="1" applyAlignment="1">
      <alignment horizontal="center"/>
    </xf>
    <xf numFmtId="164" fontId="0" fillId="0" borderId="12" xfId="0" applyNumberFormat="1" applyBorder="1"/>
    <xf numFmtId="0" fontId="0" fillId="0" borderId="10" xfId="0" applyBorder="1"/>
    <xf numFmtId="0" fontId="0" fillId="0" borderId="1" xfId="0" applyBorder="1"/>
    <xf numFmtId="0" fontId="0" fillId="0" borderId="13" xfId="0" applyBorder="1"/>
    <xf numFmtId="0" fontId="0" fillId="0" borderId="14" xfId="0" applyBorder="1"/>
  </cellXfs>
  <cellStyles count="1">
    <cellStyle name="Normal" xfId="0" builtinId="0"/>
  </cellStyles>
  <dxfs count="72"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ill>
        <patternFill>
          <bgColor rgb="FFF87474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2B948"/>
        </patternFill>
      </fill>
    </dxf>
    <dxf>
      <fill>
        <patternFill>
          <bgColor rgb="FFDCC5ED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87474"/>
      <color rgb="FFFF6D70"/>
      <color rgb="FFFE7E7E"/>
      <color rgb="FFDCC5ED"/>
      <color rgb="FFF2B94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rogram%20Files\Microsoft%20Office\Office16\xlstart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B_COLOR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D57"/>
  <sheetViews>
    <sheetView tabSelected="1" topLeftCell="F1" zoomScale="82" zoomScaleNormal="82" workbookViewId="0">
      <selection activeCell="O54" sqref="O54"/>
    </sheetView>
  </sheetViews>
  <sheetFormatPr baseColWidth="10" defaultRowHeight="15" x14ac:dyDescent="0.25"/>
  <cols>
    <col min="2" max="2" width="19.42578125" bestFit="1" customWidth="1"/>
    <col min="3" max="3" width="20.140625" bestFit="1" customWidth="1"/>
    <col min="4" max="4" width="22" bestFit="1" customWidth="1"/>
    <col min="5" max="5" width="20.85546875" bestFit="1" customWidth="1"/>
    <col min="6" max="6" width="23.28515625" bestFit="1" customWidth="1"/>
    <col min="7" max="7" width="21.28515625" bestFit="1" customWidth="1"/>
    <col min="8" max="8" width="24" bestFit="1" customWidth="1"/>
    <col min="9" max="9" width="12.7109375" bestFit="1" customWidth="1"/>
    <col min="10" max="12" width="12.7109375" customWidth="1"/>
  </cols>
  <sheetData>
    <row r="1" spans="1:27" x14ac:dyDescent="0.25">
      <c r="A1" s="27">
        <v>1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6"/>
    </row>
    <row r="2" spans="1:27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6"/>
    </row>
    <row r="3" spans="1:27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6"/>
    </row>
    <row r="4" spans="1:27" ht="15.75" thickBot="1" x14ac:dyDescent="0.3">
      <c r="A4" s="29" t="s">
        <v>0</v>
      </c>
      <c r="B4" s="29"/>
      <c r="C4" s="29"/>
      <c r="D4" s="29"/>
      <c r="E4" s="29"/>
      <c r="F4" s="29"/>
      <c r="G4" s="29"/>
      <c r="H4" s="29"/>
      <c r="I4" s="29"/>
      <c r="J4" s="4"/>
      <c r="K4" s="4"/>
      <c r="L4" s="32"/>
    </row>
    <row r="5" spans="1:27" ht="16.5" thickBot="1" x14ac:dyDescent="0.3">
      <c r="A5" s="28" t="s">
        <v>1</v>
      </c>
      <c r="B5" s="28"/>
      <c r="C5" s="28"/>
      <c r="D5" s="28"/>
      <c r="E5" s="28"/>
      <c r="F5" s="28"/>
      <c r="G5" s="28"/>
      <c r="H5" s="28"/>
      <c r="I5" s="28"/>
      <c r="J5" s="5"/>
      <c r="K5" s="5"/>
      <c r="L5" s="32"/>
      <c r="N5" s="49" t="s">
        <v>79</v>
      </c>
      <c r="O5" s="49"/>
      <c r="P5" s="49"/>
      <c r="Q5" s="49"/>
      <c r="R5" s="49"/>
      <c r="S5" s="49"/>
      <c r="T5" s="49"/>
      <c r="U5" s="30" t="s">
        <v>80</v>
      </c>
      <c r="V5" s="30"/>
      <c r="W5" s="30"/>
      <c r="X5" s="30"/>
      <c r="Y5" s="30"/>
      <c r="Z5" s="30"/>
      <c r="AA5" s="31"/>
    </row>
    <row r="6" spans="1:27" x14ac:dyDescent="0.25">
      <c r="A6" s="36"/>
      <c r="B6" s="37">
        <v>44564</v>
      </c>
      <c r="C6" s="37">
        <f>B6+1</f>
        <v>44565</v>
      </c>
      <c r="D6" s="37">
        <f t="shared" ref="D6:F6" si="0">C6+1</f>
        <v>44566</v>
      </c>
      <c r="E6" s="37">
        <f t="shared" si="0"/>
        <v>44567</v>
      </c>
      <c r="F6" s="37">
        <f t="shared" si="0"/>
        <v>44568</v>
      </c>
      <c r="G6" s="37">
        <f>F6+1</f>
        <v>44569</v>
      </c>
      <c r="H6" s="37">
        <f>G6+1</f>
        <v>44570</v>
      </c>
      <c r="I6" s="38" t="s">
        <v>9</v>
      </c>
      <c r="J6" s="1" t="s">
        <v>78</v>
      </c>
      <c r="K6" s="1" t="s">
        <v>12</v>
      </c>
      <c r="L6" s="33"/>
      <c r="M6" s="53"/>
      <c r="N6" s="47">
        <v>44564</v>
      </c>
      <c r="O6" s="47">
        <f>N6+1</f>
        <v>44565</v>
      </c>
      <c r="P6" s="47">
        <f t="shared" ref="P6" si="1">O6+1</f>
        <v>44566</v>
      </c>
      <c r="Q6" s="47">
        <f t="shared" ref="Q6" si="2">P6+1</f>
        <v>44567</v>
      </c>
      <c r="R6" s="47">
        <f t="shared" ref="R6" si="3">Q6+1</f>
        <v>44568</v>
      </c>
      <c r="S6" s="47">
        <f>R6+1</f>
        <v>44569</v>
      </c>
      <c r="T6" s="47">
        <f>S6+1</f>
        <v>44570</v>
      </c>
      <c r="U6" s="9" t="s">
        <v>2</v>
      </c>
      <c r="V6" s="10" t="s">
        <v>3</v>
      </c>
      <c r="W6" s="10" t="s">
        <v>4</v>
      </c>
      <c r="X6" s="10" t="s">
        <v>5</v>
      </c>
      <c r="Y6" s="10" t="s">
        <v>6</v>
      </c>
      <c r="Z6" s="10" t="s">
        <v>7</v>
      </c>
      <c r="AA6" s="11" t="s">
        <v>8</v>
      </c>
    </row>
    <row r="7" spans="1:27" x14ac:dyDescent="0.25">
      <c r="A7" s="36"/>
      <c r="B7" s="37" t="s">
        <v>2</v>
      </c>
      <c r="C7" s="37" t="s">
        <v>3</v>
      </c>
      <c r="D7" s="37" t="s">
        <v>4</v>
      </c>
      <c r="E7" s="37" t="s">
        <v>5</v>
      </c>
      <c r="F7" s="37" t="s">
        <v>6</v>
      </c>
      <c r="G7" s="37" t="s">
        <v>7</v>
      </c>
      <c r="H7" s="37" t="s">
        <v>8</v>
      </c>
      <c r="I7" s="38"/>
      <c r="J7" s="1"/>
      <c r="K7" s="1"/>
      <c r="L7" s="33"/>
      <c r="M7" s="51"/>
      <c r="N7" s="37" t="s">
        <v>2</v>
      </c>
      <c r="O7" s="37" t="s">
        <v>3</v>
      </c>
      <c r="P7" s="37" t="s">
        <v>4</v>
      </c>
      <c r="Q7" s="37" t="s">
        <v>5</v>
      </c>
      <c r="R7" s="37" t="s">
        <v>6</v>
      </c>
      <c r="S7" s="37" t="s">
        <v>7</v>
      </c>
      <c r="T7" s="37" t="s">
        <v>8</v>
      </c>
      <c r="U7" s="9"/>
      <c r="V7" s="10"/>
      <c r="W7" s="10"/>
      <c r="X7" s="10"/>
      <c r="Y7" s="10"/>
      <c r="Z7" s="10"/>
      <c r="AA7" s="11"/>
    </row>
    <row r="8" spans="1:27" ht="16.5" x14ac:dyDescent="0.3">
      <c r="A8" s="38" t="s">
        <v>10</v>
      </c>
      <c r="B8" s="39" t="s">
        <v>11</v>
      </c>
      <c r="C8" s="39" t="s">
        <v>11</v>
      </c>
      <c r="D8" s="39" t="s">
        <v>11</v>
      </c>
      <c r="E8" s="39" t="s">
        <v>11</v>
      </c>
      <c r="F8" s="39" t="s">
        <v>11</v>
      </c>
      <c r="G8" s="39" t="s">
        <v>12</v>
      </c>
      <c r="H8" s="39" t="s">
        <v>12</v>
      </c>
      <c r="I8" s="40">
        <f>SUM(N8:T8)</f>
        <v>1.458333333333333</v>
      </c>
      <c r="J8" s="6">
        <f ca="1">[1]!NB_COLORE(B8:H8)</f>
        <v>0</v>
      </c>
      <c r="K8" s="6">
        <f>COUNTIF(B8:H8,"RH")</f>
        <v>2</v>
      </c>
      <c r="L8" s="34"/>
      <c r="M8" s="38" t="s">
        <v>10</v>
      </c>
      <c r="N8" s="43">
        <f>IFERROR(MID(B8,FIND("-",B8)+1,10)*1-MID(B8,1,FIND("-",B8)-1)*1,"")</f>
        <v>0.29166666666666663</v>
      </c>
      <c r="O8" s="43">
        <f>IFERROR(MID(C8,FIND("-",C8)+1,10)*1-MID(C8,1,FIND("-",C8)-1)*1,"")</f>
        <v>0.29166666666666663</v>
      </c>
      <c r="P8" s="43">
        <f>IFERROR(MID(D8,FIND("-",D8)+1,10)*1-MID(D8,1,FIND("-",D8)-1)*1,"")</f>
        <v>0.29166666666666663</v>
      </c>
      <c r="Q8" s="43">
        <f>IFERROR(MID(E8,FIND("-",E8)+1,10)*1-MID(E8,1,FIND("-",E8)-1)*1,"")</f>
        <v>0.29166666666666663</v>
      </c>
      <c r="R8" s="43">
        <f>IFERROR(MID(F8,FIND("-",F8)+1,10)*1-MID(F8,1,FIND("-",F8)-1)*1,"")</f>
        <v>0.29166666666666663</v>
      </c>
      <c r="S8" s="43" t="str">
        <f>IFERROR(MID(G8,FIND("-",G8)+1,10)*1-MID(G8,1,FIND("-",G8)-1)*1,"")</f>
        <v/>
      </c>
      <c r="T8" s="43" t="str">
        <f>IFERROR(MID(H8,FIND("-",H8)+1,10)*1-MID(H8,1,FIND("-",H8)-1)*1,"")</f>
        <v/>
      </c>
      <c r="U8" s="18"/>
      <c r="V8" s="19"/>
      <c r="W8" s="19"/>
      <c r="X8" s="19"/>
      <c r="Y8" s="19"/>
      <c r="Z8" s="19"/>
      <c r="AA8" s="20"/>
    </row>
    <row r="9" spans="1:27" ht="16.5" x14ac:dyDescent="0.3">
      <c r="A9" s="36" t="s">
        <v>13</v>
      </c>
      <c r="B9" s="39" t="s">
        <v>16</v>
      </c>
      <c r="C9" s="41" t="s">
        <v>68</v>
      </c>
      <c r="D9" s="39" t="s">
        <v>18</v>
      </c>
      <c r="E9" s="39" t="s">
        <v>16</v>
      </c>
      <c r="F9" s="39"/>
      <c r="G9" s="39" t="s">
        <v>12</v>
      </c>
      <c r="H9" s="39" t="s">
        <v>12</v>
      </c>
      <c r="I9" s="40">
        <f>SUM(N9:AA9)</f>
        <v>0.72916666666666663</v>
      </c>
      <c r="J9" s="6">
        <f ca="1">[1]!NB_COLORE(B9:H9)</f>
        <v>1</v>
      </c>
      <c r="K9" s="6">
        <f>COUNTIF(B9:H9,"RH")</f>
        <v>2</v>
      </c>
      <c r="L9" s="34"/>
      <c r="M9" s="36" t="s">
        <v>13</v>
      </c>
      <c r="N9" s="43">
        <f>IFERROR(MID(B9,FIND("-",B9)+1,10)*1-MID(B9,1,FIND("-",B9)-1)*1,"")</f>
        <v>0.125</v>
      </c>
      <c r="O9" s="43">
        <f>IFERROR(MID(C9,FIND("-",C9)+1,10)*1-MID(C9,1,FIND("-",C9)-1)*1,"")</f>
        <v>0.25</v>
      </c>
      <c r="P9" s="43">
        <f>IFERROR(MID(D9,FIND("-",D9)+1,10)*1-MID(D9,1,FIND("-",D9)-1)*1,"")</f>
        <v>0.10416666666666663</v>
      </c>
      <c r="Q9" s="43">
        <f>IFERROR(MID(E9,FIND("-",E9)+1,10)*1-MID(E9,1,FIND("-",E9)-1)*1,"")</f>
        <v>0.125</v>
      </c>
      <c r="R9" s="43" t="str">
        <f>IFERROR(MID(F9,FIND("-",F9)+1,10)*1-MID(F9,1,FIND("-",F9)-1)*1,"")</f>
        <v/>
      </c>
      <c r="S9" s="43" t="str">
        <f>IFERROR(MID(G9,FIND("-",G9)+1,10)*1-MID(G9,1,FIND("-",G9)-1)*1,"")</f>
        <v/>
      </c>
      <c r="T9" s="43" t="str">
        <f>IFERROR(MID(H9,FIND("-",H9)+1,10)*1-MID(H9,1,FIND("-",H9)-1)*1,"")</f>
        <v/>
      </c>
      <c r="U9" s="18">
        <f>IF(ISNUMBER(SEARCH("22",B9)),0.125,0)</f>
        <v>0</v>
      </c>
      <c r="V9" s="19">
        <f>IF(ISNUMBER(SEARCH("22",C9)),0.125,0)</f>
        <v>0.125</v>
      </c>
      <c r="W9" s="19">
        <f>IF(ISNUMBER(SEARCH("22",D9)),0.125,0)</f>
        <v>0</v>
      </c>
      <c r="X9" s="19">
        <f>IF(ISNUMBER(SEARCH("22",E9)),0.125,0)</f>
        <v>0</v>
      </c>
      <c r="Y9" s="19">
        <f>IF(ISNUMBER(SEARCH("22",F9)),0.125,0)</f>
        <v>0</v>
      </c>
      <c r="Z9" s="19">
        <f>IF(ISNUMBER(SEARCH("22",G9)),0.125,0)</f>
        <v>0</v>
      </c>
      <c r="AA9" s="21">
        <f>IF(ISNUMBER(SEARCH("22",H9)),0.125,0)</f>
        <v>0</v>
      </c>
    </row>
    <row r="10" spans="1:27" ht="16.5" x14ac:dyDescent="0.3">
      <c r="A10" s="36" t="s">
        <v>31</v>
      </c>
      <c r="B10" s="39" t="s">
        <v>16</v>
      </c>
      <c r="C10" s="39" t="s">
        <v>12</v>
      </c>
      <c r="D10" s="39" t="s">
        <v>19</v>
      </c>
      <c r="E10" s="39" t="s">
        <v>12</v>
      </c>
      <c r="F10" s="39" t="s">
        <v>20</v>
      </c>
      <c r="G10" s="39" t="s">
        <v>21</v>
      </c>
      <c r="H10" s="39" t="s">
        <v>20</v>
      </c>
      <c r="I10" s="40">
        <f t="shared" ref="I10:I13" si="4">SUM(N10:AA10)</f>
        <v>1.7604166666666665</v>
      </c>
      <c r="J10" s="6">
        <f ca="1">[1]!NB_COLORE(B10:H10)</f>
        <v>2</v>
      </c>
      <c r="K10" s="6">
        <f>COUNTIF(B10:H10,"RH")</f>
        <v>2</v>
      </c>
      <c r="L10" s="34"/>
      <c r="M10" s="36" t="s">
        <v>31</v>
      </c>
      <c r="N10" s="42">
        <f>IFERROR(MID(B10,FIND("-",B10)+1,10)*1-MID(B10,1,FIND("-",B10)-1)*1,"")</f>
        <v>0.125</v>
      </c>
      <c r="O10" s="42" t="str">
        <f>IFERROR(MID(C10,FIND("-",C10)+1,10)*1-MID(C10,1,FIND("-",C10)-1)*1,"")</f>
        <v/>
      </c>
      <c r="P10" s="42">
        <f>IFERROR(MID(D10,FIND("-",D10)+1,10)*1-MID(D10,1,FIND("-",D10)-1)*1,"")</f>
        <v>0.29166666666666669</v>
      </c>
      <c r="Q10" s="42" t="str">
        <f>IFERROR(MID(E10,FIND("-",E10)+1,10)*1-MID(E10,1,FIND("-",E10)-1)*1,"")</f>
        <v/>
      </c>
      <c r="R10" s="42">
        <f>IFERROR(MID(F10,FIND("-",F10)+1,10)*1-MID(F10,1,FIND("-",F10)-1)*1,"")</f>
        <v>0.45833333333333331</v>
      </c>
      <c r="S10" s="42">
        <f>IFERROR(MID(G10,FIND("-",G10)+1,10)*1-MID(G10,1,FIND("-",G10)-1)*1,"")</f>
        <v>0.17708333333333331</v>
      </c>
      <c r="T10" s="42">
        <f>IFERROR(MID(H10,FIND("-",H10)+1,10)*1-MID(H10,1,FIND("-",H10)-1)*1,"")</f>
        <v>0.45833333333333331</v>
      </c>
      <c r="U10" s="18">
        <f>IF(ISNUMBER(SEARCH("22",B10)),0.125,0)</f>
        <v>0</v>
      </c>
      <c r="V10" s="19">
        <f>IF(ISNUMBER(SEARCH("22",C10)),0.125,0)</f>
        <v>0</v>
      </c>
      <c r="W10" s="19">
        <f>IF(ISNUMBER(SEARCH("22",D10)),0.125,0)</f>
        <v>0</v>
      </c>
      <c r="X10" s="19">
        <f>IF(ISNUMBER(SEARCH("22",E10)),0.125,0)</f>
        <v>0</v>
      </c>
      <c r="Y10" s="19">
        <f>IF(ISNUMBER(SEARCH("22",F10)),0.125,0)</f>
        <v>0.125</v>
      </c>
      <c r="Z10" s="19">
        <f>IF(ISNUMBER(SEARCH("22",G10)),0.125,0)</f>
        <v>0</v>
      </c>
      <c r="AA10" s="21">
        <f>IF(ISNUMBER(SEARCH("22",H10)),0.125,0)</f>
        <v>0.125</v>
      </c>
    </row>
    <row r="11" spans="1:27" ht="16.5" x14ac:dyDescent="0.3">
      <c r="A11" s="36" t="s">
        <v>14</v>
      </c>
      <c r="B11" s="39" t="s">
        <v>22</v>
      </c>
      <c r="C11" s="39" t="s">
        <v>18</v>
      </c>
      <c r="D11" s="39" t="s">
        <v>17</v>
      </c>
      <c r="E11" s="39" t="s">
        <v>18</v>
      </c>
      <c r="F11" s="39" t="s">
        <v>12</v>
      </c>
      <c r="G11" s="39" t="s">
        <v>20</v>
      </c>
      <c r="H11" s="39" t="s">
        <v>23</v>
      </c>
      <c r="I11" s="40">
        <f t="shared" si="4"/>
        <v>2.0104166666666665</v>
      </c>
      <c r="J11" s="6">
        <f ca="1">[1]!NB_COLORE(B11:H11)</f>
        <v>3</v>
      </c>
      <c r="K11" s="6">
        <f>COUNTIF(B11:H11,"RH")</f>
        <v>1</v>
      </c>
      <c r="L11" s="34"/>
      <c r="M11" s="36" t="s">
        <v>14</v>
      </c>
      <c r="N11" s="42">
        <f>IFERROR(MID(B11,FIND("-",B11)+1,10)*1-MID(B11,1,FIND("-",B11)-1)*1,"")</f>
        <v>0.54166666666666663</v>
      </c>
      <c r="O11" s="42">
        <f>IFERROR(MID(C11,FIND("-",C11)+1,10)*1-MID(C11,1,FIND("-",C11)-1)*1,"")</f>
        <v>0.10416666666666663</v>
      </c>
      <c r="P11" s="42">
        <f>IFERROR(MID(D11,FIND("-",D11)+1,10)*1-MID(D11,1,FIND("-",D11)-1)*1,"")</f>
        <v>0.25</v>
      </c>
      <c r="Q11" s="42">
        <f>IFERROR(MID(E11,FIND("-",E11)+1,10)*1-MID(E11,1,FIND("-",E11)-1)*1,"")</f>
        <v>0.10416666666666663</v>
      </c>
      <c r="R11" s="42" t="str">
        <f>IFERROR(MID(F11,FIND("-",F11)+1,10)*1-MID(F11,1,FIND("-",F11)-1)*1,"")</f>
        <v/>
      </c>
      <c r="S11" s="42">
        <f>IFERROR(MID(G11,FIND("-",G11)+1,10)*1-MID(G11,1,FIND("-",G11)-1)*1,"")</f>
        <v>0.45833333333333331</v>
      </c>
      <c r="T11" s="42">
        <f>IFERROR(MID(H11,FIND("-",H11)+1,10)*1-MID(H11,1,FIND("-",H11)-1)*1,"")</f>
        <v>0.17708333333333331</v>
      </c>
      <c r="U11" s="18">
        <f>IF(ISNUMBER(SEARCH("22",B11)),0.125,0)</f>
        <v>0.125</v>
      </c>
      <c r="V11" s="19">
        <f>IF(ISNUMBER(SEARCH("22",C11)),0.125,0)</f>
        <v>0</v>
      </c>
      <c r="W11" s="19">
        <f>IF(ISNUMBER(SEARCH("22",D11)),0.125,0)</f>
        <v>0.125</v>
      </c>
      <c r="X11" s="19">
        <f>IF(ISNUMBER(SEARCH("22",E11)),0.125,0)</f>
        <v>0</v>
      </c>
      <c r="Y11" s="19">
        <f>IF(ISNUMBER(SEARCH("22",F11)),0.125,0)</f>
        <v>0</v>
      </c>
      <c r="Z11" s="19">
        <f>IF(ISNUMBER(SEARCH("22",G11)),0.125,0)</f>
        <v>0.125</v>
      </c>
      <c r="AA11" s="21">
        <f>IF(ISNUMBER(SEARCH("22",H11)),0.125,0)</f>
        <v>0</v>
      </c>
    </row>
    <row r="12" spans="1:27" ht="16.5" x14ac:dyDescent="0.3">
      <c r="A12" s="36" t="s">
        <v>15</v>
      </c>
      <c r="B12" s="39" t="s">
        <v>11</v>
      </c>
      <c r="C12" s="39" t="s">
        <v>11</v>
      </c>
      <c r="D12" s="39" t="s">
        <v>24</v>
      </c>
      <c r="E12" s="39" t="s">
        <v>25</v>
      </c>
      <c r="F12" s="39" t="s">
        <v>26</v>
      </c>
      <c r="G12" s="39" t="s">
        <v>12</v>
      </c>
      <c r="H12" s="39" t="s">
        <v>12</v>
      </c>
      <c r="I12" s="40">
        <f t="shared" si="4"/>
        <v>1.6666666666666665</v>
      </c>
      <c r="J12" s="6">
        <f ca="1">[1]!NB_COLORE(B12:H12)</f>
        <v>1</v>
      </c>
      <c r="K12" s="6">
        <f>COUNTIF(B12:H12,"RH")</f>
        <v>2</v>
      </c>
      <c r="L12" s="34"/>
      <c r="M12" s="36" t="s">
        <v>15</v>
      </c>
      <c r="N12" s="42">
        <f>IFERROR(MID(B12,FIND("-",B12)+1,10)*1-MID(B12,1,FIND("-",B12)-1)*1,"")</f>
        <v>0.29166666666666663</v>
      </c>
      <c r="O12" s="42">
        <f>IFERROR(MID(C12,FIND("-",C12)+1,10)*1-MID(C12,1,FIND("-",C12)-1)*1,"")</f>
        <v>0.29166666666666663</v>
      </c>
      <c r="P12" s="42">
        <f>IFERROR(MID(D12,FIND("-",D12)+1,10)*1-MID(D12,1,FIND("-",D12)-1)*1,"")</f>
        <v>0.375</v>
      </c>
      <c r="Q12" s="42">
        <f>IFERROR(MID(E12,FIND("-",E12)+1,10)*1-MID(E12,1,FIND("-",E12)-1)*1,"")</f>
        <v>0.41666666666666663</v>
      </c>
      <c r="R12" s="42">
        <f>IFERROR(MID(F12,FIND("-",F12)+1,10)*1-MID(F12,1,FIND("-",F12)-1)*1,"")</f>
        <v>0.16666666666666663</v>
      </c>
      <c r="S12" s="42" t="str">
        <f>IFERROR(MID(G12,FIND("-",G12)+1,10)*1-MID(G12,1,FIND("-",G12)-1)*1,"")</f>
        <v/>
      </c>
      <c r="T12" s="42" t="str">
        <f>IFERROR(MID(H12,FIND("-",H12)+1,10)*1-MID(H12,1,FIND("-",H12)-1)*1,"")</f>
        <v/>
      </c>
      <c r="U12" s="18">
        <f>IF(ISNUMBER(SEARCH("22",B12)),0.125,0)</f>
        <v>0</v>
      </c>
      <c r="V12" s="19">
        <f>IF(ISNUMBER(SEARCH("22",C12)),0.125,0)</f>
        <v>0</v>
      </c>
      <c r="W12" s="19">
        <f>IF(ISNUMBER(SEARCH("22",D12)),0.125,0)</f>
        <v>0</v>
      </c>
      <c r="X12" s="19">
        <f>IF(ISNUMBER(SEARCH("22",E12)),0.125,0)</f>
        <v>0.125</v>
      </c>
      <c r="Y12" s="19">
        <f>IF(ISNUMBER(SEARCH("22",F12)),0.125,0)</f>
        <v>0</v>
      </c>
      <c r="Z12" s="19">
        <f>IF(ISNUMBER(SEARCH("22",G12)),0.125,0)</f>
        <v>0</v>
      </c>
      <c r="AA12" s="21">
        <f>IF(ISNUMBER(SEARCH("22",H12)),0.125,0)</f>
        <v>0</v>
      </c>
    </row>
    <row r="13" spans="1:27" ht="17.25" thickBot="1" x14ac:dyDescent="0.35">
      <c r="A13" s="36" t="s">
        <v>32</v>
      </c>
      <c r="B13" s="39" t="s">
        <v>27</v>
      </c>
      <c r="C13" s="39" t="s">
        <v>53</v>
      </c>
      <c r="D13" s="39" t="s">
        <v>53</v>
      </c>
      <c r="E13" s="39" t="s">
        <v>53</v>
      </c>
      <c r="F13" s="39" t="s">
        <v>53</v>
      </c>
      <c r="G13" s="39" t="s">
        <v>12</v>
      </c>
      <c r="H13" s="39" t="s">
        <v>12</v>
      </c>
      <c r="I13" s="40">
        <f t="shared" si="4"/>
        <v>0.20833333333333331</v>
      </c>
      <c r="J13" s="6">
        <f ca="1">[1]!NB_COLORE(B13:H13)</f>
        <v>0</v>
      </c>
      <c r="K13" s="6">
        <f>COUNTIF(B13:H13,"RH")</f>
        <v>2</v>
      </c>
      <c r="L13" s="34"/>
      <c r="M13" s="36" t="s">
        <v>32</v>
      </c>
      <c r="N13" s="48">
        <f>IFERROR(MID(B13,FIND("-",B13)+1,10)*1-MID(B13,1,FIND("-",B13)-1)*1,"")</f>
        <v>0.20833333333333331</v>
      </c>
      <c r="O13" s="48" t="str">
        <f>IFERROR(MID(C13,FIND("-",C13)+1,10)*1-MID(C13,1,FIND("-",C13)-1)*1,"")</f>
        <v/>
      </c>
      <c r="P13" s="48" t="str">
        <f>IFERROR(MID(D13,FIND("-",D13)+1,10)*1-MID(D13,1,FIND("-",D13)-1)*1,"")</f>
        <v/>
      </c>
      <c r="Q13" s="48" t="str">
        <f>IFERROR(MID(E13,FIND("-",E13)+1,10)*1-MID(E13,1,FIND("-",E13)-1)*1,"")</f>
        <v/>
      </c>
      <c r="R13" s="48" t="str">
        <f>IFERROR(MID(F13,FIND("-",F13)+1,10)*1-MID(F13,1,FIND("-",F13)-1)*1,"")</f>
        <v/>
      </c>
      <c r="S13" s="48" t="str">
        <f>IFERROR(MID(G13,FIND("-",G13)+1,10)*1-MID(G13,1,FIND("-",G13)-1)*1,"")</f>
        <v/>
      </c>
      <c r="T13" s="48" t="str">
        <f>IFERROR(MID(H13,FIND("-",H13)+1,10)*1-MID(H13,1,FIND("-",H13)-1)*1,"")</f>
        <v/>
      </c>
      <c r="U13" s="22">
        <f>IF(ISNUMBER(SEARCH("22",B13)),0.125,0)</f>
        <v>0</v>
      </c>
      <c r="V13" s="23">
        <f>IF(ISNUMBER(SEARCH("22",C13)),0.125,0)</f>
        <v>0</v>
      </c>
      <c r="W13" s="23">
        <f>IF(ISNUMBER(SEARCH("22",D13)),0.125,0)</f>
        <v>0</v>
      </c>
      <c r="X13" s="23">
        <f>IF(ISNUMBER(SEARCH("22",E13)),0.125,0)</f>
        <v>0</v>
      </c>
      <c r="Y13" s="23">
        <f>IF(ISNUMBER(SEARCH("22",F13)),0.125,0)</f>
        <v>0</v>
      </c>
      <c r="Z13" s="23">
        <f>IF(ISNUMBER(SEARCH("22",G13)),0.125,0)</f>
        <v>0</v>
      </c>
      <c r="AA13" s="24">
        <f>IF(ISNUMBER(SEARCH("22",H13)),0.125,0)</f>
        <v>0</v>
      </c>
    </row>
    <row r="14" spans="1:27" ht="16.5" thickBot="1" x14ac:dyDescent="0.3">
      <c r="A14" s="28" t="s">
        <v>69</v>
      </c>
      <c r="B14" s="28"/>
      <c r="C14" s="28"/>
      <c r="D14" s="28"/>
      <c r="E14" s="28"/>
      <c r="F14" s="28"/>
      <c r="G14" s="28"/>
      <c r="H14" s="28"/>
      <c r="I14" s="28"/>
      <c r="J14" s="5"/>
      <c r="K14" s="5"/>
      <c r="L14" s="32"/>
      <c r="M14" s="54"/>
      <c r="N14" s="49" t="s">
        <v>79</v>
      </c>
      <c r="O14" s="49"/>
      <c r="P14" s="49"/>
      <c r="Q14" s="49"/>
      <c r="R14" s="49"/>
      <c r="S14" s="49"/>
      <c r="T14" s="49"/>
      <c r="U14" s="30" t="s">
        <v>80</v>
      </c>
      <c r="V14" s="30"/>
      <c r="W14" s="30"/>
      <c r="X14" s="30"/>
      <c r="Y14" s="30"/>
      <c r="Z14" s="30"/>
      <c r="AA14" s="31"/>
    </row>
    <row r="15" spans="1:27" x14ac:dyDescent="0.25">
      <c r="A15" s="36"/>
      <c r="B15" s="37">
        <f>H6+1</f>
        <v>44571</v>
      </c>
      <c r="C15" s="37">
        <f>B15+1</f>
        <v>44572</v>
      </c>
      <c r="D15" s="37">
        <f t="shared" ref="D15:H15" si="5">C15+1</f>
        <v>44573</v>
      </c>
      <c r="E15" s="37">
        <f t="shared" si="5"/>
        <v>44574</v>
      </c>
      <c r="F15" s="37">
        <f t="shared" si="5"/>
        <v>44575</v>
      </c>
      <c r="G15" s="37">
        <f t="shared" si="5"/>
        <v>44576</v>
      </c>
      <c r="H15" s="37">
        <f t="shared" si="5"/>
        <v>44577</v>
      </c>
      <c r="I15" s="38" t="s">
        <v>9</v>
      </c>
      <c r="J15" s="1" t="s">
        <v>78</v>
      </c>
      <c r="K15" s="1" t="s">
        <v>12</v>
      </c>
      <c r="L15" s="33"/>
      <c r="M15" s="53"/>
      <c r="N15" s="47">
        <f>T6+1</f>
        <v>44571</v>
      </c>
      <c r="O15" s="47">
        <f>N15+1</f>
        <v>44572</v>
      </c>
      <c r="P15" s="47">
        <f t="shared" ref="P15" si="6">O15+1</f>
        <v>44573</v>
      </c>
      <c r="Q15" s="47">
        <f t="shared" ref="Q15" si="7">P15+1</f>
        <v>44574</v>
      </c>
      <c r="R15" s="47">
        <f t="shared" ref="R15" si="8">Q15+1</f>
        <v>44575</v>
      </c>
      <c r="S15" s="47">
        <f>R15+1</f>
        <v>44576</v>
      </c>
      <c r="T15" s="47">
        <f>S15+1</f>
        <v>44577</v>
      </c>
      <c r="U15" s="9" t="s">
        <v>2</v>
      </c>
      <c r="V15" s="10" t="s">
        <v>3</v>
      </c>
      <c r="W15" s="10" t="s">
        <v>4</v>
      </c>
      <c r="X15" s="10" t="s">
        <v>5</v>
      </c>
      <c r="Y15" s="10" t="s">
        <v>6</v>
      </c>
      <c r="Z15" s="10" t="s">
        <v>7</v>
      </c>
      <c r="AA15" s="11" t="s">
        <v>8</v>
      </c>
    </row>
    <row r="16" spans="1:27" x14ac:dyDescent="0.25">
      <c r="A16" s="36"/>
      <c r="B16" s="38" t="s">
        <v>2</v>
      </c>
      <c r="C16" s="38" t="s">
        <v>3</v>
      </c>
      <c r="D16" s="38" t="s">
        <v>4</v>
      </c>
      <c r="E16" s="38" t="s">
        <v>5</v>
      </c>
      <c r="F16" s="38" t="s">
        <v>6</v>
      </c>
      <c r="G16" s="38" t="s">
        <v>7</v>
      </c>
      <c r="H16" s="38" t="s">
        <v>8</v>
      </c>
      <c r="I16" s="38"/>
      <c r="J16" s="1"/>
      <c r="K16" s="1"/>
      <c r="L16" s="33"/>
      <c r="M16" s="51"/>
      <c r="N16" s="37" t="s">
        <v>2</v>
      </c>
      <c r="O16" s="37" t="s">
        <v>3</v>
      </c>
      <c r="P16" s="37" t="s">
        <v>4</v>
      </c>
      <c r="Q16" s="37" t="s">
        <v>5</v>
      </c>
      <c r="R16" s="37" t="s">
        <v>6</v>
      </c>
      <c r="S16" s="37" t="s">
        <v>7</v>
      </c>
      <c r="T16" s="37" t="s">
        <v>8</v>
      </c>
      <c r="U16" s="9"/>
      <c r="V16" s="10"/>
      <c r="W16" s="10"/>
      <c r="X16" s="10"/>
      <c r="Y16" s="10"/>
      <c r="Z16" s="10"/>
      <c r="AA16" s="11"/>
    </row>
    <row r="17" spans="1:30" ht="15.75" x14ac:dyDescent="0.25">
      <c r="A17" s="38" t="s">
        <v>10</v>
      </c>
      <c r="B17" s="42" t="s">
        <v>11</v>
      </c>
      <c r="C17" s="42" t="s">
        <v>11</v>
      </c>
      <c r="D17" s="42" t="s">
        <v>11</v>
      </c>
      <c r="E17" s="42" t="s">
        <v>11</v>
      </c>
      <c r="F17" s="42" t="s">
        <v>11</v>
      </c>
      <c r="G17" s="42" t="s">
        <v>12</v>
      </c>
      <c r="H17" s="42" t="s">
        <v>12</v>
      </c>
      <c r="I17" s="40">
        <f>SUM(N17:R17)</f>
        <v>1.458333333333333</v>
      </c>
      <c r="J17" s="6">
        <f ca="1">[1]!NB_COLORE(B17:H17)</f>
        <v>0</v>
      </c>
      <c r="K17" s="6">
        <f>COUNTIF(B17:H17,"RH")</f>
        <v>2</v>
      </c>
      <c r="L17" s="34"/>
      <c r="M17" s="38" t="s">
        <v>10</v>
      </c>
      <c r="N17" s="43">
        <f>IFERROR(MID(B17,FIND("-",B17)+1,10)*1-MID(B17,1,FIND("-",B17)-1)*1,"")</f>
        <v>0.29166666666666663</v>
      </c>
      <c r="O17" s="43">
        <f>IFERROR(MID(C17,FIND("-",C17)+1,10)*1-MID(C17,1,FIND("-",C17)-1)*1,"")</f>
        <v>0.29166666666666663</v>
      </c>
      <c r="P17" s="43">
        <f>IFERROR(MID(D17,FIND("-",D17)+1,10)*1-MID(D17,1,FIND("-",D17)-1)*1,"")</f>
        <v>0.29166666666666663</v>
      </c>
      <c r="Q17" s="43">
        <f>IFERROR(MID(E17,FIND("-",E17)+1,10)*1-MID(E17,1,FIND("-",E17)-1)*1,"")</f>
        <v>0.29166666666666663</v>
      </c>
      <c r="R17" s="43">
        <f>IFERROR(MID(F17,FIND("-",F17)+1,10)*1-MID(F17,1,FIND("-",F17)-1)*1,"")</f>
        <v>0.29166666666666663</v>
      </c>
      <c r="S17" s="43" t="str">
        <f>IFERROR(MID(G17,FIND("-",G17)+1,10)*1-MID(G17,1,FIND("-",G17)-1)*1,"")</f>
        <v/>
      </c>
      <c r="T17" s="43" t="str">
        <f>IFERROR(MID(H17,FIND("-",H17)+1,10)*1-MID(H17,1,FIND("-",H17)-1)*1,"")</f>
        <v/>
      </c>
      <c r="U17" s="12"/>
      <c r="V17" s="13"/>
      <c r="W17" s="13"/>
      <c r="X17" s="13"/>
      <c r="Y17" s="13"/>
      <c r="Z17" s="13"/>
      <c r="AA17" s="20"/>
      <c r="AD17" s="3"/>
    </row>
    <row r="18" spans="1:30" ht="15.75" x14ac:dyDescent="0.25">
      <c r="A18" s="36" t="s">
        <v>33</v>
      </c>
      <c r="B18" s="42" t="s">
        <v>27</v>
      </c>
      <c r="C18" s="42" t="s">
        <v>53</v>
      </c>
      <c r="D18" s="42" t="s">
        <v>53</v>
      </c>
      <c r="E18" s="42" t="s">
        <v>53</v>
      </c>
      <c r="F18" s="42" t="s">
        <v>53</v>
      </c>
      <c r="G18" s="42" t="s">
        <v>12</v>
      </c>
      <c r="H18" s="42" t="s">
        <v>12</v>
      </c>
      <c r="I18" s="40">
        <f>SUM(N18:AA18)</f>
        <v>0.20833333333333331</v>
      </c>
      <c r="J18" s="6">
        <f ca="1">[1]!NB_COLORE(B18:H18)</f>
        <v>0</v>
      </c>
      <c r="K18" s="6">
        <f>COUNTIF(B18:H18,"RH")</f>
        <v>2</v>
      </c>
      <c r="L18" s="34"/>
      <c r="M18" s="36" t="s">
        <v>33</v>
      </c>
      <c r="N18" s="43">
        <f>IFERROR(MID(B18,FIND("-",B18)+1,10)*1-MID(B18,1,FIND("-",B18)-1)*1,"")</f>
        <v>0.20833333333333331</v>
      </c>
      <c r="O18" s="43" t="str">
        <f>IFERROR(MID(C18,FIND("-",C18)+1,10)*1-MID(C18,1,FIND("-",C18)-1)*1,"")</f>
        <v/>
      </c>
      <c r="P18" s="43" t="str">
        <f>IFERROR(MID(D18,FIND("-",D18)+1,10)*1-MID(D18,1,FIND("-",D18)-1)*1,"")</f>
        <v/>
      </c>
      <c r="Q18" s="43" t="str">
        <f>IFERROR(MID(E18,FIND("-",E18)+1,10)*1-MID(E18,1,FIND("-",E18)-1)*1,"")</f>
        <v/>
      </c>
      <c r="R18" s="43" t="str">
        <f>IFERROR(MID(F18,FIND("-",F18)+1,10)*1-MID(F18,1,FIND("-",F18)-1)*1,"")</f>
        <v/>
      </c>
      <c r="S18" s="43" t="str">
        <f>IFERROR(MID(G18,FIND("-",G18)+1,10)*1-MID(G18,1,FIND("-",G18)-1)*1,"")</f>
        <v/>
      </c>
      <c r="T18" s="43" t="str">
        <f>IFERROR(MID(H18,FIND("-",H18)+1,10)*1-MID(H18,1,FIND("-",H18)-1)*1,"")</f>
        <v/>
      </c>
      <c r="U18" s="12">
        <f>IF(ISNUMBER(SEARCH("22",B18)),0.125,0)</f>
        <v>0</v>
      </c>
      <c r="V18" s="13">
        <f>IF(ISNUMBER(SEARCH("22",C18)),0.125,0)</f>
        <v>0</v>
      </c>
      <c r="W18" s="13">
        <f>IF(ISNUMBER(SEARCH("22",D18)),0.125,0)</f>
        <v>0</v>
      </c>
      <c r="X18" s="13">
        <f>IF(ISNUMBER(SEARCH("22",E18)),0.125,0)</f>
        <v>0</v>
      </c>
      <c r="Y18" s="13">
        <f>IF(ISNUMBER(SEARCH("22",F18)),0.125,0)</f>
        <v>0</v>
      </c>
      <c r="Z18" s="13">
        <f>IF(ISNUMBER(SEARCH("22",G18)),0.125,0)</f>
        <v>0</v>
      </c>
      <c r="AA18" s="14">
        <f>IF(ISNUMBER(SEARCH("22",H18)),0.125,0)</f>
        <v>0</v>
      </c>
    </row>
    <row r="19" spans="1:30" ht="15.75" x14ac:dyDescent="0.25">
      <c r="A19" s="36" t="s">
        <v>34</v>
      </c>
      <c r="B19" s="42" t="s">
        <v>16</v>
      </c>
      <c r="C19" s="36" t="s">
        <v>60</v>
      </c>
      <c r="D19" s="36" t="s">
        <v>19</v>
      </c>
      <c r="E19" s="36" t="s">
        <v>12</v>
      </c>
      <c r="F19" s="43" t="s">
        <v>54</v>
      </c>
      <c r="G19" s="44" t="s">
        <v>23</v>
      </c>
      <c r="H19" s="36" t="s">
        <v>20</v>
      </c>
      <c r="I19" s="40">
        <f>SUM(N19:AA19)</f>
        <v>1.8437499999999998</v>
      </c>
      <c r="J19" s="6">
        <f ca="1">[1]!NB_COLORE(B19:H19)</f>
        <v>2</v>
      </c>
      <c r="K19" s="6">
        <f>COUNTIF(B19:H19,"RH")</f>
        <v>1</v>
      </c>
      <c r="L19" s="34"/>
      <c r="M19" s="36" t="s">
        <v>34</v>
      </c>
      <c r="N19" s="43">
        <f>IFERROR(MID(B19,FIND("-",B19)+1,10)*1-MID(B19,1,FIND("-",B19)-1)*1,"")</f>
        <v>0.125</v>
      </c>
      <c r="O19" s="43">
        <f>IFERROR(MID(C19,FIND("-",C19)+1,10)*1-MID(C19,1,FIND("-",C19)-1)*1,"")</f>
        <v>0.20833333333333337</v>
      </c>
      <c r="P19" s="43">
        <f>IFERROR(MID(D19,FIND("-",D19)+1,10)*1-MID(D19,1,FIND("-",D19)-1)*1,"")</f>
        <v>0.29166666666666669</v>
      </c>
      <c r="Q19" s="43" t="str">
        <f>IFERROR(MID(E19,FIND("-",E19)+1,10)*1-MID(E19,1,FIND("-",E19)-1)*1,"")</f>
        <v/>
      </c>
      <c r="R19" s="43">
        <f>IFERROR(MID(F19,FIND("-",F19)+1,10)*1-MID(F19,1,FIND("-",F19)-1)*1,"")</f>
        <v>0.33333333333333326</v>
      </c>
      <c r="S19" s="43">
        <f>IFERROR(MID(G19,FIND("-",G19)+1,10)*1-MID(G19,1,FIND("-",G19)-1)*1,"")</f>
        <v>0.17708333333333331</v>
      </c>
      <c r="T19" s="43">
        <f>IFERROR(MID(H19,FIND("-",H19)+1,10)*1-MID(H19,1,FIND("-",H19)-1)*1,"")</f>
        <v>0.45833333333333331</v>
      </c>
      <c r="U19" s="12">
        <f>IF(ISNUMBER(SEARCH("22",B19)),0.125,0)</f>
        <v>0</v>
      </c>
      <c r="V19" s="13">
        <f>IF(ISNUMBER(SEARCH("22",C19)),0.125,0)</f>
        <v>0</v>
      </c>
      <c r="W19" s="13">
        <f>IF(ISNUMBER(SEARCH("22",D19)),0.125,0)</f>
        <v>0</v>
      </c>
      <c r="X19" s="13">
        <f>IF(ISNUMBER(SEARCH("22",E19)),0.125,0)</f>
        <v>0</v>
      </c>
      <c r="Y19" s="13">
        <f>IF(ISNUMBER(SEARCH("22",F19)),0.125,0)</f>
        <v>0.125</v>
      </c>
      <c r="Z19" s="13">
        <f>IF(ISNUMBER(SEARCH("22",G19)),0.125,0)</f>
        <v>0</v>
      </c>
      <c r="AA19" s="14">
        <f>IF(ISNUMBER(SEARCH("22",H19)),0.125,0)</f>
        <v>0.125</v>
      </c>
    </row>
    <row r="20" spans="1:30" ht="15.75" x14ac:dyDescent="0.25">
      <c r="A20" s="36" t="s">
        <v>35</v>
      </c>
      <c r="B20" s="42" t="s">
        <v>11</v>
      </c>
      <c r="C20" s="36" t="s">
        <v>54</v>
      </c>
      <c r="D20" s="36" t="s">
        <v>61</v>
      </c>
      <c r="E20" s="36" t="s">
        <v>54</v>
      </c>
      <c r="F20" s="36" t="s">
        <v>61</v>
      </c>
      <c r="G20" s="36" t="s">
        <v>12</v>
      </c>
      <c r="H20" s="36" t="s">
        <v>12</v>
      </c>
      <c r="I20" s="40">
        <f>SUM(N20:AA20)</f>
        <v>1.5416666666666665</v>
      </c>
      <c r="J20" s="6">
        <f ca="1">[1]!NB_COLORE(B20:H20)</f>
        <v>2</v>
      </c>
      <c r="K20" s="6">
        <f>COUNTIF(B20:H20,"RH")</f>
        <v>2</v>
      </c>
      <c r="L20" s="34"/>
      <c r="M20" s="36" t="s">
        <v>35</v>
      </c>
      <c r="N20" s="43">
        <f>IFERROR(MID(B20,FIND("-",B20)+1,10)*1-MID(B20,1,FIND("-",B20)-1)*1,"")</f>
        <v>0.29166666666666663</v>
      </c>
      <c r="O20" s="43">
        <f>IFERROR(MID(C20,FIND("-",C20)+1,10)*1-MID(C20,1,FIND("-",C20)-1)*1,"")</f>
        <v>0.33333333333333326</v>
      </c>
      <c r="P20" s="43">
        <f>IFERROR(MID(D20,FIND("-",D20)+1,10)*1-MID(D20,1,FIND("-",D20)-1)*1,"")</f>
        <v>0.16666666666666663</v>
      </c>
      <c r="Q20" s="43">
        <f>IFERROR(MID(E20,FIND("-",E20)+1,10)*1-MID(E20,1,FIND("-",E20)-1)*1,"")</f>
        <v>0.33333333333333326</v>
      </c>
      <c r="R20" s="43">
        <f>IFERROR(MID(F20,FIND("-",F20)+1,10)*1-MID(F20,1,FIND("-",F20)-1)*1,"")</f>
        <v>0.16666666666666663</v>
      </c>
      <c r="S20" s="43" t="str">
        <f>IFERROR(MID(G20,FIND("-",G20)+1,10)*1-MID(G20,1,FIND("-",G20)-1)*1,"")</f>
        <v/>
      </c>
      <c r="T20" s="43" t="str">
        <f>IFERROR(MID(H20,FIND("-",H20)+1,10)*1-MID(H20,1,FIND("-",H20)-1)*1,"")</f>
        <v/>
      </c>
      <c r="U20" s="12">
        <f>IF(ISNUMBER(SEARCH("22",B20)),0.125,0)</f>
        <v>0</v>
      </c>
      <c r="V20" s="13">
        <f>IF(ISNUMBER(SEARCH("22",C20)),0.125,0)</f>
        <v>0.125</v>
      </c>
      <c r="W20" s="13">
        <f>IF(ISNUMBER(SEARCH("22",D20)),0.125,0)</f>
        <v>0</v>
      </c>
      <c r="X20" s="13">
        <f>IF(ISNUMBER(SEARCH("22",E20)),0.125,0)</f>
        <v>0.125</v>
      </c>
      <c r="Y20" s="13">
        <f>IF(ISNUMBER(SEARCH("22",F20)),0.125,0)</f>
        <v>0</v>
      </c>
      <c r="Z20" s="13">
        <f>IF(ISNUMBER(SEARCH("22",G20)),0.125,0)</f>
        <v>0</v>
      </c>
      <c r="AA20" s="14">
        <f>IF(ISNUMBER(SEARCH("22",H20)),0.125,0)</f>
        <v>0</v>
      </c>
    </row>
    <row r="21" spans="1:30" ht="15.75" x14ac:dyDescent="0.25">
      <c r="A21" s="36" t="s">
        <v>36</v>
      </c>
      <c r="B21" s="42" t="s">
        <v>22</v>
      </c>
      <c r="C21" s="42" t="s">
        <v>18</v>
      </c>
      <c r="D21" s="42" t="s">
        <v>58</v>
      </c>
      <c r="E21" s="42" t="s">
        <v>62</v>
      </c>
      <c r="F21" s="42" t="s">
        <v>59</v>
      </c>
      <c r="G21" s="42" t="s">
        <v>12</v>
      </c>
      <c r="H21" s="42" t="s">
        <v>12</v>
      </c>
      <c r="I21" s="40">
        <f>SUM(N21:AA21)</f>
        <v>1.6458333333333333</v>
      </c>
      <c r="J21" s="6">
        <f ca="1">[1]!NB_COLORE(B21:H21)</f>
        <v>1</v>
      </c>
      <c r="K21" s="6">
        <f>COUNTIF(B21:H21,"RH")</f>
        <v>2</v>
      </c>
      <c r="L21" s="34"/>
      <c r="M21" s="36" t="s">
        <v>36</v>
      </c>
      <c r="N21" s="43">
        <f>IFERROR(MID(B21,FIND("-",B21)+1,10)*1-MID(B21,1,FIND("-",B21)-1)*1,"")</f>
        <v>0.54166666666666663</v>
      </c>
      <c r="O21" s="43">
        <f>IFERROR(MID(C21,FIND("-",C21)+1,10)*1-MID(C21,1,FIND("-",C21)-1)*1,"")</f>
        <v>0.10416666666666663</v>
      </c>
      <c r="P21" s="43">
        <f>IFERROR(MID(D21,FIND("-",D21)+1,10)*1-MID(D21,1,FIND("-",D21)-1)*1,"")</f>
        <v>0.33333333333333337</v>
      </c>
      <c r="Q21" s="43">
        <f>IFERROR(MID(E21,FIND("-",E21)+1,10)*1-MID(E21,1,FIND("-",E21)-1)*1,"")</f>
        <v>0.29166666666666663</v>
      </c>
      <c r="R21" s="43">
        <f>IFERROR(MID(F21,FIND("-",F21)+1,10)*1-MID(F21,1,FIND("-",F21)-1)*1,"")</f>
        <v>0.25</v>
      </c>
      <c r="S21" s="43" t="str">
        <f>IFERROR(MID(G21,FIND("-",G21)+1,10)*1-MID(G21,1,FIND("-",G21)-1)*1,"")</f>
        <v/>
      </c>
      <c r="T21" s="43" t="str">
        <f>IFERROR(MID(H21,FIND("-",H21)+1,10)*1-MID(H21,1,FIND("-",H21)-1)*1,"")</f>
        <v/>
      </c>
      <c r="U21" s="12">
        <f>IF(ISNUMBER(SEARCH("22",B21)),0.125,0)</f>
        <v>0.125</v>
      </c>
      <c r="V21" s="13">
        <f>IF(ISNUMBER(SEARCH("22",C21)),0.125,0)</f>
        <v>0</v>
      </c>
      <c r="W21" s="13">
        <f>IF(ISNUMBER(SEARCH("22",D21)),0.125,0)</f>
        <v>0</v>
      </c>
      <c r="X21" s="13">
        <f>IF(ISNUMBER(SEARCH("22",E21)),0.125,0)</f>
        <v>0</v>
      </c>
      <c r="Y21" s="13">
        <f>IF(ISNUMBER(SEARCH("22",F21)),0.125,0)</f>
        <v>0</v>
      </c>
      <c r="Z21" s="13">
        <f>IF(ISNUMBER(SEARCH("22",G21)),0.125,0)</f>
        <v>0</v>
      </c>
      <c r="AA21" s="14">
        <f>IF(ISNUMBER(SEARCH("22",H21)),0.125,0)</f>
        <v>0</v>
      </c>
    </row>
    <row r="22" spans="1:30" ht="16.5" thickBot="1" x14ac:dyDescent="0.3">
      <c r="A22" s="36" t="s">
        <v>37</v>
      </c>
      <c r="B22" s="42" t="s">
        <v>63</v>
      </c>
      <c r="C22" s="36"/>
      <c r="D22" s="42" t="s">
        <v>64</v>
      </c>
      <c r="E22" s="42" t="s">
        <v>65</v>
      </c>
      <c r="F22" s="42" t="s">
        <v>12</v>
      </c>
      <c r="G22" s="42" t="s">
        <v>20</v>
      </c>
      <c r="H22" s="42" t="s">
        <v>21</v>
      </c>
      <c r="I22" s="40">
        <f>SUM(N22:AA22)</f>
        <v>1.2812499999999998</v>
      </c>
      <c r="J22" s="6">
        <f ca="1">[1]!NB_COLORE(B22:H22)</f>
        <v>2</v>
      </c>
      <c r="K22" s="6">
        <f>COUNTIF(B22:H22,"RH")</f>
        <v>1</v>
      </c>
      <c r="L22" s="34"/>
      <c r="M22" s="36" t="s">
        <v>37</v>
      </c>
      <c r="N22" s="50">
        <f>IFERROR(MID(B22,FIND("-",B22)+1,10)*1-MID(B22,1,FIND("-",B22)-1)*1,"")</f>
        <v>0.125</v>
      </c>
      <c r="O22" s="50" t="str">
        <f>IFERROR(MID(C22,FIND("-",C22)+1,10)*1-MID(C22,1,FIND("-",C22)-1)*1,"")</f>
        <v/>
      </c>
      <c r="P22" s="50">
        <f>IFERROR(MID(D22,FIND("-",D22)+1,10)*1-MID(D22,1,FIND("-",D22)-1)*1,"")</f>
        <v>0.16666666666666663</v>
      </c>
      <c r="Q22" s="50">
        <f>IFERROR(MID(E22,FIND("-",E22)+1,10)*1-MID(E22,1,FIND("-",E22)-1)*1,"")</f>
        <v>0.10416666666666663</v>
      </c>
      <c r="R22" s="50" t="str">
        <f>IFERROR(MID(F22,FIND("-",F22)+1,10)*1-MID(F22,1,FIND("-",F22)-1)*1,"")</f>
        <v/>
      </c>
      <c r="S22" s="50">
        <f>IFERROR(MID(G22,FIND("-",G22)+1,10)*1-MID(G22,1,FIND("-",G22)-1)*1,"")</f>
        <v>0.45833333333333331</v>
      </c>
      <c r="T22" s="50">
        <f>IFERROR(MID(H22,FIND("-",H22)+1,10)*1-MID(H22,1,FIND("-",H22)-1)*1,"")</f>
        <v>0.17708333333333331</v>
      </c>
      <c r="U22" s="15">
        <f>IF(ISNUMBER(SEARCH("22",B22)),0.125,0)</f>
        <v>0</v>
      </c>
      <c r="V22" s="16">
        <f>IF(ISNUMBER(SEARCH("22",C22)),0.125,0)</f>
        <v>0</v>
      </c>
      <c r="W22" s="16">
        <f>IF(ISNUMBER(SEARCH("22",D22)),0.125,0)</f>
        <v>0.125</v>
      </c>
      <c r="X22" s="16">
        <f>IF(ISNUMBER(SEARCH("22",E22)),0.125,0)</f>
        <v>0</v>
      </c>
      <c r="Y22" s="16">
        <f>IF(ISNUMBER(SEARCH("22",F22)),0.125,0)</f>
        <v>0</v>
      </c>
      <c r="Z22" s="16">
        <f>IF(ISNUMBER(SEARCH("22",G22)),0.125,0)</f>
        <v>0.125</v>
      </c>
      <c r="AA22" s="17">
        <f>IF(ISNUMBER(SEARCH("22",H22)),0.125,0)</f>
        <v>0</v>
      </c>
    </row>
    <row r="23" spans="1:30" ht="16.5" thickBot="1" x14ac:dyDescent="0.3">
      <c r="A23" s="28" t="s">
        <v>28</v>
      </c>
      <c r="B23" s="28"/>
      <c r="C23" s="28"/>
      <c r="D23" s="28"/>
      <c r="E23" s="28"/>
      <c r="F23" s="28"/>
      <c r="G23" s="28"/>
      <c r="H23" s="28"/>
      <c r="I23" s="28"/>
      <c r="J23" s="5"/>
      <c r="K23" s="5"/>
      <c r="L23" s="32"/>
      <c r="M23" s="52"/>
      <c r="N23" s="49" t="s">
        <v>79</v>
      </c>
      <c r="O23" s="49"/>
      <c r="P23" s="49"/>
      <c r="Q23" s="49"/>
      <c r="R23" s="49"/>
      <c r="S23" s="49"/>
      <c r="T23" s="49"/>
      <c r="U23" s="30" t="s">
        <v>80</v>
      </c>
      <c r="V23" s="30"/>
      <c r="W23" s="30"/>
      <c r="X23" s="30"/>
      <c r="Y23" s="30"/>
      <c r="Z23" s="30"/>
      <c r="AA23" s="31"/>
    </row>
    <row r="24" spans="1:30" x14ac:dyDescent="0.25">
      <c r="A24" s="36"/>
      <c r="B24" s="37">
        <f>H15+1</f>
        <v>44578</v>
      </c>
      <c r="C24" s="37">
        <f>B24+1</f>
        <v>44579</v>
      </c>
      <c r="D24" s="37">
        <f t="shared" ref="D24:H24" si="9">C24+1</f>
        <v>44580</v>
      </c>
      <c r="E24" s="37">
        <f t="shared" si="9"/>
        <v>44581</v>
      </c>
      <c r="F24" s="37">
        <f t="shared" si="9"/>
        <v>44582</v>
      </c>
      <c r="G24" s="37">
        <f t="shared" si="9"/>
        <v>44583</v>
      </c>
      <c r="H24" s="37">
        <f t="shared" si="9"/>
        <v>44584</v>
      </c>
      <c r="I24" s="38" t="s">
        <v>9</v>
      </c>
      <c r="J24" s="1" t="s">
        <v>78</v>
      </c>
      <c r="K24" s="1" t="s">
        <v>12</v>
      </c>
      <c r="L24" s="33"/>
      <c r="M24" s="53"/>
      <c r="N24" s="47">
        <f>T15+1</f>
        <v>44578</v>
      </c>
      <c r="O24" s="47">
        <f>N24+1</f>
        <v>44579</v>
      </c>
      <c r="P24" s="47">
        <f t="shared" ref="P24" si="10">O24+1</f>
        <v>44580</v>
      </c>
      <c r="Q24" s="47">
        <f t="shared" ref="Q24" si="11">P24+1</f>
        <v>44581</v>
      </c>
      <c r="R24" s="47">
        <f t="shared" ref="R24" si="12">Q24+1</f>
        <v>44582</v>
      </c>
      <c r="S24" s="47">
        <f>R24+1</f>
        <v>44583</v>
      </c>
      <c r="T24" s="47">
        <f>S24+1</f>
        <v>44584</v>
      </c>
      <c r="U24" s="9" t="s">
        <v>2</v>
      </c>
      <c r="V24" s="10" t="s">
        <v>3</v>
      </c>
      <c r="W24" s="10" t="s">
        <v>4</v>
      </c>
      <c r="X24" s="10" t="s">
        <v>5</v>
      </c>
      <c r="Y24" s="10" t="s">
        <v>6</v>
      </c>
      <c r="Z24" s="10" t="s">
        <v>7</v>
      </c>
      <c r="AA24" s="11" t="s">
        <v>8</v>
      </c>
    </row>
    <row r="25" spans="1:30" x14ac:dyDescent="0.25">
      <c r="A25" s="36"/>
      <c r="B25" s="38" t="s">
        <v>2</v>
      </c>
      <c r="C25" s="38" t="s">
        <v>3</v>
      </c>
      <c r="D25" s="38" t="s">
        <v>4</v>
      </c>
      <c r="E25" s="38" t="s">
        <v>5</v>
      </c>
      <c r="F25" s="38" t="s">
        <v>6</v>
      </c>
      <c r="G25" s="38" t="s">
        <v>7</v>
      </c>
      <c r="H25" s="38" t="s">
        <v>8</v>
      </c>
      <c r="I25" s="38"/>
      <c r="J25" s="1"/>
      <c r="K25" s="1"/>
      <c r="L25" s="33"/>
      <c r="M25" s="51"/>
      <c r="N25" s="37" t="s">
        <v>2</v>
      </c>
      <c r="O25" s="37" t="s">
        <v>3</v>
      </c>
      <c r="P25" s="37" t="s">
        <v>4</v>
      </c>
      <c r="Q25" s="37" t="s">
        <v>5</v>
      </c>
      <c r="R25" s="37" t="s">
        <v>6</v>
      </c>
      <c r="S25" s="37" t="s">
        <v>7</v>
      </c>
      <c r="T25" s="37" t="s">
        <v>8</v>
      </c>
      <c r="U25" s="9"/>
      <c r="V25" s="10"/>
      <c r="W25" s="10"/>
      <c r="X25" s="10"/>
      <c r="Y25" s="10"/>
      <c r="Z25" s="10"/>
      <c r="AA25" s="11"/>
    </row>
    <row r="26" spans="1:30" ht="15.75" x14ac:dyDescent="0.25">
      <c r="A26" s="38" t="s">
        <v>10</v>
      </c>
      <c r="B26" s="42" t="s">
        <v>11</v>
      </c>
      <c r="C26" s="42" t="s">
        <v>11</v>
      </c>
      <c r="D26" s="42" t="s">
        <v>11</v>
      </c>
      <c r="E26" s="42" t="s">
        <v>11</v>
      </c>
      <c r="F26" s="42" t="s">
        <v>11</v>
      </c>
      <c r="G26" s="42" t="s">
        <v>12</v>
      </c>
      <c r="H26" s="42" t="s">
        <v>12</v>
      </c>
      <c r="I26" s="40">
        <f>SUM(N26:R26)</f>
        <v>1.458333333333333</v>
      </c>
      <c r="J26" s="6">
        <f ca="1">[1]!NB_COLORE(B26:H26)</f>
        <v>0</v>
      </c>
      <c r="K26" s="6">
        <f>COUNTIF(B26:H26,"RH")</f>
        <v>2</v>
      </c>
      <c r="L26" s="34"/>
      <c r="M26" s="38" t="s">
        <v>10</v>
      </c>
      <c r="N26" s="43">
        <f>IFERROR(MID(B26,FIND("-",B26)+1,10)*1-MID(B26,1,FIND("-",B26)-1)*1,"")</f>
        <v>0.29166666666666663</v>
      </c>
      <c r="O26" s="43">
        <f>IFERROR(MID(C26,FIND("-",C26)+1,10)*1-MID(C26,1,FIND("-",C26)-1)*1,"")</f>
        <v>0.29166666666666663</v>
      </c>
      <c r="P26" s="43">
        <f>IFERROR(MID(D26,FIND("-",D26)+1,10)*1-MID(D26,1,FIND("-",D26)-1)*1,"")</f>
        <v>0.29166666666666663</v>
      </c>
      <c r="Q26" s="43">
        <f>IFERROR(MID(E26,FIND("-",E26)+1,10)*1-MID(E26,1,FIND("-",E26)-1)*1,"")</f>
        <v>0.29166666666666663</v>
      </c>
      <c r="R26" s="43">
        <f>IFERROR(MID(F26,FIND("-",F26)+1,10)*1-MID(F26,1,FIND("-",F26)-1)*1,"")</f>
        <v>0.29166666666666663</v>
      </c>
      <c r="S26" s="43" t="str">
        <f>IFERROR(MID(G26,FIND("-",G26)+1,10)*1-MID(G26,1,FIND("-",G26)-1)*1,"")</f>
        <v/>
      </c>
      <c r="T26" s="43" t="str">
        <f>IFERROR(MID(H26,FIND("-",H26)+1,10)*1-MID(H26,1,FIND("-",H26)-1)*1,"")</f>
        <v/>
      </c>
      <c r="U26" s="12"/>
      <c r="V26" s="13"/>
      <c r="W26" s="13"/>
      <c r="X26" s="13"/>
      <c r="Y26" s="13"/>
      <c r="Z26" s="13"/>
      <c r="AA26" s="20"/>
    </row>
    <row r="27" spans="1:30" ht="15.75" x14ac:dyDescent="0.25">
      <c r="A27" s="36" t="s">
        <v>38</v>
      </c>
      <c r="B27" s="42" t="s">
        <v>27</v>
      </c>
      <c r="C27" s="42" t="s">
        <v>53</v>
      </c>
      <c r="D27" s="42" t="s">
        <v>53</v>
      </c>
      <c r="E27" s="42" t="s">
        <v>53</v>
      </c>
      <c r="F27" s="42" t="s">
        <v>53</v>
      </c>
      <c r="G27" s="42" t="s">
        <v>12</v>
      </c>
      <c r="H27" s="42" t="s">
        <v>12</v>
      </c>
      <c r="I27" s="40">
        <f>SUM(N27:AA27)</f>
        <v>0.20833333333333331</v>
      </c>
      <c r="J27" s="6">
        <f ca="1">[1]!NB_COLORE(B27:H27)</f>
        <v>0</v>
      </c>
      <c r="K27" s="6">
        <f>COUNTIF(B27:H27,"RH")</f>
        <v>2</v>
      </c>
      <c r="L27" s="34"/>
      <c r="M27" s="36" t="s">
        <v>38</v>
      </c>
      <c r="N27" s="43">
        <f>IFERROR(MID(B27,FIND("-",B27)+1,10)*1-MID(B27,1,FIND("-",B27)-1)*1,"")</f>
        <v>0.20833333333333331</v>
      </c>
      <c r="O27" s="43" t="str">
        <f>IFERROR(MID(C27,FIND("-",C27)+1,10)*1-MID(C27,1,FIND("-",C27)-1)*1,"")</f>
        <v/>
      </c>
      <c r="P27" s="43" t="str">
        <f>IFERROR(MID(D27,FIND("-",D27)+1,10)*1-MID(D27,1,FIND("-",D27)-1)*1,"")</f>
        <v/>
      </c>
      <c r="Q27" s="43" t="str">
        <f>IFERROR(MID(E27,FIND("-",E27)+1,10)*1-MID(E27,1,FIND("-",E27)-1)*1,"")</f>
        <v/>
      </c>
      <c r="R27" s="43" t="str">
        <f>IFERROR(MID(F27,FIND("-",F27)+1,10)*1-MID(F27,1,FIND("-",F27)-1)*1,"")</f>
        <v/>
      </c>
      <c r="S27" s="43" t="str">
        <f>IFERROR(MID(G27,FIND("-",G27)+1,10)*1-MID(G27,1,FIND("-",G27)-1)*1,"")</f>
        <v/>
      </c>
      <c r="T27" s="43" t="str">
        <f>IFERROR(MID(H27,FIND("-",H27)+1,10)*1-MID(H27,1,FIND("-",H27)-1)*1,"")</f>
        <v/>
      </c>
      <c r="U27" s="12">
        <f>IF(ISNUMBER(SEARCH("22",B27)),0.125,0)</f>
        <v>0</v>
      </c>
      <c r="V27" s="13">
        <f>IF(ISNUMBER(SEARCH("22",C27)),0.125,0)</f>
        <v>0</v>
      </c>
      <c r="W27" s="13">
        <f>IF(ISNUMBER(SEARCH("22",D27)),0.125,0)</f>
        <v>0</v>
      </c>
      <c r="X27" s="13">
        <f>IF(ISNUMBER(SEARCH("22",E27)),0.125,0)</f>
        <v>0</v>
      </c>
      <c r="Y27" s="13">
        <f>IF(ISNUMBER(SEARCH("22",F27)),0.125,0)</f>
        <v>0</v>
      </c>
      <c r="Z27" s="13">
        <f>IF(ISNUMBER(SEARCH("22",G27)),0.125,0)</f>
        <v>0</v>
      </c>
      <c r="AA27" s="14">
        <f>IF(ISNUMBER(SEARCH("22",H27)),0.125,0)</f>
        <v>0</v>
      </c>
    </row>
    <row r="28" spans="1:30" ht="15.75" x14ac:dyDescent="0.25">
      <c r="A28" s="36" t="s">
        <v>39</v>
      </c>
      <c r="B28" s="42" t="s">
        <v>22</v>
      </c>
      <c r="C28" s="36" t="s">
        <v>18</v>
      </c>
      <c r="D28" s="36" t="s">
        <v>17</v>
      </c>
      <c r="E28" s="36" t="s">
        <v>65</v>
      </c>
      <c r="F28" s="36" t="s">
        <v>12</v>
      </c>
      <c r="G28" s="36" t="s">
        <v>20</v>
      </c>
      <c r="H28" s="36" t="s">
        <v>21</v>
      </c>
      <c r="I28" s="40">
        <f t="shared" ref="I28:I31" si="13">SUM(N28:AA28)</f>
        <v>2.0104166666666665</v>
      </c>
      <c r="J28" s="6">
        <f ca="1">[1]!NB_COLORE(B28:H28)</f>
        <v>3</v>
      </c>
      <c r="K28" s="6">
        <f>COUNTIF(B28:H28,"RH")</f>
        <v>1</v>
      </c>
      <c r="L28" s="34"/>
      <c r="M28" s="36" t="s">
        <v>39</v>
      </c>
      <c r="N28" s="43">
        <f>IFERROR(MID(B28,FIND("-",B28)+1,10)*1-MID(B28,1,FIND("-",B28)-1)*1,"")</f>
        <v>0.54166666666666663</v>
      </c>
      <c r="O28" s="43">
        <f>IFERROR(MID(C28,FIND("-",C28)+1,10)*1-MID(C28,1,FIND("-",C28)-1)*1,"")</f>
        <v>0.10416666666666663</v>
      </c>
      <c r="P28" s="43">
        <f>IFERROR(MID(D28,FIND("-",D28)+1,10)*1-MID(D28,1,FIND("-",D28)-1)*1,"")</f>
        <v>0.25</v>
      </c>
      <c r="Q28" s="43">
        <f>IFERROR(MID(E28,FIND("-",E28)+1,10)*1-MID(E28,1,FIND("-",E28)-1)*1,"")</f>
        <v>0.10416666666666663</v>
      </c>
      <c r="R28" s="43" t="str">
        <f>IFERROR(MID(F28,FIND("-",F28)+1,10)*1-MID(F28,1,FIND("-",F28)-1)*1,"")</f>
        <v/>
      </c>
      <c r="S28" s="43">
        <f>IFERROR(MID(G28,FIND("-",G28)+1,10)*1-MID(G28,1,FIND("-",G28)-1)*1,"")</f>
        <v>0.45833333333333331</v>
      </c>
      <c r="T28" s="43">
        <f>IFERROR(MID(H28,FIND("-",H28)+1,10)*1-MID(H28,1,FIND("-",H28)-1)*1,"")</f>
        <v>0.17708333333333331</v>
      </c>
      <c r="U28" s="12">
        <f>IF(ISNUMBER(SEARCH("22",B28)),0.125,0)</f>
        <v>0.125</v>
      </c>
      <c r="V28" s="13">
        <f>IF(ISNUMBER(SEARCH("22",C28)),0.125,0)</f>
        <v>0</v>
      </c>
      <c r="W28" s="13">
        <f>IF(ISNUMBER(SEARCH("22",D28)),0.125,0)</f>
        <v>0.125</v>
      </c>
      <c r="X28" s="13">
        <f>IF(ISNUMBER(SEARCH("22",E28)),0.125,0)</f>
        <v>0</v>
      </c>
      <c r="Y28" s="13">
        <f>IF(ISNUMBER(SEARCH("22",F28)),0.125,0)</f>
        <v>0</v>
      </c>
      <c r="Z28" s="13">
        <f>IF(ISNUMBER(SEARCH("22",G28)),0.125,0)</f>
        <v>0.125</v>
      </c>
      <c r="AA28" s="14">
        <f>IF(ISNUMBER(SEARCH("22",H28)),0.125,0)</f>
        <v>0</v>
      </c>
    </row>
    <row r="29" spans="1:30" ht="15.75" x14ac:dyDescent="0.25">
      <c r="A29" s="36" t="s">
        <v>40</v>
      </c>
      <c r="B29" s="42" t="s">
        <v>63</v>
      </c>
      <c r="C29" s="36" t="s">
        <v>54</v>
      </c>
      <c r="D29" s="36" t="s">
        <v>18</v>
      </c>
      <c r="E29" s="36" t="s">
        <v>54</v>
      </c>
      <c r="F29" s="36" t="s">
        <v>65</v>
      </c>
      <c r="G29" s="36" t="s">
        <v>12</v>
      </c>
      <c r="H29" s="36" t="s">
        <v>12</v>
      </c>
      <c r="I29" s="40">
        <f t="shared" si="13"/>
        <v>1.2499999999999998</v>
      </c>
      <c r="J29" s="6">
        <f ca="1">[1]!NB_COLORE(B29:H29)</f>
        <v>2</v>
      </c>
      <c r="K29" s="6">
        <f>COUNTIF(B29:H29,"RH")</f>
        <v>2</v>
      </c>
      <c r="L29" s="34"/>
      <c r="M29" s="36" t="s">
        <v>40</v>
      </c>
      <c r="N29" s="43">
        <f>IFERROR(MID(B29,FIND("-",B29)+1,10)*1-MID(B29,1,FIND("-",B29)-1)*1,"")</f>
        <v>0.125</v>
      </c>
      <c r="O29" s="43">
        <f>IFERROR(MID(C29,FIND("-",C29)+1,10)*1-MID(C29,1,FIND("-",C29)-1)*1,"")</f>
        <v>0.33333333333333326</v>
      </c>
      <c r="P29" s="43">
        <f>IFERROR(MID(D29,FIND("-",D29)+1,10)*1-MID(D29,1,FIND("-",D29)-1)*1,"")</f>
        <v>0.10416666666666663</v>
      </c>
      <c r="Q29" s="43">
        <f>IFERROR(MID(E29,FIND("-",E29)+1,10)*1-MID(E29,1,FIND("-",E29)-1)*1,"")</f>
        <v>0.33333333333333326</v>
      </c>
      <c r="R29" s="43">
        <f>IFERROR(MID(F29,FIND("-",F29)+1,10)*1-MID(F29,1,FIND("-",F29)-1)*1,"")</f>
        <v>0.10416666666666663</v>
      </c>
      <c r="S29" s="43" t="str">
        <f>IFERROR(MID(G29,FIND("-",G29)+1,10)*1-MID(G29,1,FIND("-",G29)-1)*1,"")</f>
        <v/>
      </c>
      <c r="T29" s="43" t="str">
        <f>IFERROR(MID(H29,FIND("-",H29)+1,10)*1-MID(H29,1,FIND("-",H29)-1)*1,"")</f>
        <v/>
      </c>
      <c r="U29" s="12">
        <f>IF(ISNUMBER(SEARCH("22",B29)),0.125,0)</f>
        <v>0</v>
      </c>
      <c r="V29" s="13">
        <f>IF(ISNUMBER(SEARCH("22",C29)),0.125,0)</f>
        <v>0.125</v>
      </c>
      <c r="W29" s="13">
        <f>IF(ISNUMBER(SEARCH("22",D29)),0.125,0)</f>
        <v>0</v>
      </c>
      <c r="X29" s="13">
        <f>IF(ISNUMBER(SEARCH("22",E29)),0.125,0)</f>
        <v>0.125</v>
      </c>
      <c r="Y29" s="13">
        <f>IF(ISNUMBER(SEARCH("22",F29)),0.125,0)</f>
        <v>0</v>
      </c>
      <c r="Z29" s="13">
        <f>IF(ISNUMBER(SEARCH("22",G29)),0.125,0)</f>
        <v>0</v>
      </c>
      <c r="AA29" s="14">
        <f>IF(ISNUMBER(SEARCH("22",H29)),0.125,0)</f>
        <v>0</v>
      </c>
    </row>
    <row r="30" spans="1:30" ht="15.75" x14ac:dyDescent="0.25">
      <c r="A30" s="36" t="s">
        <v>41</v>
      </c>
      <c r="B30" s="42"/>
      <c r="C30" s="42"/>
      <c r="D30" s="42"/>
      <c r="E30" s="42"/>
      <c r="F30" s="42" t="s">
        <v>17</v>
      </c>
      <c r="G30" s="36" t="s">
        <v>21</v>
      </c>
      <c r="H30" s="36" t="s">
        <v>20</v>
      </c>
      <c r="I30" s="40">
        <f t="shared" si="13"/>
        <v>1.1354166666666665</v>
      </c>
      <c r="J30" s="6">
        <f ca="1">[1]!NB_COLORE(B30:H30)</f>
        <v>2</v>
      </c>
      <c r="K30" s="6">
        <f>COUNTIF(B30:H30,"RH")</f>
        <v>0</v>
      </c>
      <c r="L30" s="34"/>
      <c r="M30" s="36" t="s">
        <v>41</v>
      </c>
      <c r="N30" s="43" t="str">
        <f>IFERROR(MID(B30,FIND("-",B30)+1,10)*1-MID(B30,1,FIND("-",B30)-1)*1,"")</f>
        <v/>
      </c>
      <c r="O30" s="43" t="str">
        <f>IFERROR(MID(C30,FIND("-",C30)+1,10)*1-MID(C30,1,FIND("-",C30)-1)*1,"")</f>
        <v/>
      </c>
      <c r="P30" s="43" t="str">
        <f>IFERROR(MID(D30,FIND("-",D30)+1,10)*1-MID(D30,1,FIND("-",D30)-1)*1,"")</f>
        <v/>
      </c>
      <c r="Q30" s="43" t="str">
        <f>IFERROR(MID(E30,FIND("-",E30)+1,10)*1-MID(E30,1,FIND("-",E30)-1)*1,"")</f>
        <v/>
      </c>
      <c r="R30" s="43">
        <f>IFERROR(MID(F30,FIND("-",F30)+1,10)*1-MID(F30,1,FIND("-",F30)-1)*1,"")</f>
        <v>0.25</v>
      </c>
      <c r="S30" s="43">
        <f>IFERROR(MID(G30,FIND("-",G30)+1,10)*1-MID(G30,1,FIND("-",G30)-1)*1,"")</f>
        <v>0.17708333333333331</v>
      </c>
      <c r="T30" s="43">
        <f>IFERROR(MID(H30,FIND("-",H30)+1,10)*1-MID(H30,1,FIND("-",H30)-1)*1,"")</f>
        <v>0.45833333333333331</v>
      </c>
      <c r="U30" s="12">
        <f>IF(ISNUMBER(SEARCH("22",B30)),0.125,0)</f>
        <v>0</v>
      </c>
      <c r="V30" s="13">
        <f>IF(ISNUMBER(SEARCH("22",C30)),0.125,0)</f>
        <v>0</v>
      </c>
      <c r="W30" s="13">
        <f>IF(ISNUMBER(SEARCH("22",D30)),0.125,0)</f>
        <v>0</v>
      </c>
      <c r="X30" s="13">
        <f>IF(ISNUMBER(SEARCH("22",E30)),0.125,0)</f>
        <v>0</v>
      </c>
      <c r="Y30" s="13">
        <f>IF(ISNUMBER(SEARCH("22",F30)),0.125,0)</f>
        <v>0.125</v>
      </c>
      <c r="Z30" s="13">
        <f>IF(ISNUMBER(SEARCH("22",G30)),0.125,0)</f>
        <v>0</v>
      </c>
      <c r="AA30" s="14">
        <f>IF(ISNUMBER(SEARCH("22",H30)),0.125,0)</f>
        <v>0.125</v>
      </c>
    </row>
    <row r="31" spans="1:30" ht="16.5" thickBot="1" x14ac:dyDescent="0.3">
      <c r="A31" s="36" t="s">
        <v>42</v>
      </c>
      <c r="B31" s="42" t="s">
        <v>62</v>
      </c>
      <c r="C31" s="36" t="s">
        <v>62</v>
      </c>
      <c r="D31" s="36" t="s">
        <v>66</v>
      </c>
      <c r="E31" s="36" t="s">
        <v>62</v>
      </c>
      <c r="F31" s="36" t="s">
        <v>66</v>
      </c>
      <c r="G31" s="36" t="s">
        <v>12</v>
      </c>
      <c r="H31" s="36" t="s">
        <v>12</v>
      </c>
      <c r="I31" s="40">
        <f t="shared" si="13"/>
        <v>1.625</v>
      </c>
      <c r="J31" s="6">
        <f ca="1">[1]!NB_COLORE(B31:H31)</f>
        <v>0</v>
      </c>
      <c r="K31" s="6">
        <f>COUNTIF(B31:H31,"RH")</f>
        <v>2</v>
      </c>
      <c r="L31" s="34"/>
      <c r="M31" s="36" t="s">
        <v>42</v>
      </c>
      <c r="N31" s="50">
        <f>IFERROR(MID(B31,FIND("-",B31)+1,10)*1-MID(B31,1,FIND("-",B31)-1)*1,"")</f>
        <v>0.29166666666666663</v>
      </c>
      <c r="O31" s="50">
        <f>IFERROR(MID(C31,FIND("-",C31)+1,10)*1-MID(C31,1,FIND("-",C31)-1)*1,"")</f>
        <v>0.29166666666666663</v>
      </c>
      <c r="P31" s="50">
        <f>IFERROR(MID(D31,FIND("-",D31)+1,10)*1-MID(D31,1,FIND("-",D31)-1)*1,"")</f>
        <v>0.375</v>
      </c>
      <c r="Q31" s="50">
        <f>IFERROR(MID(E31,FIND("-",E31)+1,10)*1-MID(E31,1,FIND("-",E31)-1)*1,"")</f>
        <v>0.29166666666666663</v>
      </c>
      <c r="R31" s="50">
        <f>IFERROR(MID(F31,FIND("-",F31)+1,10)*1-MID(F31,1,FIND("-",F31)-1)*1,"")</f>
        <v>0.375</v>
      </c>
      <c r="S31" s="50" t="str">
        <f>IFERROR(MID(G31,FIND("-",G31)+1,10)*1-MID(G31,1,FIND("-",G31)-1)*1,"")</f>
        <v/>
      </c>
      <c r="T31" s="50" t="str">
        <f>IFERROR(MID(H31,FIND("-",H31)+1,10)*1-MID(H31,1,FIND("-",H31)-1)*1,"")</f>
        <v/>
      </c>
      <c r="U31" s="15">
        <f>IF(ISNUMBER(SEARCH("22",B31)),0.125,0)</f>
        <v>0</v>
      </c>
      <c r="V31" s="16">
        <f>IF(ISNUMBER(SEARCH("22",C31)),0.125,0)</f>
        <v>0</v>
      </c>
      <c r="W31" s="16">
        <f>IF(ISNUMBER(SEARCH("22",D31)),0.125,0)</f>
        <v>0</v>
      </c>
      <c r="X31" s="16">
        <f>IF(ISNUMBER(SEARCH("22",E31)),0.125,0)</f>
        <v>0</v>
      </c>
      <c r="Y31" s="16">
        <f>IF(ISNUMBER(SEARCH("22",F31)),0.125,0)</f>
        <v>0</v>
      </c>
      <c r="Z31" s="16">
        <f>IF(ISNUMBER(SEARCH("22",G31)),0.125,0)</f>
        <v>0</v>
      </c>
      <c r="AA31" s="17">
        <f>IF(ISNUMBER(SEARCH("22",H31)),0.125,0)</f>
        <v>0</v>
      </c>
    </row>
    <row r="32" spans="1:30" ht="16.5" thickBot="1" x14ac:dyDescent="0.3">
      <c r="A32" s="28" t="s">
        <v>29</v>
      </c>
      <c r="B32" s="28"/>
      <c r="C32" s="28"/>
      <c r="D32" s="28"/>
      <c r="E32" s="28"/>
      <c r="F32" s="28"/>
      <c r="G32" s="28"/>
      <c r="H32" s="28"/>
      <c r="I32" s="28"/>
      <c r="J32" s="5"/>
      <c r="K32" s="5"/>
      <c r="L32" s="32"/>
      <c r="M32" s="54"/>
      <c r="N32" s="49" t="s">
        <v>79</v>
      </c>
      <c r="O32" s="49"/>
      <c r="P32" s="49"/>
      <c r="Q32" s="49"/>
      <c r="R32" s="49"/>
      <c r="S32" s="49"/>
      <c r="T32" s="49"/>
      <c r="U32" s="30" t="s">
        <v>80</v>
      </c>
      <c r="V32" s="30"/>
      <c r="W32" s="30"/>
      <c r="X32" s="30"/>
      <c r="Y32" s="30"/>
      <c r="Z32" s="30"/>
      <c r="AA32" s="31"/>
    </row>
    <row r="33" spans="1:27" x14ac:dyDescent="0.25">
      <c r="A33" s="36"/>
      <c r="B33" s="37">
        <f>H24+1</f>
        <v>44585</v>
      </c>
      <c r="C33" s="37">
        <f>B33+1</f>
        <v>44586</v>
      </c>
      <c r="D33" s="37">
        <f t="shared" ref="D33:H33" si="14">C33+1</f>
        <v>44587</v>
      </c>
      <c r="E33" s="37">
        <f t="shared" si="14"/>
        <v>44588</v>
      </c>
      <c r="F33" s="37">
        <f t="shared" si="14"/>
        <v>44589</v>
      </c>
      <c r="G33" s="37">
        <f t="shared" si="14"/>
        <v>44590</v>
      </c>
      <c r="H33" s="37">
        <f t="shared" si="14"/>
        <v>44591</v>
      </c>
      <c r="I33" s="38" t="s">
        <v>9</v>
      </c>
      <c r="J33" s="1" t="s">
        <v>78</v>
      </c>
      <c r="K33" s="1" t="s">
        <v>12</v>
      </c>
      <c r="L33" s="33"/>
      <c r="M33" s="53"/>
      <c r="N33" s="47">
        <f>T24+1</f>
        <v>44585</v>
      </c>
      <c r="O33" s="47">
        <f>N33+1</f>
        <v>44586</v>
      </c>
      <c r="P33" s="47">
        <f t="shared" ref="P33" si="15">O33+1</f>
        <v>44587</v>
      </c>
      <c r="Q33" s="47">
        <f t="shared" ref="Q33" si="16">P33+1</f>
        <v>44588</v>
      </c>
      <c r="R33" s="47">
        <f t="shared" ref="R33" si="17">Q33+1</f>
        <v>44589</v>
      </c>
      <c r="S33" s="47">
        <f>R33+1</f>
        <v>44590</v>
      </c>
      <c r="T33" s="47">
        <f>S33+1</f>
        <v>44591</v>
      </c>
      <c r="U33" s="9" t="s">
        <v>2</v>
      </c>
      <c r="V33" s="10" t="s">
        <v>3</v>
      </c>
      <c r="W33" s="10" t="s">
        <v>4</v>
      </c>
      <c r="X33" s="10" t="s">
        <v>5</v>
      </c>
      <c r="Y33" s="10" t="s">
        <v>6</v>
      </c>
      <c r="Z33" s="10" t="s">
        <v>7</v>
      </c>
      <c r="AA33" s="11" t="s">
        <v>8</v>
      </c>
    </row>
    <row r="34" spans="1:27" x14ac:dyDescent="0.25">
      <c r="A34" s="36"/>
      <c r="B34" s="38" t="s">
        <v>2</v>
      </c>
      <c r="C34" s="38" t="s">
        <v>3</v>
      </c>
      <c r="D34" s="38" t="s">
        <v>4</v>
      </c>
      <c r="E34" s="38" t="s">
        <v>5</v>
      </c>
      <c r="F34" s="38" t="s">
        <v>6</v>
      </c>
      <c r="G34" s="38" t="s">
        <v>7</v>
      </c>
      <c r="H34" s="38" t="s">
        <v>8</v>
      </c>
      <c r="I34" s="38"/>
      <c r="J34" s="1"/>
      <c r="K34" s="1"/>
      <c r="L34" s="33"/>
      <c r="M34" s="51"/>
      <c r="N34" s="37" t="s">
        <v>2</v>
      </c>
      <c r="O34" s="37" t="s">
        <v>3</v>
      </c>
      <c r="P34" s="37" t="s">
        <v>4</v>
      </c>
      <c r="Q34" s="37" t="s">
        <v>5</v>
      </c>
      <c r="R34" s="37" t="s">
        <v>6</v>
      </c>
      <c r="S34" s="37" t="s">
        <v>7</v>
      </c>
      <c r="T34" s="37" t="s">
        <v>8</v>
      </c>
      <c r="U34" s="9"/>
      <c r="V34" s="10"/>
      <c r="W34" s="10"/>
      <c r="X34" s="10"/>
      <c r="Y34" s="10"/>
      <c r="Z34" s="10"/>
      <c r="AA34" s="11"/>
    </row>
    <row r="35" spans="1:27" ht="15.75" x14ac:dyDescent="0.25">
      <c r="A35" s="38" t="s">
        <v>10</v>
      </c>
      <c r="B35" s="42" t="s">
        <v>11</v>
      </c>
      <c r="C35" s="42" t="s">
        <v>11</v>
      </c>
      <c r="D35" s="42" t="s">
        <v>11</v>
      </c>
      <c r="E35" s="42" t="s">
        <v>11</v>
      </c>
      <c r="F35" s="42" t="s">
        <v>11</v>
      </c>
      <c r="G35" s="42" t="s">
        <v>12</v>
      </c>
      <c r="H35" s="42" t="s">
        <v>12</v>
      </c>
      <c r="I35" s="40">
        <f>SUM(N35:R35)</f>
        <v>1.458333333333333</v>
      </c>
      <c r="J35" s="6">
        <f ca="1">[1]!NB_COLORE(B35:H35)</f>
        <v>0</v>
      </c>
      <c r="K35" s="6">
        <f>COUNTIF(B35:H35,"RH")</f>
        <v>2</v>
      </c>
      <c r="L35" s="34"/>
      <c r="M35" s="38" t="s">
        <v>10</v>
      </c>
      <c r="N35" s="43">
        <f>IFERROR(MID(B35,FIND("-",B35)+1,10)*1-MID(B35,1,FIND("-",B35)-1)*1,"")</f>
        <v>0.29166666666666663</v>
      </c>
      <c r="O35" s="43">
        <f>IFERROR(MID(C35,FIND("-",C35)+1,10)*1-MID(C35,1,FIND("-",C35)-1)*1,"")</f>
        <v>0.29166666666666663</v>
      </c>
      <c r="P35" s="43">
        <f>IFERROR(MID(D35,FIND("-",D35)+1,10)*1-MID(D35,1,FIND("-",D35)-1)*1,"")</f>
        <v>0.29166666666666663</v>
      </c>
      <c r="Q35" s="43">
        <f>IFERROR(MID(E35,FIND("-",E35)+1,10)*1-MID(E35,1,FIND("-",E35)-1)*1,"")</f>
        <v>0.29166666666666663</v>
      </c>
      <c r="R35" s="43">
        <f>IFERROR(MID(F35,FIND("-",F35)+1,10)*1-MID(F35,1,FIND("-",F35)-1)*1,"")</f>
        <v>0.29166666666666663</v>
      </c>
      <c r="S35" s="43" t="str">
        <f>IFERROR(MID(G35,FIND("-",G35)+1,10)*1-MID(G35,1,FIND("-",G35)-1)*1,"")</f>
        <v/>
      </c>
      <c r="T35" s="43" t="str">
        <f>IFERROR(MID(H35,FIND("-",H35)+1,10)*1-MID(H35,1,FIND("-",H35)-1)*1,"")</f>
        <v/>
      </c>
      <c r="U35" s="12"/>
      <c r="V35" s="13"/>
      <c r="W35" s="13"/>
      <c r="X35" s="13"/>
      <c r="Y35" s="13"/>
      <c r="Z35" s="13"/>
      <c r="AA35" s="20"/>
    </row>
    <row r="36" spans="1:27" ht="15.75" x14ac:dyDescent="0.25">
      <c r="A36" s="36" t="s">
        <v>43</v>
      </c>
      <c r="B36" s="42" t="s">
        <v>16</v>
      </c>
      <c r="C36" s="42" t="s">
        <v>12</v>
      </c>
      <c r="D36" s="42" t="s">
        <v>81</v>
      </c>
      <c r="E36" s="42" t="s">
        <v>12</v>
      </c>
      <c r="F36" s="42" t="s">
        <v>54</v>
      </c>
      <c r="G36" s="42" t="s">
        <v>21</v>
      </c>
      <c r="H36" s="42" t="s">
        <v>20</v>
      </c>
      <c r="I36" s="40">
        <f>SUM(N36:AA36)</f>
        <v>1.5937499999999998</v>
      </c>
      <c r="J36" s="6">
        <f ca="1">[1]!NB_COLORE(B36:H36)</f>
        <v>2</v>
      </c>
      <c r="K36" s="6">
        <f>COUNTIF(B36:H36,"RH")</f>
        <v>2</v>
      </c>
      <c r="L36" s="34"/>
      <c r="M36" s="36" t="s">
        <v>43</v>
      </c>
      <c r="N36" s="43">
        <f>IFERROR(MID(B36,FIND("-",B36)+1,10)*1-MID(B36,1,FIND("-",B36)-1)*1,"")</f>
        <v>0.125</v>
      </c>
      <c r="O36" s="43" t="str">
        <f>IFERROR(MID(C36,FIND("-",C36)+1,10)*1-MID(C36,1,FIND("-",C36)-1)*1,"")</f>
        <v/>
      </c>
      <c r="P36" s="43">
        <f>IFERROR(MID(D36,FIND("-",D36)+1,10)*1-MID(D36,1,FIND("-",D36)-1)*1,"")</f>
        <v>0.25</v>
      </c>
      <c r="Q36" s="43" t="str">
        <f>IFERROR(MID(E36,FIND("-",E36)+1,10)*1-MID(E36,1,FIND("-",E36)-1)*1,"")</f>
        <v/>
      </c>
      <c r="R36" s="43">
        <f>IFERROR(MID(F36,FIND("-",F36)+1,10)*1-MID(F36,1,FIND("-",F36)-1)*1,"")</f>
        <v>0.33333333333333326</v>
      </c>
      <c r="S36" s="43">
        <f>IFERROR(MID(G36,FIND("-",G36)+1,10)*1-MID(G36,1,FIND("-",G36)-1)*1,"")</f>
        <v>0.17708333333333331</v>
      </c>
      <c r="T36" s="43">
        <f>IFERROR(MID(H36,FIND("-",H36)+1,10)*1-MID(H36,1,FIND("-",H36)-1)*1,"")</f>
        <v>0.45833333333333331</v>
      </c>
      <c r="U36" s="12">
        <f>IF(ISNUMBER(SEARCH("22",B36)),0.125,0)</f>
        <v>0</v>
      </c>
      <c r="V36" s="13">
        <f>IF(ISNUMBER(SEARCH("22",C36)),0.125,0)</f>
        <v>0</v>
      </c>
      <c r="W36" s="13">
        <f>IF(ISNUMBER(SEARCH("22",D36)),0.125,0)</f>
        <v>0</v>
      </c>
      <c r="X36" s="13">
        <f>IF(ISNUMBER(SEARCH("22",E36)),0.125,0)</f>
        <v>0</v>
      </c>
      <c r="Y36" s="13">
        <f>IF(ISNUMBER(SEARCH("22",F36)),0.125,0)</f>
        <v>0.125</v>
      </c>
      <c r="Z36" s="13">
        <f>IF(ISNUMBER(SEARCH("22",G36)),0.125,0)</f>
        <v>0</v>
      </c>
      <c r="AA36" s="14">
        <f>IF(ISNUMBER(SEARCH("22",H36)),0.125,0)</f>
        <v>0.125</v>
      </c>
    </row>
    <row r="37" spans="1:27" ht="15.75" x14ac:dyDescent="0.25">
      <c r="A37" s="36" t="s">
        <v>44</v>
      </c>
      <c r="B37" s="42" t="s">
        <v>22</v>
      </c>
      <c r="C37" s="36" t="s">
        <v>65</v>
      </c>
      <c r="D37" s="36" t="s">
        <v>17</v>
      </c>
      <c r="E37" s="36" t="s">
        <v>65</v>
      </c>
      <c r="F37" s="36" t="s">
        <v>12</v>
      </c>
      <c r="G37" s="36" t="s">
        <v>20</v>
      </c>
      <c r="H37" s="36" t="s">
        <v>21</v>
      </c>
      <c r="I37" s="40">
        <f t="shared" ref="I37:I40" si="18">SUM(N37:AA37)</f>
        <v>2.0104166666666665</v>
      </c>
      <c r="J37" s="6">
        <f ca="1">[1]!NB_COLORE(B37:H37)</f>
        <v>3</v>
      </c>
      <c r="K37" s="6">
        <f>COUNTIF(B37:H37,"RH")</f>
        <v>1</v>
      </c>
      <c r="L37" s="34"/>
      <c r="M37" s="36" t="s">
        <v>44</v>
      </c>
      <c r="N37" s="43">
        <f>IFERROR(MID(B37,FIND("-",B37)+1,10)*1-MID(B37,1,FIND("-",B37)-1)*1,"")</f>
        <v>0.54166666666666663</v>
      </c>
      <c r="O37" s="43">
        <f>IFERROR(MID(C37,FIND("-",C37)+1,10)*1-MID(C37,1,FIND("-",C37)-1)*1,"")</f>
        <v>0.10416666666666663</v>
      </c>
      <c r="P37" s="43">
        <f>IFERROR(MID(D37,FIND("-",D37)+1,10)*1-MID(D37,1,FIND("-",D37)-1)*1,"")</f>
        <v>0.25</v>
      </c>
      <c r="Q37" s="43">
        <f>IFERROR(MID(E37,FIND("-",E37)+1,10)*1-MID(E37,1,FIND("-",E37)-1)*1,"")</f>
        <v>0.10416666666666663</v>
      </c>
      <c r="R37" s="43" t="str">
        <f>IFERROR(MID(F37,FIND("-",F37)+1,10)*1-MID(F37,1,FIND("-",F37)-1)*1,"")</f>
        <v/>
      </c>
      <c r="S37" s="43">
        <f>IFERROR(MID(G37,FIND("-",G37)+1,10)*1-MID(G37,1,FIND("-",G37)-1)*1,"")</f>
        <v>0.45833333333333331</v>
      </c>
      <c r="T37" s="43">
        <f>IFERROR(MID(H37,FIND("-",H37)+1,10)*1-MID(H37,1,FIND("-",H37)-1)*1,"")</f>
        <v>0.17708333333333331</v>
      </c>
      <c r="U37" s="12">
        <f>IF(ISNUMBER(SEARCH("22",B37)),0.125,0)</f>
        <v>0.125</v>
      </c>
      <c r="V37" s="13">
        <f>IF(ISNUMBER(SEARCH("22",C37)),0.125,0)</f>
        <v>0</v>
      </c>
      <c r="W37" s="13">
        <f>IF(ISNUMBER(SEARCH("22",D37)),0.125,0)</f>
        <v>0.125</v>
      </c>
      <c r="X37" s="13">
        <f>IF(ISNUMBER(SEARCH("22",E37)),0.125,0)</f>
        <v>0</v>
      </c>
      <c r="Y37" s="13">
        <f>IF(ISNUMBER(SEARCH("22",F37)),0.125,0)</f>
        <v>0</v>
      </c>
      <c r="Z37" s="13">
        <f>IF(ISNUMBER(SEARCH("22",G37)),0.125,0)</f>
        <v>0.125</v>
      </c>
      <c r="AA37" s="14">
        <f>IF(ISNUMBER(SEARCH("22",H37)),0.125,0)</f>
        <v>0</v>
      </c>
    </row>
    <row r="38" spans="1:27" ht="15.75" x14ac:dyDescent="0.25">
      <c r="A38" s="36" t="s">
        <v>45</v>
      </c>
      <c r="B38" s="42" t="s">
        <v>67</v>
      </c>
      <c r="C38" s="36"/>
      <c r="D38" s="36"/>
      <c r="E38" s="36"/>
      <c r="F38" s="36"/>
      <c r="G38" s="36" t="s">
        <v>12</v>
      </c>
      <c r="H38" s="36" t="s">
        <v>12</v>
      </c>
      <c r="I38" s="40">
        <f t="shared" si="18"/>
        <v>0.20833333333333331</v>
      </c>
      <c r="J38" s="6">
        <f ca="1">[1]!NB_COLORE(B38:H38)</f>
        <v>0</v>
      </c>
      <c r="K38" s="6">
        <f>COUNTIF(B38:H38,"RH")</f>
        <v>2</v>
      </c>
      <c r="L38" s="34"/>
      <c r="M38" s="36" t="s">
        <v>45</v>
      </c>
      <c r="N38" s="43">
        <f>IFERROR(MID(B38,FIND("-",B38)+1,10)*1-MID(B38,1,FIND("-",B38)-1)*1,"")</f>
        <v>0.20833333333333331</v>
      </c>
      <c r="O38" s="43" t="str">
        <f>IFERROR(MID(C38,FIND("-",C38)+1,10)*1-MID(C38,1,FIND("-",C38)-1)*1,"")</f>
        <v/>
      </c>
      <c r="P38" s="43" t="str">
        <f>IFERROR(MID(D38,FIND("-",D38)+1,10)*1-MID(D38,1,FIND("-",D38)-1)*1,"")</f>
        <v/>
      </c>
      <c r="Q38" s="43" t="str">
        <f>IFERROR(MID(E38,FIND("-",E38)+1,10)*1-MID(E38,1,FIND("-",E38)-1)*1,"")</f>
        <v/>
      </c>
      <c r="R38" s="43" t="str">
        <f>IFERROR(MID(F38,FIND("-",F38)+1,10)*1-MID(F38,1,FIND("-",F38)-1)*1,"")</f>
        <v/>
      </c>
      <c r="S38" s="43" t="str">
        <f>IFERROR(MID(G38,FIND("-",G38)+1,10)*1-MID(G38,1,FIND("-",G38)-1)*1,"")</f>
        <v/>
      </c>
      <c r="T38" s="43" t="str">
        <f>IFERROR(MID(H38,FIND("-",H38)+1,10)*1-MID(H38,1,FIND("-",H38)-1)*1,"")</f>
        <v/>
      </c>
      <c r="U38" s="12">
        <f>IF(ISNUMBER(SEARCH("22",B38)),0.125,0)</f>
        <v>0</v>
      </c>
      <c r="V38" s="13">
        <f>IF(ISNUMBER(SEARCH("22",C38)),0.125,0)</f>
        <v>0</v>
      </c>
      <c r="W38" s="13">
        <f>IF(ISNUMBER(SEARCH("22",D38)),0.125,0)</f>
        <v>0</v>
      </c>
      <c r="X38" s="13">
        <f>IF(ISNUMBER(SEARCH("22",E38)),0.125,0)</f>
        <v>0</v>
      </c>
      <c r="Y38" s="13">
        <f>IF(ISNUMBER(SEARCH("22",F38)),0.125,0)</f>
        <v>0</v>
      </c>
      <c r="Z38" s="13">
        <f>IF(ISNUMBER(SEARCH("22",G38)),0.125,0)</f>
        <v>0</v>
      </c>
      <c r="AA38" s="14">
        <f>IF(ISNUMBER(SEARCH("22",H38)),0.125,0)</f>
        <v>0</v>
      </c>
    </row>
    <row r="39" spans="1:27" ht="15.75" x14ac:dyDescent="0.25">
      <c r="A39" s="36" t="s">
        <v>46</v>
      </c>
      <c r="B39" s="42" t="s">
        <v>16</v>
      </c>
      <c r="C39" s="42" t="s">
        <v>54</v>
      </c>
      <c r="D39" s="42" t="s">
        <v>26</v>
      </c>
      <c r="E39" s="42" t="s">
        <v>54</v>
      </c>
      <c r="F39" s="42" t="s">
        <v>26</v>
      </c>
      <c r="G39" s="42" t="s">
        <v>12</v>
      </c>
      <c r="H39" s="42" t="s">
        <v>12</v>
      </c>
      <c r="I39" s="40">
        <f t="shared" si="18"/>
        <v>1.3749999999999998</v>
      </c>
      <c r="J39" s="6">
        <f ca="1">[1]!NB_COLORE(B39:H39)</f>
        <v>2</v>
      </c>
      <c r="K39" s="6">
        <f>COUNTIF(B39:H39,"RH")</f>
        <v>2</v>
      </c>
      <c r="L39" s="34"/>
      <c r="M39" s="36" t="s">
        <v>46</v>
      </c>
      <c r="N39" s="43">
        <f>IFERROR(MID(B39,FIND("-",B39)+1,10)*1-MID(B39,1,FIND("-",B39)-1)*1,"")</f>
        <v>0.125</v>
      </c>
      <c r="O39" s="43">
        <f>IFERROR(MID(C39,FIND("-",C39)+1,10)*1-MID(C39,1,FIND("-",C39)-1)*1,"")</f>
        <v>0.33333333333333326</v>
      </c>
      <c r="P39" s="43">
        <f>IFERROR(MID(D39,FIND("-",D39)+1,10)*1-MID(D39,1,FIND("-",D39)-1)*1,"")</f>
        <v>0.16666666666666663</v>
      </c>
      <c r="Q39" s="43">
        <f>IFERROR(MID(E39,FIND("-",E39)+1,10)*1-MID(E39,1,FIND("-",E39)-1)*1,"")</f>
        <v>0.33333333333333326</v>
      </c>
      <c r="R39" s="43">
        <f>IFERROR(MID(F39,FIND("-",F39)+1,10)*1-MID(F39,1,FIND("-",F39)-1)*1,"")</f>
        <v>0.16666666666666663</v>
      </c>
      <c r="S39" s="43" t="str">
        <f>IFERROR(MID(G39,FIND("-",G39)+1,10)*1-MID(G39,1,FIND("-",G39)-1)*1,"")</f>
        <v/>
      </c>
      <c r="T39" s="43" t="str">
        <f>IFERROR(MID(H39,FIND("-",H39)+1,10)*1-MID(H39,1,FIND("-",H39)-1)*1,"")</f>
        <v/>
      </c>
      <c r="U39" s="12">
        <f>IF(ISNUMBER(SEARCH("22",B39)),0.125,0)</f>
        <v>0</v>
      </c>
      <c r="V39" s="13">
        <f>IF(ISNUMBER(SEARCH("22",C39)),0.125,0)</f>
        <v>0.125</v>
      </c>
      <c r="W39" s="13">
        <f>IF(ISNUMBER(SEARCH("22",D39)),0.125,0)</f>
        <v>0</v>
      </c>
      <c r="X39" s="13">
        <f>IF(ISNUMBER(SEARCH("22",E39)),0.125,0)</f>
        <v>0.125</v>
      </c>
      <c r="Y39" s="13">
        <f>IF(ISNUMBER(SEARCH("22",F39)),0.125,0)</f>
        <v>0</v>
      </c>
      <c r="Z39" s="13">
        <f>IF(ISNUMBER(SEARCH("22",G39)),0.125,0)</f>
        <v>0</v>
      </c>
      <c r="AA39" s="14">
        <f>IF(ISNUMBER(SEARCH("22",H39)),0.125,0)</f>
        <v>0</v>
      </c>
    </row>
    <row r="40" spans="1:27" ht="16.5" thickBot="1" x14ac:dyDescent="0.3">
      <c r="A40" s="36" t="s">
        <v>47</v>
      </c>
      <c r="B40" s="42" t="s">
        <v>62</v>
      </c>
      <c r="C40" s="42" t="s">
        <v>62</v>
      </c>
      <c r="D40" s="42" t="s">
        <v>66</v>
      </c>
      <c r="E40" s="42" t="s">
        <v>62</v>
      </c>
      <c r="F40" s="42" t="s">
        <v>62</v>
      </c>
      <c r="G40" s="42" t="s">
        <v>12</v>
      </c>
      <c r="H40" s="42" t="s">
        <v>12</v>
      </c>
      <c r="I40" s="40">
        <f t="shared" si="18"/>
        <v>1.5416666666666665</v>
      </c>
      <c r="J40" s="6">
        <f ca="1">[1]!NB_COLORE(B40:H40)</f>
        <v>0</v>
      </c>
      <c r="K40" s="6">
        <f>COUNTIF(B40:H40,"RH")</f>
        <v>2</v>
      </c>
      <c r="L40" s="34"/>
      <c r="M40" s="36" t="s">
        <v>47</v>
      </c>
      <c r="N40" s="50">
        <f>IFERROR(MID(B40,FIND("-",B40)+1,10)*1-MID(B40,1,FIND("-",B40)-1)*1,"")</f>
        <v>0.29166666666666663</v>
      </c>
      <c r="O40" s="50">
        <f>IFERROR(MID(C40,FIND("-",C40)+1,10)*1-MID(C40,1,FIND("-",C40)-1)*1,"")</f>
        <v>0.29166666666666663</v>
      </c>
      <c r="P40" s="50">
        <f>IFERROR(MID(D40,FIND("-",D40)+1,10)*1-MID(D40,1,FIND("-",D40)-1)*1,"")</f>
        <v>0.375</v>
      </c>
      <c r="Q40" s="50">
        <f>IFERROR(MID(E40,FIND("-",E40)+1,10)*1-MID(E40,1,FIND("-",E40)-1)*1,"")</f>
        <v>0.29166666666666663</v>
      </c>
      <c r="R40" s="50">
        <f>IFERROR(MID(F40,FIND("-",F40)+1,10)*1-MID(F40,1,FIND("-",F40)-1)*1,"")</f>
        <v>0.29166666666666663</v>
      </c>
      <c r="S40" s="50" t="str">
        <f>IFERROR(MID(G40,FIND("-",G40)+1,10)*1-MID(G40,1,FIND("-",G40)-1)*1,"")</f>
        <v/>
      </c>
      <c r="T40" s="50" t="str">
        <f>IFERROR(MID(H40,FIND("-",H40)+1,10)*1-MID(H40,1,FIND("-",H40)-1)*1,"")</f>
        <v/>
      </c>
      <c r="U40" s="15">
        <f>IF(ISNUMBER(SEARCH("22",B40)),0.125,0)</f>
        <v>0</v>
      </c>
      <c r="V40" s="16">
        <f>IF(ISNUMBER(SEARCH("22",C40)),0.125,0)</f>
        <v>0</v>
      </c>
      <c r="W40" s="16">
        <f>IF(ISNUMBER(SEARCH("22",D40)),0.125,0)</f>
        <v>0</v>
      </c>
      <c r="X40" s="16">
        <f>IF(ISNUMBER(SEARCH("22",E40)),0.125,0)</f>
        <v>0</v>
      </c>
      <c r="Y40" s="16">
        <f>IF(ISNUMBER(SEARCH("22",F40)),0.125,0)</f>
        <v>0</v>
      </c>
      <c r="Z40" s="16">
        <f>IF(ISNUMBER(SEARCH("22",G40)),0.125,0)</f>
        <v>0</v>
      </c>
      <c r="AA40" s="17">
        <f>IF(ISNUMBER(SEARCH("22",H40)),0.125,0)</f>
        <v>0</v>
      </c>
    </row>
    <row r="41" spans="1:27" ht="16.5" thickBot="1" x14ac:dyDescent="0.3">
      <c r="A41" s="28" t="s">
        <v>30</v>
      </c>
      <c r="B41" s="28"/>
      <c r="C41" s="28"/>
      <c r="D41" s="28"/>
      <c r="E41" s="28"/>
      <c r="F41" s="28"/>
      <c r="G41" s="28"/>
      <c r="H41" s="28"/>
      <c r="I41" s="28"/>
      <c r="J41" s="5"/>
      <c r="K41" s="5"/>
      <c r="L41" s="32"/>
      <c r="M41" s="52"/>
      <c r="N41" s="49" t="s">
        <v>79</v>
      </c>
      <c r="O41" s="49"/>
      <c r="P41" s="49"/>
      <c r="Q41" s="49"/>
      <c r="R41" s="49"/>
      <c r="S41" s="49"/>
      <c r="T41" s="49"/>
      <c r="U41" s="30" t="s">
        <v>80</v>
      </c>
      <c r="V41" s="30"/>
      <c r="W41" s="30"/>
      <c r="X41" s="30"/>
      <c r="Y41" s="30"/>
      <c r="Z41" s="30"/>
      <c r="AA41" s="31"/>
    </row>
    <row r="42" spans="1:27" x14ac:dyDescent="0.25">
      <c r="A42" s="45"/>
      <c r="B42" s="46">
        <f>H33+1</f>
        <v>44592</v>
      </c>
      <c r="C42" s="46">
        <f>B42+1</f>
        <v>44593</v>
      </c>
      <c r="D42" s="46">
        <f t="shared" ref="D42:F42" si="19">C42+1</f>
        <v>44594</v>
      </c>
      <c r="E42" s="46">
        <f t="shared" si="19"/>
        <v>44595</v>
      </c>
      <c r="F42" s="46">
        <f t="shared" si="19"/>
        <v>44596</v>
      </c>
      <c r="G42" s="46">
        <f>F42+1</f>
        <v>44597</v>
      </c>
      <c r="H42" s="46">
        <f>G42+1</f>
        <v>44598</v>
      </c>
      <c r="I42" s="38" t="s">
        <v>9</v>
      </c>
      <c r="J42" s="1" t="s">
        <v>78</v>
      </c>
      <c r="K42" s="1" t="s">
        <v>12</v>
      </c>
      <c r="L42" s="33"/>
      <c r="M42" s="53"/>
      <c r="N42" s="47">
        <f>T33+1</f>
        <v>44592</v>
      </c>
      <c r="O42" s="47">
        <f>N42+1</f>
        <v>44593</v>
      </c>
      <c r="P42" s="47">
        <f t="shared" ref="P42" si="20">O42+1</f>
        <v>44594</v>
      </c>
      <c r="Q42" s="47">
        <f t="shared" ref="Q42" si="21">P42+1</f>
        <v>44595</v>
      </c>
      <c r="R42" s="47">
        <f t="shared" ref="R42" si="22">Q42+1</f>
        <v>44596</v>
      </c>
      <c r="S42" s="47">
        <f>R42+1</f>
        <v>44597</v>
      </c>
      <c r="T42" s="47">
        <f>S42+1</f>
        <v>44598</v>
      </c>
      <c r="U42" s="9" t="s">
        <v>2</v>
      </c>
      <c r="V42" s="10" t="s">
        <v>3</v>
      </c>
      <c r="W42" s="10" t="s">
        <v>4</v>
      </c>
      <c r="X42" s="10" t="s">
        <v>5</v>
      </c>
      <c r="Y42" s="10" t="s">
        <v>6</v>
      </c>
      <c r="Z42" s="10" t="s">
        <v>7</v>
      </c>
      <c r="AA42" s="11" t="s">
        <v>8</v>
      </c>
    </row>
    <row r="43" spans="1:27" x14ac:dyDescent="0.25">
      <c r="A43" s="45"/>
      <c r="B43" s="38" t="s">
        <v>2</v>
      </c>
      <c r="C43" s="38" t="s">
        <v>3</v>
      </c>
      <c r="D43" s="38" t="s">
        <v>4</v>
      </c>
      <c r="E43" s="38" t="s">
        <v>5</v>
      </c>
      <c r="F43" s="38" t="s">
        <v>6</v>
      </c>
      <c r="G43" s="38" t="s">
        <v>7</v>
      </c>
      <c r="H43" s="38" t="s">
        <v>8</v>
      </c>
      <c r="I43" s="38"/>
      <c r="J43" s="1"/>
      <c r="K43" s="1"/>
      <c r="L43" s="33"/>
      <c r="M43" s="51"/>
      <c r="N43" s="37" t="s">
        <v>2</v>
      </c>
      <c r="O43" s="37" t="s">
        <v>3</v>
      </c>
      <c r="P43" s="37" t="s">
        <v>4</v>
      </c>
      <c r="Q43" s="37" t="s">
        <v>5</v>
      </c>
      <c r="R43" s="37" t="s">
        <v>6</v>
      </c>
      <c r="S43" s="37" t="s">
        <v>7</v>
      </c>
      <c r="T43" s="37" t="s">
        <v>8</v>
      </c>
      <c r="U43" s="9"/>
      <c r="V43" s="10"/>
      <c r="W43" s="10"/>
      <c r="X43" s="10"/>
      <c r="Y43" s="10"/>
      <c r="Z43" s="10"/>
      <c r="AA43" s="11"/>
    </row>
    <row r="44" spans="1:27" ht="15.75" x14ac:dyDescent="0.25">
      <c r="A44" s="38" t="s">
        <v>10</v>
      </c>
      <c r="B44" s="42" t="s">
        <v>11</v>
      </c>
      <c r="C44" s="42" t="s">
        <v>11</v>
      </c>
      <c r="D44" s="42" t="s">
        <v>11</v>
      </c>
      <c r="E44" s="42" t="s">
        <v>11</v>
      </c>
      <c r="F44" s="42" t="s">
        <v>11</v>
      </c>
      <c r="G44" s="42" t="s">
        <v>12</v>
      </c>
      <c r="H44" s="42" t="s">
        <v>12</v>
      </c>
      <c r="I44" s="40">
        <f>SUM(N44:R44)</f>
        <v>1.458333333333333</v>
      </c>
      <c r="J44" s="6">
        <f ca="1">[1]!NB_COLORE(B44:H44)</f>
        <v>0</v>
      </c>
      <c r="K44" s="6">
        <f>COUNTIF(B44:H44,"RH")</f>
        <v>2</v>
      </c>
      <c r="L44" s="34"/>
      <c r="M44" s="38" t="s">
        <v>10</v>
      </c>
      <c r="N44" s="43">
        <f>IFERROR(MID(B44,FIND("-",B44)+1,10)*1-MID(B44,1,FIND("-",B44)-1)*1,"")</f>
        <v>0.29166666666666663</v>
      </c>
      <c r="O44" s="43">
        <f>IFERROR(MID(C44,FIND("-",C44)+1,10)*1-MID(C44,1,FIND("-",C44)-1)*1,"")</f>
        <v>0.29166666666666663</v>
      </c>
      <c r="P44" s="43">
        <f>IFERROR(MID(D44,FIND("-",D44)+1,10)*1-MID(D44,1,FIND("-",D44)-1)*1,"")</f>
        <v>0.29166666666666663</v>
      </c>
      <c r="Q44" s="43">
        <f>IFERROR(MID(E44,FIND("-",E44)+1,10)*1-MID(E44,1,FIND("-",E44)-1)*1,"")</f>
        <v>0.29166666666666663</v>
      </c>
      <c r="R44" s="43">
        <f>IFERROR(MID(F44,FIND("-",F44)+1,10)*1-MID(F44,1,FIND("-",F44)-1)*1,"")</f>
        <v>0.29166666666666663</v>
      </c>
      <c r="S44" s="43" t="str">
        <f>IFERROR(MID(G44,FIND("-",G44)+1,10)*1-MID(G44,1,FIND("-",G44)-1)*1,"")</f>
        <v/>
      </c>
      <c r="T44" s="43" t="str">
        <f>IFERROR(MID(H44,FIND("-",H44)+1,10)*1-MID(H44,1,FIND("-",H44)-1)*1,"")</f>
        <v/>
      </c>
      <c r="U44" s="12"/>
      <c r="V44" s="13"/>
      <c r="W44" s="13"/>
      <c r="X44" s="13"/>
      <c r="Y44" s="13"/>
      <c r="Z44" s="13"/>
      <c r="AA44" s="20"/>
    </row>
    <row r="45" spans="1:27" ht="15.75" x14ac:dyDescent="0.25">
      <c r="A45" s="36" t="s">
        <v>48</v>
      </c>
      <c r="B45" s="42" t="s">
        <v>16</v>
      </c>
      <c r="C45" s="42" t="s">
        <v>59</v>
      </c>
      <c r="D45" s="42" t="s">
        <v>58</v>
      </c>
      <c r="E45" s="42" t="s">
        <v>12</v>
      </c>
      <c r="F45" s="42" t="s">
        <v>54</v>
      </c>
      <c r="G45" s="42" t="s">
        <v>21</v>
      </c>
      <c r="H45" s="42" t="s">
        <v>20</v>
      </c>
      <c r="I45" s="40">
        <f>SUM(N45:AA45)</f>
        <v>1.927083333333333</v>
      </c>
      <c r="J45" s="6">
        <f ca="1">[1]!NB_COLORE(B45:H45)</f>
        <v>2</v>
      </c>
      <c r="K45" s="6">
        <f>COUNTIF(B45:H45,"RH")</f>
        <v>1</v>
      </c>
      <c r="L45" s="34"/>
      <c r="M45" s="36" t="s">
        <v>48</v>
      </c>
      <c r="N45" s="43">
        <f>IFERROR(MID(B45,FIND("-",B45)+1,10)*1-MID(B45,1,FIND("-",B45)-1)*1,"")</f>
        <v>0.125</v>
      </c>
      <c r="O45" s="43">
        <f>IFERROR(MID(C45,FIND("-",C45)+1,10)*1-MID(C45,1,FIND("-",C45)-1)*1,"")</f>
        <v>0.25</v>
      </c>
      <c r="P45" s="43">
        <f>IFERROR(MID(D45,FIND("-",D45)+1,10)*1-MID(D45,1,FIND("-",D45)-1)*1,"")</f>
        <v>0.33333333333333337</v>
      </c>
      <c r="Q45" s="43" t="str">
        <f>IFERROR(MID(E45,FIND("-",E45)+1,10)*1-MID(E45,1,FIND("-",E45)-1)*1,"")</f>
        <v/>
      </c>
      <c r="R45" s="43">
        <f>IFERROR(MID(F45,FIND("-",F45)+1,10)*1-MID(F45,1,FIND("-",F45)-1)*1,"")</f>
        <v>0.33333333333333326</v>
      </c>
      <c r="S45" s="43">
        <f>IFERROR(MID(G45,FIND("-",G45)+1,10)*1-MID(G45,1,FIND("-",G45)-1)*1,"")</f>
        <v>0.17708333333333331</v>
      </c>
      <c r="T45" s="43">
        <f>IFERROR(MID(H45,FIND("-",H45)+1,10)*1-MID(H45,1,FIND("-",H45)-1)*1,"")</f>
        <v>0.45833333333333331</v>
      </c>
      <c r="U45" s="12">
        <f>IF(ISNUMBER(SEARCH("22",B45)),0.125,0)</f>
        <v>0</v>
      </c>
      <c r="V45" s="13">
        <f>IF(ISNUMBER(SEARCH("22",C45)),0.125,0)</f>
        <v>0</v>
      </c>
      <c r="W45" s="13">
        <f>IF(ISNUMBER(SEARCH("22",D45)),0.125,0)</f>
        <v>0</v>
      </c>
      <c r="X45" s="13">
        <f>IF(ISNUMBER(SEARCH("22",E45)),0.125,0)</f>
        <v>0</v>
      </c>
      <c r="Y45" s="13">
        <f>IF(ISNUMBER(SEARCH("22",F45)),0.125,0)</f>
        <v>0.125</v>
      </c>
      <c r="Z45" s="13">
        <f>IF(ISNUMBER(SEARCH("22",G45)),0.125,0)</f>
        <v>0</v>
      </c>
      <c r="AA45" s="14">
        <f>IF(ISNUMBER(SEARCH("22",H45)),0.125,0)</f>
        <v>0.125</v>
      </c>
    </row>
    <row r="46" spans="1:27" ht="15.75" x14ac:dyDescent="0.25">
      <c r="A46" s="36" t="s">
        <v>49</v>
      </c>
      <c r="B46" s="42"/>
      <c r="C46" s="36"/>
      <c r="D46" s="36"/>
      <c r="E46" s="42"/>
      <c r="F46" s="36" t="s">
        <v>16</v>
      </c>
      <c r="G46" s="36"/>
      <c r="H46" s="36"/>
      <c r="I46" s="40">
        <f t="shared" ref="I46:I49" si="23">SUM(N46:AA46)</f>
        <v>0.125</v>
      </c>
      <c r="J46" s="6">
        <f ca="1">[1]!NB_COLORE(B46:H46)</f>
        <v>0</v>
      </c>
      <c r="K46" s="6">
        <f>COUNTIF(B46:H46,"RH")</f>
        <v>0</v>
      </c>
      <c r="L46" s="34"/>
      <c r="M46" s="36" t="s">
        <v>49</v>
      </c>
      <c r="N46" s="43" t="str">
        <f>IFERROR(MID(B46,FIND("-",B46)+1,10)*1-MID(B46,1,FIND("-",B46)-1)*1,"")</f>
        <v/>
      </c>
      <c r="O46" s="43" t="str">
        <f>IFERROR(MID(C46,FIND("-",C46)+1,10)*1-MID(C46,1,FIND("-",C46)-1)*1,"")</f>
        <v/>
      </c>
      <c r="P46" s="43" t="str">
        <f>IFERROR(MID(D46,FIND("-",D46)+1,10)*1-MID(D46,1,FIND("-",D46)-1)*1,"")</f>
        <v/>
      </c>
      <c r="Q46" s="43" t="str">
        <f>IFERROR(MID(E46,FIND("-",E46)+1,10)*1-MID(E46,1,FIND("-",E46)-1)*1,"")</f>
        <v/>
      </c>
      <c r="R46" s="43">
        <f>IFERROR(MID(F46,FIND("-",F46)+1,10)*1-MID(F46,1,FIND("-",F46)-1)*1,"")</f>
        <v>0.125</v>
      </c>
      <c r="S46" s="43" t="str">
        <f>IFERROR(MID(G46,FIND("-",G46)+1,10)*1-MID(G46,1,FIND("-",G46)-1)*1,"")</f>
        <v/>
      </c>
      <c r="T46" s="43" t="str">
        <f>IFERROR(MID(H46,FIND("-",H46)+1,10)*1-MID(H46,1,FIND("-",H46)-1)*1,"")</f>
        <v/>
      </c>
      <c r="U46" s="12">
        <f>IF(ISNUMBER(SEARCH("22",B46)),0.125,0)</f>
        <v>0</v>
      </c>
      <c r="V46" s="13">
        <f t="shared" ref="V46:V49" si="24">IF(ISNUMBER(SEARCH("22",C46)),0.125,0)</f>
        <v>0</v>
      </c>
      <c r="W46" s="13">
        <f t="shared" ref="W46:W49" si="25">IF(ISNUMBER(SEARCH("22",D46)),0.125,0)</f>
        <v>0</v>
      </c>
      <c r="X46" s="13">
        <f t="shared" ref="X46:X49" si="26">IF(ISNUMBER(SEARCH("22",E46)),0.125,0)</f>
        <v>0</v>
      </c>
      <c r="Y46" s="13">
        <f t="shared" ref="Y46:Y49" si="27">IF(ISNUMBER(SEARCH("22",F46)),0.125,0)</f>
        <v>0</v>
      </c>
      <c r="Z46" s="13">
        <f t="shared" ref="Z46:Z49" si="28">IF(ISNUMBER(SEARCH("22",G46)),0.125,0)</f>
        <v>0</v>
      </c>
      <c r="AA46" s="14">
        <f t="shared" ref="AA46:AA49" si="29">IF(ISNUMBER(SEARCH("22",H46)),0.125,0)</f>
        <v>0</v>
      </c>
    </row>
    <row r="47" spans="1:27" ht="15.75" x14ac:dyDescent="0.25">
      <c r="A47" s="36" t="s">
        <v>50</v>
      </c>
      <c r="B47" s="42" t="s">
        <v>22</v>
      </c>
      <c r="C47" s="36" t="s">
        <v>18</v>
      </c>
      <c r="D47" s="36" t="s">
        <v>57</v>
      </c>
      <c r="E47" s="36" t="s">
        <v>18</v>
      </c>
      <c r="F47" s="36" t="s">
        <v>12</v>
      </c>
      <c r="G47" s="36" t="s">
        <v>20</v>
      </c>
      <c r="H47" s="36" t="s">
        <v>23</v>
      </c>
      <c r="I47" s="40">
        <f t="shared" si="23"/>
        <v>2.052083333333333</v>
      </c>
      <c r="J47" s="6">
        <f ca="1">[1]!NB_COLORE(B47:H47)</f>
        <v>3</v>
      </c>
      <c r="K47" s="6">
        <f>COUNTIF(B47:H47,"RH")</f>
        <v>1</v>
      </c>
      <c r="L47" s="34"/>
      <c r="M47" s="36" t="s">
        <v>50</v>
      </c>
      <c r="N47" s="43">
        <f>IFERROR(MID(B47,FIND("-",B47)+1,10)*1-MID(B47,1,FIND("-",B47)-1)*1,"")</f>
        <v>0.54166666666666663</v>
      </c>
      <c r="O47" s="43">
        <f>IFERROR(MID(C47,FIND("-",C47)+1,10)*1-MID(C47,1,FIND("-",C47)-1)*1,"")</f>
        <v>0.10416666666666663</v>
      </c>
      <c r="P47" s="43">
        <f>IFERROR(MID(D47,FIND("-",D47)+1,10)*1-MID(D47,1,FIND("-",D47)-1)*1,"")</f>
        <v>0.29166666666666663</v>
      </c>
      <c r="Q47" s="43">
        <f>IFERROR(MID(E47,FIND("-",E47)+1,10)*1-MID(E47,1,FIND("-",E47)-1)*1,"")</f>
        <v>0.10416666666666663</v>
      </c>
      <c r="R47" s="43" t="str">
        <f>IFERROR(MID(F47,FIND("-",F47)+1,10)*1-MID(F47,1,FIND("-",F47)-1)*1,"")</f>
        <v/>
      </c>
      <c r="S47" s="43">
        <f>IFERROR(MID(G47,FIND("-",G47)+1,10)*1-MID(G47,1,FIND("-",G47)-1)*1,"")</f>
        <v>0.45833333333333331</v>
      </c>
      <c r="T47" s="43">
        <f>IFERROR(MID(H47,FIND("-",H47)+1,10)*1-MID(H47,1,FIND("-",H47)-1)*1,"")</f>
        <v>0.17708333333333331</v>
      </c>
      <c r="U47" s="12">
        <f>IF(ISNUMBER(SEARCH("22",B47)),0.125,0)</f>
        <v>0.125</v>
      </c>
      <c r="V47" s="13">
        <f t="shared" si="24"/>
        <v>0</v>
      </c>
      <c r="W47" s="13">
        <f t="shared" si="25"/>
        <v>0.125</v>
      </c>
      <c r="X47" s="13">
        <f t="shared" si="26"/>
        <v>0</v>
      </c>
      <c r="Y47" s="13">
        <f t="shared" si="27"/>
        <v>0</v>
      </c>
      <c r="Z47" s="13">
        <f t="shared" si="28"/>
        <v>0.125</v>
      </c>
      <c r="AA47" s="14">
        <f t="shared" si="29"/>
        <v>0</v>
      </c>
    </row>
    <row r="48" spans="1:27" ht="15.75" x14ac:dyDescent="0.25">
      <c r="A48" s="36" t="s">
        <v>51</v>
      </c>
      <c r="B48" s="42" t="s">
        <v>16</v>
      </c>
      <c r="C48" s="42" t="s">
        <v>54</v>
      </c>
      <c r="D48" s="42" t="s">
        <v>26</v>
      </c>
      <c r="E48" s="42" t="s">
        <v>55</v>
      </c>
      <c r="F48" s="42" t="s">
        <v>56</v>
      </c>
      <c r="G48" s="42" t="s">
        <v>12</v>
      </c>
      <c r="H48" s="42" t="s">
        <v>12</v>
      </c>
      <c r="I48" s="40">
        <f t="shared" si="23"/>
        <v>1.4999999999999998</v>
      </c>
      <c r="J48" s="6">
        <f ca="1">[1]!NB_COLORE(B48:H48)</f>
        <v>2</v>
      </c>
      <c r="K48" s="6">
        <f>COUNTIF(B48:H48,"RH")</f>
        <v>2</v>
      </c>
      <c r="L48" s="34"/>
      <c r="M48" s="36" t="s">
        <v>51</v>
      </c>
      <c r="N48" s="43">
        <f>IFERROR(MID(B48,FIND("-",B48)+1,10)*1-MID(B48,1,FIND("-",B48)-1)*1,"")</f>
        <v>0.125</v>
      </c>
      <c r="O48" s="43">
        <f>IFERROR(MID(C48,FIND("-",C48)+1,10)*1-MID(C48,1,FIND("-",C48)-1)*1,"")</f>
        <v>0.33333333333333326</v>
      </c>
      <c r="P48" s="43">
        <f>IFERROR(MID(D48,FIND("-",D48)+1,10)*1-MID(D48,1,FIND("-",D48)-1)*1,"")</f>
        <v>0.16666666666666663</v>
      </c>
      <c r="Q48" s="43">
        <f>IFERROR(MID(E48,FIND("-",E48)+1,10)*1-MID(E48,1,FIND("-",E48)-1)*1,"")</f>
        <v>0.49999999999999994</v>
      </c>
      <c r="R48" s="43">
        <f>IFERROR(MID(F48,FIND("-",F48)+1,10)*1-MID(F48,1,FIND("-",F48)-1)*1,"")</f>
        <v>0.125</v>
      </c>
      <c r="S48" s="43" t="str">
        <f>IFERROR(MID(G48,FIND("-",G48)+1,10)*1-MID(G48,1,FIND("-",G48)-1)*1,"")</f>
        <v/>
      </c>
      <c r="T48" s="43" t="str">
        <f>IFERROR(MID(H48,FIND("-",H48)+1,10)*1-MID(H48,1,FIND("-",H48)-1)*1,"")</f>
        <v/>
      </c>
      <c r="U48" s="12">
        <f>IF(ISNUMBER(SEARCH("22",B48)),0.125,0)</f>
        <v>0</v>
      </c>
      <c r="V48" s="13">
        <f t="shared" si="24"/>
        <v>0.125</v>
      </c>
      <c r="W48" s="13">
        <f t="shared" si="25"/>
        <v>0</v>
      </c>
      <c r="X48" s="13">
        <f t="shared" si="26"/>
        <v>0.125</v>
      </c>
      <c r="Y48" s="13">
        <f t="shared" si="27"/>
        <v>0</v>
      </c>
      <c r="Z48" s="13">
        <f t="shared" si="28"/>
        <v>0</v>
      </c>
      <c r="AA48" s="14">
        <f t="shared" si="29"/>
        <v>0</v>
      </c>
    </row>
    <row r="49" spans="1:27" ht="15.75" x14ac:dyDescent="0.25">
      <c r="A49" s="36" t="s">
        <v>52</v>
      </c>
      <c r="B49" s="42" t="s">
        <v>27</v>
      </c>
      <c r="C49" s="42" t="s">
        <v>53</v>
      </c>
      <c r="D49" s="42" t="s">
        <v>53</v>
      </c>
      <c r="E49" s="42" t="s">
        <v>53</v>
      </c>
      <c r="F49" s="42" t="s">
        <v>53</v>
      </c>
      <c r="G49" s="42" t="s">
        <v>12</v>
      </c>
      <c r="H49" s="42" t="s">
        <v>12</v>
      </c>
      <c r="I49" s="40">
        <f t="shared" si="23"/>
        <v>0.20833333333333331</v>
      </c>
      <c r="J49" s="6">
        <f ca="1">[1]!NB_COLORE(B49:H49)</f>
        <v>0</v>
      </c>
      <c r="K49" s="6">
        <f>COUNTIF(B49:H49,"RH")</f>
        <v>2</v>
      </c>
      <c r="L49" s="34"/>
      <c r="M49" s="36" t="s">
        <v>52</v>
      </c>
      <c r="N49" s="43">
        <f>IFERROR(MID(B49,FIND("-",B49)+1,10)*1-MID(B49,1,FIND("-",B49)-1)*1,"")</f>
        <v>0.20833333333333331</v>
      </c>
      <c r="O49" s="43" t="str">
        <f>IFERROR(MID(C49,FIND("-",C49)+1,10)*1-MID(C49,1,FIND("-",C49)-1)*1,"")</f>
        <v/>
      </c>
      <c r="P49" s="43" t="str">
        <f>IFERROR(MID(D49,FIND("-",D49)+1,10)*1-MID(D49,1,FIND("-",D49)-1)*1,"")</f>
        <v/>
      </c>
      <c r="Q49" s="43" t="str">
        <f>IFERROR(MID(E49,FIND("-",E49)+1,10)*1-MID(E49,1,FIND("-",E49)-1)*1,"")</f>
        <v/>
      </c>
      <c r="R49" s="43" t="str">
        <f>IFERROR(MID(F49,FIND("-",F49)+1,10)*1-MID(F49,1,FIND("-",F49)-1)*1,"")</f>
        <v/>
      </c>
      <c r="S49" s="43" t="str">
        <f>IFERROR(MID(G49,FIND("-",G49)+1,10)*1-MID(G49,1,FIND("-",G49)-1)*1,"")</f>
        <v/>
      </c>
      <c r="T49" s="43" t="str">
        <f>IFERROR(MID(H49,FIND("-",H49)+1,10)*1-MID(H49,1,FIND("-",H49)-1)*1,"")</f>
        <v/>
      </c>
      <c r="U49" s="15">
        <f>IF(ISNUMBER(SEARCH("22",B49)),0.125,0)</f>
        <v>0</v>
      </c>
      <c r="V49" s="16">
        <f t="shared" si="24"/>
        <v>0</v>
      </c>
      <c r="W49" s="16">
        <f t="shared" si="25"/>
        <v>0</v>
      </c>
      <c r="X49" s="16">
        <f t="shared" si="26"/>
        <v>0</v>
      </c>
      <c r="Y49" s="16">
        <f t="shared" si="27"/>
        <v>0</v>
      </c>
      <c r="Z49" s="16">
        <f t="shared" si="28"/>
        <v>0</v>
      </c>
      <c r="AA49" s="17">
        <f t="shared" si="29"/>
        <v>0</v>
      </c>
    </row>
    <row r="50" spans="1:27" x14ac:dyDescent="0.25">
      <c r="L50" s="35"/>
    </row>
    <row r="52" spans="1:27" x14ac:dyDescent="0.25">
      <c r="B52" s="7" t="s">
        <v>75</v>
      </c>
      <c r="C52" s="8" t="s">
        <v>76</v>
      </c>
      <c r="D52" s="8" t="s">
        <v>77</v>
      </c>
      <c r="E52" s="8"/>
      <c r="M52" t="s">
        <v>70</v>
      </c>
    </row>
    <row r="53" spans="1:27" x14ac:dyDescent="0.25">
      <c r="A53" t="s">
        <v>70</v>
      </c>
      <c r="B53" s="2">
        <f>I46+I38+I30+I22+I9</f>
        <v>3.4791666666666661</v>
      </c>
      <c r="C53">
        <f ca="1">SUM(J38+J30+J22+J9+J46)</f>
        <v>5</v>
      </c>
      <c r="D53">
        <f>SUM(K38+K30+K22+K9+K46)</f>
        <v>5</v>
      </c>
      <c r="M53" t="s">
        <v>71</v>
      </c>
    </row>
    <row r="54" spans="1:27" x14ac:dyDescent="0.25">
      <c r="A54" t="s">
        <v>71</v>
      </c>
      <c r="B54" s="2">
        <f>I47+I39+I31+I18+I10</f>
        <v>7.0208333333333321</v>
      </c>
      <c r="C54">
        <f ca="1">SUM(J47+J39+J31+J18+J10)</f>
        <v>7</v>
      </c>
      <c r="D54">
        <f>SUM(K47+K39+K31+K18+K10)</f>
        <v>9</v>
      </c>
      <c r="M54" t="s">
        <v>72</v>
      </c>
    </row>
    <row r="55" spans="1:27" x14ac:dyDescent="0.25">
      <c r="A55" t="s">
        <v>72</v>
      </c>
      <c r="B55" s="2">
        <f>I48+I40+I27+I19+I11</f>
        <v>7.1041666666666661</v>
      </c>
      <c r="C55">
        <f ca="1">SUM(J48+J40+J27+J19+J11)</f>
        <v>7</v>
      </c>
      <c r="D55">
        <f>SUM(K48+K40+K27+K19+K11)</f>
        <v>8</v>
      </c>
      <c r="M55" t="s">
        <v>73</v>
      </c>
    </row>
    <row r="56" spans="1:27" x14ac:dyDescent="0.25">
      <c r="A56" t="s">
        <v>73</v>
      </c>
      <c r="B56" s="2">
        <f>I49+I36+I28+I20+I12</f>
        <v>7.0208333333333321</v>
      </c>
      <c r="C56">
        <f ca="1">SUM(J49+J36+J28+J20+J12)</f>
        <v>8</v>
      </c>
      <c r="D56">
        <f>SUM(K49+K36+K28+K20+K12)</f>
        <v>9</v>
      </c>
      <c r="M56" t="s">
        <v>74</v>
      </c>
    </row>
    <row r="57" spans="1:27" ht="15.75" x14ac:dyDescent="0.25">
      <c r="A57" t="s">
        <v>74</v>
      </c>
      <c r="B57" s="2">
        <f>I45+I37+I29+I21+I13</f>
        <v>7.0416666666666652</v>
      </c>
      <c r="C57">
        <f ca="1">SUM(J45+J37+J29+J21+J13)</f>
        <v>8</v>
      </c>
      <c r="D57">
        <f>SUM(K45+K37+K29+K21+K13)</f>
        <v>8</v>
      </c>
      <c r="K57" s="3"/>
      <c r="L57" s="3"/>
    </row>
  </sheetData>
  <mergeCells count="17">
    <mergeCell ref="N32:T32"/>
    <mergeCell ref="U32:AA32"/>
    <mergeCell ref="N41:T41"/>
    <mergeCell ref="U41:AA41"/>
    <mergeCell ref="N5:T5"/>
    <mergeCell ref="U5:AA5"/>
    <mergeCell ref="N14:T14"/>
    <mergeCell ref="U14:AA14"/>
    <mergeCell ref="N23:T23"/>
    <mergeCell ref="U23:AA23"/>
    <mergeCell ref="A1:K1"/>
    <mergeCell ref="A41:I41"/>
    <mergeCell ref="A4:I4"/>
    <mergeCell ref="A5:I5"/>
    <mergeCell ref="A14:I14"/>
    <mergeCell ref="A23:I23"/>
    <mergeCell ref="A32:I32"/>
  </mergeCells>
  <conditionalFormatting sqref="B8:H9 B11:H13 B10:F10 H10">
    <cfRule type="cellIs" dxfId="71" priority="60" operator="equal">
      <formula>0.916666666666667</formula>
    </cfRule>
  </conditionalFormatting>
  <conditionalFormatting sqref="A23:L23 A32:L32 A41:L41 A58:L58 A50:L56 A57:J57 A8:L14 A15:I15 A24:I24 A33:I33 A44:I49 A43 I43 A17:I22 A16 I16 A26:I31 A25 I25 A35:I40 A34 I34 A42:I42">
    <cfRule type="containsText" dxfId="70" priority="55" operator="containsText" text="julia">
      <formula>NOT(ISERROR(SEARCH("julia",A8)))</formula>
    </cfRule>
    <cfRule type="containsText" dxfId="69" priority="56" operator="containsText" text="julie">
      <formula>NOT(ISERROR(SEARCH("julie",A8)))</formula>
    </cfRule>
    <cfRule type="containsText" dxfId="68" priority="57" operator="containsText" text="anthony">
      <formula>NOT(ISERROR(SEARCH("anthony",A8)))</formula>
    </cfRule>
    <cfRule type="containsText" dxfId="67" priority="58" operator="containsText" text="cedric">
      <formula>NOT(ISERROR(SEARCH("cedric",A8)))</formula>
    </cfRule>
    <cfRule type="containsText" dxfId="66" priority="59" operator="containsText" text="andrea">
      <formula>NOT(ISERROR(SEARCH("andrea",A8)))</formula>
    </cfRule>
  </conditionalFormatting>
  <conditionalFormatting sqref="B26:H31 B17:H22 B35:H40 B44:H49 B8:H13">
    <cfRule type="containsText" dxfId="65" priority="51" operator="containsText" text="22">
      <formula>NOT(ISERROR(SEARCH("22",B8)))</formula>
    </cfRule>
  </conditionalFormatting>
  <conditionalFormatting sqref="J17:L22">
    <cfRule type="containsText" dxfId="64" priority="46" operator="containsText" text="julia">
      <formula>NOT(ISERROR(SEARCH("julia",J17)))</formula>
    </cfRule>
    <cfRule type="containsText" dxfId="63" priority="47" operator="containsText" text="julie">
      <formula>NOT(ISERROR(SEARCH("julie",J17)))</formula>
    </cfRule>
    <cfRule type="containsText" dxfId="62" priority="48" operator="containsText" text="anthony">
      <formula>NOT(ISERROR(SEARCH("anthony",J17)))</formula>
    </cfRule>
    <cfRule type="containsText" dxfId="61" priority="49" operator="containsText" text="cedric">
      <formula>NOT(ISERROR(SEARCH("cedric",J17)))</formula>
    </cfRule>
    <cfRule type="containsText" dxfId="60" priority="50" operator="containsText" text="andrea">
      <formula>NOT(ISERROR(SEARCH("andrea",J17)))</formula>
    </cfRule>
  </conditionalFormatting>
  <conditionalFormatting sqref="J26:L31">
    <cfRule type="containsText" dxfId="59" priority="41" operator="containsText" text="julia">
      <formula>NOT(ISERROR(SEARCH("julia",J26)))</formula>
    </cfRule>
    <cfRule type="containsText" dxfId="58" priority="42" operator="containsText" text="julie">
      <formula>NOT(ISERROR(SEARCH("julie",J26)))</formula>
    </cfRule>
    <cfRule type="containsText" dxfId="57" priority="43" operator="containsText" text="anthony">
      <formula>NOT(ISERROR(SEARCH("anthony",J26)))</formula>
    </cfRule>
    <cfRule type="containsText" dxfId="56" priority="44" operator="containsText" text="cedric">
      <formula>NOT(ISERROR(SEARCH("cedric",J26)))</formula>
    </cfRule>
    <cfRule type="containsText" dxfId="55" priority="45" operator="containsText" text="andrea">
      <formula>NOT(ISERROR(SEARCH("andrea",J26)))</formula>
    </cfRule>
  </conditionalFormatting>
  <conditionalFormatting sqref="J35:L40">
    <cfRule type="containsText" dxfId="54" priority="36" operator="containsText" text="julia">
      <formula>NOT(ISERROR(SEARCH("julia",J35)))</formula>
    </cfRule>
    <cfRule type="containsText" dxfId="53" priority="37" operator="containsText" text="julie">
      <formula>NOT(ISERROR(SEARCH("julie",J35)))</formula>
    </cfRule>
    <cfRule type="containsText" dxfId="52" priority="38" operator="containsText" text="anthony">
      <formula>NOT(ISERROR(SEARCH("anthony",J35)))</formula>
    </cfRule>
    <cfRule type="containsText" dxfId="51" priority="39" operator="containsText" text="cedric">
      <formula>NOT(ISERROR(SEARCH("cedric",J35)))</formula>
    </cfRule>
    <cfRule type="containsText" dxfId="50" priority="40" operator="containsText" text="andrea">
      <formula>NOT(ISERROR(SEARCH("andrea",J35)))</formula>
    </cfRule>
  </conditionalFormatting>
  <conditionalFormatting sqref="J44:L49">
    <cfRule type="containsText" dxfId="49" priority="31" operator="containsText" text="julia">
      <formula>NOT(ISERROR(SEARCH("julia",J44)))</formula>
    </cfRule>
    <cfRule type="containsText" dxfId="48" priority="32" operator="containsText" text="julie">
      <formula>NOT(ISERROR(SEARCH("julie",J44)))</formula>
    </cfRule>
    <cfRule type="containsText" dxfId="47" priority="33" operator="containsText" text="anthony">
      <formula>NOT(ISERROR(SEARCH("anthony",J44)))</formula>
    </cfRule>
    <cfRule type="containsText" dxfId="46" priority="34" operator="containsText" text="cedric">
      <formula>NOT(ISERROR(SEARCH("cedric",J44)))</formula>
    </cfRule>
    <cfRule type="containsText" dxfId="45" priority="35" operator="containsText" text="andrea">
      <formula>NOT(ISERROR(SEARCH("andrea",J44)))</formula>
    </cfRule>
  </conditionalFormatting>
  <conditionalFormatting sqref="M8:M13">
    <cfRule type="containsText" dxfId="44" priority="6" operator="containsText" text="julia">
      <formula>NOT(ISERROR(SEARCH("julia",M8)))</formula>
    </cfRule>
    <cfRule type="containsText" dxfId="43" priority="7" operator="containsText" text="julie">
      <formula>NOT(ISERROR(SEARCH("julie",M8)))</formula>
    </cfRule>
    <cfRule type="containsText" dxfId="42" priority="8" operator="containsText" text="anthony">
      <formula>NOT(ISERROR(SEARCH("anthony",M8)))</formula>
    </cfRule>
    <cfRule type="containsText" dxfId="41" priority="9" operator="containsText" text="cedric">
      <formula>NOT(ISERROR(SEARCH("cedric",M8)))</formula>
    </cfRule>
    <cfRule type="containsText" dxfId="40" priority="10" operator="containsText" text="andrea">
      <formula>NOT(ISERROR(SEARCH("andrea",M8)))</formula>
    </cfRule>
  </conditionalFormatting>
  <conditionalFormatting sqref="M44:M49">
    <cfRule type="containsText" dxfId="34" priority="26" operator="containsText" text="julia">
      <formula>NOT(ISERROR(SEARCH("julia",M44)))</formula>
    </cfRule>
    <cfRule type="containsText" dxfId="33" priority="27" operator="containsText" text="julie">
      <formula>NOT(ISERROR(SEARCH("julie",M44)))</formula>
    </cfRule>
    <cfRule type="containsText" dxfId="32" priority="28" operator="containsText" text="anthony">
      <formula>NOT(ISERROR(SEARCH("anthony",M44)))</formula>
    </cfRule>
    <cfRule type="containsText" dxfId="31" priority="29" operator="containsText" text="cedric">
      <formula>NOT(ISERROR(SEARCH("cedric",M44)))</formula>
    </cfRule>
    <cfRule type="containsText" dxfId="30" priority="30" operator="containsText" text="andrea">
      <formula>NOT(ISERROR(SEARCH("andrea",M44)))</formula>
    </cfRule>
  </conditionalFormatting>
  <conditionalFormatting sqref="M35:M40">
    <cfRule type="containsText" dxfId="24" priority="21" operator="containsText" text="julia">
      <formula>NOT(ISERROR(SEARCH("julia",M35)))</formula>
    </cfRule>
    <cfRule type="containsText" dxfId="23" priority="22" operator="containsText" text="julie">
      <formula>NOT(ISERROR(SEARCH("julie",M35)))</formula>
    </cfRule>
    <cfRule type="containsText" dxfId="22" priority="23" operator="containsText" text="anthony">
      <formula>NOT(ISERROR(SEARCH("anthony",M35)))</formula>
    </cfRule>
    <cfRule type="containsText" dxfId="21" priority="24" operator="containsText" text="cedric">
      <formula>NOT(ISERROR(SEARCH("cedric",M35)))</formula>
    </cfRule>
    <cfRule type="containsText" dxfId="20" priority="25" operator="containsText" text="andrea">
      <formula>NOT(ISERROR(SEARCH("andrea",M35)))</formula>
    </cfRule>
  </conditionalFormatting>
  <conditionalFormatting sqref="M26:M31">
    <cfRule type="containsText" dxfId="19" priority="16" operator="containsText" text="julia">
      <formula>NOT(ISERROR(SEARCH("julia",M26)))</formula>
    </cfRule>
    <cfRule type="containsText" dxfId="18" priority="17" operator="containsText" text="julie">
      <formula>NOT(ISERROR(SEARCH("julie",M26)))</formula>
    </cfRule>
    <cfRule type="containsText" dxfId="17" priority="18" operator="containsText" text="anthony">
      <formula>NOT(ISERROR(SEARCH("anthony",M26)))</formula>
    </cfRule>
    <cfRule type="containsText" dxfId="16" priority="19" operator="containsText" text="cedric">
      <formula>NOT(ISERROR(SEARCH("cedric",M26)))</formula>
    </cfRule>
    <cfRule type="containsText" dxfId="15" priority="20" operator="containsText" text="andrea">
      <formula>NOT(ISERROR(SEARCH("andrea",M26)))</formula>
    </cfRule>
  </conditionalFormatting>
  <conditionalFormatting sqref="M17:M22">
    <cfRule type="containsText" dxfId="14" priority="11" operator="containsText" text="julia">
      <formula>NOT(ISERROR(SEARCH("julia",M17)))</formula>
    </cfRule>
    <cfRule type="containsText" dxfId="13" priority="12" operator="containsText" text="julie">
      <formula>NOT(ISERROR(SEARCH("julie",M17)))</formula>
    </cfRule>
    <cfRule type="containsText" dxfId="12" priority="13" operator="containsText" text="anthony">
      <formula>NOT(ISERROR(SEARCH("anthony",M17)))</formula>
    </cfRule>
    <cfRule type="containsText" dxfId="11" priority="14" operator="containsText" text="cedric">
      <formula>NOT(ISERROR(SEARCH("cedric",M17)))</formula>
    </cfRule>
    <cfRule type="containsText" dxfId="10" priority="15" operator="containsText" text="andrea">
      <formula>NOT(ISERROR(SEARCH("andrea",M17)))</formula>
    </cfRule>
  </conditionalFormatting>
  <conditionalFormatting sqref="M52:M56">
    <cfRule type="containsText" dxfId="4" priority="1" operator="containsText" text="julia">
      <formula>NOT(ISERROR(SEARCH("julia",M52)))</formula>
    </cfRule>
    <cfRule type="containsText" dxfId="3" priority="2" operator="containsText" text="julie">
      <formula>NOT(ISERROR(SEARCH("julie",M52)))</formula>
    </cfRule>
    <cfRule type="containsText" dxfId="2" priority="3" operator="containsText" text="anthony">
      <formula>NOT(ISERROR(SEARCH("anthony",M52)))</formula>
    </cfRule>
    <cfRule type="containsText" dxfId="1" priority="4" operator="containsText" text="cedric">
      <formula>NOT(ISERROR(SEARCH("cedric",M52)))</formula>
    </cfRule>
    <cfRule type="containsText" dxfId="0" priority="5" operator="containsText" text="andrea">
      <formula>NOT(ISERROR(SEARCH("andrea",M52)))</formula>
    </cfRule>
  </conditionalFormatting>
  <pageMargins left="0.7" right="0.7" top="0.75" bottom="0.75" header="0.3" footer="0.3"/>
  <pageSetup paperSize="9" scale="43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</dc:creator>
  <cp:lastModifiedBy>bapti</cp:lastModifiedBy>
  <cp:lastPrinted>2022-01-31T11:16:07Z</cp:lastPrinted>
  <dcterms:created xsi:type="dcterms:W3CDTF">2022-01-22T11:51:18Z</dcterms:created>
  <dcterms:modified xsi:type="dcterms:W3CDTF">2022-02-16T07:41:43Z</dcterms:modified>
</cp:coreProperties>
</file>