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8055" windowHeight="5100" tabRatio="597" activeTab="1"/>
  </bookViews>
  <sheets>
    <sheet name="T" sheetId="24" r:id="rId1"/>
    <sheet name="recapitulatif" sheetId="1" r:id="rId2"/>
    <sheet name="1" sheetId="2" r:id="rId3"/>
  </sheets>
  <calcPr calcId="125725"/>
</workbook>
</file>

<file path=xl/calcChain.xml><?xml version="1.0" encoding="utf-8"?>
<calcChain xmlns="http://schemas.openxmlformats.org/spreadsheetml/2006/main">
  <c r="D7" i="1"/>
  <c r="D8"/>
  <c r="H2" i="24"/>
  <c r="E2"/>
  <c r="E1"/>
  <c r="E9" s="1"/>
  <c r="B1"/>
  <c r="M8"/>
  <c r="E8"/>
  <c r="M9" s="1"/>
  <c r="N9" s="1"/>
  <c r="M5"/>
  <c r="K5"/>
  <c r="M4"/>
  <c r="K4"/>
  <c r="F4"/>
  <c r="F5" s="1"/>
  <c r="E1" i="2" l="1"/>
  <c r="E2"/>
  <c r="B1"/>
  <c r="M5" l="1"/>
  <c r="M6"/>
  <c r="M4"/>
  <c r="K5"/>
  <c r="K6"/>
  <c r="K4"/>
  <c r="M9" l="1"/>
  <c r="E9"/>
  <c r="M10" l="1"/>
  <c r="N10" s="1"/>
  <c r="E10"/>
  <c r="G2" i="1"/>
</calcChain>
</file>

<file path=xl/comments1.xml><?xml version="1.0" encoding="utf-8"?>
<comments xmlns="http://schemas.openxmlformats.org/spreadsheetml/2006/main">
  <authors>
    <author>IB2048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IB2048:</t>
        </r>
        <r>
          <rPr>
            <sz val="9"/>
            <color indexed="81"/>
            <rFont val="Tahoma"/>
            <family val="2"/>
          </rPr>
          <t xml:space="preserve">
Attention, différent de la date d'envoi</t>
        </r>
      </text>
    </comment>
  </commentList>
</comments>
</file>

<file path=xl/sharedStrings.xml><?xml version="1.0" encoding="utf-8"?>
<sst xmlns="http://schemas.openxmlformats.org/spreadsheetml/2006/main" count="50" uniqueCount="36">
  <si>
    <t>Fournisseur</t>
  </si>
  <si>
    <t>Montant</t>
  </si>
  <si>
    <t>Date de préparation</t>
  </si>
  <si>
    <t>Objet de la prestation</t>
  </si>
  <si>
    <t>Nom du fichier</t>
  </si>
  <si>
    <t>Montant total des DA:</t>
  </si>
  <si>
    <t>Nombre de DA:</t>
  </si>
  <si>
    <t>numéro de commande</t>
  </si>
  <si>
    <t>Jalon</t>
  </si>
  <si>
    <t>Facturation</t>
  </si>
  <si>
    <t>Date</t>
  </si>
  <si>
    <t>Échéance €HT</t>
  </si>
  <si>
    <t>Cumul €HT</t>
  </si>
  <si>
    <t>Retard pénalisable</t>
  </si>
  <si>
    <t>Pénalité par jour</t>
  </si>
  <si>
    <t>Poste</t>
  </si>
  <si>
    <t>Total</t>
  </si>
  <si>
    <t>Numéro BR</t>
  </si>
  <si>
    <t>Numéro de commande =</t>
  </si>
  <si>
    <t>Etat</t>
  </si>
  <si>
    <t>Total réceptionné:</t>
  </si>
  <si>
    <t>Montant réceptionné</t>
  </si>
  <si>
    <t>Restant à réceptionner:</t>
  </si>
  <si>
    <t>Quantité</t>
  </si>
  <si>
    <t>Contrat</t>
  </si>
  <si>
    <t>Envoyé le</t>
  </si>
  <si>
    <t>Préparé par:</t>
  </si>
  <si>
    <t>Sur contrat:</t>
  </si>
  <si>
    <t>Nom onglet</t>
  </si>
  <si>
    <t>=recapitulatif!D0</t>
  </si>
  <si>
    <t>prestation 42</t>
  </si>
  <si>
    <t>C1</t>
  </si>
  <si>
    <t>F1</t>
  </si>
  <si>
    <t>préparé par</t>
  </si>
  <si>
    <t>bigro</t>
  </si>
  <si>
    <t>110824_test42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</si>
</sst>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_ ;[Red]\-#,##0\ "/>
    <numFmt numFmtId="165" formatCode="#,##0.00_ ;[Red]\-#,##0.00\ 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2" borderId="0" xfId="0" applyFill="1"/>
    <xf numFmtId="0" fontId="2" fillId="3" borderId="0" xfId="0" applyFont="1" applyFill="1"/>
    <xf numFmtId="0" fontId="3" fillId="4" borderId="0" xfId="0" applyFont="1" applyFill="1"/>
    <xf numFmtId="0" fontId="0" fillId="2" borderId="1" xfId="0" applyFill="1" applyBorder="1"/>
    <xf numFmtId="14" fontId="0" fillId="2" borderId="1" xfId="0" applyNumberFormat="1" applyFill="1" applyBorder="1"/>
    <xf numFmtId="165" fontId="0" fillId="2" borderId="1" xfId="0" applyNumberFormat="1" applyFill="1" applyBorder="1"/>
    <xf numFmtId="0" fontId="0" fillId="5" borderId="0" xfId="0" applyFill="1" applyAlignment="1">
      <alignment horizontal="center"/>
    </xf>
    <xf numFmtId="165" fontId="0" fillId="2" borderId="0" xfId="0" applyNumberFormat="1" applyFill="1"/>
    <xf numFmtId="0" fontId="0" fillId="2" borderId="0" xfId="0" applyFill="1" applyAlignment="1">
      <alignment horizontal="right"/>
    </xf>
    <xf numFmtId="0" fontId="0" fillId="2" borderId="1" xfId="0" applyFill="1" applyBorder="1" applyAlignment="1">
      <alignment horizontal="center"/>
    </xf>
    <xf numFmtId="9" fontId="0" fillId="2" borderId="0" xfId="1" applyFont="1" applyFill="1"/>
    <xf numFmtId="9" fontId="0" fillId="2" borderId="0" xfId="0" applyNumberFormat="1" applyFill="1"/>
    <xf numFmtId="164" fontId="0" fillId="2" borderId="1" xfId="1" applyNumberFormat="1" applyFont="1" applyFill="1" applyBorder="1"/>
    <xf numFmtId="0" fontId="0" fillId="0" borderId="0" xfId="0" applyBorder="1"/>
    <xf numFmtId="165" fontId="0" fillId="0" borderId="0" xfId="0" applyNumberFormat="1" applyBorder="1"/>
    <xf numFmtId="0" fontId="0" fillId="0" borderId="0" xfId="0" applyFill="1"/>
    <xf numFmtId="0" fontId="4" fillId="0" borderId="0" xfId="0" applyFont="1" applyFill="1"/>
    <xf numFmtId="49" fontId="0" fillId="0" borderId="0" xfId="0" applyNumberFormat="1"/>
    <xf numFmtId="49" fontId="0" fillId="0" borderId="0" xfId="0" applyNumberFormat="1" applyBorder="1"/>
    <xf numFmtId="0" fontId="0" fillId="4" borderId="0" xfId="0" applyFill="1" applyBorder="1"/>
    <xf numFmtId="0" fontId="8" fillId="0" borderId="0" xfId="0" applyFont="1"/>
    <xf numFmtId="14" fontId="0" fillId="0" borderId="0" xfId="0" applyNumberFormat="1" applyBorder="1"/>
    <xf numFmtId="0" fontId="0" fillId="2" borderId="0" xfId="0" applyFill="1" applyAlignment="1">
      <alignment horizontal="right"/>
    </xf>
    <xf numFmtId="43" fontId="0" fillId="2" borderId="0" xfId="2" applyFont="1" applyFill="1"/>
    <xf numFmtId="49" fontId="0" fillId="2" borderId="0" xfId="0" applyNumberFormat="1" applyFill="1"/>
    <xf numFmtId="0" fontId="0" fillId="2" borderId="0" xfId="2" applyNumberFormat="1" applyFont="1" applyFill="1" applyAlignment="1">
      <alignment horizontal="right"/>
    </xf>
    <xf numFmtId="164" fontId="0" fillId="2" borderId="1" xfId="0" applyNumberFormat="1" applyFill="1" applyBorder="1" applyAlignment="1">
      <alignment horizontal="center"/>
    </xf>
    <xf numFmtId="0" fontId="5" fillId="0" borderId="0" xfId="0" applyFont="1"/>
    <xf numFmtId="0" fontId="0" fillId="0" borderId="0" xfId="0" applyNumberFormat="1"/>
    <xf numFmtId="0" fontId="0" fillId="0" borderId="0" xfId="0" applyNumberFormat="1" applyBorder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5" fontId="0" fillId="2" borderId="0" xfId="0" applyNumberFormat="1" applyFill="1" applyAlignment="1">
      <alignment horizontal="left"/>
    </xf>
  </cellXfs>
  <cellStyles count="3">
    <cellStyle name="Milliers 2" xfId="2"/>
    <cellStyle name="Normal" xfId="0" builtinId="0"/>
    <cellStyle name="Pourcentage" xfId="1" builtinId="5"/>
  </cellStyles>
  <dxfs count="8">
    <dxf>
      <fill>
        <patternFill>
          <bgColor rgb="FF92D050"/>
        </patternFill>
      </fill>
    </dxf>
    <dxf>
      <numFmt numFmtId="19" formatCode="dd/mm/yyyy"/>
    </dxf>
    <dxf>
      <fill>
        <patternFill patternType="solid">
          <fgColor indexed="64"/>
          <bgColor rgb="FFFFFF00"/>
        </patternFill>
      </fill>
    </dxf>
    <dxf>
      <numFmt numFmtId="19" formatCode="dd/mm/yyyy"/>
    </dxf>
    <dxf>
      <numFmt numFmtId="165" formatCode="#,##0.00_ ;[Red]\-#,##0.00\ "/>
    </dxf>
    <dxf>
      <numFmt numFmtId="30" formatCode="@"/>
    </dxf>
    <dxf>
      <numFmt numFmtId="0" formatCode="General"/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2" totalsRowShown="0">
  <autoFilter ref="A1:J2">
    <filterColumn colId="0"/>
    <filterColumn colId="1"/>
    <filterColumn colId="3"/>
    <filterColumn colId="7"/>
    <filterColumn colId="8"/>
    <filterColumn colId="9"/>
  </autoFilter>
  <tableColumns count="10">
    <tableColumn id="8" name="Nom onglet" dataDxfId="6">
      <calculatedColumnFormula>A1+1</calculatedColumnFormula>
    </tableColumn>
    <tableColumn id="5" name="Nom du fichier"/>
    <tableColumn id="1" name="Objet de la prestation"/>
    <tableColumn id="7" name="Contrat" dataDxfId="5"/>
    <tableColumn id="2" name="Fournisseur"/>
    <tableColumn id="3" name="Montant" dataDxfId="4"/>
    <tableColumn id="4" name="Date de préparation" dataDxfId="3">
      <calculatedColumnFormula>CONCATENATE(MID(Tableau1[[#This Row],[Nom du fichier]],5,2),"/",MID(Tableau1[[#This Row],[Nom du fichier]],3,2),"/20",LEFT(Tableau1[[#This Row],[Nom du fichier]],2))</calculatedColumnFormula>
    </tableColumn>
    <tableColumn id="6" name="numéro de commande" dataDxfId="2"/>
    <tableColumn id="9" name="Envoyé le" dataDxfId="1">
      <calculatedColumnFormula>Tableau1[[#This Row],[Date de préparation]]+10</calculatedColumnFormula>
    </tableColumn>
    <tableColumn id="10" name="préparé pa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N17"/>
  <sheetViews>
    <sheetView workbookViewId="0">
      <selection activeCell="E18" sqref="E18"/>
    </sheetView>
  </sheetViews>
  <sheetFormatPr baseColWidth="10" defaultRowHeight="15"/>
  <cols>
    <col min="2" max="2" width="34.140625" customWidth="1"/>
    <col min="3" max="3" width="12.28515625" bestFit="1" customWidth="1"/>
    <col min="4" max="4" width="10.7109375" bestFit="1" customWidth="1"/>
    <col min="5" max="5" width="14.28515625" bestFit="1" customWidth="1"/>
    <col min="6" max="6" width="11.85546875" bestFit="1" customWidth="1"/>
    <col min="7" max="7" width="3.5703125" customWidth="1"/>
    <col min="8" max="8" width="17.7109375" bestFit="1" customWidth="1"/>
    <col min="9" max="9" width="15.7109375" bestFit="1" customWidth="1"/>
    <col min="10" max="10" width="3.140625" customWidth="1"/>
    <col min="11" max="11" width="15" bestFit="1" customWidth="1"/>
    <col min="12" max="12" width="13.28515625" customWidth="1"/>
    <col min="13" max="13" width="20.140625" bestFit="1" customWidth="1"/>
    <col min="14" max="14" width="5.5703125" bestFit="1" customWidth="1"/>
  </cols>
  <sheetData>
    <row r="1" spans="1:14">
      <c r="B1" s="34" t="e">
        <f>recapitulatif!C0</f>
        <v>#NAME?</v>
      </c>
      <c r="C1" s="34"/>
      <c r="D1" s="34"/>
      <c r="E1" s="27" t="e">
        <f>recapitulatif!F0</f>
        <v>#NAME?</v>
      </c>
      <c r="F1" s="27"/>
      <c r="G1" s="26" t="s">
        <v>27</v>
      </c>
      <c r="H1" s="28" t="s">
        <v>29</v>
      </c>
      <c r="I1" s="4"/>
      <c r="J1" s="4"/>
      <c r="K1" s="4"/>
      <c r="L1" s="4"/>
      <c r="M1" s="4"/>
    </row>
    <row r="2" spans="1:14">
      <c r="B2" s="4" t="s">
        <v>18</v>
      </c>
      <c r="C2" s="4"/>
      <c r="D2" s="4"/>
      <c r="E2" s="29" t="e">
        <f>recapitulatif!H0</f>
        <v>#NAME?</v>
      </c>
      <c r="F2" s="26" t="s">
        <v>26</v>
      </c>
      <c r="G2" s="4"/>
      <c r="H2" s="4" t="e">
        <f>recapitulatif!J0</f>
        <v>#NAME?</v>
      </c>
      <c r="I2" s="4"/>
      <c r="J2" s="4"/>
      <c r="K2" s="4"/>
      <c r="L2" s="4"/>
      <c r="M2" s="4"/>
    </row>
    <row r="3" spans="1:14">
      <c r="A3" s="5" t="s">
        <v>15</v>
      </c>
      <c r="B3" s="5" t="s">
        <v>8</v>
      </c>
      <c r="C3" s="5" t="s">
        <v>23</v>
      </c>
      <c r="D3" s="5" t="s">
        <v>10</v>
      </c>
      <c r="E3" s="5" t="s">
        <v>11</v>
      </c>
      <c r="F3" s="5" t="s">
        <v>12</v>
      </c>
      <c r="H3" s="6" t="s">
        <v>13</v>
      </c>
      <c r="I3" s="6" t="s">
        <v>14</v>
      </c>
      <c r="J3" s="4"/>
      <c r="K3" s="5" t="s">
        <v>19</v>
      </c>
      <c r="L3" s="5" t="s">
        <v>17</v>
      </c>
      <c r="M3" s="5" t="s">
        <v>21</v>
      </c>
    </row>
    <row r="4" spans="1:14">
      <c r="A4" s="13">
        <v>10</v>
      </c>
      <c r="B4" s="8"/>
      <c r="C4" s="30"/>
      <c r="D4" s="8"/>
      <c r="E4" s="9"/>
      <c r="F4" s="9">
        <f>E4</f>
        <v>0</v>
      </c>
      <c r="G4" s="4"/>
      <c r="H4" s="7"/>
      <c r="I4" s="7"/>
      <c r="J4" s="4"/>
      <c r="K4" s="7" t="str">
        <f ca="1">IF(AND(L4="",D4&lt;TODAY()),"Réceptionnable","")</f>
        <v>Réceptionnable</v>
      </c>
      <c r="L4" s="7"/>
      <c r="M4" s="9" t="str">
        <f>IF(L4&lt;&gt;0,E4*C4,"")</f>
        <v/>
      </c>
    </row>
    <row r="5" spans="1:14">
      <c r="A5" s="13">
        <v>20</v>
      </c>
      <c r="B5" s="8"/>
      <c r="C5" s="30"/>
      <c r="D5" s="8"/>
      <c r="E5" s="9"/>
      <c r="F5" s="9">
        <f>E5+F4</f>
        <v>0</v>
      </c>
      <c r="G5" s="4"/>
      <c r="H5" s="7"/>
      <c r="I5" s="7"/>
      <c r="J5" s="4"/>
      <c r="K5" s="7" t="str">
        <f t="shared" ref="K5" ca="1" si="0">IF(AND(L5="",D5&lt;TODAY()),"Réceptionnable","")</f>
        <v>Réceptionnable</v>
      </c>
      <c r="L5" s="7"/>
      <c r="M5" s="9" t="str">
        <f t="shared" ref="M5" si="1">IF(L5&lt;&gt;0,E5*C5,"")</f>
        <v/>
      </c>
    </row>
    <row r="6" spans="1:14" s="4" customFormat="1"/>
    <row r="7" spans="1:14" s="4" customFormat="1"/>
    <row r="8" spans="1:14" s="4" customFormat="1">
      <c r="D8" s="4" t="s">
        <v>16</v>
      </c>
      <c r="E8" s="11">
        <f>SUM(E4:E7)</f>
        <v>0</v>
      </c>
      <c r="L8" s="26" t="s">
        <v>20</v>
      </c>
      <c r="M8" s="4">
        <f>SUM(M4:M7)</f>
        <v>0</v>
      </c>
    </row>
    <row r="9" spans="1:14" s="4" customFormat="1">
      <c r="E9" s="10" t="e">
        <f>IF($E$8=$E$1,"OK","KO")</f>
        <v>#NAME?</v>
      </c>
      <c r="L9" s="26" t="s">
        <v>22</v>
      </c>
      <c r="M9" s="11">
        <f>E8-M8</f>
        <v>0</v>
      </c>
      <c r="N9" s="14" t="e">
        <f>M9/E8</f>
        <v>#DIV/0!</v>
      </c>
    </row>
    <row r="10" spans="1:14" s="4" customFormat="1"/>
    <row r="16" spans="1:14">
      <c r="C16" s="31"/>
    </row>
    <row r="17" spans="2:3">
      <c r="B17" s="24"/>
      <c r="C17" s="31"/>
    </row>
  </sheetData>
  <mergeCells count="1">
    <mergeCell ref="B1:D1"/>
  </mergeCells>
  <conditionalFormatting sqref="E9">
    <cfRule type="containsText" dxfId="7" priority="1" operator="containsText" text="OK">
      <formula>NOT(ISERROR(SEARCH("OK",E9)))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6.5703125" customWidth="1"/>
    <col min="2" max="2" width="45.85546875" customWidth="1"/>
    <col min="3" max="3" width="38" style="21" customWidth="1"/>
    <col min="4" max="4" width="13.7109375" bestFit="1" customWidth="1"/>
    <col min="5" max="5" width="11" bestFit="1" customWidth="1"/>
    <col min="6" max="6" width="12.7109375" customWidth="1"/>
    <col min="7" max="7" width="23.5703125" bestFit="1" customWidth="1"/>
    <col min="8" max="8" width="11.85546875" style="1" bestFit="1" customWidth="1"/>
    <col min="9" max="9" width="14.140625" bestFit="1" customWidth="1"/>
  </cols>
  <sheetData>
    <row r="1" spans="1:10">
      <c r="A1" t="s">
        <v>28</v>
      </c>
      <c r="B1" t="s">
        <v>4</v>
      </c>
      <c r="C1" t="s">
        <v>3</v>
      </c>
      <c r="D1" s="21" t="s">
        <v>24</v>
      </c>
      <c r="E1" t="s">
        <v>0</v>
      </c>
      <c r="F1" t="s">
        <v>1</v>
      </c>
      <c r="G1" t="s">
        <v>2</v>
      </c>
      <c r="H1" t="s">
        <v>7</v>
      </c>
      <c r="I1" s="1" t="s">
        <v>25</v>
      </c>
      <c r="J1" t="s">
        <v>33</v>
      </c>
    </row>
    <row r="2" spans="1:10">
      <c r="A2" s="32">
        <v>1</v>
      </c>
      <c r="B2" t="s">
        <v>35</v>
      </c>
      <c r="C2" t="s">
        <v>30</v>
      </c>
      <c r="D2" s="21" t="s">
        <v>31</v>
      </c>
      <c r="E2" t="s">
        <v>32</v>
      </c>
      <c r="F2" s="3">
        <v>1000</v>
      </c>
      <c r="G2" s="1" t="str">
        <f>CONCATENATE(MID(Tableau1[[#This Row],[Nom du fichier]],5,2),"/",MID(Tableau1[[#This Row],[Nom du fichier]],3,2),"/20",LEFT(Tableau1[[#This Row],[Nom du fichier]],2))</f>
        <v>24/08/2011</v>
      </c>
      <c r="H2" s="20">
        <v>1</v>
      </c>
      <c r="I2" s="1"/>
      <c r="J2" t="s">
        <v>34</v>
      </c>
    </row>
    <row r="3" spans="1:10">
      <c r="A3" s="33"/>
      <c r="B3" s="17"/>
      <c r="C3" s="17"/>
      <c r="D3" s="22"/>
      <c r="E3" s="17"/>
      <c r="F3" s="18"/>
      <c r="G3" s="25"/>
      <c r="H3" s="23"/>
      <c r="I3" s="25"/>
      <c r="J3" s="17"/>
    </row>
    <row r="4" spans="1:10">
      <c r="A4" s="33"/>
      <c r="B4" s="17"/>
      <c r="C4" s="17"/>
      <c r="D4" s="22"/>
      <c r="E4" s="17"/>
      <c r="F4" s="18"/>
      <c r="G4" s="25"/>
      <c r="H4" s="23"/>
      <c r="I4" s="25"/>
      <c r="J4" s="17"/>
    </row>
    <row r="5" spans="1:10">
      <c r="A5" s="33"/>
      <c r="B5" s="17"/>
      <c r="C5" s="17"/>
      <c r="D5" s="22"/>
      <c r="E5" s="17"/>
      <c r="F5" s="18"/>
      <c r="G5" s="25"/>
      <c r="H5" s="23"/>
      <c r="I5" s="25"/>
      <c r="J5" s="17"/>
    </row>
    <row r="6" spans="1:10">
      <c r="A6" s="33"/>
      <c r="B6" s="17"/>
      <c r="C6" s="17"/>
      <c r="D6" s="22"/>
      <c r="E6" s="17"/>
      <c r="F6" s="18"/>
      <c r="G6" s="25"/>
      <c r="H6" s="23"/>
      <c r="I6" s="25"/>
      <c r="J6" s="17"/>
    </row>
    <row r="7" spans="1:10">
      <c r="B7" t="s">
        <v>6</v>
      </c>
      <c r="D7" s="2">
        <f>SUBTOTAL(103,E2:E2)</f>
        <v>1</v>
      </c>
      <c r="G7" s="19"/>
    </row>
    <row r="8" spans="1:10">
      <c r="B8" t="s">
        <v>5</v>
      </c>
      <c r="D8" s="3">
        <f>SUBTOTAL(109,F2:F2)</f>
        <v>1000</v>
      </c>
    </row>
  </sheetData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N11"/>
  <sheetViews>
    <sheetView workbookViewId="0">
      <selection activeCell="B21" sqref="B21"/>
    </sheetView>
  </sheetViews>
  <sheetFormatPr baseColWidth="10" defaultRowHeight="15"/>
  <cols>
    <col min="2" max="2" width="30.140625" bestFit="1" customWidth="1"/>
    <col min="5" max="5" width="17.85546875" bestFit="1" customWidth="1"/>
    <col min="6" max="6" width="11.85546875" bestFit="1" customWidth="1"/>
    <col min="7" max="7" width="3.5703125" customWidth="1"/>
    <col min="8" max="8" width="17.7109375" bestFit="1" customWidth="1"/>
    <col min="9" max="9" width="15.7109375" bestFit="1" customWidth="1"/>
    <col min="10" max="10" width="3.140625" customWidth="1"/>
    <col min="11" max="11" width="15" bestFit="1" customWidth="1"/>
    <col min="12" max="12" width="16" customWidth="1"/>
    <col min="13" max="13" width="20.140625" bestFit="1" customWidth="1"/>
    <col min="14" max="14" width="5.5703125" bestFit="1" customWidth="1"/>
  </cols>
  <sheetData>
    <row r="1" spans="1:14">
      <c r="B1" s="35" t="str">
        <f>recapitulatif!C2</f>
        <v>prestation 42</v>
      </c>
      <c r="C1" s="35"/>
      <c r="D1" s="35"/>
      <c r="E1" s="36">
        <f>recapitulatif!F2</f>
        <v>1000</v>
      </c>
      <c r="F1" s="36"/>
      <c r="G1" s="36"/>
      <c r="H1" s="4"/>
      <c r="I1" s="4"/>
      <c r="J1" s="4"/>
      <c r="K1" s="4"/>
      <c r="L1" s="4"/>
      <c r="M1" s="4"/>
    </row>
    <row r="2" spans="1:14">
      <c r="B2" s="4" t="s">
        <v>18</v>
      </c>
      <c r="C2" s="4"/>
      <c r="D2" s="4"/>
      <c r="E2" s="34">
        <f>recapitulatif!H2</f>
        <v>1</v>
      </c>
      <c r="F2" s="34"/>
      <c r="G2" s="34"/>
      <c r="H2" s="4"/>
      <c r="I2" s="4"/>
      <c r="J2" s="4"/>
      <c r="K2" s="4"/>
      <c r="L2" s="4"/>
      <c r="M2" s="4"/>
    </row>
    <row r="3" spans="1:14">
      <c r="A3" s="5" t="s">
        <v>15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H3" s="6" t="s">
        <v>13</v>
      </c>
      <c r="I3" s="6" t="s">
        <v>14</v>
      </c>
      <c r="J3" s="4"/>
      <c r="K3" s="5" t="s">
        <v>19</v>
      </c>
      <c r="L3" s="5" t="s">
        <v>17</v>
      </c>
      <c r="M3" s="5" t="s">
        <v>21</v>
      </c>
    </row>
    <row r="4" spans="1:14">
      <c r="A4" s="13">
        <v>10</v>
      </c>
      <c r="B4" s="7"/>
      <c r="C4" s="16"/>
      <c r="D4" s="8"/>
      <c r="E4" s="9"/>
      <c r="F4" s="9"/>
      <c r="G4" s="4"/>
      <c r="H4" s="7"/>
      <c r="I4" s="7"/>
      <c r="J4" s="4"/>
      <c r="K4" s="7" t="str">
        <f ca="1">IF(AND(L4="",D4&lt;TODAY()),"Réceptionnable","")</f>
        <v>Réceptionnable</v>
      </c>
      <c r="L4" s="7"/>
      <c r="M4" s="9" t="str">
        <f>IF(L4&lt;&gt;0,E4*C4,"")</f>
        <v/>
      </c>
    </row>
    <row r="5" spans="1:14">
      <c r="A5" s="13">
        <v>20</v>
      </c>
      <c r="B5" s="7"/>
      <c r="C5" s="16"/>
      <c r="D5" s="8"/>
      <c r="E5" s="9"/>
      <c r="F5" s="9"/>
      <c r="G5" s="4"/>
      <c r="H5" s="7"/>
      <c r="I5" s="7"/>
      <c r="J5" s="4"/>
      <c r="K5" s="7" t="str">
        <f t="shared" ref="K5:K6" ca="1" si="0">IF(AND(L5="",D5&lt;TODAY()),"Réceptionnable","")</f>
        <v>Réceptionnable</v>
      </c>
      <c r="L5" s="7"/>
      <c r="M5" s="9" t="str">
        <f t="shared" ref="M5:M6" si="1">IF(L5&lt;&gt;0,E5*C5,"")</f>
        <v/>
      </c>
    </row>
    <row r="6" spans="1:14">
      <c r="A6" s="13">
        <v>30</v>
      </c>
      <c r="B6" s="7"/>
      <c r="C6" s="16"/>
      <c r="D6" s="8"/>
      <c r="E6" s="9"/>
      <c r="F6" s="9"/>
      <c r="G6" s="4"/>
      <c r="H6" s="7"/>
      <c r="I6" s="7"/>
      <c r="J6" s="4"/>
      <c r="K6" s="7" t="str">
        <f t="shared" ca="1" si="0"/>
        <v>Réceptionnable</v>
      </c>
      <c r="L6" s="7"/>
      <c r="M6" s="9" t="str">
        <f t="shared" si="1"/>
        <v/>
      </c>
    </row>
    <row r="7" spans="1:14" s="4" customFormat="1">
      <c r="B7" s="12"/>
      <c r="C7" s="15"/>
    </row>
    <row r="8" spans="1:14" s="4" customFormat="1"/>
    <row r="9" spans="1:14" s="4" customFormat="1">
      <c r="D9" s="4" t="s">
        <v>16</v>
      </c>
      <c r="E9" s="11">
        <f>SUM(E4:E6)</f>
        <v>0</v>
      </c>
      <c r="L9" s="12" t="s">
        <v>20</v>
      </c>
      <c r="M9" s="4">
        <f>SUM(M4:M8)</f>
        <v>0</v>
      </c>
    </row>
    <row r="10" spans="1:14" s="4" customFormat="1">
      <c r="E10" s="10" t="str">
        <f>IF($E$9=$E$1,"OK","KO")</f>
        <v>KO</v>
      </c>
      <c r="L10" s="12" t="s">
        <v>22</v>
      </c>
      <c r="M10" s="11">
        <f>E9-M9</f>
        <v>0</v>
      </c>
      <c r="N10" s="14" t="e">
        <f>M10/E9</f>
        <v>#DIV/0!</v>
      </c>
    </row>
    <row r="11" spans="1:14" s="4" customFormat="1"/>
  </sheetData>
  <mergeCells count="3">
    <mergeCell ref="B1:D1"/>
    <mergeCell ref="E1:G1"/>
    <mergeCell ref="E2:G2"/>
  </mergeCells>
  <conditionalFormatting sqref="E10">
    <cfRule type="containsText" dxfId="0" priority="1" operator="containsText" text="OK">
      <formula>NOT(ISERROR(SEARCH("OK",E10)))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</vt:lpstr>
      <vt:lpstr>recapitulatif</vt:lpstr>
      <vt:lpstr>1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IB2048</dc:creator>
  <cp:lastModifiedBy>IB2048</cp:lastModifiedBy>
  <dcterms:created xsi:type="dcterms:W3CDTF">2011-05-03T07:55:50Z</dcterms:created>
  <dcterms:modified xsi:type="dcterms:W3CDTF">2011-08-24T12:52:34Z</dcterms:modified>
</cp:coreProperties>
</file>