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19440" windowHeight="11640" tabRatio="854"/>
  </bookViews>
  <sheets>
    <sheet name="Analyse microscopique" sheetId="24" r:id="rId1"/>
    <sheet name="BD-minéraux" sheetId="3" r:id="rId2"/>
  </sheets>
  <functionGroups builtInGroupCount="17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microscopique'!$A$5:$A$35280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45621"/>
</workbook>
</file>

<file path=xl/calcChain.xml><?xml version="1.0" encoding="utf-8"?>
<calcChain xmlns="http://schemas.openxmlformats.org/spreadsheetml/2006/main">
  <c r="B6" i="24" l="1"/>
  <c r="B8" i="24"/>
  <c r="B7" i="24"/>
  <c r="B11" i="24"/>
  <c r="B10" i="24"/>
  <c r="B9" i="24"/>
  <c r="B5" i="24"/>
</calcChain>
</file>

<file path=xl/sharedStrings.xml><?xml version="1.0" encoding="utf-8"?>
<sst xmlns="http://schemas.openxmlformats.org/spreadsheetml/2006/main" count="190" uniqueCount="168">
  <si>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</si>
  <si>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</si>
  <si>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</si>
  <si>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</si>
  <si>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</si>
  <si>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</si>
  <si>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</si>
  <si>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</si>
  <si>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</si>
  <si>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</si>
  <si>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</si>
  <si>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</si>
  <si>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</si>
  <si>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</si>
  <si>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</si>
  <si>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</si>
  <si>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</si>
  <si>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</si>
  <si>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</si>
  <si>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</si>
  <si>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</si>
  <si>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</si>
  <si>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</si>
  <si>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</si>
  <si>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</si>
  <si>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</si>
  <si>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</si>
  <si>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</si>
  <si>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</si>
  <si>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</si>
  <si>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</si>
  <si>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</si>
  <si>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</si>
  <si>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</si>
  <si>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</si>
  <si>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</si>
  <si>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</si>
  <si>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</si>
  <si>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</si>
  <si>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</si>
  <si>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</si>
  <si>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</si>
  <si>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</si>
  <si>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</si>
  <si>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</si>
  <si>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</si>
  <si>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</si>
  <si>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</si>
  <si>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</si>
  <si>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</si>
  <si>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</si>
  <si>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</si>
  <si>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</si>
  <si>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</si>
  <si>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</si>
  <si>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</si>
  <si>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</si>
  <si>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</si>
  <si>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</si>
  <si>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</si>
  <si>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</si>
  <si>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</si>
  <si>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</si>
  <si>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</si>
  <si>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</si>
  <si>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</si>
  <si>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</si>
  <si>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</si>
  <si>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</si>
  <si>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</si>
  <si>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</si>
  <si>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</si>
  <si>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</si>
  <si>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</si>
  <si>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</si>
  <si>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</si>
  <si>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</si>
  <si>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</si>
  <si>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</si>
  <si>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</si>
  <si>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</si>
  <si>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</si>
  <si>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</si>
  <si>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</si>
  <si>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</si>
  <si>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</si>
  <si>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</si>
  <si>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</si>
  <si>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</si>
  <si>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</si>
  <si>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</si>
  <si>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</si>
  <si>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</si>
  <si>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</si>
  <si>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</si>
  <si>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</si>
  <si>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</si>
  <si>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</si>
  <si>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</si>
  <si>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</si>
  <si>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</si>
  <si>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</si>
  <si>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</si>
  <si>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</si>
  <si>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</si>
  <si>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</si>
  <si>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</si>
  <si>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</si>
  <si>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</si>
  <si>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</si>
  <si>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</si>
  <si>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</si>
  <si>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</si>
  <si>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</si>
  <si>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</si>
  <si>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</si>
  <si>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</si>
  <si>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</si>
  <si>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</si>
  <si>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</si>
  <si>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</si>
  <si>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</si>
  <si>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</si>
  <si>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</si>
  <si>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</si>
  <si>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</si>
  <si>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</si>
  <si>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</si>
  <si>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</si>
  <si>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</si>
  <si>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</si>
  <si>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</si>
  <si>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</si>
  <si>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</si>
  <si>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</si>
  <si>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</si>
  <si>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</si>
  <si>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</si>
  <si>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</si>
  <si>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</si>
  <si>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</si>
  <si>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</si>
  <si>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</si>
  <si>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</si>
  <si>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</si>
  <si>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</si>
  <si>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</si>
  <si>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</si>
  <si>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</si>
  <si>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</si>
  <si>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</si>
  <si>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</si>
  <si>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</si>
  <si>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</si>
  <si>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Les chiffres correspondent aux résultats obtenus par analyses chimique à l'aide d'un microscope électronque</t>
  </si>
  <si>
    <t>Cette recherche manuelle s'avère très longue, fastidieuse et pas du tout efficace car le risque d'erreur est tres tres haut surtout que la base de données contient 4738 minérales.</t>
  </si>
  <si>
    <t>Ces chiffrent doivent servir à trouver le nom du minéral en utilisant une base de donnée : elle setrouve dans la feuille intitulée "BD-minéraux"</t>
  </si>
  <si>
    <t>Exemple :</t>
  </si>
  <si>
    <t>Oxygène (O) = 48.66, Sodium (Na) = 8.3, Aluminium (Al) = 10.77, Silicium (Si) = 31.5 et Calcium (Ca) = 0.76</t>
  </si>
  <si>
    <r>
      <t xml:space="preserve">Je cherche la base de donnée "DB-minéraux" les valeur de l'oxygène, Na, Al, Si et Ca qui correspondent aux résultats de l'analyse 3, et le minéral qui correspond s'appelle </t>
    </r>
    <r>
      <rPr>
        <b/>
        <sz val="14"/>
        <color rgb="FF00B0F0"/>
        <rFont val="Calibri"/>
        <family val="2"/>
        <scheme val="minor"/>
      </rPr>
      <t>Albite.</t>
    </r>
  </si>
  <si>
    <t>Les case vertes contiennent les noms des minéraux trouvés dans la base de données "BD-minéraux" en se servant des résultats d'analyse (spectre 1 à spectre 7)</t>
  </si>
  <si>
    <t>la recherche est d'autant plus longue car on peut traiter des centaines d'analyses comme ça</t>
  </si>
  <si>
    <t>Serait-il possible d'écrire un code VB qui automatise la recherche</t>
  </si>
  <si>
    <t>Type de résultats d'analyses au microscope électronique</t>
  </si>
  <si>
    <t xml:space="preserve">à savoir : </t>
  </si>
  <si>
    <t xml:space="preserve"> Les résultats obtenus par le microscope électrique ne sont jamais strictement identiques à ceux théoriques contenus dans la base de sonnées "BD-minéraux"; </t>
  </si>
  <si>
    <t>Exemple de l'analyse 3, au lieu d'avoir une valeur de 48.66 pour l'oxygène, on peut avoir soit ~43, soit ~55 ( donc +/- 10 à 15 % de la valeur théorique)</t>
  </si>
  <si>
    <t>Serait-il possible que le code VB demande  l'incertitude (5%, 10%, 15%...) sur les analyses du microscope électronique avant de lancer la recherche et l'identification des minéraux?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</si>
</sst>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164" fontId="1" fillId="0" borderId="0" applyFont="0" applyFill="0" applyBorder="0" applyAlignment="0" applyProtection="0"/>
  </cellStyleXfs>
  <cellXfs count="46">
    <xf numFmtId="0" fontId="0" fillId="0" borderId="0" xfId="0"/>
    <xf numFmtId="0" fontId="3" fillId="2" borderId="1" xfId="0" applyFont="1" applyFill="1" applyBorder="1" applyAlignment="1">
      <alignment horizontal="center"/>
    </xf>
    <xf numFmtId="0" fontId="2" fillId="0" borderId="0" xfId="0" applyFont="1" applyFill="1" applyBorder="1"/>
    <xf numFmtId="0" fontId="3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3" fillId="2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/>
    <xf numFmtId="0" fontId="6" fillId="0" borderId="1" xfId="0" applyFont="1" applyFill="1" applyBorder="1" applyAlignment="1">
      <alignment horizontal="left" vertical="center"/>
    </xf>
    <xf numFmtId="2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/>
    <xf numFmtId="0" fontId="6" fillId="0" borderId="0" xfId="0" applyFont="1" applyFill="1" applyBorder="1" applyAlignment="1">
      <alignment horizontal="left"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2" fontId="6" fillId="0" borderId="1" xfId="0" applyNumberFormat="1" applyFont="1" applyFill="1" applyBorder="1" applyAlignment="1">
      <alignment horizontal="center"/>
    </xf>
    <xf numFmtId="2" fontId="6" fillId="0" borderId="0" xfId="0" applyNumberFormat="1" applyFont="1" applyFill="1" applyAlignment="1">
      <alignment horizontal="center"/>
    </xf>
    <xf numFmtId="2" fontId="6" fillId="0" borderId="0" xfId="0" applyNumberFormat="1" applyFont="1" applyFill="1"/>
    <xf numFmtId="0" fontId="7" fillId="0" borderId="1" xfId="0" applyFont="1" applyFill="1" applyBorder="1"/>
    <xf numFmtId="0" fontId="9" fillId="0" borderId="0" xfId="0" applyFont="1" applyFill="1"/>
    <xf numFmtId="0" fontId="3" fillId="0" borderId="0" xfId="0" applyFont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6" fillId="0" borderId="5" xfId="0" applyFont="1" applyFill="1" applyBorder="1"/>
    <xf numFmtId="2" fontId="6" fillId="0" borderId="0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left"/>
    </xf>
    <xf numFmtId="2" fontId="6" fillId="5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6" fillId="7" borderId="1" xfId="0" applyFont="1" applyFill="1" applyBorder="1" applyAlignment="1">
      <alignment horizontal="left" vertical="center"/>
    </xf>
    <xf numFmtId="0" fontId="6" fillId="7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right" vertical="center"/>
    </xf>
    <xf numFmtId="2" fontId="10" fillId="5" borderId="1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13" fillId="8" borderId="0" xfId="0" applyFont="1" applyFill="1" applyAlignment="1">
      <alignment horizontal="center"/>
    </xf>
    <xf numFmtId="0" fontId="8" fillId="6" borderId="2" xfId="0" applyFont="1" applyFill="1" applyBorder="1" applyAlignment="1">
      <alignment horizontal="center"/>
    </xf>
    <xf numFmtId="2" fontId="6" fillId="9" borderId="1" xfId="0" applyNumberFormat="1" applyFont="1" applyFill="1" applyBorder="1" applyAlignment="1">
      <alignment horizontal="center" vertical="center"/>
    </xf>
  </cellXfs>
  <cellStyles count="4">
    <cellStyle name="Euro" xfId="3"/>
    <cellStyle name="Excel Built-in Normal" xfId="2"/>
    <cellStyle name="Normal" xfId="0" builtinId="0"/>
    <cellStyle name="Normal 2" xfId="1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680357</xdr:colOff>
      <xdr:row>12</xdr:row>
      <xdr:rowOff>13608</xdr:rowOff>
    </xdr:from>
    <xdr:to>
      <xdr:col>17</xdr:col>
      <xdr:colOff>2680606</xdr:colOff>
      <xdr:row>14</xdr:row>
      <xdr:rowOff>176894</xdr:rowOff>
    </xdr:to>
    <xdr:sp macro="" textlink="">
      <xdr:nvSpPr>
        <xdr:cNvPr id="2" name="Rectangle à coins arrondis 1"/>
        <xdr:cNvSpPr/>
      </xdr:nvSpPr>
      <xdr:spPr>
        <a:xfrm>
          <a:off x="14328321" y="2816679"/>
          <a:ext cx="6218464" cy="639536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microscope électronique renvoie tous les éléments qu'un minéral contient et ça concerne tous les élément du tableau périodique sauf troi, qui sont l'H, He, Li, Be et B (les 5 premiers en fait)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ED30"/>
  <sheetViews>
    <sheetView showGridLines="0" tabSelected="1" zoomScale="70" zoomScaleNormal="70" workbookViewId="0">
      <selection activeCell="B6" sqref="B6"/>
    </sheetView>
  </sheetViews>
  <sheetFormatPr baseColWidth="10" defaultColWidth="9.140625" defaultRowHeight="15.75" x14ac:dyDescent="0.25"/>
  <cols>
    <col min="1" max="1" width="54.140625" style="2" bestFit="1" customWidth="1"/>
    <col min="2" max="2" width="24.140625" style="2" customWidth="1"/>
    <col min="3" max="10" width="12.5703125" style="4" customWidth="1"/>
    <col min="11" max="11" width="12.5703125" style="6" customWidth="1"/>
    <col min="12" max="12" width="12.5703125" style="4" customWidth="1"/>
    <col min="13" max="13" width="12.5703125" style="5" customWidth="1"/>
    <col min="14" max="17" width="12.5703125" style="4" customWidth="1"/>
    <col min="18" max="18" width="44.7109375" style="4" customWidth="1"/>
    <col min="19" max="21" width="12.5703125" style="4" customWidth="1"/>
    <col min="22" max="23" width="12.5703125" style="2" customWidth="1"/>
    <col min="24" max="24" width="58.28515625" style="2" bestFit="1" customWidth="1"/>
    <col min="25" max="25" width="17.7109375" style="2" bestFit="1" customWidth="1"/>
    <col min="26" max="26" width="12.5703125" style="2" customWidth="1"/>
    <col min="27" max="16384" width="9.140625" style="2"/>
  </cols>
  <sheetData>
    <row r="2" spans="1:134" ht="23.25" x14ac:dyDescent="0.35">
      <c r="C2" s="44" t="s">
        <v>153</v>
      </c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</row>
    <row r="3" spans="1:134" x14ac:dyDescent="0.25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R3" s="31" t="s">
        <v>152</v>
      </c>
    </row>
    <row r="4" spans="1:134" s="25" customFormat="1" ht="18.75" x14ac:dyDescent="0.3">
      <c r="A4" s="25" t="s">
        <v>163</v>
      </c>
      <c r="B4" s="25" t="s">
        <v>144</v>
      </c>
      <c r="C4" s="43" t="s">
        <v>52</v>
      </c>
      <c r="D4" s="43" t="s">
        <v>0</v>
      </c>
      <c r="E4" s="43" t="s">
        <v>42</v>
      </c>
      <c r="F4" s="43" t="s">
        <v>25</v>
      </c>
      <c r="G4" s="43" t="s">
        <v>1</v>
      </c>
      <c r="H4" s="43" t="s">
        <v>2</v>
      </c>
      <c r="I4" s="43" t="s">
        <v>3</v>
      </c>
      <c r="J4" s="43" t="s">
        <v>21</v>
      </c>
      <c r="K4" s="43" t="s">
        <v>17</v>
      </c>
      <c r="L4" s="43" t="s">
        <v>22</v>
      </c>
      <c r="M4" s="43" t="s">
        <v>4</v>
      </c>
      <c r="N4" s="43" t="s">
        <v>5</v>
      </c>
      <c r="O4" s="43" t="s">
        <v>6</v>
      </c>
      <c r="P4" s="43" t="s">
        <v>14</v>
      </c>
      <c r="T4" s="22"/>
    </row>
    <row r="5" spans="1:134" s="14" customFormat="1" ht="18" x14ac:dyDescent="0.35">
      <c r="A5" s="26" t="s">
        <v>145</v>
      </c>
      <c r="B5" s="29" t="str">
        <f>mineral($C$4:$P$4,C5:P5)</f>
        <v>Chamosite</v>
      </c>
      <c r="C5" s="32">
        <v>0.94910069239510397</v>
      </c>
      <c r="D5" s="32"/>
      <c r="E5" s="32">
        <v>45.196266497726697</v>
      </c>
      <c r="F5" s="32"/>
      <c r="G5" s="32"/>
      <c r="H5" s="32">
        <v>5.7215440226260901</v>
      </c>
      <c r="I5" s="32">
        <v>4.2344118194677902</v>
      </c>
      <c r="J5" s="32">
        <v>13.2229931822641</v>
      </c>
      <c r="K5" s="32"/>
      <c r="L5" s="32"/>
      <c r="M5" s="32"/>
      <c r="N5" s="32"/>
      <c r="O5" s="32"/>
      <c r="P5" s="32">
        <v>30.6756837855201</v>
      </c>
      <c r="Q5" s="22"/>
      <c r="R5" s="34" t="s">
        <v>33</v>
      </c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</row>
    <row r="6" spans="1:134" s="14" customFormat="1" ht="18" x14ac:dyDescent="0.35">
      <c r="A6" s="26" t="s">
        <v>146</v>
      </c>
      <c r="B6" s="29" t="str">
        <f>mineral($C$4:$P$4,C6:P6,1%)</f>
        <v>Muscovite</v>
      </c>
      <c r="C6" s="45">
        <v>0.46</v>
      </c>
      <c r="D6" s="32"/>
      <c r="E6" s="32">
        <v>47.351374687278799</v>
      </c>
      <c r="F6" s="32">
        <v>0.95300237782560704</v>
      </c>
      <c r="G6" s="32"/>
      <c r="H6" s="32"/>
      <c r="I6" s="32">
        <v>20.3018155052605</v>
      </c>
      <c r="J6" s="32">
        <v>21.132472029876499</v>
      </c>
      <c r="K6" s="32"/>
      <c r="L6" s="32">
        <v>9.8062906857716694</v>
      </c>
      <c r="M6" s="32"/>
      <c r="N6" s="32"/>
      <c r="O6" s="32"/>
      <c r="P6" s="32"/>
      <c r="Q6" s="22"/>
      <c r="R6" s="34" t="s">
        <v>35</v>
      </c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</row>
    <row r="7" spans="1:134" s="14" customFormat="1" ht="18" x14ac:dyDescent="0.35">
      <c r="A7" s="38" t="s">
        <v>147</v>
      </c>
      <c r="B7" s="29" t="str">
        <f>mineral($C$4:$P$4,C7:P7)</f>
        <v>Albite</v>
      </c>
      <c r="C7" s="32"/>
      <c r="D7" s="32"/>
      <c r="E7" s="37">
        <v>48.663264731545397</v>
      </c>
      <c r="F7" s="37"/>
      <c r="G7" s="37">
        <v>8.3035872281598895</v>
      </c>
      <c r="H7" s="37"/>
      <c r="I7" s="37">
        <v>10.771187631090999</v>
      </c>
      <c r="J7" s="37">
        <v>31.500085618621299</v>
      </c>
      <c r="K7" s="37"/>
      <c r="L7" s="37"/>
      <c r="M7" s="37">
        <v>0.76187479058233298</v>
      </c>
      <c r="N7" s="32"/>
      <c r="O7" s="32"/>
      <c r="P7" s="32"/>
      <c r="Q7" s="22"/>
      <c r="R7" s="40" t="s">
        <v>32</v>
      </c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</row>
    <row r="8" spans="1:134" s="14" customFormat="1" ht="18" x14ac:dyDescent="0.35">
      <c r="A8" s="26" t="s">
        <v>148</v>
      </c>
      <c r="B8" s="29" t="str">
        <f>mineral($C$4:$P$4,C8:P8)</f>
        <v>Actinolite</v>
      </c>
      <c r="C8" s="32">
        <v>0.23628507578000901</v>
      </c>
      <c r="D8" s="32"/>
      <c r="E8" s="32">
        <v>45.0076723785307</v>
      </c>
      <c r="F8" s="32"/>
      <c r="G8" s="32">
        <v>0.59282824190421302</v>
      </c>
      <c r="H8" s="32">
        <v>9.7145261101360205</v>
      </c>
      <c r="I8" s="32">
        <v>1.3915250403630099</v>
      </c>
      <c r="J8" s="32">
        <v>25.6443226890656</v>
      </c>
      <c r="K8" s="32"/>
      <c r="L8" s="32"/>
      <c r="M8" s="32">
        <v>8.5966401168787598</v>
      </c>
      <c r="N8" s="32">
        <v>0.11224209207241299</v>
      </c>
      <c r="O8" s="32">
        <v>0.128787837643668</v>
      </c>
      <c r="P8" s="32">
        <v>8.5751704176255199</v>
      </c>
      <c r="Q8" s="22"/>
      <c r="R8" s="34" t="s">
        <v>34</v>
      </c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</row>
    <row r="9" spans="1:134" s="14" customFormat="1" ht="18" x14ac:dyDescent="0.35">
      <c r="A9" s="26" t="s">
        <v>149</v>
      </c>
      <c r="B9" s="29" t="str">
        <f t="shared" ref="B6:B10" si="0">mineral($C$4:$P$4,C9:P9)</f>
        <v>Aluminite</v>
      </c>
      <c r="C9" s="32">
        <v>5.27160676772343</v>
      </c>
      <c r="D9" s="32"/>
      <c r="E9" s="32">
        <v>69.731784067433097</v>
      </c>
      <c r="F9" s="32"/>
      <c r="G9" s="32"/>
      <c r="H9" s="32"/>
      <c r="I9" s="32">
        <v>15.6795123241022</v>
      </c>
      <c r="J9" s="32"/>
      <c r="K9" s="32">
        <v>9.3170968407411596</v>
      </c>
      <c r="L9" s="32"/>
      <c r="M9" s="32"/>
      <c r="N9" s="32"/>
      <c r="O9" s="32"/>
      <c r="P9" s="32"/>
      <c r="Q9" s="22"/>
      <c r="R9" s="34" t="s">
        <v>134</v>
      </c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</row>
    <row r="10" spans="1:134" s="14" customFormat="1" ht="18" x14ac:dyDescent="0.35">
      <c r="A10" s="26" t="s">
        <v>150</v>
      </c>
      <c r="B10" s="29" t="str">
        <f t="shared" si="0"/>
        <v>Andradite</v>
      </c>
      <c r="C10" s="32"/>
      <c r="D10" s="32"/>
      <c r="E10" s="32">
        <v>44.799725595870498</v>
      </c>
      <c r="F10" s="32"/>
      <c r="G10" s="32"/>
      <c r="H10" s="32">
        <v>0.29774559179771698</v>
      </c>
      <c r="I10" s="32">
        <v>0.33053423554469302</v>
      </c>
      <c r="J10" s="32">
        <v>14.4995943012211</v>
      </c>
      <c r="K10" s="32"/>
      <c r="L10" s="32"/>
      <c r="M10" s="32">
        <v>21.111748883232298</v>
      </c>
      <c r="N10" s="32"/>
      <c r="O10" s="32"/>
      <c r="P10" s="32">
        <v>18.960651392333499</v>
      </c>
      <c r="Q10" s="22"/>
      <c r="R10" s="34" t="s">
        <v>132</v>
      </c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</row>
    <row r="11" spans="1:134" s="27" customFormat="1" ht="18" x14ac:dyDescent="0.35">
      <c r="A11" s="26" t="s">
        <v>151</v>
      </c>
      <c r="B11" s="29" t="str">
        <f>mineral($C$4:$P$4,C11:P11)</f>
        <v>Antigorite</v>
      </c>
      <c r="C11" s="32">
        <v>1.34048451691441</v>
      </c>
      <c r="D11" s="32"/>
      <c r="E11" s="32">
        <v>47.875501473124501</v>
      </c>
      <c r="F11" s="32"/>
      <c r="G11" s="32"/>
      <c r="H11" s="32">
        <v>18.182151569813399</v>
      </c>
      <c r="I11" s="32"/>
      <c r="J11" s="32">
        <v>18.675803073496301</v>
      </c>
      <c r="K11" s="32"/>
      <c r="L11" s="32"/>
      <c r="M11" s="32"/>
      <c r="N11" s="32"/>
      <c r="O11" s="32"/>
      <c r="P11" s="32">
        <v>13.926059366651099</v>
      </c>
      <c r="Q11" s="22"/>
      <c r="R11" s="34" t="s">
        <v>133</v>
      </c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</row>
    <row r="12" spans="1:134" s="17" customFormat="1" ht="18" x14ac:dyDescent="0.35">
      <c r="A12" s="15"/>
      <c r="B12" s="3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22"/>
      <c r="R12" s="15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</row>
    <row r="13" spans="1:134" s="17" customFormat="1" ht="18" x14ac:dyDescent="0.35">
      <c r="A13" s="15"/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22"/>
      <c r="U13" s="16"/>
      <c r="V13" s="16"/>
      <c r="W13" s="16"/>
      <c r="X13" s="16"/>
      <c r="Y13" s="16"/>
      <c r="Z13" s="16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</row>
    <row r="14" spans="1:134" s="17" customFormat="1" ht="18.75" x14ac:dyDescent="0.3">
      <c r="A14" s="33"/>
      <c r="B14" s="15" t="s">
        <v>154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22"/>
      <c r="U14" s="16"/>
      <c r="V14" s="16"/>
      <c r="W14" s="16"/>
      <c r="X14" s="16"/>
      <c r="Y14" s="16"/>
      <c r="Z14" s="16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</row>
    <row r="15" spans="1:134" s="17" customFormat="1" ht="18.75" x14ac:dyDescent="0.3">
      <c r="A15" s="15"/>
      <c r="B15" s="15" t="s">
        <v>156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22"/>
      <c r="U15" s="16"/>
      <c r="V15" s="16"/>
      <c r="W15" s="16"/>
      <c r="X15" s="16"/>
      <c r="Y15" s="16"/>
      <c r="Z15" s="16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</row>
    <row r="16" spans="1:134" s="17" customFormat="1" ht="18" x14ac:dyDescent="0.35">
      <c r="A16" s="15"/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22"/>
      <c r="U16" s="16"/>
      <c r="V16" s="16"/>
      <c r="W16" s="16"/>
      <c r="X16" s="16"/>
      <c r="Y16" s="16"/>
      <c r="Z16" s="16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</row>
    <row r="17" spans="1:134" s="17" customFormat="1" ht="18" x14ac:dyDescent="0.35">
      <c r="A17" s="36" t="s">
        <v>157</v>
      </c>
      <c r="B17" s="39" t="s">
        <v>147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22"/>
      <c r="U17" s="16"/>
      <c r="V17" s="16"/>
      <c r="W17" s="16"/>
      <c r="X17" s="16"/>
      <c r="Y17" s="16"/>
      <c r="Z17" s="16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</row>
    <row r="18" spans="1:134" s="17" customFormat="1" ht="18.75" x14ac:dyDescent="0.3">
      <c r="A18" s="15"/>
      <c r="B18" s="39" t="s">
        <v>158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22"/>
      <c r="U18" s="16"/>
      <c r="V18" s="16"/>
      <c r="W18" s="16"/>
      <c r="X18" s="16"/>
      <c r="Y18" s="16"/>
      <c r="Z18" s="16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</row>
    <row r="19" spans="1:134" s="17" customFormat="1" ht="18.75" x14ac:dyDescent="0.3">
      <c r="A19" s="15"/>
      <c r="B19" s="39" t="s">
        <v>159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22"/>
      <c r="U19" s="16"/>
      <c r="V19" s="16"/>
      <c r="W19" s="16"/>
      <c r="X19" s="16"/>
      <c r="Y19" s="16"/>
      <c r="Z19" s="16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</row>
    <row r="21" spans="1:134" s="17" customFormat="1" ht="18.75" x14ac:dyDescent="0.3">
      <c r="A21" s="35"/>
      <c r="B21" s="15" t="s">
        <v>160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22"/>
      <c r="U21" s="16"/>
      <c r="V21" s="16"/>
      <c r="W21" s="16"/>
      <c r="X21" s="16"/>
      <c r="Y21" s="16"/>
      <c r="Z21" s="16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</row>
    <row r="22" spans="1:134" s="17" customFormat="1" ht="18.75" x14ac:dyDescent="0.3">
      <c r="A22" s="15"/>
      <c r="B22" s="15" t="s">
        <v>155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22"/>
      <c r="U22" s="16"/>
      <c r="V22" s="16"/>
      <c r="W22" s="16"/>
      <c r="X22" s="16"/>
      <c r="Y22" s="16"/>
      <c r="Z22" s="16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</row>
    <row r="23" spans="1:134" s="17" customFormat="1" ht="18.75" x14ac:dyDescent="0.3">
      <c r="B23" s="15" t="s">
        <v>161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22"/>
      <c r="U23" s="16"/>
      <c r="V23" s="16"/>
      <c r="W23" s="16"/>
      <c r="X23" s="16"/>
      <c r="Y23" s="16"/>
      <c r="Z23" s="16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</row>
    <row r="24" spans="1:134" s="17" customFormat="1" ht="18" x14ac:dyDescent="0.35">
      <c r="A24" s="15"/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22"/>
      <c r="U24" s="16"/>
      <c r="V24" s="16"/>
      <c r="W24" s="16"/>
      <c r="X24" s="16"/>
      <c r="Y24" s="16"/>
      <c r="Z24" s="16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</row>
    <row r="25" spans="1:134" s="17" customFormat="1" ht="18.75" x14ac:dyDescent="0.3">
      <c r="A25" s="15"/>
      <c r="B25" s="15" t="s">
        <v>162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22"/>
      <c r="U25" s="16"/>
      <c r="V25" s="16"/>
      <c r="W25" s="16"/>
      <c r="X25" s="16"/>
      <c r="Y25" s="16"/>
      <c r="Z25" s="16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</row>
    <row r="26" spans="1:134" s="17" customFormat="1" ht="18" x14ac:dyDescent="0.35">
      <c r="A26" s="15"/>
      <c r="B26" s="15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22"/>
      <c r="U26" s="16"/>
      <c r="V26" s="16"/>
      <c r="W26" s="16"/>
      <c r="X26" s="16"/>
      <c r="Y26" s="16"/>
      <c r="Z26" s="16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</row>
    <row r="27" spans="1:134" s="17" customFormat="1" ht="18" customHeight="1" x14ac:dyDescent="0.3">
      <c r="A27" s="42" t="s">
        <v>164</v>
      </c>
      <c r="B27" s="41" t="s">
        <v>165</v>
      </c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16"/>
      <c r="R27" s="16"/>
      <c r="S27" s="16"/>
      <c r="T27" s="22"/>
      <c r="U27" s="16"/>
      <c r="V27" s="16"/>
      <c r="W27" s="16"/>
      <c r="X27" s="16"/>
      <c r="Y27" s="16"/>
      <c r="Z27" s="16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</row>
    <row r="28" spans="1:134" ht="15.6" customHeight="1" x14ac:dyDescent="0.25">
      <c r="A28" s="41"/>
      <c r="B28" s="41" t="s">
        <v>166</v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</row>
    <row r="29" spans="1:134" ht="15.6" customHeight="1" x14ac:dyDescent="0.25">
      <c r="A29" s="41"/>
      <c r="B29" s="41" t="s">
        <v>167</v>
      </c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</row>
    <row r="30" spans="1:134" s="17" customFormat="1" ht="18" x14ac:dyDescent="0.35">
      <c r="A30" s="15"/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22"/>
      <c r="U30" s="16"/>
      <c r="V30" s="16"/>
      <c r="W30" s="16"/>
      <c r="X30" s="16"/>
      <c r="Y30" s="16"/>
      <c r="Z30" s="16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</row>
  </sheetData>
  <mergeCells count="1">
    <mergeCell ref="C2:P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23"/>
  <sheetViews>
    <sheetView showGridLines="0"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H19" sqref="H19"/>
    </sheetView>
  </sheetViews>
  <sheetFormatPr baseColWidth="10" defaultColWidth="9.140625" defaultRowHeight="15.75" x14ac:dyDescent="0.25"/>
  <cols>
    <col min="1" max="1" width="44" style="2" bestFit="1" customWidth="1"/>
    <col min="2" max="2" width="19.42578125" style="4" bestFit="1" customWidth="1"/>
    <col min="3" max="3" width="54.42578125" style="2" bestFit="1" customWidth="1"/>
    <col min="4" max="4" width="21.5703125" style="2" bestFit="1" customWidth="1"/>
    <col min="5" max="5" width="10.28515625" style="2" customWidth="1"/>
    <col min="6" max="9" width="12.5703125" style="4" customWidth="1"/>
    <col min="10" max="10" width="12.5703125" style="6" customWidth="1"/>
    <col min="11" max="20" width="12.5703125" style="4" customWidth="1"/>
    <col min="21" max="21" width="12.5703125" style="6" customWidth="1"/>
    <col min="22" max="23" width="12.5703125" style="4" customWidth="1"/>
    <col min="24" max="24" width="12.5703125" style="5" customWidth="1"/>
    <col min="25" max="39" width="12.5703125" style="4" customWidth="1"/>
    <col min="40" max="124" width="12.5703125" style="2" customWidth="1"/>
    <col min="125" max="16384" width="9.14062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ht="15.6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43" t="s">
        <v>52</v>
      </c>
      <c r="G2" s="43" t="s">
        <v>53</v>
      </c>
      <c r="H2" s="43" t="s">
        <v>26</v>
      </c>
      <c r="I2" s="43" t="s">
        <v>54</v>
      </c>
      <c r="J2" s="43" t="s">
        <v>27</v>
      </c>
      <c r="K2" s="43" t="s">
        <v>0</v>
      </c>
      <c r="L2" s="43" t="s">
        <v>55</v>
      </c>
      <c r="M2" s="43" t="s">
        <v>42</v>
      </c>
      <c r="N2" s="43" t="s">
        <v>25</v>
      </c>
      <c r="O2" s="43" t="s">
        <v>56</v>
      </c>
      <c r="P2" s="43" t="s">
        <v>1</v>
      </c>
      <c r="Q2" s="43" t="s">
        <v>2</v>
      </c>
      <c r="R2" s="43" t="s">
        <v>3</v>
      </c>
      <c r="S2" s="43" t="s">
        <v>21</v>
      </c>
      <c r="T2" s="43" t="s">
        <v>28</v>
      </c>
      <c r="U2" s="43" t="s">
        <v>17</v>
      </c>
      <c r="V2" s="43" t="s">
        <v>29</v>
      </c>
      <c r="W2" s="43" t="s">
        <v>57</v>
      </c>
      <c r="X2" s="43" t="s">
        <v>22</v>
      </c>
      <c r="Y2" s="43" t="s">
        <v>4</v>
      </c>
      <c r="Z2" s="43" t="s">
        <v>58</v>
      </c>
      <c r="AA2" s="43" t="s">
        <v>5</v>
      </c>
      <c r="AB2" s="43" t="s">
        <v>43</v>
      </c>
      <c r="AC2" s="43" t="s">
        <v>12</v>
      </c>
      <c r="AD2" s="43" t="s">
        <v>6</v>
      </c>
      <c r="AE2" s="43" t="s">
        <v>14</v>
      </c>
      <c r="AF2" s="43" t="s">
        <v>11</v>
      </c>
      <c r="AG2" s="43" t="s">
        <v>15</v>
      </c>
      <c r="AH2" s="43" t="s">
        <v>13</v>
      </c>
      <c r="AI2" s="43" t="s">
        <v>20</v>
      </c>
      <c r="AJ2" s="43" t="s">
        <v>59</v>
      </c>
      <c r="AK2" s="43" t="s">
        <v>60</v>
      </c>
      <c r="AL2" s="43" t="s">
        <v>41</v>
      </c>
      <c r="AM2" s="43" t="s">
        <v>61</v>
      </c>
      <c r="AN2" s="43" t="s">
        <v>62</v>
      </c>
      <c r="AO2" s="43" t="s">
        <v>63</v>
      </c>
      <c r="AP2" s="43" t="s">
        <v>64</v>
      </c>
      <c r="AQ2" s="43" t="s">
        <v>50</v>
      </c>
      <c r="AR2" s="43" t="s">
        <v>44</v>
      </c>
      <c r="AS2" s="43" t="s">
        <v>45</v>
      </c>
      <c r="AT2" s="43" t="s">
        <v>46</v>
      </c>
      <c r="AU2" s="43" t="s">
        <v>65</v>
      </c>
      <c r="AV2" s="43" t="s">
        <v>66</v>
      </c>
      <c r="AW2" s="43" t="s">
        <v>67</v>
      </c>
      <c r="AX2" s="43" t="s">
        <v>68</v>
      </c>
      <c r="AY2" s="43" t="s">
        <v>69</v>
      </c>
      <c r="AZ2" s="43" t="s">
        <v>70</v>
      </c>
      <c r="BA2" s="43" t="s">
        <v>10</v>
      </c>
      <c r="BB2" s="43" t="s">
        <v>71</v>
      </c>
      <c r="BC2" s="43" t="s">
        <v>19</v>
      </c>
      <c r="BD2" s="43" t="s">
        <v>18</v>
      </c>
      <c r="BE2" s="43" t="s">
        <v>51</v>
      </c>
      <c r="BF2" s="43" t="s">
        <v>72</v>
      </c>
      <c r="BG2" s="43" t="s">
        <v>73</v>
      </c>
      <c r="BH2" s="43" t="s">
        <v>74</v>
      </c>
      <c r="BI2" s="43" t="s">
        <v>8</v>
      </c>
      <c r="BJ2" s="43" t="s">
        <v>75</v>
      </c>
      <c r="BK2" s="43" t="s">
        <v>76</v>
      </c>
      <c r="BL2" s="43" t="s">
        <v>30</v>
      </c>
      <c r="BM2" s="43" t="s">
        <v>77</v>
      </c>
      <c r="BN2" s="43" t="s">
        <v>78</v>
      </c>
      <c r="BO2" s="43" t="s">
        <v>79</v>
      </c>
      <c r="BP2" s="43" t="s">
        <v>80</v>
      </c>
      <c r="BQ2" s="43" t="s">
        <v>23</v>
      </c>
      <c r="BR2" s="43" t="s">
        <v>24</v>
      </c>
      <c r="BS2" s="43" t="s">
        <v>81</v>
      </c>
      <c r="BT2" s="43" t="s">
        <v>16</v>
      </c>
      <c r="BU2" s="43" t="s">
        <v>9</v>
      </c>
      <c r="BV2" s="43" t="s">
        <v>82</v>
      </c>
      <c r="BW2" s="43" t="s">
        <v>83</v>
      </c>
      <c r="BX2" s="43" t="s">
        <v>84</v>
      </c>
      <c r="BY2" s="43" t="s">
        <v>85</v>
      </c>
      <c r="BZ2" s="43" t="s">
        <v>86</v>
      </c>
      <c r="CA2" s="43" t="s">
        <v>87</v>
      </c>
      <c r="CB2" s="43" t="s">
        <v>88</v>
      </c>
      <c r="CC2" s="43" t="s">
        <v>89</v>
      </c>
      <c r="CD2" s="43" t="s">
        <v>90</v>
      </c>
      <c r="CE2" s="43" t="s">
        <v>91</v>
      </c>
      <c r="CF2" s="43" t="s">
        <v>92</v>
      </c>
      <c r="CG2" s="43" t="s">
        <v>93</v>
      </c>
      <c r="CH2" s="43" t="s">
        <v>94</v>
      </c>
      <c r="CI2" s="43" t="s">
        <v>95</v>
      </c>
      <c r="CJ2" s="43" t="s">
        <v>96</v>
      </c>
      <c r="CK2" s="43" t="s">
        <v>97</v>
      </c>
      <c r="CL2" s="43" t="s">
        <v>98</v>
      </c>
      <c r="CM2" s="43" t="s">
        <v>99</v>
      </c>
      <c r="CN2" s="43" t="s">
        <v>100</v>
      </c>
      <c r="CO2" s="43" t="s">
        <v>101</v>
      </c>
      <c r="CP2" s="43" t="s">
        <v>102</v>
      </c>
      <c r="CQ2" s="43" t="s">
        <v>103</v>
      </c>
      <c r="CR2" s="43" t="s">
        <v>104</v>
      </c>
      <c r="CS2" s="43" t="s">
        <v>105</v>
      </c>
      <c r="CT2" s="43" t="s">
        <v>106</v>
      </c>
      <c r="CU2" s="43" t="s">
        <v>107</v>
      </c>
      <c r="CV2" s="43" t="s">
        <v>108</v>
      </c>
      <c r="CW2" s="43" t="s">
        <v>109</v>
      </c>
      <c r="CX2" s="43" t="s">
        <v>110</v>
      </c>
      <c r="CY2" s="43" t="s">
        <v>111</v>
      </c>
      <c r="CZ2" s="43" t="s">
        <v>112</v>
      </c>
      <c r="DA2" s="43" t="s">
        <v>113</v>
      </c>
      <c r="DB2" s="43" t="s">
        <v>114</v>
      </c>
      <c r="DC2" s="43" t="s">
        <v>115</v>
      </c>
      <c r="DD2" s="43" t="s">
        <v>116</v>
      </c>
      <c r="DE2" s="43" t="s">
        <v>117</v>
      </c>
      <c r="DF2" s="43" t="s">
        <v>118</v>
      </c>
      <c r="DG2" s="43" t="s">
        <v>119</v>
      </c>
      <c r="DH2" s="43" t="s">
        <v>120</v>
      </c>
      <c r="DI2" s="43" t="s">
        <v>121</v>
      </c>
      <c r="DJ2" s="43" t="s">
        <v>122</v>
      </c>
      <c r="DK2" s="43" t="s">
        <v>123</v>
      </c>
      <c r="DL2" s="43" t="s">
        <v>124</v>
      </c>
      <c r="DM2" s="43" t="s">
        <v>125</v>
      </c>
      <c r="DN2" s="43" t="s">
        <v>126</v>
      </c>
      <c r="DO2" s="43" t="s">
        <v>127</v>
      </c>
      <c r="DP2" s="43" t="s">
        <v>128</v>
      </c>
      <c r="DQ2" s="43" t="s">
        <v>129</v>
      </c>
      <c r="DR2" s="43" t="s">
        <v>130</v>
      </c>
      <c r="DS2" s="43" t="s">
        <v>131</v>
      </c>
      <c r="DT2" s="43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/>
      <c r="L3" s="13"/>
      <c r="M3" s="13">
        <v>45.196266497726697</v>
      </c>
      <c r="N3" s="13"/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13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13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13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13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13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13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13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13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20">
        <v>13.401820567903499</v>
      </c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13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13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13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14" customFormat="1" ht="18" x14ac:dyDescent="0.35">
      <c r="A17" s="12" t="s">
        <v>37</v>
      </c>
      <c r="B17" s="12"/>
      <c r="C17" s="12"/>
      <c r="D17" s="13">
        <v>79.878799999999998</v>
      </c>
      <c r="E17" s="12"/>
      <c r="F17" s="13"/>
      <c r="G17" s="13"/>
      <c r="H17" s="13"/>
      <c r="I17" s="13"/>
      <c r="J17" s="13"/>
      <c r="K17" s="13"/>
      <c r="L17" s="13"/>
      <c r="M17" s="13">
        <v>40.059189672353597</v>
      </c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>
        <v>59.940810327646297</v>
      </c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13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14" customFormat="1" ht="18" x14ac:dyDescent="0.35">
      <c r="A20" s="12" t="s">
        <v>140</v>
      </c>
      <c r="B20" s="12"/>
      <c r="C20" s="12"/>
      <c r="D20" s="13">
        <v>1471.3974000000001</v>
      </c>
      <c r="E20" s="12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>
        <v>28.330755511733202</v>
      </c>
      <c r="V20" s="13"/>
      <c r="W20" s="13"/>
      <c r="X20" s="13"/>
      <c r="Y20" s="13"/>
      <c r="Z20" s="13"/>
      <c r="AA20" s="13"/>
      <c r="AB20" s="13"/>
      <c r="AC20" s="13"/>
      <c r="AD20" s="13"/>
      <c r="AE20" s="13">
        <v>3.7955075902675901</v>
      </c>
      <c r="AF20" s="13"/>
      <c r="AG20" s="13"/>
      <c r="AH20" s="13">
        <v>47.506268530853703</v>
      </c>
      <c r="AI20" s="13"/>
      <c r="AJ20" s="13"/>
      <c r="AK20" s="13"/>
      <c r="AL20" s="13">
        <v>20.367468367145399</v>
      </c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22"/>
      <c r="EO20" s="22"/>
      <c r="EP20" s="22"/>
      <c r="EQ20" s="22"/>
      <c r="ER20" s="22"/>
      <c r="ES20" s="22"/>
      <c r="ET20" s="22"/>
      <c r="EU20" s="22"/>
      <c r="EV20" s="22"/>
      <c r="EW20" s="22"/>
      <c r="EX20" s="22"/>
      <c r="EY20" s="22"/>
      <c r="EZ20" s="22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22"/>
      <c r="FX20" s="22"/>
      <c r="FY20" s="22"/>
      <c r="FZ20" s="22"/>
      <c r="GA20" s="22"/>
      <c r="GB20" s="22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22"/>
      <c r="GZ20" s="22"/>
      <c r="HA20" s="22"/>
      <c r="HB20" s="22"/>
      <c r="HC20" s="22"/>
      <c r="HD20" s="22"/>
      <c r="HE20" s="22"/>
      <c r="HF20" s="22"/>
      <c r="HG20" s="22"/>
      <c r="HH20" s="22"/>
      <c r="HI20" s="22"/>
      <c r="HJ20" s="22"/>
      <c r="HK20" s="22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13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13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13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ht="15.6" x14ac:dyDescent="0.3">
      <c r="J23" s="5"/>
      <c r="U23" s="5"/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Eric</cp:lastModifiedBy>
  <dcterms:created xsi:type="dcterms:W3CDTF">2013-02-19T15:29:11Z</dcterms:created>
  <dcterms:modified xsi:type="dcterms:W3CDTF">2016-11-09T11:58:29Z</dcterms:modified>
</cp:coreProperties>
</file>