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6200" windowHeight="5775" activeTab="5"/>
  </bookViews>
  <sheets>
    <sheet name="Courrier" sheetId="1" r:id="rId1"/>
    <sheet name="Données" sheetId="2" r:id="rId2"/>
    <sheet name="Feuil2" sheetId="6" r:id="rId3"/>
    <sheet name="Absences" sheetId="7" r:id="rId4"/>
    <sheet name="Réceptions + Distribution" sheetId="11" r:id="rId5"/>
    <sheet name="Chauffeur" sheetId="12" r:id="rId6"/>
  </sheets>
  <externalReferences>
    <externalReference r:id="rId7"/>
  </externalReferences>
  <definedNames>
    <definedName name="ABACO_Jonathan">Données!$C$2:$C$56</definedName>
    <definedName name="Absence">Données!$AK$2:$AK$6</definedName>
    <definedName name="Centre_1_3">Données!$G$2:$G$9</definedName>
    <definedName name="Chauffeurs">Données!$C$1:$C$56</definedName>
    <definedName name="_xlnm.Criteria" localSheetId="5">Chauffeur!$B$1:$B$2</definedName>
    <definedName name="départ">#REF!</definedName>
    <definedName name="Essentiel">Données!$AG$2:$AG$17</definedName>
    <definedName name="_xlnm.Extract" localSheetId="5">Chauffeur!$A$4:$S$4</definedName>
    <definedName name="f_Chauffeurs">OFFSET(p_Chauffeurs,0,0,COUNTA(Chauffeurs),1)</definedName>
    <definedName name="ListeChauffeurs">" =DECALER(Chauffeurs;0;0;NBVAL(Chauffeurs)-1;1)"</definedName>
    <definedName name="p_Chauffeurs">Données!$C$1</definedName>
    <definedName name="plage_courrier">OFFSET(Courrier!$A$1,,,COUNTA(Courrier!$A:$A),19)</definedName>
    <definedName name="RETOURS">Données!$AI$2:$AI$28</definedName>
    <definedName name="Secteur">Courrier!$C$2:$C$1291</definedName>
    <definedName name="Secteur__31">Données!$E$6</definedName>
    <definedName name="Secteur_31">Données!$K$2:$K$12</definedName>
    <definedName name="Secteur_32">Données!$L$2:$L$5</definedName>
    <definedName name="Secteur_34">Données!$M$2:$M$8</definedName>
    <definedName name="Secteur_41">Données!$N$2:$N$14</definedName>
    <definedName name="Secteur_42">Données!$O$2:$O$9</definedName>
    <definedName name="Secteur_43">Données!$P$2:$P$11</definedName>
    <definedName name="Secteur_44">Données!$Q$2:$Q$5</definedName>
    <definedName name="Secteur_51">Données!$R$2:$R$17</definedName>
    <definedName name="Secteur_52">Données!$S$2:$S$7</definedName>
    <definedName name="Secteur_53">Données!$T$2:$T$12</definedName>
    <definedName name="Secteur_54">Données!$U$2:$U$6</definedName>
    <definedName name="Secteur_61">Données!$V$2:$V$14</definedName>
    <definedName name="Secteur_62">Données!$W$2:$W$14</definedName>
    <definedName name="Secteur_71">Données!$X$2:$X$12</definedName>
    <definedName name="Secteur_72">Données!$Y$2:$Y$13</definedName>
    <definedName name="Secteur_81">Données!$Z$2:$Z$12</definedName>
    <definedName name="Secteur_82">Données!$AA$2:$AA$12</definedName>
    <definedName name="Secteur_83">Données!$AB$2:$AB$6</definedName>
    <definedName name="Secteur_84">Données!$AC$2:$AC$4</definedName>
    <definedName name="Secteur_91">Données!$AD$2:$AD$15</definedName>
    <definedName name="Secteur_92">Données!$AE$2:$AE$12</definedName>
    <definedName name="Secteur_93">Données!$AF$2:$AF$16</definedName>
    <definedName name="Secteurs">Données!$E$1:$E$35</definedName>
    <definedName name="secteurtri">Courrier!$G$2</definedName>
    <definedName name="tri">#REF!</definedName>
    <definedName name="TriGare">Données!$H$2:$H$15</definedName>
    <definedName name="TriHowald">Données!$I$2:$I$14</definedName>
    <definedName name="TriNeudorf">Données!$J$2:$J$17</definedName>
    <definedName name="Triville">Données!$G$2:$G$9</definedName>
    <definedName name="Vehicule">Données!$AH$2:$AH$48</definedName>
    <definedName name="Ville11">Données!$G$2:$G$9</definedName>
    <definedName name="Ville12">Données!$H$2:$H$15</definedName>
    <definedName name="Ville21">Données!$I$2:$I$14</definedName>
    <definedName name="Ville22">Données!$J$2:$J$17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1" l="1"/>
  <c r="C28" i="11"/>
  <c r="I503" i="1" l="1"/>
  <c r="E468" i="1"/>
  <c r="E383" i="1" l="1"/>
  <c r="C30" i="6"/>
  <c r="C31" i="6" s="1"/>
  <c r="A26" i="6"/>
  <c r="A22" i="6"/>
  <c r="A30" i="6" s="1"/>
  <c r="H12" i="6"/>
  <c r="E332" i="1"/>
  <c r="E299" i="1"/>
  <c r="E288" i="1"/>
  <c r="E255" i="1" l="1"/>
  <c r="E252" i="1"/>
  <c r="F8" i="6"/>
  <c r="E4" i="11"/>
  <c r="E3" i="11" l="1"/>
  <c r="E2" i="11" l="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D10" i="6" l="1" a="1"/>
  <c r="D10" i="6" s="1"/>
  <c r="D8" i="6" l="1" a="1"/>
  <c r="D8" i="6" s="1"/>
  <c r="C28" i="2" l="1"/>
  <c r="C46" i="2" l="1"/>
  <c r="C50" i="2"/>
  <c r="C16" i="2"/>
  <c r="C14" i="2" l="1"/>
  <c r="C9" i="2"/>
  <c r="C1" i="2" l="1"/>
  <c r="C2" i="2"/>
  <c r="C3" i="2"/>
  <c r="C4" i="2"/>
  <c r="C6" i="2"/>
  <c r="C7" i="2"/>
  <c r="C8" i="2"/>
  <c r="C10" i="2"/>
  <c r="C11" i="2"/>
  <c r="C12" i="2"/>
  <c r="C13" i="2"/>
  <c r="C15" i="2"/>
  <c r="C17" i="2"/>
  <c r="C18" i="2"/>
  <c r="C19" i="2"/>
  <c r="C20" i="2"/>
  <c r="C21" i="2"/>
  <c r="C22" i="2"/>
  <c r="C23" i="2"/>
  <c r="C24" i="2"/>
  <c r="C25" i="2"/>
  <c r="C26" i="2"/>
  <c r="C27" i="2"/>
  <c r="C31" i="2"/>
  <c r="C32" i="2"/>
  <c r="C34" i="2"/>
  <c r="C35" i="2"/>
  <c r="C36" i="2"/>
  <c r="C37" i="2"/>
  <c r="C38" i="2"/>
  <c r="C39" i="2"/>
  <c r="C40" i="2"/>
  <c r="C41" i="2"/>
  <c r="C42" i="2"/>
  <c r="C43" i="2"/>
  <c r="C44" i="2"/>
  <c r="C45" i="2"/>
  <c r="C47" i="2"/>
  <c r="C48" i="2"/>
  <c r="C49" i="2"/>
  <c r="C51" i="2"/>
  <c r="C52" i="2"/>
  <c r="C53" i="2"/>
  <c r="C54" i="2"/>
  <c r="C55" i="2"/>
  <c r="C56" i="2"/>
  <c r="C5" i="2"/>
  <c r="C29" i="2"/>
  <c r="C30" i="2"/>
  <c r="C33" i="2"/>
  <c r="F4" i="6" l="1"/>
  <c r="F12" i="6" s="1"/>
  <c r="H13" i="6" s="1"/>
</calcChain>
</file>

<file path=xl/sharedStrings.xml><?xml version="1.0" encoding="utf-8"?>
<sst xmlns="http://schemas.openxmlformats.org/spreadsheetml/2006/main" count="3022" uniqueCount="575">
  <si>
    <t>Date de distribution</t>
  </si>
  <si>
    <t>Chauffeur</t>
  </si>
  <si>
    <t>Secteur</t>
  </si>
  <si>
    <t>Tri</t>
  </si>
  <si>
    <t>Quantité</t>
  </si>
  <si>
    <t>Urgent</t>
  </si>
  <si>
    <t>En plus</t>
  </si>
  <si>
    <t>En plus Quantité</t>
  </si>
  <si>
    <t>Retard Essentiel</t>
  </si>
  <si>
    <t>Véhicule</t>
  </si>
  <si>
    <t>Km début</t>
  </si>
  <si>
    <t>Km Fin</t>
  </si>
  <si>
    <t>Heure début</t>
  </si>
  <si>
    <t>Heure fin</t>
  </si>
  <si>
    <t>Jonathan</t>
  </si>
  <si>
    <t>Arnaud</t>
  </si>
  <si>
    <t>Gilles</t>
  </si>
  <si>
    <t>Frédéric</t>
  </si>
  <si>
    <t>Malory</t>
  </si>
  <si>
    <t>Jacques</t>
  </si>
  <si>
    <t>Raoul</t>
  </si>
  <si>
    <t>Nohwenn</t>
  </si>
  <si>
    <t>Mike</t>
  </si>
  <si>
    <t>Virgile</t>
  </si>
  <si>
    <t>Robert</t>
  </si>
  <si>
    <t>Helio</t>
  </si>
  <si>
    <t>Virgil</t>
  </si>
  <si>
    <t>Nicolas</t>
  </si>
  <si>
    <t>Helder</t>
  </si>
  <si>
    <t>Bruno</t>
  </si>
  <si>
    <t>Luis</t>
  </si>
  <si>
    <t>Samuel</t>
  </si>
  <si>
    <t>Loic</t>
  </si>
  <si>
    <t>Pascal</t>
  </si>
  <si>
    <t>Jordan</t>
  </si>
  <si>
    <t>Didier</t>
  </si>
  <si>
    <t>Eric</t>
  </si>
  <si>
    <t>Jean-Luc</t>
  </si>
  <si>
    <t>José</t>
  </si>
  <si>
    <t>Matthieu</t>
  </si>
  <si>
    <t>Dominique</t>
  </si>
  <si>
    <t>Grégory</t>
  </si>
  <si>
    <t>Emmanuel</t>
  </si>
  <si>
    <t>Aimé</t>
  </si>
  <si>
    <t>Eddy</t>
  </si>
  <si>
    <t>Jean Luc</t>
  </si>
  <si>
    <t>David</t>
  </si>
  <si>
    <t>Patrick</t>
  </si>
  <si>
    <t>Miguel</t>
  </si>
  <si>
    <t>Willy</t>
  </si>
  <si>
    <t>Sébastien</t>
  </si>
  <si>
    <t>Mathieu</t>
  </si>
  <si>
    <t>Laurent</t>
  </si>
  <si>
    <t>Yves</t>
  </si>
  <si>
    <t>Valérie</t>
  </si>
  <si>
    <t xml:space="preserve">ABACO </t>
  </si>
  <si>
    <t>Rémi</t>
  </si>
  <si>
    <t>Stéphane</t>
  </si>
  <si>
    <t>Luc</t>
  </si>
  <si>
    <t xml:space="preserve">ACKERMAN </t>
  </si>
  <si>
    <t xml:space="preserve">AMBIEHL </t>
  </si>
  <si>
    <t xml:space="preserve">APPENZELLER </t>
  </si>
  <si>
    <t xml:space="preserve">BERBUDEAU </t>
  </si>
  <si>
    <t xml:space="preserve">BERTOZZI </t>
  </si>
  <si>
    <t xml:space="preserve">BURGER </t>
  </si>
  <si>
    <t xml:space="preserve">CHAMPION </t>
  </si>
  <si>
    <t xml:space="preserve">CHAVES </t>
  </si>
  <si>
    <t xml:space="preserve">COMBAUD </t>
  </si>
  <si>
    <t xml:space="preserve">COSTANZA </t>
  </si>
  <si>
    <t xml:space="preserve">DA CUNHA CARNEIRO </t>
  </si>
  <si>
    <t xml:space="preserve">DELLANDREA </t>
  </si>
  <si>
    <t xml:space="preserve">DORSCHNER </t>
  </si>
  <si>
    <t xml:space="preserve">DOS SANTOS </t>
  </si>
  <si>
    <t xml:space="preserve">DUCREUX </t>
  </si>
  <si>
    <t xml:space="preserve">FERREIRA PEDROSA </t>
  </si>
  <si>
    <t xml:space="preserve">FERY </t>
  </si>
  <si>
    <t xml:space="preserve">FLAMENT </t>
  </si>
  <si>
    <t xml:space="preserve">GILLET </t>
  </si>
  <si>
    <t xml:space="preserve">GOELFF </t>
  </si>
  <si>
    <t xml:space="preserve">GRAISSE </t>
  </si>
  <si>
    <t xml:space="preserve">LEDENT </t>
  </si>
  <si>
    <t xml:space="preserve">LEJOUR </t>
  </si>
  <si>
    <t xml:space="preserve">LOPES </t>
  </si>
  <si>
    <t xml:space="preserve">LUNARDI </t>
  </si>
  <si>
    <t xml:space="preserve">MARON </t>
  </si>
  <si>
    <t xml:space="preserve">MARSEU </t>
  </si>
  <si>
    <t xml:space="preserve">MARTIN </t>
  </si>
  <si>
    <t xml:space="preserve">MARTINEZ </t>
  </si>
  <si>
    <t xml:space="preserve">MENACER </t>
  </si>
  <si>
    <t xml:space="preserve">MEYER </t>
  </si>
  <si>
    <t xml:space="preserve">ONRAET </t>
  </si>
  <si>
    <t xml:space="preserve">PAULIS </t>
  </si>
  <si>
    <t xml:space="preserve">PIMENTEL DA SILVA </t>
  </si>
  <si>
    <t xml:space="preserve">PRIGNON </t>
  </si>
  <si>
    <t xml:space="preserve">RAEBISCH </t>
  </si>
  <si>
    <t xml:space="preserve">RUFI </t>
  </si>
  <si>
    <t xml:space="preserve">SCARMIGNAN </t>
  </si>
  <si>
    <t xml:space="preserve">TOUSSAINT </t>
  </si>
  <si>
    <t xml:space="preserve">VIGNERON </t>
  </si>
  <si>
    <t xml:space="preserve">VIOT </t>
  </si>
  <si>
    <t xml:space="preserve">WALDUNG </t>
  </si>
  <si>
    <t xml:space="preserve">WEFFLING </t>
  </si>
  <si>
    <t xml:space="preserve">WOLSKI </t>
  </si>
  <si>
    <t xml:space="preserve">AQUILANO </t>
  </si>
  <si>
    <t xml:space="preserve">JACQUES </t>
  </si>
  <si>
    <t xml:space="preserve">LEBARGY </t>
  </si>
  <si>
    <t xml:space="preserve">LEPAGE </t>
  </si>
  <si>
    <t>1.1</t>
  </si>
  <si>
    <t>1.2</t>
  </si>
  <si>
    <t>2.1</t>
  </si>
  <si>
    <t>2.2</t>
  </si>
  <si>
    <t>8.4</t>
  </si>
  <si>
    <t>Centre 1/3</t>
  </si>
  <si>
    <t>Centre 2/3</t>
  </si>
  <si>
    <t>Centre 3/3</t>
  </si>
  <si>
    <t>Gare 1/3</t>
  </si>
  <si>
    <t>Gare 2/3</t>
  </si>
  <si>
    <t>Gare 3/3</t>
  </si>
  <si>
    <t>Hollerich</t>
  </si>
  <si>
    <t>Hollerich 1/2</t>
  </si>
  <si>
    <t>Hollerich 2/2</t>
  </si>
  <si>
    <t>Merl</t>
  </si>
  <si>
    <t>Merl 1/2</t>
  </si>
  <si>
    <t>Merl 2/2</t>
  </si>
  <si>
    <t>Belair</t>
  </si>
  <si>
    <t>Belair 1/2</t>
  </si>
  <si>
    <t>Belair 2/2</t>
  </si>
  <si>
    <t>Cessange</t>
  </si>
  <si>
    <t>Gasperich Kockelscheuer</t>
  </si>
  <si>
    <t>Howald</t>
  </si>
  <si>
    <t>Howald 1/2</t>
  </si>
  <si>
    <t>Howald 2/2</t>
  </si>
  <si>
    <t>Bonnevoie 1/3</t>
  </si>
  <si>
    <t>Bonnevoie 2/3</t>
  </si>
  <si>
    <t>Bonnevoie 3/3 + Pulv.</t>
  </si>
  <si>
    <t>Hamm Grund</t>
  </si>
  <si>
    <t>Cents</t>
  </si>
  <si>
    <t>Cents 1/2</t>
  </si>
  <si>
    <t>Cents 2/2</t>
  </si>
  <si>
    <t>Neudorf</t>
  </si>
  <si>
    <t>Clausen Pfaffenthal</t>
  </si>
  <si>
    <t>Weimershof</t>
  </si>
  <si>
    <t>Kirchberg</t>
  </si>
  <si>
    <t>Eich Beggen</t>
  </si>
  <si>
    <t>Eich</t>
  </si>
  <si>
    <t>Beggen</t>
  </si>
  <si>
    <t>Mullenbach</t>
  </si>
  <si>
    <t>Rollingergrund</t>
  </si>
  <si>
    <t>Mullenbach Roll.</t>
  </si>
  <si>
    <t>Limpertsberg 1/2</t>
  </si>
  <si>
    <t>Limpertsberg 2/2</t>
  </si>
  <si>
    <t>Ville21</t>
  </si>
  <si>
    <t>Ville11</t>
  </si>
  <si>
    <t>Ville12</t>
  </si>
  <si>
    <t>Ville22</t>
  </si>
  <si>
    <t>Schifflange 1/2</t>
  </si>
  <si>
    <t>Schifflange 2/2</t>
  </si>
  <si>
    <t>Kayl Tétange</t>
  </si>
  <si>
    <t>Rumelange</t>
  </si>
  <si>
    <t>Leudelange à Limpach</t>
  </si>
  <si>
    <t>Roedgen à Limpach</t>
  </si>
  <si>
    <t>Mondercange Foetz</t>
  </si>
  <si>
    <t>Dudelange 1/3</t>
  </si>
  <si>
    <t>Dudelange 2/3</t>
  </si>
  <si>
    <t>Dudelange 3/3</t>
  </si>
  <si>
    <t>Bettembourg 1/2</t>
  </si>
  <si>
    <t>Bettembourg 2/2 + Abw.</t>
  </si>
  <si>
    <t>Hellange à Peppange</t>
  </si>
  <si>
    <t>Fennange à Pontpierre</t>
  </si>
  <si>
    <t>Reckange à Clemency</t>
  </si>
  <si>
    <t>Kayl Tétange Rum.</t>
  </si>
  <si>
    <t>Secteur _31</t>
  </si>
  <si>
    <t>Secteur_32</t>
  </si>
  <si>
    <t>Secteur_34</t>
  </si>
  <si>
    <t xml:space="preserve">GRAFF </t>
  </si>
  <si>
    <t>Secteur_31</t>
  </si>
  <si>
    <t>Secteur_41</t>
  </si>
  <si>
    <t>Secteur_42</t>
  </si>
  <si>
    <t>Secteur_43</t>
  </si>
  <si>
    <t>Secteur_44</t>
  </si>
  <si>
    <t>Secteur_51</t>
  </si>
  <si>
    <t>Secteur_52</t>
  </si>
  <si>
    <t>Secteur_53</t>
  </si>
  <si>
    <t>Secteur_54</t>
  </si>
  <si>
    <t>Secteur_61</t>
  </si>
  <si>
    <t>Secteur_62</t>
  </si>
  <si>
    <t>Secteur_71</t>
  </si>
  <si>
    <t>Secteur_72</t>
  </si>
  <si>
    <t>Secteur_81</t>
  </si>
  <si>
    <t>Secteur_82</t>
  </si>
  <si>
    <t>Secteur_83</t>
  </si>
  <si>
    <t>Secteur_84</t>
  </si>
  <si>
    <t>Secteur_91</t>
  </si>
  <si>
    <t>Secteur_92</t>
  </si>
  <si>
    <t>Secteur_93</t>
  </si>
  <si>
    <t>Hautcharage Bascharage</t>
  </si>
  <si>
    <t>Linger Pétange</t>
  </si>
  <si>
    <t>Lam. Rodange Lasauvage</t>
  </si>
  <si>
    <t>Differdange 1/3</t>
  </si>
  <si>
    <t>Differdange 2/3</t>
  </si>
  <si>
    <t>Differdange 3/3</t>
  </si>
  <si>
    <t>Esch 1/5</t>
  </si>
  <si>
    <t>Esch 2/5</t>
  </si>
  <si>
    <t>Esch 3/5</t>
  </si>
  <si>
    <t>Esch 4/5</t>
  </si>
  <si>
    <t>Esch 5/5</t>
  </si>
  <si>
    <t>Belvaux/Soleuvre 1/2</t>
  </si>
  <si>
    <t>Belvaux/Soleuvre 2/2</t>
  </si>
  <si>
    <t>Sanem Ehlerange</t>
  </si>
  <si>
    <t>Hesperange Fentange Alzingen</t>
  </si>
  <si>
    <t>Weiler à Frisange</t>
  </si>
  <si>
    <t>Weiler à Aspelt</t>
  </si>
  <si>
    <t>Frisange à Mondorf</t>
  </si>
  <si>
    <t>Remich à Ahn</t>
  </si>
  <si>
    <t>Schuttrange à Sandweiler</t>
  </si>
  <si>
    <t>Oetrange Moutfort Contern Itzig</t>
  </si>
  <si>
    <t>Oetrange Moutfort Contern</t>
  </si>
  <si>
    <t>Itzig</t>
  </si>
  <si>
    <t>Senningerberg à Hostert</t>
  </si>
  <si>
    <t>Senningerberg à Gonderange</t>
  </si>
  <si>
    <t>Ernster Gonderange</t>
  </si>
  <si>
    <t>Rodenbourg à Munschecker</t>
  </si>
  <si>
    <t>Grevenmacher Machtum Mertert</t>
  </si>
  <si>
    <t>Grevenmacher Machtum Mertert Wasserbillig</t>
  </si>
  <si>
    <t>Wasserbillig</t>
  </si>
  <si>
    <t>Début à Junglinster</t>
  </si>
  <si>
    <t>Eschweiler à Givenich</t>
  </si>
  <si>
    <t>Moersdorf à Osweiler</t>
  </si>
  <si>
    <t>Echternach à Dillingen</t>
  </si>
  <si>
    <t>Bigelbach à Kaltkesbach</t>
  </si>
  <si>
    <t>Consdorf à la fin</t>
  </si>
  <si>
    <t>Bereldange</t>
  </si>
  <si>
    <t>Walferdange Helmsange</t>
  </si>
  <si>
    <t>Bereldange Walferdange Helmsange</t>
  </si>
  <si>
    <t>Heisdorf Steinsel Mullendorf</t>
  </si>
  <si>
    <t>Bofferdange à Prettingen</t>
  </si>
  <si>
    <t>Berschbach Mersch 1/2</t>
  </si>
  <si>
    <t>Mersch 2/2</t>
  </si>
  <si>
    <t>Schoenfels à Saeul</t>
  </si>
  <si>
    <t>Brouch à la fin</t>
  </si>
  <si>
    <t>Schoenfels à la fin</t>
  </si>
  <si>
    <t>Début à Roost</t>
  </si>
  <si>
    <t>Bissen</t>
  </si>
  <si>
    <t>Colmar</t>
  </si>
  <si>
    <t>Bissen Colmar</t>
  </si>
  <si>
    <t>Colmar à Medernach</t>
  </si>
  <si>
    <t>Cruchten à Medernach</t>
  </si>
  <si>
    <t>Freckeisen à Blumenthal</t>
  </si>
  <si>
    <t>Larochette à la fin</t>
  </si>
  <si>
    <t>Strassen</t>
  </si>
  <si>
    <t>Strassen 1/2</t>
  </si>
  <si>
    <t>Strassen 2/2</t>
  </si>
  <si>
    <t>Bertrange</t>
  </si>
  <si>
    <t>Bertrange 1/2</t>
  </si>
  <si>
    <t>Bertrange 2/2</t>
  </si>
  <si>
    <t>Villages 8.1</t>
  </si>
  <si>
    <t>Mamer</t>
  </si>
  <si>
    <t>Mamer 1/2</t>
  </si>
  <si>
    <t>Mamer 2/2</t>
  </si>
  <si>
    <t>Capellen Olm</t>
  </si>
  <si>
    <t>Windhof à Hagen/Kleinbettingen</t>
  </si>
  <si>
    <t>Steinfort Hobscheid Eischen</t>
  </si>
  <si>
    <t>Steinfort Hobscheid</t>
  </si>
  <si>
    <t>Eischen</t>
  </si>
  <si>
    <t>Schweich à la fin</t>
  </si>
  <si>
    <t>8.3 (1/2)</t>
  </si>
  <si>
    <t>8.3 (2/2)</t>
  </si>
  <si>
    <t>8.3 (1/3)</t>
  </si>
  <si>
    <t>8.3 (2/3)</t>
  </si>
  <si>
    <t>8.3 (3/3)</t>
  </si>
  <si>
    <t>Schieren à Hoesdorf</t>
  </si>
  <si>
    <t>Schieren à Bettendorf</t>
  </si>
  <si>
    <t>Bleesbruck à Vianden</t>
  </si>
  <si>
    <t>Moestroff à Vianden</t>
  </si>
  <si>
    <t>Bivels à Eselborn</t>
  </si>
  <si>
    <t>Urspelt à Wemperhardt</t>
  </si>
  <si>
    <t>Huldange à Schleif</t>
  </si>
  <si>
    <t>Pommerloch à la fin</t>
  </si>
  <si>
    <t>Ettelbruck 1 + 2/3</t>
  </si>
  <si>
    <t>Ettelbruck 3/3 + Warken Welscheid</t>
  </si>
  <si>
    <t>Niederfeulen à Mertzig</t>
  </si>
  <si>
    <t>Michelbouch à Merscheid/Heiderscheid</t>
  </si>
  <si>
    <t>Eschdorf à Lutzhausen</t>
  </si>
  <si>
    <t>Nothum à Lentzweiler</t>
  </si>
  <si>
    <t>Rumlange à la fin</t>
  </si>
  <si>
    <t>Ingeldorf</t>
  </si>
  <si>
    <t>Ingledorf Diekirch Gilsdorf</t>
  </si>
  <si>
    <t>Ingeldorf Erpeldange</t>
  </si>
  <si>
    <t>Ingledorf Erpeldange Gilsdorf</t>
  </si>
  <si>
    <t>Flebour à Hosingen</t>
  </si>
  <si>
    <t>Weidingen Wiltz</t>
  </si>
  <si>
    <t>Mercols à la fin</t>
  </si>
  <si>
    <t>Bockholz à Eschweiler</t>
  </si>
  <si>
    <t>Flebour à Eschweiler</t>
  </si>
  <si>
    <t>Diekirch Gilsdorf</t>
  </si>
  <si>
    <t>Vincent</t>
  </si>
  <si>
    <t xml:space="preserve">BUZELIN </t>
  </si>
  <si>
    <t>Adresses incorrectes</t>
  </si>
  <si>
    <t>Retours</t>
  </si>
  <si>
    <t>En plus Tri</t>
  </si>
  <si>
    <t xml:space="preserve">CUTULLE </t>
  </si>
  <si>
    <t>Lucas</t>
  </si>
  <si>
    <t>Jody</t>
  </si>
  <si>
    <t xml:space="preserve">DAUPHIN </t>
  </si>
  <si>
    <t>Florian</t>
  </si>
  <si>
    <t xml:space="preserve">SCASSELLATI </t>
  </si>
  <si>
    <t>Quentin</t>
  </si>
  <si>
    <t>SCARMIGNAN Laurent</t>
  </si>
  <si>
    <t>BERBUDEAU Malory</t>
  </si>
  <si>
    <t>GRAFF Jordan</t>
  </si>
  <si>
    <t>GOELFF Pascal</t>
  </si>
  <si>
    <t>AMBIEHL Gilles</t>
  </si>
  <si>
    <t>LEJOUR Jean-Luc</t>
  </si>
  <si>
    <t>ONRAET David</t>
  </si>
  <si>
    <t>PRIGNON Willy</t>
  </si>
  <si>
    <t>MARON Dominique</t>
  </si>
  <si>
    <t>WEFFLING Valérie</t>
  </si>
  <si>
    <t>MARTINEZ Aimé</t>
  </si>
  <si>
    <t>DUCREUX Bruno</t>
  </si>
  <si>
    <t>FLAMENT Samuel</t>
  </si>
  <si>
    <t>MEYER Jean Luc</t>
  </si>
  <si>
    <t>Esch 1/4</t>
  </si>
  <si>
    <t>Esch 2/4</t>
  </si>
  <si>
    <t>Esch 3/4</t>
  </si>
  <si>
    <t>Esch 4/4</t>
  </si>
  <si>
    <t>MARSEU Grégory</t>
  </si>
  <si>
    <t>Mondorf à Schengen</t>
  </si>
  <si>
    <t>Remerschen à la fin</t>
  </si>
  <si>
    <t>FERREIRA PEDROSA Luis</t>
  </si>
  <si>
    <t>WOLSKI Arnaud</t>
  </si>
  <si>
    <t>LOPES José</t>
  </si>
  <si>
    <t>Eschweiler à Osweiler</t>
  </si>
  <si>
    <t>MARTIN Emmanuel</t>
  </si>
  <si>
    <t>Berschbach Mersch</t>
  </si>
  <si>
    <t>BUZELIN Vincent</t>
  </si>
  <si>
    <t>PIMENTEL DA SILVA Miguel</t>
  </si>
  <si>
    <t>BERTOZZI Jacques</t>
  </si>
  <si>
    <t>WALDUNG Laurent</t>
  </si>
  <si>
    <t>GRAISSE Didier</t>
  </si>
  <si>
    <t>PAULIS Patrick</t>
  </si>
  <si>
    <t>LEDENT Eric</t>
  </si>
  <si>
    <t>VIOT David</t>
  </si>
  <si>
    <t>Bockholz à Wiltz</t>
  </si>
  <si>
    <t>Essentiel</t>
  </si>
  <si>
    <t>Admninistratif</t>
  </si>
  <si>
    <t>DC 5500</t>
  </si>
  <si>
    <t>DC 5501</t>
  </si>
  <si>
    <t>DC 5502</t>
  </si>
  <si>
    <t>DC 5503</t>
  </si>
  <si>
    <t>DC 5504</t>
  </si>
  <si>
    <t>DC 5505</t>
  </si>
  <si>
    <t>DC 5506</t>
  </si>
  <si>
    <t>DC 5507</t>
  </si>
  <si>
    <t>DC 5508</t>
  </si>
  <si>
    <t>DC 5509</t>
  </si>
  <si>
    <t>DC 5510</t>
  </si>
  <si>
    <t>DC 5511</t>
  </si>
  <si>
    <t>DC 5512</t>
  </si>
  <si>
    <t>DC 5513</t>
  </si>
  <si>
    <t>DC 5514</t>
  </si>
  <si>
    <t>DC 5515</t>
  </si>
  <si>
    <t>DC 5516</t>
  </si>
  <si>
    <t>DC 5517</t>
  </si>
  <si>
    <t>DC 5518</t>
  </si>
  <si>
    <t>DC 5519</t>
  </si>
  <si>
    <t>DC 5520</t>
  </si>
  <si>
    <t>DC 5521</t>
  </si>
  <si>
    <t>DC 5522</t>
  </si>
  <si>
    <t>DC 5523</t>
  </si>
  <si>
    <t>DC 5524</t>
  </si>
  <si>
    <t>DC 5525</t>
  </si>
  <si>
    <t>DC 5526</t>
  </si>
  <si>
    <t>DC 5527</t>
  </si>
  <si>
    <t>DC 5528</t>
  </si>
  <si>
    <t>DC 5529</t>
  </si>
  <si>
    <t>DC 5530</t>
  </si>
  <si>
    <t>DC 5531</t>
  </si>
  <si>
    <t>DC 5532</t>
  </si>
  <si>
    <t>DC 5533</t>
  </si>
  <si>
    <t>DC 5534</t>
  </si>
  <si>
    <t>DC 5535</t>
  </si>
  <si>
    <t>DC 5536</t>
  </si>
  <si>
    <t>DC 5537</t>
  </si>
  <si>
    <t>DC 5538</t>
  </si>
  <si>
    <t>DC 5539</t>
  </si>
  <si>
    <t>DC 5540</t>
  </si>
  <si>
    <t>DC 5541</t>
  </si>
  <si>
    <t>DC 5542</t>
  </si>
  <si>
    <t>DC 5543</t>
  </si>
  <si>
    <t>DC 5544</t>
  </si>
  <si>
    <t>DC 5545</t>
  </si>
  <si>
    <t>DC 5546</t>
  </si>
  <si>
    <t>Linger</t>
  </si>
  <si>
    <t>Pétange</t>
  </si>
  <si>
    <t>Lamadelaine</t>
  </si>
  <si>
    <t>Rodange Lasauvage</t>
  </si>
  <si>
    <t>RETOURS</t>
  </si>
  <si>
    <t>Belvaux/Soleuvre</t>
  </si>
  <si>
    <t>Bigelbach Beaufort</t>
  </si>
  <si>
    <t>Haller à la fin</t>
  </si>
  <si>
    <t>Freckeisen à la fin</t>
  </si>
  <si>
    <t>Niederfeulen Oberfeulen</t>
  </si>
  <si>
    <t>VIGNERON Nicolas</t>
  </si>
  <si>
    <t>Hamm Grund Cents</t>
  </si>
  <si>
    <t>Bettembourg + Abweiler</t>
  </si>
  <si>
    <t>Esch</t>
  </si>
  <si>
    <t>Weiler à Filsdorf</t>
  </si>
  <si>
    <t>Stadtbredimus à Schuttrange</t>
  </si>
  <si>
    <t>Schrassig Sandweiler</t>
  </si>
  <si>
    <t>Commentaire</t>
  </si>
  <si>
    <t>Colruyt</t>
  </si>
  <si>
    <t>Commune Consdorf</t>
  </si>
  <si>
    <t>Hobscheid</t>
  </si>
  <si>
    <t>Steinfort</t>
  </si>
  <si>
    <t>Mertzig à Vichten</t>
  </si>
  <si>
    <t>Remich</t>
  </si>
  <si>
    <t>Aspelt à Mondorf</t>
  </si>
  <si>
    <t>Grosbous à Lutzhausen</t>
  </si>
  <si>
    <t>Stadtbredimus à Neuhausgen</t>
  </si>
  <si>
    <t>Eischen à la fin</t>
  </si>
  <si>
    <t>Limpertsberg 1/3</t>
  </si>
  <si>
    <t>Limpertsberg 2/3</t>
  </si>
  <si>
    <t>Limpertsberg 3/3</t>
  </si>
  <si>
    <t>Kayl</t>
  </si>
  <si>
    <t>TOUSSAINT Yves</t>
  </si>
  <si>
    <t>SCASSELLATI Florian</t>
  </si>
  <si>
    <t>Emerange à Ellange</t>
  </si>
  <si>
    <t>Bigelbach à la fin</t>
  </si>
  <si>
    <t>Tétange</t>
  </si>
  <si>
    <t>Mourfort Contern</t>
  </si>
  <si>
    <t>Moutfort Contern Itzig</t>
  </si>
  <si>
    <t>Schrassig Sandweiler Oetrange</t>
  </si>
  <si>
    <t>Début à Angelsberg</t>
  </si>
  <si>
    <t xml:space="preserve">HERMAN </t>
  </si>
  <si>
    <t>Geoffrey</t>
  </si>
  <si>
    <t>HERMAN Geoffrey</t>
  </si>
  <si>
    <t xml:space="preserve">Date </t>
  </si>
  <si>
    <t>ABSENCE</t>
  </si>
  <si>
    <t>Malade</t>
  </si>
  <si>
    <t>Congé</t>
  </si>
  <si>
    <t>Récup heures</t>
  </si>
  <si>
    <t>Récup férié</t>
  </si>
  <si>
    <t>Congé ext.</t>
  </si>
  <si>
    <t>Cause</t>
  </si>
  <si>
    <t>Commentaires</t>
  </si>
  <si>
    <t>Enl. Avocado</t>
  </si>
  <si>
    <t>Limpertsberg</t>
  </si>
  <si>
    <t>Fin du 7.2</t>
  </si>
  <si>
    <t>H/F/A 1/2</t>
  </si>
  <si>
    <t>H/F/A 2/2</t>
  </si>
  <si>
    <t>Gare + Gasperich</t>
  </si>
  <si>
    <t>Beringen à Roost</t>
  </si>
  <si>
    <t>Huldange à Goedange</t>
  </si>
  <si>
    <t>Hachiville à Schleif</t>
  </si>
  <si>
    <t>Essentiel ou enl.</t>
  </si>
  <si>
    <t>Niederfeulen à Michelbouch</t>
  </si>
  <si>
    <t>Mullenbach Eich</t>
  </si>
  <si>
    <t>Hamm</t>
  </si>
  <si>
    <t>Grund</t>
  </si>
  <si>
    <t>Mersch</t>
  </si>
  <si>
    <t>Bonnevoie</t>
  </si>
  <si>
    <t xml:space="preserve"> </t>
  </si>
  <si>
    <t>Lamadelaine Rodange</t>
  </si>
  <si>
    <t>Lasauvage</t>
  </si>
  <si>
    <t>Linger Pétange 1/2</t>
  </si>
  <si>
    <t>Pétange 2/2</t>
  </si>
  <si>
    <t>Remich à Ehnen</t>
  </si>
  <si>
    <t>Début à Godbrange</t>
  </si>
  <si>
    <t>Junglinster à Graulinster</t>
  </si>
  <si>
    <t>Rippig à Osweiler</t>
  </si>
  <si>
    <t>Colmar à Nommern</t>
  </si>
  <si>
    <t>Bivels à Marnach</t>
  </si>
  <si>
    <t>Munshausen à Eselborn</t>
  </si>
  <si>
    <t>Diekirch</t>
  </si>
  <si>
    <t>Wemperhardt</t>
  </si>
  <si>
    <t>Flebour à Wahlhausen</t>
  </si>
  <si>
    <t>Hosingen à Eschweiler</t>
  </si>
  <si>
    <t>Enl. Simaform</t>
  </si>
  <si>
    <t>Janvier</t>
  </si>
  <si>
    <t>Février</t>
  </si>
  <si>
    <t>Mars</t>
  </si>
  <si>
    <t>Avril</t>
  </si>
  <si>
    <t>Mai</t>
  </si>
  <si>
    <t>Juin</t>
  </si>
  <si>
    <t>D</t>
  </si>
  <si>
    <t>M</t>
  </si>
  <si>
    <t>S</t>
  </si>
  <si>
    <t>L</t>
  </si>
  <si>
    <t>J</t>
  </si>
  <si>
    <t>V</t>
  </si>
  <si>
    <t>Centre 1/4</t>
  </si>
  <si>
    <t>Centre 2/4</t>
  </si>
  <si>
    <t>Centre 3/4</t>
  </si>
  <si>
    <t>Centre 4/4</t>
  </si>
  <si>
    <t>Livange Peppange</t>
  </si>
  <si>
    <t>Mondorf</t>
  </si>
  <si>
    <t>Differdange</t>
  </si>
  <si>
    <t>Bettembourg</t>
  </si>
  <si>
    <t>Rodange</t>
  </si>
  <si>
    <t>TOTAL QUANTITÉS</t>
  </si>
  <si>
    <t>DISTRBUÉ</t>
  </si>
  <si>
    <t>ADRESSES</t>
  </si>
  <si>
    <t>%</t>
  </si>
  <si>
    <t>Aspelt à Altwies</t>
  </si>
  <si>
    <t>COSTANZA Robert</t>
  </si>
  <si>
    <t>Mondercange</t>
  </si>
  <si>
    <t>Foetz</t>
  </si>
  <si>
    <t>Mondorf à Burmerange</t>
  </si>
  <si>
    <t>Niederdonven à Ubersyren</t>
  </si>
  <si>
    <t>Stadtbredimus à Ehnen</t>
  </si>
  <si>
    <t>Wormeldange à Neuhausgen</t>
  </si>
  <si>
    <t>TNT</t>
  </si>
  <si>
    <t>Windhof à Goetzingen</t>
  </si>
  <si>
    <t>MENACER Eddy</t>
  </si>
  <si>
    <t>Fin 9.1</t>
  </si>
  <si>
    <t>rue de Cessange</t>
  </si>
  <si>
    <t>Foetz + Kayl</t>
  </si>
  <si>
    <t>Limpach</t>
  </si>
  <si>
    <t>Hautcharage</t>
  </si>
  <si>
    <t>Bascharage</t>
  </si>
  <si>
    <t>Schengen à la fin</t>
  </si>
  <si>
    <t>Burmerange</t>
  </si>
  <si>
    <t>Hagen/Kleibettingen à Steinfort</t>
  </si>
  <si>
    <t>Mercols à la fin + Erpeldange</t>
  </si>
  <si>
    <t>Wiltz</t>
  </si>
  <si>
    <t>Lentzweiler</t>
  </si>
  <si>
    <t>Differdange 1/4</t>
  </si>
  <si>
    <t>Differdange 2/4</t>
  </si>
  <si>
    <t>Differdange 3/4</t>
  </si>
  <si>
    <t>Differdange 4/4</t>
  </si>
  <si>
    <t>Fin 5.2</t>
  </si>
  <si>
    <t>Ernster à Munschecker</t>
  </si>
  <si>
    <t>Ernster à Flaxweiler</t>
  </si>
  <si>
    <t>Berg à Muschecker + Machtum Mertert</t>
  </si>
  <si>
    <t>Hostert</t>
  </si>
  <si>
    <t>Kaltkesbach</t>
  </si>
  <si>
    <t>Hobscheid Eischen</t>
  </si>
  <si>
    <t>Erpeldange</t>
  </si>
  <si>
    <t>Gare</t>
  </si>
  <si>
    <t>Gasperich</t>
  </si>
  <si>
    <t>Urgent Leud. -&gt; Foetz</t>
  </si>
  <si>
    <t>Schifflange</t>
  </si>
  <si>
    <t>Weiler à Dalheim</t>
  </si>
  <si>
    <t>Flaxweiler</t>
  </si>
  <si>
    <t>Gosseldange</t>
  </si>
  <si>
    <t>16-17-18/01</t>
  </si>
  <si>
    <t>Pontpierre</t>
  </si>
  <si>
    <t>Filsdorf à Altwies</t>
  </si>
  <si>
    <t>Grevenmacher</t>
  </si>
  <si>
    <t>Muhlenbach</t>
  </si>
  <si>
    <t>Rédange</t>
  </si>
  <si>
    <t>Mertzig</t>
  </si>
  <si>
    <t>Wiltz Urgent</t>
  </si>
  <si>
    <t>LEPAGE Luc</t>
  </si>
  <si>
    <t>Moestroff à Bettel</t>
  </si>
  <si>
    <t>Vianden à Marnach</t>
  </si>
  <si>
    <t>Mercols à la fin + Ingeldorf, Erpeldange</t>
  </si>
  <si>
    <t>Ehlerange</t>
  </si>
  <si>
    <t>Fin du 5.2</t>
  </si>
  <si>
    <t>Berdorf</t>
  </si>
  <si>
    <t>Steinsel</t>
  </si>
  <si>
    <t>Ettelbrück</t>
  </si>
  <si>
    <t>8.3</t>
  </si>
  <si>
    <t>Hesperange</t>
  </si>
  <si>
    <t>Munschecker</t>
  </si>
  <si>
    <t>Lintgen</t>
  </si>
  <si>
    <t>Frisange</t>
  </si>
  <si>
    <t>Dudelange</t>
  </si>
  <si>
    <t>Aspelt</t>
  </si>
  <si>
    <t>Buschdorf à Reckange</t>
  </si>
  <si>
    <t>Medernach</t>
  </si>
  <si>
    <t>Belvaux</t>
  </si>
  <si>
    <t>Pfaffenthal</t>
  </si>
  <si>
    <t>Ernster à Wecker</t>
  </si>
  <si>
    <t>Manternach à Mertert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</si>
</sst>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14"/>
      <color indexed="10"/>
      <name val="Calibri"/>
      <family val="2"/>
      <scheme val="minor"/>
    </font>
    <font>
      <sz val="8"/>
      <color indexed="12"/>
      <name val="Calibri"/>
      <family val="2"/>
      <scheme val="minor"/>
    </font>
    <font>
      <sz val="8"/>
      <color indexed="15"/>
      <name val="Calibri"/>
      <family val="2"/>
      <scheme val="minor"/>
    </font>
    <font>
      <sz val="8"/>
      <color indexed="16"/>
      <name val="Calibri"/>
      <family val="2"/>
      <scheme val="minor"/>
    </font>
    <font>
      <sz val="8"/>
      <color indexed="17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11"/>
      </top>
      <bottom style="thin">
        <color auto="1"/>
      </bottom>
      <diagonal/>
    </border>
    <border>
      <left style="thin">
        <color auto="1"/>
      </left>
      <right style="thin">
        <color indexed="11"/>
      </right>
      <top style="thin">
        <color indexed="11"/>
      </top>
      <bottom style="thin">
        <color auto="1"/>
      </bottom>
      <diagonal/>
    </border>
    <border>
      <left style="thin">
        <color auto="1"/>
      </left>
      <right style="thin">
        <color indexed="1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14" fontId="0" fillId="0" borderId="0" xfId="0" applyNumberFormat="1"/>
    <xf numFmtId="1" fontId="0" fillId="0" borderId="0" xfId="0" applyNumberFormat="1"/>
    <xf numFmtId="0" fontId="1" fillId="2" borderId="0" xfId="0" applyFont="1" applyFill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ont="1" applyFill="1"/>
    <xf numFmtId="0" fontId="0" fillId="0" borderId="0" xfId="0" applyProtection="1">
      <protection locked="0"/>
    </xf>
    <xf numFmtId="0" fontId="0" fillId="0" borderId="0" xfId="0" applyNumberFormat="1"/>
    <xf numFmtId="0" fontId="4" fillId="11" borderId="1" xfId="0" applyNumberFormat="1" applyFont="1" applyFill="1" applyBorder="1" applyAlignment="1">
      <alignment horizontal="center" vertical="center" wrapText="1"/>
    </xf>
    <xf numFmtId="0" fontId="2" fillId="11" borderId="1" xfId="0" applyNumberFormat="1" applyFont="1" applyFill="1" applyBorder="1" applyAlignment="1">
      <alignment horizontal="center" vertical="center" wrapText="1"/>
    </xf>
    <xf numFmtId="0" fontId="5" fillId="11" borderId="1" xfId="0" applyNumberFormat="1" applyFont="1" applyFill="1" applyBorder="1" applyAlignment="1">
      <alignment horizontal="center" vertical="center" wrapText="1"/>
    </xf>
    <xf numFmtId="0" fontId="1" fillId="11" borderId="1" xfId="0" applyNumberFormat="1" applyFont="1" applyFill="1" applyBorder="1" applyAlignment="1">
      <alignment horizontal="center" vertical="center" wrapText="1"/>
    </xf>
    <xf numFmtId="0" fontId="4" fillId="11" borderId="4" xfId="0" applyNumberFormat="1" applyFont="1" applyFill="1" applyBorder="1" applyAlignment="1">
      <alignment horizontal="center" vertical="center" wrapText="1"/>
    </xf>
    <xf numFmtId="0" fontId="4" fillId="11" borderId="5" xfId="0" applyNumberFormat="1" applyFont="1" applyFill="1" applyBorder="1" applyAlignment="1">
      <alignment horizontal="center" vertical="center" wrapText="1"/>
    </xf>
    <xf numFmtId="0" fontId="5" fillId="11" borderId="5" xfId="0" applyNumberFormat="1" applyFont="1" applyFill="1" applyBorder="1" applyAlignment="1">
      <alignment horizontal="center" vertical="center" wrapText="1"/>
    </xf>
    <xf numFmtId="0" fontId="1" fillId="11" borderId="5" xfId="0" applyNumberFormat="1" applyFont="1" applyFill="1" applyBorder="1" applyAlignment="1">
      <alignment horizontal="center" vertical="center" wrapText="1"/>
    </xf>
    <xf numFmtId="0" fontId="6" fillId="11" borderId="1" xfId="0" applyNumberFormat="1" applyFont="1" applyFill="1" applyBorder="1" applyAlignment="1">
      <alignment horizontal="center" vertical="center" wrapText="1"/>
    </xf>
    <xf numFmtId="0" fontId="6" fillId="11" borderId="4" xfId="0" applyNumberFormat="1" applyFont="1" applyFill="1" applyBorder="1" applyAlignment="1">
      <alignment horizontal="center" vertical="center" wrapText="1"/>
    </xf>
    <xf numFmtId="0" fontId="6" fillId="11" borderId="5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1" fontId="0" fillId="0" borderId="10" xfId="0" applyNumberFormat="1" applyBorder="1"/>
    <xf numFmtId="1" fontId="0" fillId="0" borderId="0" xfId="0" applyNumberFormat="1" applyBorder="1"/>
    <xf numFmtId="2" fontId="0" fillId="0" borderId="0" xfId="0" applyNumberForma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7" fillId="11" borderId="1" xfId="0" applyNumberFormat="1" applyFont="1" applyFill="1" applyBorder="1" applyAlignment="1">
      <alignment horizontal="center" vertical="center" wrapText="1"/>
    </xf>
    <xf numFmtId="0" fontId="7" fillId="11" borderId="5" xfId="0" applyNumberFormat="1" applyFont="1" applyFill="1" applyBorder="1" applyAlignment="1">
      <alignment horizontal="center" vertical="center" wrapText="1"/>
    </xf>
    <xf numFmtId="0" fontId="7" fillId="11" borderId="6" xfId="0" applyNumberFormat="1" applyFont="1" applyFill="1" applyBorder="1" applyAlignment="1">
      <alignment horizontal="center" vertical="center" wrapText="1"/>
    </xf>
    <xf numFmtId="0" fontId="3" fillId="11" borderId="1" xfId="0" applyNumberFormat="1" applyFont="1" applyFill="1" applyBorder="1" applyAlignment="1">
      <alignment horizontal="center" vertical="center" wrapText="1"/>
    </xf>
    <xf numFmtId="0" fontId="3" fillId="11" borderId="2" xfId="0" applyNumberFormat="1" applyFont="1" applyFill="1" applyBorder="1" applyAlignment="1">
      <alignment horizontal="center" vertical="center" wrapText="1"/>
    </xf>
    <xf numFmtId="0" fontId="3" fillId="11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63">
    <dxf>
      <font>
        <color rgb="FF9C0006"/>
      </font>
    </dxf>
    <dxf>
      <font>
        <color auto="1"/>
      </font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EB9C"/>
        </patternFill>
      </fill>
    </dxf>
    <dxf>
      <font>
        <color theme="7"/>
      </font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ont>
        <color rgb="FF9C0006"/>
      </font>
    </dxf>
    <dxf>
      <font>
        <color auto="1"/>
      </font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8" tint="0.79998168889431442"/>
        </patternFill>
      </fill>
    </dxf>
    <dxf>
      <font>
        <color theme="0"/>
      </font>
      <fill>
        <patternFill>
          <bgColor theme="1" tint="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1152525</xdr:colOff>
      <xdr:row>7</xdr:row>
      <xdr:rowOff>66675</xdr:rowOff>
    </xdr:from>
    <xdr:to>
      <xdr:col>2</xdr:col>
      <xdr:colOff>1714500</xdr:colOff>
      <xdr:row>19</xdr:row>
      <xdr:rowOff>85725</xdr:rowOff>
    </xdr:to>
    <xdr:pic>
      <xdr:nvPicPr>
        <xdr:cNvPr id="3" name="Image 2" descr="C:\Users\Eric\AppData\Local\Temp\SNAGHTML8bc4c78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675" y="1304925"/>
          <a:ext cx="2419350" cy="2305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le/Documents/R&#233;ceptions%20courrier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er semestre - Tableau"/>
      <sheetName val="Deuxieme Semestre - Tableau"/>
      <sheetName val="Premier semestre - Tableau (2)"/>
    </sheetNames>
    <sheetDataSet>
      <sheetData sheetId="0">
        <row r="1">
          <cell r="A1" t="str">
            <v>Janvier</v>
          </cell>
        </row>
        <row r="2">
          <cell r="A2">
            <v>1</v>
          </cell>
          <cell r="B2" t="str">
            <v>D</v>
          </cell>
        </row>
        <row r="3">
          <cell r="A3">
            <v>2</v>
          </cell>
          <cell r="B3" t="str">
            <v>L</v>
          </cell>
          <cell r="C3">
            <v>3274</v>
          </cell>
        </row>
        <row r="4">
          <cell r="A4">
            <v>3</v>
          </cell>
          <cell r="B4" t="str">
            <v>M</v>
          </cell>
          <cell r="C4">
            <v>10190</v>
          </cell>
        </row>
        <row r="5">
          <cell r="A5">
            <v>4</v>
          </cell>
          <cell r="B5" t="str">
            <v>M</v>
          </cell>
          <cell r="C5">
            <v>7948</v>
          </cell>
        </row>
        <row r="6">
          <cell r="A6">
            <v>5</v>
          </cell>
          <cell r="B6" t="str">
            <v>J</v>
          </cell>
          <cell r="C6">
            <v>23590</v>
          </cell>
        </row>
        <row r="7">
          <cell r="A7">
            <v>6</v>
          </cell>
          <cell r="B7" t="str">
            <v>V</v>
          </cell>
          <cell r="C7">
            <v>39529</v>
          </cell>
        </row>
        <row r="8">
          <cell r="A8">
            <v>7</v>
          </cell>
          <cell r="B8" t="str">
            <v>S</v>
          </cell>
        </row>
        <row r="9">
          <cell r="A9">
            <v>8</v>
          </cell>
          <cell r="B9" t="str">
            <v>D</v>
          </cell>
        </row>
        <row r="10">
          <cell r="A10">
            <v>9</v>
          </cell>
          <cell r="B10" t="str">
            <v>L</v>
          </cell>
          <cell r="C10">
            <v>75062</v>
          </cell>
        </row>
        <row r="11">
          <cell r="A11">
            <v>10</v>
          </cell>
          <cell r="B11" t="str">
            <v>M</v>
          </cell>
          <cell r="C11">
            <v>20652</v>
          </cell>
        </row>
        <row r="12">
          <cell r="A12">
            <v>11</v>
          </cell>
          <cell r="B12" t="str">
            <v>M</v>
          </cell>
          <cell r="C12">
            <v>14756</v>
          </cell>
        </row>
        <row r="13">
          <cell r="A13">
            <v>12</v>
          </cell>
          <cell r="B13" t="str">
            <v>J</v>
          </cell>
          <cell r="C13">
            <v>2512</v>
          </cell>
        </row>
        <row r="14">
          <cell r="A14">
            <v>13</v>
          </cell>
          <cell r="B14" t="str">
            <v>V</v>
          </cell>
          <cell r="C14">
            <v>12266</v>
          </cell>
        </row>
        <row r="15">
          <cell r="A15">
            <v>14</v>
          </cell>
          <cell r="B15" t="str">
            <v>S</v>
          </cell>
        </row>
        <row r="16">
          <cell r="A16">
            <v>15</v>
          </cell>
          <cell r="B16" t="str">
            <v>D</v>
          </cell>
        </row>
        <row r="17">
          <cell r="A17">
            <v>16</v>
          </cell>
          <cell r="B17" t="str">
            <v>L</v>
          </cell>
          <cell r="C17">
            <v>15664</v>
          </cell>
        </row>
        <row r="18">
          <cell r="A18">
            <v>17</v>
          </cell>
          <cell r="B18" t="str">
            <v>M</v>
          </cell>
          <cell r="C18">
            <v>6799</v>
          </cell>
        </row>
        <row r="19">
          <cell r="A19">
            <v>18</v>
          </cell>
          <cell r="B19" t="str">
            <v>M</v>
          </cell>
          <cell r="C19">
            <v>24281</v>
          </cell>
        </row>
        <row r="20">
          <cell r="A20">
            <v>19</v>
          </cell>
          <cell r="B20" t="str">
            <v>J</v>
          </cell>
          <cell r="C20">
            <v>2301</v>
          </cell>
        </row>
        <row r="21">
          <cell r="A21">
            <v>20</v>
          </cell>
          <cell r="B21" t="str">
            <v>V</v>
          </cell>
          <cell r="C21">
            <v>43947</v>
          </cell>
        </row>
        <row r="22">
          <cell r="A22">
            <v>21</v>
          </cell>
          <cell r="B22" t="str">
            <v>S</v>
          </cell>
        </row>
        <row r="23">
          <cell r="A23">
            <v>22</v>
          </cell>
          <cell r="B23" t="str">
            <v>D</v>
          </cell>
        </row>
        <row r="24">
          <cell r="A24">
            <v>23</v>
          </cell>
          <cell r="B24" t="str">
            <v>L</v>
          </cell>
          <cell r="C24">
            <v>9738</v>
          </cell>
        </row>
        <row r="25">
          <cell r="A25">
            <v>24</v>
          </cell>
          <cell r="B25" t="str">
            <v>M</v>
          </cell>
          <cell r="C25">
            <v>14105</v>
          </cell>
        </row>
        <row r="26">
          <cell r="A26">
            <v>25</v>
          </cell>
          <cell r="B26" t="str">
            <v>M</v>
          </cell>
          <cell r="C26">
            <v>18516</v>
          </cell>
        </row>
        <row r="27">
          <cell r="A27">
            <v>26</v>
          </cell>
          <cell r="B27" t="str">
            <v>J</v>
          </cell>
          <cell r="C27">
            <v>19649</v>
          </cell>
        </row>
        <row r="28">
          <cell r="A28">
            <v>27</v>
          </cell>
          <cell r="B28" t="str">
            <v>V</v>
          </cell>
          <cell r="C28">
            <v>8275</v>
          </cell>
        </row>
        <row r="29">
          <cell r="A29">
            <v>28</v>
          </cell>
          <cell r="B29" t="str">
            <v>S</v>
          </cell>
        </row>
        <row r="30">
          <cell r="A30">
            <v>29</v>
          </cell>
          <cell r="B30" t="str">
            <v>D</v>
          </cell>
        </row>
        <row r="31">
          <cell r="A31">
            <v>30</v>
          </cell>
          <cell r="B31" t="str">
            <v>L</v>
          </cell>
          <cell r="C31">
            <v>21585</v>
          </cell>
        </row>
        <row r="32">
          <cell r="A32">
            <v>31</v>
          </cell>
          <cell r="B32" t="str">
            <v>M</v>
          </cell>
          <cell r="C32">
            <v>26590</v>
          </cell>
        </row>
        <row r="33">
          <cell r="C33">
            <v>421229</v>
          </cell>
        </row>
        <row r="34">
          <cell r="C34">
            <v>19146.772727272728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642"/>
  <sheetViews>
    <sheetView workbookViewId="0">
      <pane ySplit="1" topLeftCell="A2" activePane="bottomLeft" state="frozen"/>
      <selection pane="bottomLeft" activeCell="F2" sqref="F2"/>
    </sheetView>
  </sheetViews>
  <sheetFormatPr baseColWidth="10" defaultRowHeight="15" x14ac:dyDescent="0.25"/>
  <cols>
    <col min="1" max="1" width="18" style="1" customWidth="1"/>
    <col min="2" max="2" width="27.5703125" customWidth="1"/>
    <col min="3" max="3" width="14.28515625" customWidth="1"/>
    <col min="4" max="4" width="34" customWidth="1"/>
    <col min="5" max="5" width="17.85546875" style="15" customWidth="1"/>
    <col min="6" max="6" width="15" style="2" customWidth="1"/>
    <col min="7" max="7" width="14.28515625" customWidth="1"/>
    <col min="8" max="8" width="22.7109375" customWidth="1"/>
    <col min="9" max="10" width="19.140625" style="2" customWidth="1"/>
    <col min="11" max="11" width="21.28515625" style="2" customWidth="1"/>
    <col min="12" max="12" width="21.7109375" style="2" customWidth="1"/>
    <col min="13" max="13" width="16.5703125" customWidth="1"/>
    <col min="14" max="14" width="17.140625" customWidth="1"/>
    <col min="15" max="15" width="14" customWidth="1"/>
    <col min="16" max="16" width="17.140625" customWidth="1"/>
    <col min="17" max="17" width="14.42578125" customWidth="1"/>
    <col min="18" max="18" width="14.5703125" customWidth="1"/>
    <col min="19" max="19" width="14.7109375" customWidth="1"/>
  </cols>
  <sheetData>
    <row r="1" spans="1:19" s="3" customFormat="1" x14ac:dyDescent="0.25">
      <c r="A1" s="29" t="s">
        <v>0</v>
      </c>
      <c r="B1" s="3" t="s">
        <v>1</v>
      </c>
      <c r="C1" s="3" t="s">
        <v>2</v>
      </c>
      <c r="D1" s="3" t="s">
        <v>3</v>
      </c>
      <c r="E1" s="30" t="s">
        <v>4</v>
      </c>
      <c r="F1" s="4" t="s">
        <v>5</v>
      </c>
      <c r="G1" s="3" t="s">
        <v>6</v>
      </c>
      <c r="H1" s="3" t="s">
        <v>299</v>
      </c>
      <c r="I1" s="4" t="s">
        <v>7</v>
      </c>
      <c r="J1" s="4" t="s">
        <v>409</v>
      </c>
      <c r="K1" s="4" t="s">
        <v>298</v>
      </c>
      <c r="L1" s="4" t="s">
        <v>297</v>
      </c>
      <c r="M1" s="3" t="s">
        <v>454</v>
      </c>
      <c r="N1" s="3" t="s">
        <v>8</v>
      </c>
      <c r="O1" s="3" t="s">
        <v>9</v>
      </c>
      <c r="P1" s="3" t="s">
        <v>10</v>
      </c>
      <c r="Q1" s="3" t="s">
        <v>11</v>
      </c>
      <c r="R1" s="3" t="s">
        <v>12</v>
      </c>
      <c r="S1" s="3" t="s">
        <v>13</v>
      </c>
    </row>
    <row r="2" spans="1:19" x14ac:dyDescent="0.25">
      <c r="A2" s="1">
        <v>42737</v>
      </c>
      <c r="B2" t="s">
        <v>307</v>
      </c>
      <c r="C2" t="s">
        <v>152</v>
      </c>
      <c r="D2" t="s">
        <v>114</v>
      </c>
      <c r="E2" s="15">
        <v>462</v>
      </c>
      <c r="L2" s="2">
        <v>16</v>
      </c>
      <c r="M2">
        <v>1070</v>
      </c>
    </row>
    <row r="3" spans="1:19" x14ac:dyDescent="0.25">
      <c r="A3" s="1">
        <v>42737</v>
      </c>
      <c r="B3" t="s">
        <v>309</v>
      </c>
      <c r="C3" t="s">
        <v>153</v>
      </c>
      <c r="D3" t="s">
        <v>126</v>
      </c>
      <c r="E3" s="15">
        <v>486</v>
      </c>
      <c r="F3" s="2">
        <v>7</v>
      </c>
      <c r="L3" s="2">
        <v>17</v>
      </c>
      <c r="M3">
        <v>1040</v>
      </c>
    </row>
    <row r="4" spans="1:19" x14ac:dyDescent="0.25">
      <c r="A4" s="1">
        <v>42737</v>
      </c>
      <c r="B4" t="s">
        <v>310</v>
      </c>
      <c r="C4" t="s">
        <v>153</v>
      </c>
      <c r="D4" t="s">
        <v>127</v>
      </c>
      <c r="E4" s="15">
        <v>764</v>
      </c>
      <c r="L4" s="2">
        <v>21</v>
      </c>
    </row>
    <row r="5" spans="1:19" x14ac:dyDescent="0.25">
      <c r="A5" s="1">
        <v>42737</v>
      </c>
      <c r="B5" t="s">
        <v>311</v>
      </c>
      <c r="C5" t="s">
        <v>151</v>
      </c>
      <c r="D5" t="s">
        <v>132</v>
      </c>
      <c r="E5" s="15">
        <v>678</v>
      </c>
      <c r="L5" s="2">
        <v>31</v>
      </c>
      <c r="M5">
        <v>1110</v>
      </c>
    </row>
    <row r="6" spans="1:19" x14ac:dyDescent="0.25">
      <c r="A6" s="1">
        <v>42737</v>
      </c>
      <c r="B6" t="s">
        <v>312</v>
      </c>
      <c r="C6" t="s">
        <v>154</v>
      </c>
      <c r="D6" t="s">
        <v>141</v>
      </c>
      <c r="E6" s="15">
        <v>573</v>
      </c>
      <c r="L6" s="2">
        <v>29</v>
      </c>
      <c r="M6" t="s">
        <v>344</v>
      </c>
    </row>
    <row r="7" spans="1:19" x14ac:dyDescent="0.25">
      <c r="A7" s="1">
        <v>42737</v>
      </c>
      <c r="B7" t="s">
        <v>313</v>
      </c>
      <c r="C7" t="s">
        <v>154</v>
      </c>
      <c r="D7" t="s">
        <v>140</v>
      </c>
      <c r="E7" s="15">
        <v>374</v>
      </c>
      <c r="L7" s="2">
        <v>24</v>
      </c>
      <c r="M7">
        <v>1080</v>
      </c>
    </row>
    <row r="8" spans="1:19" x14ac:dyDescent="0.25">
      <c r="A8" s="1">
        <v>42737</v>
      </c>
      <c r="B8" t="s">
        <v>314</v>
      </c>
      <c r="C8" t="s">
        <v>154</v>
      </c>
      <c r="D8" t="s">
        <v>143</v>
      </c>
      <c r="E8" s="15">
        <v>718</v>
      </c>
      <c r="L8" s="2">
        <v>25</v>
      </c>
      <c r="M8">
        <v>1100</v>
      </c>
    </row>
    <row r="9" spans="1:19" x14ac:dyDescent="0.25">
      <c r="A9" s="1">
        <v>42737</v>
      </c>
      <c r="B9" t="s">
        <v>315</v>
      </c>
      <c r="C9" t="s">
        <v>175</v>
      </c>
      <c r="D9" t="s">
        <v>157</v>
      </c>
      <c r="E9" s="15">
        <v>605</v>
      </c>
      <c r="F9" s="2">
        <v>1</v>
      </c>
      <c r="L9" s="2">
        <v>15</v>
      </c>
    </row>
    <row r="10" spans="1:19" x14ac:dyDescent="0.25">
      <c r="A10" s="1">
        <v>42737</v>
      </c>
      <c r="B10" t="s">
        <v>316</v>
      </c>
      <c r="C10" t="s">
        <v>175</v>
      </c>
      <c r="D10" t="s">
        <v>155</v>
      </c>
      <c r="E10" s="15">
        <v>206</v>
      </c>
      <c r="F10" s="2">
        <v>2</v>
      </c>
      <c r="L10" s="2">
        <v>3</v>
      </c>
      <c r="M10">
        <v>1030</v>
      </c>
    </row>
    <row r="11" spans="1:19" x14ac:dyDescent="0.25">
      <c r="A11" s="1">
        <v>42737</v>
      </c>
      <c r="B11" t="s">
        <v>317</v>
      </c>
      <c r="C11" t="s">
        <v>172</v>
      </c>
      <c r="D11" t="s">
        <v>162</v>
      </c>
      <c r="E11" s="15">
        <v>592</v>
      </c>
      <c r="L11" s="2">
        <v>19</v>
      </c>
    </row>
    <row r="12" spans="1:19" x14ac:dyDescent="0.25">
      <c r="A12" s="1">
        <v>42737</v>
      </c>
      <c r="B12" t="s">
        <v>318</v>
      </c>
      <c r="C12" t="s">
        <v>173</v>
      </c>
      <c r="D12" t="s">
        <v>169</v>
      </c>
      <c r="E12" s="15">
        <v>886</v>
      </c>
      <c r="L12" s="2">
        <v>11</v>
      </c>
    </row>
    <row r="13" spans="1:19" x14ac:dyDescent="0.25">
      <c r="A13" s="1">
        <v>42737</v>
      </c>
      <c r="B13" t="s">
        <v>319</v>
      </c>
      <c r="C13" t="s">
        <v>177</v>
      </c>
      <c r="D13" t="s">
        <v>199</v>
      </c>
      <c r="E13" s="15">
        <v>790</v>
      </c>
      <c r="K13" s="2">
        <v>234</v>
      </c>
      <c r="L13" s="2">
        <v>19</v>
      </c>
    </row>
    <row r="14" spans="1:19" x14ac:dyDescent="0.25">
      <c r="A14" s="1">
        <v>42737</v>
      </c>
      <c r="B14" t="s">
        <v>308</v>
      </c>
      <c r="C14" t="s">
        <v>179</v>
      </c>
      <c r="D14" t="s">
        <v>208</v>
      </c>
      <c r="E14" s="15">
        <v>886</v>
      </c>
      <c r="L14" s="2">
        <v>17</v>
      </c>
      <c r="M14">
        <v>1060</v>
      </c>
    </row>
    <row r="15" spans="1:19" x14ac:dyDescent="0.25">
      <c r="A15" s="1">
        <v>42737</v>
      </c>
      <c r="B15" t="s">
        <v>320</v>
      </c>
      <c r="C15" t="s">
        <v>178</v>
      </c>
      <c r="D15" t="s">
        <v>324</v>
      </c>
      <c r="E15" s="15">
        <v>1062</v>
      </c>
      <c r="F15" s="2">
        <v>7</v>
      </c>
      <c r="K15" s="2">
        <v>215</v>
      </c>
      <c r="L15" s="2">
        <v>41</v>
      </c>
    </row>
    <row r="16" spans="1:19" x14ac:dyDescent="0.25">
      <c r="A16" s="1">
        <v>42737</v>
      </c>
      <c r="B16" t="s">
        <v>325</v>
      </c>
      <c r="C16" t="s">
        <v>181</v>
      </c>
      <c r="D16" t="s">
        <v>326</v>
      </c>
      <c r="E16" s="15">
        <v>472</v>
      </c>
      <c r="L16" s="2">
        <v>20</v>
      </c>
    </row>
    <row r="17" spans="1:13" x14ac:dyDescent="0.25">
      <c r="A17" s="1">
        <v>42737</v>
      </c>
      <c r="B17" t="s">
        <v>328</v>
      </c>
      <c r="C17" t="s">
        <v>182</v>
      </c>
      <c r="D17" t="s">
        <v>407</v>
      </c>
      <c r="E17" s="15">
        <v>593</v>
      </c>
      <c r="L17" s="2">
        <v>36</v>
      </c>
    </row>
    <row r="18" spans="1:13" x14ac:dyDescent="0.25">
      <c r="A18" s="1">
        <v>42737</v>
      </c>
      <c r="B18" t="s">
        <v>329</v>
      </c>
      <c r="C18" t="s">
        <v>184</v>
      </c>
      <c r="D18" t="s">
        <v>223</v>
      </c>
      <c r="E18" s="15">
        <v>585</v>
      </c>
      <c r="F18" s="2">
        <v>3</v>
      </c>
      <c r="L18" s="2">
        <v>21</v>
      </c>
    </row>
    <row r="19" spans="1:13" x14ac:dyDescent="0.25">
      <c r="A19" s="1">
        <v>42737</v>
      </c>
      <c r="B19" t="s">
        <v>330</v>
      </c>
      <c r="C19" t="s">
        <v>185</v>
      </c>
      <c r="D19" t="s">
        <v>331</v>
      </c>
      <c r="E19" s="15">
        <v>311</v>
      </c>
      <c r="F19" s="2">
        <v>1</v>
      </c>
      <c r="L19" s="2">
        <v>3</v>
      </c>
      <c r="M19">
        <v>1050</v>
      </c>
    </row>
    <row r="20" spans="1:13" x14ac:dyDescent="0.25">
      <c r="A20" s="1">
        <v>42737</v>
      </c>
      <c r="B20" t="s">
        <v>332</v>
      </c>
      <c r="C20" t="s">
        <v>186</v>
      </c>
      <c r="D20" t="s">
        <v>333</v>
      </c>
      <c r="E20" s="15">
        <v>921</v>
      </c>
      <c r="L20" s="2">
        <v>28</v>
      </c>
    </row>
    <row r="21" spans="1:13" x14ac:dyDescent="0.25">
      <c r="A21" s="1">
        <v>42737</v>
      </c>
      <c r="B21" t="s">
        <v>334</v>
      </c>
      <c r="C21" t="s">
        <v>186</v>
      </c>
      <c r="D21" t="s">
        <v>240</v>
      </c>
      <c r="E21" s="15">
        <v>765</v>
      </c>
      <c r="L21" s="2">
        <v>6</v>
      </c>
    </row>
    <row r="22" spans="1:13" x14ac:dyDescent="0.25">
      <c r="A22" s="1">
        <v>42737</v>
      </c>
      <c r="B22" t="s">
        <v>335</v>
      </c>
      <c r="C22" t="s">
        <v>187</v>
      </c>
      <c r="D22" t="s">
        <v>246</v>
      </c>
      <c r="E22" s="15">
        <v>342</v>
      </c>
      <c r="L22" s="2">
        <v>4</v>
      </c>
      <c r="M22">
        <v>1020</v>
      </c>
    </row>
    <row r="23" spans="1:13" x14ac:dyDescent="0.25">
      <c r="A23" s="1">
        <v>42737</v>
      </c>
      <c r="B23" t="s">
        <v>336</v>
      </c>
      <c r="C23" t="s">
        <v>188</v>
      </c>
      <c r="D23" t="s">
        <v>250</v>
      </c>
      <c r="E23" s="15">
        <v>512</v>
      </c>
      <c r="L23" s="2">
        <v>18</v>
      </c>
      <c r="M23">
        <v>1090</v>
      </c>
    </row>
    <row r="24" spans="1:13" x14ac:dyDescent="0.25">
      <c r="A24" s="1">
        <v>42737</v>
      </c>
      <c r="B24" t="s">
        <v>337</v>
      </c>
      <c r="C24" t="s">
        <v>190</v>
      </c>
      <c r="D24" t="s">
        <v>266</v>
      </c>
      <c r="E24" s="15">
        <v>544</v>
      </c>
      <c r="G24" t="s">
        <v>189</v>
      </c>
      <c r="H24" t="s">
        <v>263</v>
      </c>
      <c r="L24" s="2">
        <v>8</v>
      </c>
    </row>
    <row r="25" spans="1:13" x14ac:dyDescent="0.25">
      <c r="A25" s="1">
        <v>42737</v>
      </c>
      <c r="B25" t="s">
        <v>338</v>
      </c>
      <c r="C25" t="s">
        <v>192</v>
      </c>
      <c r="D25" t="s">
        <v>270</v>
      </c>
      <c r="E25" s="15">
        <v>508</v>
      </c>
      <c r="L25" s="2">
        <v>7</v>
      </c>
    </row>
    <row r="26" spans="1:13" x14ac:dyDescent="0.25">
      <c r="A26" s="1">
        <v>42737</v>
      </c>
      <c r="B26" t="s">
        <v>339</v>
      </c>
      <c r="C26" t="s">
        <v>193</v>
      </c>
      <c r="D26" t="s">
        <v>283</v>
      </c>
      <c r="E26" s="15">
        <v>474</v>
      </c>
      <c r="L26" s="2">
        <v>10</v>
      </c>
      <c r="M26">
        <v>1010</v>
      </c>
    </row>
    <row r="27" spans="1:13" x14ac:dyDescent="0.25">
      <c r="A27" s="1">
        <v>42737</v>
      </c>
      <c r="B27" t="s">
        <v>340</v>
      </c>
      <c r="C27" t="s">
        <v>193</v>
      </c>
      <c r="D27" t="s">
        <v>278</v>
      </c>
      <c r="E27" s="15">
        <v>574</v>
      </c>
      <c r="L27" s="2">
        <v>27</v>
      </c>
      <c r="M27">
        <v>1000</v>
      </c>
    </row>
    <row r="28" spans="1:13" x14ac:dyDescent="0.25">
      <c r="A28" s="1">
        <v>42737</v>
      </c>
      <c r="B28" t="s">
        <v>341</v>
      </c>
      <c r="C28" t="s">
        <v>194</v>
      </c>
      <c r="D28" t="s">
        <v>342</v>
      </c>
      <c r="E28" s="15">
        <v>873</v>
      </c>
      <c r="L28" s="2">
        <v>14</v>
      </c>
    </row>
    <row r="29" spans="1:13" x14ac:dyDescent="0.25">
      <c r="A29" s="1">
        <v>42738</v>
      </c>
      <c r="B29" t="s">
        <v>307</v>
      </c>
      <c r="C29" t="s">
        <v>152</v>
      </c>
      <c r="D29" t="s">
        <v>112</v>
      </c>
      <c r="E29" s="15">
        <v>444</v>
      </c>
      <c r="L29" s="2">
        <v>20</v>
      </c>
      <c r="M29">
        <v>1070</v>
      </c>
    </row>
    <row r="30" spans="1:13" x14ac:dyDescent="0.25">
      <c r="A30" s="1">
        <v>42738</v>
      </c>
      <c r="B30" t="s">
        <v>309</v>
      </c>
      <c r="C30" t="s">
        <v>153</v>
      </c>
      <c r="D30" t="s">
        <v>125</v>
      </c>
      <c r="F30" s="2">
        <v>149</v>
      </c>
      <c r="G30" t="s">
        <v>153</v>
      </c>
      <c r="H30" t="s">
        <v>128</v>
      </c>
      <c r="I30" s="2">
        <v>210</v>
      </c>
      <c r="L30" s="2">
        <v>19</v>
      </c>
    </row>
    <row r="31" spans="1:13" x14ac:dyDescent="0.25">
      <c r="A31" s="1">
        <v>42738</v>
      </c>
      <c r="B31" t="s">
        <v>310</v>
      </c>
      <c r="C31" t="s">
        <v>153</v>
      </c>
      <c r="D31" t="s">
        <v>128</v>
      </c>
      <c r="E31" s="15">
        <v>900</v>
      </c>
      <c r="L31" s="2">
        <v>23</v>
      </c>
    </row>
    <row r="32" spans="1:13" x14ac:dyDescent="0.25">
      <c r="A32" s="1">
        <v>42738</v>
      </c>
      <c r="B32" t="s">
        <v>311</v>
      </c>
      <c r="C32" t="s">
        <v>151</v>
      </c>
      <c r="D32" t="s">
        <v>133</v>
      </c>
      <c r="E32" s="15">
        <v>622</v>
      </c>
      <c r="L32" s="2">
        <v>35</v>
      </c>
    </row>
    <row r="33" spans="1:12" x14ac:dyDescent="0.25">
      <c r="A33" s="1">
        <v>42738</v>
      </c>
      <c r="B33" t="s">
        <v>312</v>
      </c>
      <c r="C33" t="s">
        <v>153</v>
      </c>
      <c r="D33" t="s">
        <v>117</v>
      </c>
      <c r="E33" s="15">
        <v>594</v>
      </c>
      <c r="G33" t="s">
        <v>153</v>
      </c>
      <c r="H33" t="s">
        <v>117</v>
      </c>
      <c r="I33" s="2">
        <v>146</v>
      </c>
      <c r="L33" s="2">
        <v>61</v>
      </c>
    </row>
    <row r="34" spans="1:12" x14ac:dyDescent="0.25">
      <c r="A34" s="1">
        <v>42738</v>
      </c>
      <c r="B34" t="s">
        <v>313</v>
      </c>
      <c r="C34" t="s">
        <v>154</v>
      </c>
      <c r="D34" t="s">
        <v>150</v>
      </c>
      <c r="E34" s="15">
        <v>494</v>
      </c>
      <c r="L34" s="2">
        <v>40</v>
      </c>
    </row>
    <row r="35" spans="1:12" x14ac:dyDescent="0.25">
      <c r="A35" s="1">
        <v>42738</v>
      </c>
      <c r="B35" t="s">
        <v>328</v>
      </c>
      <c r="C35" t="s">
        <v>151</v>
      </c>
      <c r="D35" t="s">
        <v>129</v>
      </c>
      <c r="E35" s="15">
        <v>885</v>
      </c>
      <c r="L35" s="2">
        <v>57</v>
      </c>
    </row>
    <row r="36" spans="1:12" x14ac:dyDescent="0.25">
      <c r="A36" s="1">
        <v>42738</v>
      </c>
      <c r="B36" t="s">
        <v>315</v>
      </c>
      <c r="C36" t="s">
        <v>175</v>
      </c>
      <c r="D36" t="s">
        <v>158</v>
      </c>
      <c r="E36" s="15">
        <v>240</v>
      </c>
      <c r="G36" t="s">
        <v>173</v>
      </c>
      <c r="H36" t="s">
        <v>159</v>
      </c>
      <c r="I36" s="2">
        <v>275</v>
      </c>
      <c r="L36" s="2">
        <v>12</v>
      </c>
    </row>
    <row r="37" spans="1:12" x14ac:dyDescent="0.25">
      <c r="A37" s="1">
        <v>42738</v>
      </c>
      <c r="B37" t="s">
        <v>316</v>
      </c>
      <c r="C37" t="s">
        <v>175</v>
      </c>
      <c r="D37" t="s">
        <v>156</v>
      </c>
      <c r="E37" s="15">
        <v>574</v>
      </c>
      <c r="L37" s="2">
        <v>24</v>
      </c>
    </row>
    <row r="38" spans="1:12" x14ac:dyDescent="0.25">
      <c r="A38" s="1">
        <v>42738</v>
      </c>
      <c r="B38" t="s">
        <v>317</v>
      </c>
      <c r="C38" t="s">
        <v>172</v>
      </c>
      <c r="D38" t="s">
        <v>163</v>
      </c>
      <c r="E38" s="15">
        <v>244</v>
      </c>
      <c r="G38" t="s">
        <v>172</v>
      </c>
      <c r="H38" t="s">
        <v>164</v>
      </c>
      <c r="I38" s="2">
        <v>189</v>
      </c>
      <c r="L38" s="2">
        <v>13</v>
      </c>
    </row>
    <row r="39" spans="1:12" x14ac:dyDescent="0.25">
      <c r="A39" s="1">
        <v>42738</v>
      </c>
      <c r="B39" t="s">
        <v>332</v>
      </c>
      <c r="C39" t="s">
        <v>173</v>
      </c>
      <c r="D39" t="s">
        <v>168</v>
      </c>
      <c r="E39" s="15">
        <v>249</v>
      </c>
      <c r="L39" s="2">
        <v>50</v>
      </c>
    </row>
    <row r="40" spans="1:12" x14ac:dyDescent="0.25">
      <c r="A40" s="1">
        <v>42738</v>
      </c>
      <c r="B40" t="s">
        <v>318</v>
      </c>
      <c r="C40" t="s">
        <v>176</v>
      </c>
      <c r="D40" t="s">
        <v>195</v>
      </c>
      <c r="E40" s="15">
        <v>1070</v>
      </c>
      <c r="G40" t="s">
        <v>176</v>
      </c>
      <c r="H40" t="s">
        <v>392</v>
      </c>
      <c r="L40" s="2">
        <v>22</v>
      </c>
    </row>
    <row r="41" spans="1:12" x14ac:dyDescent="0.25">
      <c r="A41" s="1">
        <v>42738</v>
      </c>
      <c r="B41" t="s">
        <v>319</v>
      </c>
      <c r="C41" t="s">
        <v>177</v>
      </c>
      <c r="D41" t="s">
        <v>200</v>
      </c>
      <c r="E41" s="15">
        <v>828</v>
      </c>
      <c r="G41" t="s">
        <v>396</v>
      </c>
      <c r="H41">
        <v>42</v>
      </c>
      <c r="I41" s="2">
        <v>234</v>
      </c>
      <c r="L41" s="2">
        <v>24</v>
      </c>
    </row>
    <row r="42" spans="1:12" x14ac:dyDescent="0.25">
      <c r="A42" s="1">
        <v>42738</v>
      </c>
      <c r="B42" t="s">
        <v>308</v>
      </c>
      <c r="C42" t="s">
        <v>179</v>
      </c>
      <c r="D42" t="s">
        <v>397</v>
      </c>
      <c r="E42" s="15">
        <v>999</v>
      </c>
      <c r="L42" s="2">
        <v>17</v>
      </c>
    </row>
    <row r="43" spans="1:12" x14ac:dyDescent="0.25">
      <c r="A43" s="1">
        <v>42738</v>
      </c>
      <c r="B43" t="s">
        <v>320</v>
      </c>
      <c r="C43" t="s">
        <v>178</v>
      </c>
      <c r="D43" t="s">
        <v>201</v>
      </c>
      <c r="E43" s="15">
        <v>1462</v>
      </c>
      <c r="G43" t="s">
        <v>396</v>
      </c>
      <c r="H43">
        <v>43</v>
      </c>
      <c r="I43" s="2">
        <v>215</v>
      </c>
      <c r="L43" s="2">
        <v>81</v>
      </c>
    </row>
    <row r="44" spans="1:12" x14ac:dyDescent="0.25">
      <c r="A44" s="1">
        <v>42738</v>
      </c>
      <c r="B44" t="s">
        <v>325</v>
      </c>
      <c r="C44" t="s">
        <v>181</v>
      </c>
      <c r="D44" t="s">
        <v>327</v>
      </c>
      <c r="E44" s="15">
        <v>420</v>
      </c>
      <c r="L44" s="2">
        <v>17</v>
      </c>
    </row>
    <row r="45" spans="1:12" x14ac:dyDescent="0.25">
      <c r="A45" s="1">
        <v>42738</v>
      </c>
      <c r="B45" t="s">
        <v>329</v>
      </c>
      <c r="C45" t="s">
        <v>184</v>
      </c>
      <c r="D45" t="s">
        <v>219</v>
      </c>
      <c r="E45" s="15">
        <v>511</v>
      </c>
      <c r="L45" s="2">
        <v>14</v>
      </c>
    </row>
    <row r="46" spans="1:12" x14ac:dyDescent="0.25">
      <c r="A46" s="1">
        <v>42738</v>
      </c>
      <c r="B46" t="s">
        <v>330</v>
      </c>
      <c r="C46" t="s">
        <v>185</v>
      </c>
      <c r="D46" t="s">
        <v>399</v>
      </c>
      <c r="E46" s="15">
        <v>312</v>
      </c>
      <c r="L46" s="2">
        <v>3</v>
      </c>
    </row>
    <row r="47" spans="1:12" x14ac:dyDescent="0.25">
      <c r="A47" s="1">
        <v>42738</v>
      </c>
      <c r="B47" t="s">
        <v>314</v>
      </c>
      <c r="C47" t="s">
        <v>186</v>
      </c>
      <c r="D47" t="s">
        <v>231</v>
      </c>
      <c r="E47" s="15">
        <v>358</v>
      </c>
      <c r="G47" t="s">
        <v>186</v>
      </c>
      <c r="H47" t="s">
        <v>232</v>
      </c>
      <c r="I47" s="2">
        <v>80</v>
      </c>
      <c r="L47" s="2">
        <v>13</v>
      </c>
    </row>
    <row r="48" spans="1:12" x14ac:dyDescent="0.25">
      <c r="A48" s="1">
        <v>42738</v>
      </c>
      <c r="B48" t="s">
        <v>334</v>
      </c>
      <c r="C48" t="s">
        <v>186</v>
      </c>
      <c r="D48" t="s">
        <v>234</v>
      </c>
      <c r="E48" s="15">
        <v>302</v>
      </c>
      <c r="G48" t="s">
        <v>186</v>
      </c>
      <c r="H48" t="s">
        <v>232</v>
      </c>
      <c r="I48" s="2">
        <v>79</v>
      </c>
      <c r="L48" s="2">
        <v>12</v>
      </c>
    </row>
    <row r="49" spans="1:12" x14ac:dyDescent="0.25">
      <c r="A49" s="1">
        <v>42738</v>
      </c>
      <c r="B49" t="s">
        <v>335</v>
      </c>
      <c r="C49" t="s">
        <v>187</v>
      </c>
      <c r="D49" t="s">
        <v>400</v>
      </c>
      <c r="E49" s="15">
        <v>571</v>
      </c>
      <c r="F49" s="2">
        <v>5</v>
      </c>
      <c r="L49" s="2">
        <v>4</v>
      </c>
    </row>
    <row r="50" spans="1:12" x14ac:dyDescent="0.25">
      <c r="A50" s="1">
        <v>42738</v>
      </c>
      <c r="B50" t="s">
        <v>336</v>
      </c>
      <c r="C50" t="s">
        <v>188</v>
      </c>
      <c r="D50" t="s">
        <v>251</v>
      </c>
      <c r="E50" s="15">
        <v>208</v>
      </c>
      <c r="G50" t="s">
        <v>188</v>
      </c>
      <c r="H50" t="s">
        <v>259</v>
      </c>
      <c r="I50" s="2">
        <v>86</v>
      </c>
      <c r="L50" s="2">
        <v>12</v>
      </c>
    </row>
    <row r="51" spans="1:12" x14ac:dyDescent="0.25">
      <c r="A51" s="1">
        <v>42738</v>
      </c>
      <c r="B51" t="s">
        <v>402</v>
      </c>
      <c r="C51" t="s">
        <v>189</v>
      </c>
      <c r="D51" t="s">
        <v>264</v>
      </c>
      <c r="E51" s="15">
        <v>350</v>
      </c>
      <c r="L51" s="2">
        <v>8</v>
      </c>
    </row>
    <row r="52" spans="1:12" x14ac:dyDescent="0.25">
      <c r="A52" s="1">
        <v>42738</v>
      </c>
      <c r="B52" t="s">
        <v>337</v>
      </c>
      <c r="C52" t="s">
        <v>190</v>
      </c>
      <c r="D52" t="s">
        <v>269</v>
      </c>
      <c r="E52" s="15">
        <v>628</v>
      </c>
      <c r="G52" t="s">
        <v>190</v>
      </c>
      <c r="H52" t="s">
        <v>267</v>
      </c>
      <c r="I52" s="2">
        <v>263</v>
      </c>
      <c r="L52" s="2">
        <v>7</v>
      </c>
    </row>
    <row r="53" spans="1:12" x14ac:dyDescent="0.25">
      <c r="A53" s="1">
        <v>42738</v>
      </c>
      <c r="B53" t="s">
        <v>338</v>
      </c>
      <c r="C53" t="s">
        <v>192</v>
      </c>
      <c r="D53" t="s">
        <v>273</v>
      </c>
      <c r="E53" s="15">
        <v>404</v>
      </c>
      <c r="F53" s="2">
        <v>6</v>
      </c>
      <c r="L53" s="2">
        <v>4</v>
      </c>
    </row>
    <row r="54" spans="1:12" x14ac:dyDescent="0.25">
      <c r="A54" s="1">
        <v>42738</v>
      </c>
      <c r="B54" t="s">
        <v>339</v>
      </c>
      <c r="C54" t="s">
        <v>193</v>
      </c>
      <c r="D54" t="s">
        <v>284</v>
      </c>
      <c r="E54" s="15">
        <v>344</v>
      </c>
      <c r="F54" s="2">
        <v>3</v>
      </c>
    </row>
    <row r="55" spans="1:12" x14ac:dyDescent="0.25">
      <c r="A55" s="1">
        <v>42738</v>
      </c>
      <c r="B55" t="s">
        <v>340</v>
      </c>
      <c r="C55" t="s">
        <v>193</v>
      </c>
      <c r="D55" t="s">
        <v>279</v>
      </c>
      <c r="E55" s="15">
        <v>300</v>
      </c>
      <c r="F55" s="2">
        <v>6</v>
      </c>
      <c r="G55" t="s">
        <v>193</v>
      </c>
      <c r="H55" t="s">
        <v>401</v>
      </c>
      <c r="I55" s="2">
        <v>195</v>
      </c>
      <c r="L55" s="2">
        <v>9</v>
      </c>
    </row>
    <row r="56" spans="1:12" x14ac:dyDescent="0.25">
      <c r="A56" s="1">
        <v>42738</v>
      </c>
      <c r="B56" t="s">
        <v>341</v>
      </c>
      <c r="C56" t="s">
        <v>194</v>
      </c>
      <c r="D56" t="s">
        <v>291</v>
      </c>
      <c r="E56" s="15">
        <v>251</v>
      </c>
      <c r="G56" t="s">
        <v>194</v>
      </c>
      <c r="H56" t="s">
        <v>287</v>
      </c>
      <c r="L56" s="2">
        <v>6</v>
      </c>
    </row>
    <row r="57" spans="1:12" x14ac:dyDescent="0.25">
      <c r="A57" s="1">
        <v>42739</v>
      </c>
      <c r="B57" t="s">
        <v>307</v>
      </c>
      <c r="C57" t="s">
        <v>152</v>
      </c>
      <c r="D57" t="s">
        <v>113</v>
      </c>
      <c r="E57" s="15">
        <v>139</v>
      </c>
      <c r="L57" s="2">
        <v>12</v>
      </c>
    </row>
    <row r="58" spans="1:12" x14ac:dyDescent="0.25">
      <c r="A58" s="1">
        <v>42739</v>
      </c>
      <c r="B58" t="s">
        <v>312</v>
      </c>
      <c r="C58" t="s">
        <v>153</v>
      </c>
      <c r="D58" t="s">
        <v>116</v>
      </c>
      <c r="E58" s="15">
        <v>384</v>
      </c>
      <c r="L58" s="2">
        <v>33</v>
      </c>
    </row>
    <row r="59" spans="1:12" x14ac:dyDescent="0.25">
      <c r="A59" s="1">
        <v>42739</v>
      </c>
      <c r="B59" t="s">
        <v>309</v>
      </c>
      <c r="C59" t="s">
        <v>153</v>
      </c>
      <c r="D59" t="s">
        <v>119</v>
      </c>
      <c r="E59" s="15">
        <v>438</v>
      </c>
      <c r="L59" s="2">
        <v>20</v>
      </c>
    </row>
    <row r="60" spans="1:12" x14ac:dyDescent="0.25">
      <c r="A60" s="1">
        <v>42739</v>
      </c>
      <c r="B60" t="s">
        <v>310</v>
      </c>
      <c r="C60" t="s">
        <v>153</v>
      </c>
      <c r="D60" t="s">
        <v>121</v>
      </c>
      <c r="E60" s="15">
        <v>731</v>
      </c>
      <c r="L60" s="2">
        <v>44</v>
      </c>
    </row>
    <row r="61" spans="1:12" x14ac:dyDescent="0.25">
      <c r="A61" s="1">
        <v>42739</v>
      </c>
      <c r="B61" t="s">
        <v>311</v>
      </c>
      <c r="C61" t="s">
        <v>151</v>
      </c>
      <c r="D61" t="s">
        <v>134</v>
      </c>
      <c r="F61" s="2">
        <v>623</v>
      </c>
      <c r="G61" t="s">
        <v>151</v>
      </c>
      <c r="H61" t="s">
        <v>403</v>
      </c>
      <c r="L61" s="2">
        <v>28</v>
      </c>
    </row>
    <row r="62" spans="1:12" x14ac:dyDescent="0.25">
      <c r="A62" s="1">
        <v>42739</v>
      </c>
      <c r="B62" t="s">
        <v>313</v>
      </c>
      <c r="C62" t="s">
        <v>154</v>
      </c>
      <c r="D62" t="s">
        <v>150</v>
      </c>
      <c r="E62" s="15">
        <v>332</v>
      </c>
      <c r="G62" t="s">
        <v>154</v>
      </c>
      <c r="H62" t="s">
        <v>146</v>
      </c>
      <c r="I62" s="2">
        <v>50</v>
      </c>
      <c r="L62" s="2">
        <v>31</v>
      </c>
    </row>
    <row r="63" spans="1:12" x14ac:dyDescent="0.25">
      <c r="A63" s="1">
        <v>42739</v>
      </c>
      <c r="B63" t="s">
        <v>315</v>
      </c>
      <c r="C63" t="s">
        <v>172</v>
      </c>
      <c r="D63" t="s">
        <v>167</v>
      </c>
      <c r="E63" s="15">
        <v>425</v>
      </c>
      <c r="G63" t="s">
        <v>175</v>
      </c>
      <c r="H63" t="s">
        <v>161</v>
      </c>
      <c r="I63" s="2">
        <v>217</v>
      </c>
      <c r="L63" s="2">
        <v>21</v>
      </c>
    </row>
    <row r="64" spans="1:12" x14ac:dyDescent="0.25">
      <c r="A64" s="1">
        <v>42739</v>
      </c>
      <c r="B64" t="s">
        <v>316</v>
      </c>
      <c r="C64" t="s">
        <v>173</v>
      </c>
      <c r="D64" t="s">
        <v>404</v>
      </c>
      <c r="F64" s="2">
        <v>405</v>
      </c>
      <c r="L64" s="2">
        <v>16</v>
      </c>
    </row>
    <row r="65" spans="1:12" x14ac:dyDescent="0.25">
      <c r="A65" s="1">
        <v>42739</v>
      </c>
      <c r="B65" t="s">
        <v>318</v>
      </c>
      <c r="C65" t="s">
        <v>176</v>
      </c>
      <c r="D65" t="s">
        <v>393</v>
      </c>
      <c r="E65" s="15">
        <v>851</v>
      </c>
      <c r="F65" s="2">
        <v>1</v>
      </c>
      <c r="G65" t="s">
        <v>176</v>
      </c>
      <c r="H65" t="s">
        <v>394</v>
      </c>
      <c r="L65" s="2">
        <v>21</v>
      </c>
    </row>
    <row r="66" spans="1:12" x14ac:dyDescent="0.25">
      <c r="A66" s="1">
        <v>42739</v>
      </c>
      <c r="B66" t="s">
        <v>319</v>
      </c>
      <c r="C66" t="s">
        <v>177</v>
      </c>
      <c r="D66" t="s">
        <v>198</v>
      </c>
      <c r="E66" s="15">
        <v>687</v>
      </c>
      <c r="L66" s="2">
        <v>20</v>
      </c>
    </row>
    <row r="67" spans="1:12" x14ac:dyDescent="0.25">
      <c r="A67" s="1">
        <v>42739</v>
      </c>
      <c r="B67" t="s">
        <v>308</v>
      </c>
      <c r="C67" t="s">
        <v>179</v>
      </c>
      <c r="D67" t="s">
        <v>207</v>
      </c>
      <c r="E67" s="15">
        <v>1237</v>
      </c>
      <c r="L67" s="2">
        <v>26</v>
      </c>
    </row>
    <row r="68" spans="1:12" x14ac:dyDescent="0.25">
      <c r="A68" s="1">
        <v>42739</v>
      </c>
      <c r="B68" t="s">
        <v>320</v>
      </c>
      <c r="C68" t="s">
        <v>178</v>
      </c>
      <c r="D68" t="s">
        <v>405</v>
      </c>
      <c r="E68" s="15">
        <v>500</v>
      </c>
      <c r="L68" s="2">
        <v>17</v>
      </c>
    </row>
    <row r="69" spans="1:12" x14ac:dyDescent="0.25">
      <c r="A69" s="1">
        <v>42739</v>
      </c>
      <c r="B69" t="s">
        <v>325</v>
      </c>
      <c r="C69" t="s">
        <v>180</v>
      </c>
      <c r="D69" t="s">
        <v>209</v>
      </c>
      <c r="E69" s="15">
        <v>739</v>
      </c>
      <c r="L69" s="2">
        <v>28</v>
      </c>
    </row>
    <row r="70" spans="1:12" x14ac:dyDescent="0.25">
      <c r="A70" s="1">
        <v>42739</v>
      </c>
      <c r="B70" t="s">
        <v>317</v>
      </c>
      <c r="C70" t="s">
        <v>180</v>
      </c>
      <c r="D70" t="s">
        <v>406</v>
      </c>
      <c r="E70" s="15">
        <v>323</v>
      </c>
      <c r="G70">
        <v>5000</v>
      </c>
      <c r="I70" s="2">
        <v>186</v>
      </c>
      <c r="J70" s="2" t="s">
        <v>410</v>
      </c>
      <c r="L70" s="2">
        <v>6</v>
      </c>
    </row>
    <row r="71" spans="1:12" x14ac:dyDescent="0.25">
      <c r="A71" s="1">
        <v>42739</v>
      </c>
      <c r="B71" t="s">
        <v>328</v>
      </c>
      <c r="C71" t="s">
        <v>182</v>
      </c>
      <c r="D71" t="s">
        <v>408</v>
      </c>
      <c r="E71" s="15">
        <v>380</v>
      </c>
      <c r="G71">
        <v>5000</v>
      </c>
      <c r="I71" s="2">
        <v>280</v>
      </c>
      <c r="J71" s="2" t="s">
        <v>410</v>
      </c>
      <c r="L71" s="2">
        <v>26</v>
      </c>
    </row>
    <row r="72" spans="1:12" x14ac:dyDescent="0.25">
      <c r="A72" s="1">
        <v>42739</v>
      </c>
      <c r="B72" t="s">
        <v>329</v>
      </c>
      <c r="C72" t="s">
        <v>184</v>
      </c>
      <c r="D72" t="s">
        <v>221</v>
      </c>
      <c r="E72" s="15">
        <v>376</v>
      </c>
      <c r="G72" t="s">
        <v>185</v>
      </c>
      <c r="I72" s="2">
        <v>444</v>
      </c>
      <c r="J72" s="2" t="s">
        <v>411</v>
      </c>
      <c r="L72" s="2">
        <v>15</v>
      </c>
    </row>
    <row r="73" spans="1:12" x14ac:dyDescent="0.25">
      <c r="A73" s="1">
        <v>42739</v>
      </c>
      <c r="B73" t="s">
        <v>330</v>
      </c>
      <c r="C73" t="s">
        <v>185</v>
      </c>
      <c r="D73" t="s">
        <v>398</v>
      </c>
      <c r="E73" s="15">
        <v>184</v>
      </c>
      <c r="F73" s="2">
        <v>50</v>
      </c>
      <c r="G73" t="s">
        <v>185</v>
      </c>
      <c r="I73" s="2">
        <v>217</v>
      </c>
      <c r="J73" s="2" t="s">
        <v>411</v>
      </c>
    </row>
    <row r="74" spans="1:12" x14ac:dyDescent="0.25">
      <c r="A74" s="1">
        <v>42739</v>
      </c>
      <c r="B74" t="s">
        <v>334</v>
      </c>
      <c r="C74" t="s">
        <v>186</v>
      </c>
      <c r="D74" t="s">
        <v>235</v>
      </c>
      <c r="E74" s="15">
        <v>660</v>
      </c>
      <c r="F74" s="2">
        <v>12</v>
      </c>
      <c r="L74" s="2">
        <v>15</v>
      </c>
    </row>
    <row r="75" spans="1:12" x14ac:dyDescent="0.25">
      <c r="A75" s="1">
        <v>42739</v>
      </c>
      <c r="B75" t="s">
        <v>335</v>
      </c>
      <c r="C75" t="s">
        <v>187</v>
      </c>
      <c r="D75" t="s">
        <v>241</v>
      </c>
      <c r="E75" s="15">
        <v>463</v>
      </c>
      <c r="L75" s="2">
        <v>7</v>
      </c>
    </row>
    <row r="76" spans="1:12" x14ac:dyDescent="0.25">
      <c r="A76" s="1">
        <v>42739</v>
      </c>
      <c r="B76" t="s">
        <v>314</v>
      </c>
      <c r="C76" t="s">
        <v>187</v>
      </c>
      <c r="D76" t="s">
        <v>242</v>
      </c>
      <c r="E76" s="15">
        <v>463</v>
      </c>
    </row>
    <row r="77" spans="1:12" x14ac:dyDescent="0.25">
      <c r="A77" s="1">
        <v>42739</v>
      </c>
      <c r="B77" t="s">
        <v>332</v>
      </c>
      <c r="C77" t="s">
        <v>188</v>
      </c>
      <c r="D77" t="s">
        <v>252</v>
      </c>
      <c r="E77" s="15">
        <v>337</v>
      </c>
      <c r="F77" s="2">
        <v>12</v>
      </c>
      <c r="L77" s="2">
        <v>23</v>
      </c>
    </row>
    <row r="78" spans="1:12" x14ac:dyDescent="0.25">
      <c r="A78" s="1">
        <v>42739</v>
      </c>
      <c r="B78" t="s">
        <v>336</v>
      </c>
      <c r="C78" t="s">
        <v>188</v>
      </c>
      <c r="D78" t="s">
        <v>255</v>
      </c>
      <c r="E78" s="15">
        <v>163</v>
      </c>
      <c r="G78" t="s">
        <v>189</v>
      </c>
      <c r="H78" t="s">
        <v>412</v>
      </c>
      <c r="I78" s="2">
        <v>51</v>
      </c>
      <c r="L78" s="2">
        <v>3</v>
      </c>
    </row>
    <row r="79" spans="1:12" x14ac:dyDescent="0.25">
      <c r="A79" s="1">
        <v>42739</v>
      </c>
      <c r="B79" t="s">
        <v>402</v>
      </c>
      <c r="C79" t="s">
        <v>189</v>
      </c>
      <c r="D79" t="s">
        <v>260</v>
      </c>
      <c r="E79" s="15">
        <v>356</v>
      </c>
      <c r="F79" s="2">
        <v>2</v>
      </c>
      <c r="G79" t="s">
        <v>189</v>
      </c>
      <c r="H79" t="s">
        <v>413</v>
      </c>
      <c r="I79" s="2">
        <v>47</v>
      </c>
      <c r="L79" s="2">
        <v>10</v>
      </c>
    </row>
    <row r="80" spans="1:12" x14ac:dyDescent="0.25">
      <c r="A80" s="1">
        <v>42739</v>
      </c>
      <c r="B80" t="s">
        <v>337</v>
      </c>
      <c r="C80" t="s">
        <v>191</v>
      </c>
      <c r="D80" t="s">
        <v>111</v>
      </c>
      <c r="E80" s="15">
        <v>431</v>
      </c>
      <c r="G80" t="s">
        <v>190</v>
      </c>
      <c r="H80" t="s">
        <v>268</v>
      </c>
      <c r="I80" s="2">
        <v>213</v>
      </c>
      <c r="J80" s="2" t="s">
        <v>410</v>
      </c>
      <c r="L80" s="2">
        <v>5</v>
      </c>
    </row>
    <row r="81" spans="1:12" x14ac:dyDescent="0.25">
      <c r="A81" s="1">
        <v>42739</v>
      </c>
      <c r="B81" t="s">
        <v>338</v>
      </c>
      <c r="C81" t="s">
        <v>192</v>
      </c>
      <c r="D81" t="s">
        <v>274</v>
      </c>
      <c r="E81" s="15">
        <v>204</v>
      </c>
      <c r="F81" s="2">
        <v>1</v>
      </c>
      <c r="L81" s="2">
        <v>5</v>
      </c>
    </row>
    <row r="82" spans="1:12" x14ac:dyDescent="0.25">
      <c r="A82" s="1">
        <v>42739</v>
      </c>
      <c r="B82" t="s">
        <v>339</v>
      </c>
      <c r="C82" t="s">
        <v>192</v>
      </c>
      <c r="D82" t="s">
        <v>275</v>
      </c>
      <c r="E82" s="15">
        <v>222</v>
      </c>
    </row>
    <row r="83" spans="1:12" x14ac:dyDescent="0.25">
      <c r="A83" s="1">
        <v>42739</v>
      </c>
      <c r="B83" t="s">
        <v>340</v>
      </c>
      <c r="C83" t="s">
        <v>193</v>
      </c>
      <c r="D83" t="s">
        <v>414</v>
      </c>
      <c r="E83" s="15">
        <v>437</v>
      </c>
      <c r="F83" s="2">
        <v>4</v>
      </c>
      <c r="L83" s="2">
        <v>2</v>
      </c>
    </row>
    <row r="84" spans="1:12" x14ac:dyDescent="0.25">
      <c r="A84" s="1">
        <v>42739</v>
      </c>
      <c r="B84" t="s">
        <v>341</v>
      </c>
      <c r="C84" t="s">
        <v>194</v>
      </c>
      <c r="D84" t="s">
        <v>294</v>
      </c>
      <c r="E84" s="15">
        <v>427</v>
      </c>
      <c r="L84" s="2">
        <v>4</v>
      </c>
    </row>
    <row r="85" spans="1:12" x14ac:dyDescent="0.25">
      <c r="A85" s="1">
        <v>42740</v>
      </c>
      <c r="B85" t="s">
        <v>307</v>
      </c>
      <c r="C85" t="s">
        <v>152</v>
      </c>
      <c r="D85" t="s">
        <v>113</v>
      </c>
      <c r="E85" s="15">
        <v>473</v>
      </c>
      <c r="L85" s="2">
        <v>24</v>
      </c>
    </row>
    <row r="86" spans="1:12" x14ac:dyDescent="0.25">
      <c r="A86" s="1">
        <v>42740</v>
      </c>
      <c r="B86" t="s">
        <v>312</v>
      </c>
      <c r="C86" t="s">
        <v>153</v>
      </c>
      <c r="D86" t="s">
        <v>115</v>
      </c>
      <c r="E86" s="15">
        <v>270</v>
      </c>
      <c r="L86" s="2">
        <v>33</v>
      </c>
    </row>
    <row r="87" spans="1:12" x14ac:dyDescent="0.25">
      <c r="A87" s="1">
        <v>42740</v>
      </c>
      <c r="B87" t="s">
        <v>309</v>
      </c>
      <c r="C87" t="s">
        <v>153</v>
      </c>
      <c r="D87" t="s">
        <v>120</v>
      </c>
      <c r="E87" s="15">
        <v>131</v>
      </c>
      <c r="G87" t="s">
        <v>154</v>
      </c>
      <c r="H87" t="s">
        <v>142</v>
      </c>
      <c r="I87" s="2">
        <v>182</v>
      </c>
      <c r="L87" s="2">
        <v>37</v>
      </c>
    </row>
    <row r="88" spans="1:12" x14ac:dyDescent="0.25">
      <c r="A88" s="1">
        <v>42740</v>
      </c>
      <c r="B88" t="s">
        <v>310</v>
      </c>
      <c r="C88" t="s">
        <v>151</v>
      </c>
      <c r="D88" t="s">
        <v>403</v>
      </c>
      <c r="E88" s="15">
        <v>322</v>
      </c>
      <c r="L88" s="2">
        <v>29</v>
      </c>
    </row>
    <row r="89" spans="1:12" x14ac:dyDescent="0.25">
      <c r="A89" s="1">
        <v>42740</v>
      </c>
      <c r="B89" t="s">
        <v>311</v>
      </c>
      <c r="C89" t="s">
        <v>151</v>
      </c>
      <c r="D89" t="s">
        <v>134</v>
      </c>
      <c r="E89" s="15">
        <v>198</v>
      </c>
      <c r="L89" s="2">
        <v>22</v>
      </c>
    </row>
    <row r="90" spans="1:12" x14ac:dyDescent="0.25">
      <c r="A90" s="1">
        <v>42740</v>
      </c>
      <c r="B90" t="s">
        <v>313</v>
      </c>
      <c r="C90" t="s">
        <v>154</v>
      </c>
      <c r="D90" t="s">
        <v>148</v>
      </c>
      <c r="E90" s="15">
        <v>343</v>
      </c>
      <c r="L90" s="2">
        <v>17</v>
      </c>
    </row>
    <row r="91" spans="1:12" x14ac:dyDescent="0.25">
      <c r="A91" s="1">
        <v>42740</v>
      </c>
      <c r="B91" t="s">
        <v>315</v>
      </c>
      <c r="C91" t="s">
        <v>173</v>
      </c>
      <c r="D91" t="s">
        <v>159</v>
      </c>
      <c r="E91" s="15">
        <v>340</v>
      </c>
      <c r="F91" s="2">
        <v>1</v>
      </c>
      <c r="G91" t="s">
        <v>175</v>
      </c>
      <c r="H91" t="s">
        <v>161</v>
      </c>
      <c r="L91" s="2">
        <v>8</v>
      </c>
    </row>
    <row r="92" spans="1:12" x14ac:dyDescent="0.25">
      <c r="A92" s="1">
        <v>42740</v>
      </c>
      <c r="B92" t="s">
        <v>316</v>
      </c>
      <c r="C92" t="s">
        <v>173</v>
      </c>
      <c r="D92" t="s">
        <v>165</v>
      </c>
      <c r="E92" s="15">
        <v>135</v>
      </c>
      <c r="F92" s="2">
        <v>14</v>
      </c>
      <c r="L92" s="2">
        <v>10</v>
      </c>
    </row>
    <row r="93" spans="1:12" x14ac:dyDescent="0.25">
      <c r="A93" s="1">
        <v>42740</v>
      </c>
      <c r="B93" t="s">
        <v>318</v>
      </c>
      <c r="C93" t="s">
        <v>176</v>
      </c>
      <c r="D93" t="s">
        <v>395</v>
      </c>
      <c r="E93" s="15">
        <v>549</v>
      </c>
      <c r="F93" s="2">
        <v>6</v>
      </c>
      <c r="L93" s="2">
        <v>9</v>
      </c>
    </row>
    <row r="94" spans="1:12" x14ac:dyDescent="0.25">
      <c r="A94" s="1">
        <v>42740</v>
      </c>
      <c r="B94" t="s">
        <v>319</v>
      </c>
      <c r="C94" t="s">
        <v>178</v>
      </c>
      <c r="D94" t="s">
        <v>203</v>
      </c>
      <c r="E94" s="15">
        <v>177</v>
      </c>
      <c r="F94" s="2">
        <v>60</v>
      </c>
      <c r="G94" t="s">
        <v>396</v>
      </c>
      <c r="H94" s="14">
        <v>42</v>
      </c>
      <c r="I94" s="2">
        <v>315</v>
      </c>
      <c r="L94" s="2">
        <v>41</v>
      </c>
    </row>
    <row r="95" spans="1:12" x14ac:dyDescent="0.25">
      <c r="A95" s="1">
        <v>42740</v>
      </c>
      <c r="B95" t="s">
        <v>308</v>
      </c>
      <c r="C95" t="s">
        <v>188</v>
      </c>
      <c r="D95" t="s">
        <v>256</v>
      </c>
      <c r="E95" s="15">
        <v>405</v>
      </c>
      <c r="F95" s="2">
        <v>4</v>
      </c>
      <c r="L95" s="2">
        <v>18</v>
      </c>
    </row>
    <row r="96" spans="1:12" x14ac:dyDescent="0.25">
      <c r="A96" s="1">
        <v>42740</v>
      </c>
      <c r="B96" t="s">
        <v>320</v>
      </c>
      <c r="C96" t="s">
        <v>178</v>
      </c>
      <c r="D96" t="s">
        <v>202</v>
      </c>
      <c r="E96" s="15">
        <v>1064</v>
      </c>
      <c r="L96" s="2">
        <v>29</v>
      </c>
    </row>
    <row r="97" spans="1:12" x14ac:dyDescent="0.25">
      <c r="A97" s="1">
        <v>42740</v>
      </c>
      <c r="B97" t="s">
        <v>328</v>
      </c>
      <c r="C97" t="s">
        <v>183</v>
      </c>
      <c r="D97" t="s">
        <v>215</v>
      </c>
      <c r="E97" s="15">
        <v>312</v>
      </c>
      <c r="G97" t="s">
        <v>182</v>
      </c>
      <c r="H97" t="s">
        <v>415</v>
      </c>
      <c r="L97" s="2">
        <v>20</v>
      </c>
    </row>
    <row r="98" spans="1:12" x14ac:dyDescent="0.25">
      <c r="A98" s="1">
        <v>42740</v>
      </c>
      <c r="B98" t="s">
        <v>325</v>
      </c>
      <c r="C98" t="s">
        <v>180</v>
      </c>
      <c r="D98" t="s">
        <v>416</v>
      </c>
      <c r="E98" s="15">
        <v>213</v>
      </c>
      <c r="L98" s="2">
        <v>15</v>
      </c>
    </row>
    <row r="99" spans="1:12" x14ac:dyDescent="0.25">
      <c r="A99" s="1">
        <v>42740</v>
      </c>
      <c r="B99" t="s">
        <v>329</v>
      </c>
      <c r="C99" t="s">
        <v>185</v>
      </c>
      <c r="D99" t="s">
        <v>228</v>
      </c>
      <c r="E99" s="15">
        <v>288</v>
      </c>
      <c r="L99" s="2">
        <v>8</v>
      </c>
    </row>
    <row r="100" spans="1:12" x14ac:dyDescent="0.25">
      <c r="A100" s="1">
        <v>42740</v>
      </c>
      <c r="B100" t="s">
        <v>330</v>
      </c>
      <c r="C100" t="s">
        <v>185</v>
      </c>
      <c r="D100" t="s">
        <v>225</v>
      </c>
      <c r="E100" s="15">
        <v>388</v>
      </c>
    </row>
    <row r="101" spans="1:12" x14ac:dyDescent="0.25">
      <c r="A101" s="1">
        <v>42740</v>
      </c>
      <c r="B101" t="s">
        <v>334</v>
      </c>
      <c r="C101" t="s">
        <v>186</v>
      </c>
      <c r="D101" t="s">
        <v>240</v>
      </c>
      <c r="E101" s="15">
        <v>104</v>
      </c>
      <c r="F101" s="2">
        <v>1</v>
      </c>
      <c r="G101" t="s">
        <v>186</v>
      </c>
      <c r="H101" t="s">
        <v>333</v>
      </c>
      <c r="I101" s="2">
        <v>140</v>
      </c>
      <c r="L101" s="2">
        <v>7</v>
      </c>
    </row>
    <row r="102" spans="1:12" x14ac:dyDescent="0.25">
      <c r="A102" s="1">
        <v>42740</v>
      </c>
      <c r="B102" t="s">
        <v>335</v>
      </c>
      <c r="C102" t="s">
        <v>396</v>
      </c>
      <c r="D102">
        <v>72</v>
      </c>
      <c r="L102" s="2">
        <v>5</v>
      </c>
    </row>
    <row r="103" spans="1:12" x14ac:dyDescent="0.25">
      <c r="A103" s="1">
        <v>42740</v>
      </c>
      <c r="B103" t="s">
        <v>314</v>
      </c>
      <c r="C103" t="s">
        <v>187</v>
      </c>
      <c r="D103" t="s">
        <v>243</v>
      </c>
      <c r="E103" s="15">
        <v>384</v>
      </c>
      <c r="F103" s="2">
        <v>12</v>
      </c>
      <c r="L103" s="2">
        <v>13</v>
      </c>
    </row>
    <row r="104" spans="1:12" x14ac:dyDescent="0.25">
      <c r="A104" s="1">
        <v>42740</v>
      </c>
      <c r="B104" t="s">
        <v>332</v>
      </c>
      <c r="C104" t="s">
        <v>154</v>
      </c>
      <c r="D104" t="s">
        <v>142</v>
      </c>
      <c r="E104" s="15">
        <v>356</v>
      </c>
      <c r="G104" t="s">
        <v>154</v>
      </c>
      <c r="H104" t="s">
        <v>139</v>
      </c>
      <c r="I104" s="2">
        <v>184</v>
      </c>
      <c r="J104" s="2" t="s">
        <v>410</v>
      </c>
      <c r="L104" s="2">
        <v>31</v>
      </c>
    </row>
    <row r="105" spans="1:12" x14ac:dyDescent="0.25">
      <c r="A105" s="1">
        <v>42740</v>
      </c>
      <c r="B105" t="s">
        <v>336</v>
      </c>
      <c r="C105" t="s">
        <v>188</v>
      </c>
      <c r="D105" t="s">
        <v>259</v>
      </c>
      <c r="E105" s="15">
        <v>183</v>
      </c>
      <c r="L105" s="2">
        <v>9</v>
      </c>
    </row>
    <row r="106" spans="1:12" x14ac:dyDescent="0.25">
      <c r="A106" s="1">
        <v>42740</v>
      </c>
      <c r="B106" t="s">
        <v>402</v>
      </c>
      <c r="C106" t="s">
        <v>189</v>
      </c>
      <c r="D106" t="s">
        <v>261</v>
      </c>
      <c r="E106" s="15">
        <v>190</v>
      </c>
      <c r="L106" s="2">
        <v>12</v>
      </c>
    </row>
    <row r="107" spans="1:12" x14ac:dyDescent="0.25">
      <c r="A107" s="1">
        <v>42740</v>
      </c>
      <c r="B107" t="s">
        <v>337</v>
      </c>
      <c r="C107" t="s">
        <v>190</v>
      </c>
      <c r="D107" t="s">
        <v>267</v>
      </c>
      <c r="E107" s="15">
        <v>480</v>
      </c>
      <c r="L107" s="2">
        <v>14</v>
      </c>
    </row>
    <row r="108" spans="1:12" x14ac:dyDescent="0.25">
      <c r="A108" s="1">
        <v>42740</v>
      </c>
      <c r="B108" t="s">
        <v>339</v>
      </c>
      <c r="C108" t="s">
        <v>192</v>
      </c>
      <c r="D108" t="s">
        <v>276</v>
      </c>
      <c r="E108" s="15">
        <v>116</v>
      </c>
      <c r="F108" s="2">
        <v>3</v>
      </c>
      <c r="G108" t="s">
        <v>192</v>
      </c>
      <c r="H108" t="s">
        <v>277</v>
      </c>
      <c r="I108" s="2">
        <v>119</v>
      </c>
      <c r="L108" s="2">
        <v>6</v>
      </c>
    </row>
    <row r="109" spans="1:12" x14ac:dyDescent="0.25">
      <c r="A109" s="1">
        <v>42740</v>
      </c>
      <c r="B109" t="s">
        <v>340</v>
      </c>
      <c r="C109" t="s">
        <v>193</v>
      </c>
      <c r="D109" t="s">
        <v>417</v>
      </c>
      <c r="E109" s="15">
        <v>276</v>
      </c>
      <c r="F109" s="2">
        <v>1</v>
      </c>
    </row>
    <row r="110" spans="1:12" x14ac:dyDescent="0.25">
      <c r="A110" s="1">
        <v>42740</v>
      </c>
      <c r="B110" t="s">
        <v>341</v>
      </c>
      <c r="C110" t="s">
        <v>194</v>
      </c>
      <c r="D110" t="s">
        <v>289</v>
      </c>
      <c r="E110" s="15">
        <v>236</v>
      </c>
      <c r="F110" s="2">
        <v>9</v>
      </c>
      <c r="L110" s="2">
        <v>1</v>
      </c>
    </row>
    <row r="111" spans="1:12" x14ac:dyDescent="0.25">
      <c r="A111" s="1">
        <v>42741</v>
      </c>
      <c r="B111" t="s">
        <v>307</v>
      </c>
      <c r="C111" t="s">
        <v>152</v>
      </c>
      <c r="D111" t="s">
        <v>112</v>
      </c>
      <c r="E111" s="15">
        <v>430</v>
      </c>
      <c r="L111" s="2">
        <v>15</v>
      </c>
    </row>
    <row r="112" spans="1:12" x14ac:dyDescent="0.25">
      <c r="A112" s="1">
        <v>42741</v>
      </c>
      <c r="B112" t="s">
        <v>309</v>
      </c>
      <c r="C112" t="s">
        <v>153</v>
      </c>
      <c r="D112" t="s">
        <v>125</v>
      </c>
      <c r="E112" s="15">
        <v>214</v>
      </c>
      <c r="L112" s="2">
        <v>18</v>
      </c>
    </row>
    <row r="113" spans="1:12" x14ac:dyDescent="0.25">
      <c r="A113" s="1">
        <v>42741</v>
      </c>
      <c r="B113" t="s">
        <v>313</v>
      </c>
      <c r="C113" t="s">
        <v>154</v>
      </c>
      <c r="D113" t="s">
        <v>140</v>
      </c>
      <c r="E113" s="15">
        <v>442</v>
      </c>
      <c r="G113" t="s">
        <v>154</v>
      </c>
      <c r="H113" t="s">
        <v>141</v>
      </c>
    </row>
    <row r="114" spans="1:12" x14ac:dyDescent="0.25">
      <c r="A114" s="1">
        <v>42741</v>
      </c>
      <c r="B114" t="s">
        <v>312</v>
      </c>
      <c r="C114" t="s">
        <v>154</v>
      </c>
      <c r="D114" t="s">
        <v>139</v>
      </c>
      <c r="E114" s="15">
        <v>516</v>
      </c>
      <c r="L114" s="2">
        <v>84</v>
      </c>
    </row>
    <row r="115" spans="1:12" x14ac:dyDescent="0.25">
      <c r="A115" s="1">
        <v>42741</v>
      </c>
      <c r="B115" t="s">
        <v>314</v>
      </c>
      <c r="C115" t="s">
        <v>154</v>
      </c>
      <c r="D115" t="s">
        <v>143</v>
      </c>
      <c r="E115" s="15">
        <v>301</v>
      </c>
      <c r="L115" s="2">
        <v>32</v>
      </c>
    </row>
    <row r="116" spans="1:12" x14ac:dyDescent="0.25">
      <c r="A116" s="1">
        <v>42741</v>
      </c>
      <c r="B116" t="s">
        <v>315</v>
      </c>
      <c r="C116" t="s">
        <v>173</v>
      </c>
      <c r="D116" t="s">
        <v>404</v>
      </c>
      <c r="E116" s="15">
        <v>365</v>
      </c>
      <c r="F116" s="2">
        <v>9</v>
      </c>
      <c r="L116" s="2">
        <v>70</v>
      </c>
    </row>
    <row r="117" spans="1:12" x14ac:dyDescent="0.25">
      <c r="A117" s="1">
        <v>42741</v>
      </c>
      <c r="B117" t="s">
        <v>310</v>
      </c>
      <c r="C117" t="s">
        <v>172</v>
      </c>
      <c r="D117" t="s">
        <v>162</v>
      </c>
      <c r="E117" s="15">
        <v>290</v>
      </c>
      <c r="F117" s="2">
        <v>20</v>
      </c>
      <c r="L117" s="2">
        <v>12</v>
      </c>
    </row>
    <row r="118" spans="1:12" x14ac:dyDescent="0.25">
      <c r="A118" s="1">
        <v>42741</v>
      </c>
      <c r="B118" t="s">
        <v>318</v>
      </c>
      <c r="C118" t="s">
        <v>173</v>
      </c>
      <c r="D118" t="s">
        <v>169</v>
      </c>
      <c r="E118" s="15">
        <v>319</v>
      </c>
      <c r="L118" s="2">
        <v>8</v>
      </c>
    </row>
    <row r="119" spans="1:12" x14ac:dyDescent="0.25">
      <c r="A119" s="1">
        <v>42741</v>
      </c>
      <c r="B119" t="s">
        <v>319</v>
      </c>
      <c r="C119" t="s">
        <v>177</v>
      </c>
      <c r="D119" t="s">
        <v>199</v>
      </c>
      <c r="E119" s="15">
        <v>327</v>
      </c>
      <c r="L119" s="2">
        <v>13</v>
      </c>
    </row>
    <row r="120" spans="1:12" x14ac:dyDescent="0.25">
      <c r="A120" s="1">
        <v>42741</v>
      </c>
      <c r="B120" t="s">
        <v>320</v>
      </c>
      <c r="C120" t="s">
        <v>178</v>
      </c>
      <c r="D120" t="s">
        <v>204</v>
      </c>
      <c r="E120" s="15">
        <v>227</v>
      </c>
      <c r="F120" s="2">
        <v>16</v>
      </c>
      <c r="L120" s="2">
        <v>21</v>
      </c>
    </row>
    <row r="121" spans="1:12" x14ac:dyDescent="0.25">
      <c r="A121" s="1">
        <v>42741</v>
      </c>
      <c r="B121" t="s">
        <v>328</v>
      </c>
      <c r="C121" t="s">
        <v>182</v>
      </c>
      <c r="D121" t="s">
        <v>418</v>
      </c>
      <c r="E121" s="15">
        <v>561</v>
      </c>
      <c r="L121" s="2">
        <v>41</v>
      </c>
    </row>
    <row r="122" spans="1:12" x14ac:dyDescent="0.25">
      <c r="A122" s="1">
        <v>42741</v>
      </c>
      <c r="B122" t="s">
        <v>330</v>
      </c>
      <c r="C122" t="s">
        <v>185</v>
      </c>
      <c r="D122" t="s">
        <v>331</v>
      </c>
      <c r="E122" s="15">
        <v>241</v>
      </c>
      <c r="L122" s="2">
        <v>6</v>
      </c>
    </row>
    <row r="123" spans="1:12" x14ac:dyDescent="0.25">
      <c r="A123" s="1">
        <v>42741</v>
      </c>
      <c r="B123" t="s">
        <v>329</v>
      </c>
      <c r="C123" t="s">
        <v>184</v>
      </c>
      <c r="D123" t="s">
        <v>223</v>
      </c>
      <c r="E123" s="15">
        <v>587</v>
      </c>
      <c r="L123" s="2">
        <v>29</v>
      </c>
    </row>
    <row r="124" spans="1:12" x14ac:dyDescent="0.25">
      <c r="A124" s="1">
        <v>42741</v>
      </c>
      <c r="B124" t="s">
        <v>335</v>
      </c>
      <c r="C124" t="s">
        <v>187</v>
      </c>
      <c r="D124" t="s">
        <v>246</v>
      </c>
      <c r="E124" s="15">
        <v>115</v>
      </c>
      <c r="L124" s="2">
        <v>3</v>
      </c>
    </row>
    <row r="125" spans="1:12" x14ac:dyDescent="0.25">
      <c r="A125" s="1">
        <v>42741</v>
      </c>
      <c r="B125" t="s">
        <v>402</v>
      </c>
      <c r="C125" t="s">
        <v>189</v>
      </c>
      <c r="D125" t="s">
        <v>419</v>
      </c>
      <c r="E125" s="15">
        <v>265</v>
      </c>
      <c r="L125" s="2">
        <v>11</v>
      </c>
    </row>
    <row r="126" spans="1:12" x14ac:dyDescent="0.25">
      <c r="A126" s="1">
        <v>42741</v>
      </c>
      <c r="B126" t="s">
        <v>337</v>
      </c>
      <c r="C126" t="s">
        <v>190</v>
      </c>
      <c r="D126" t="s">
        <v>269</v>
      </c>
      <c r="E126" s="15">
        <v>314</v>
      </c>
      <c r="L126" s="2">
        <v>28</v>
      </c>
    </row>
    <row r="127" spans="1:12" x14ac:dyDescent="0.25">
      <c r="A127" s="1">
        <v>42741</v>
      </c>
      <c r="B127" t="s">
        <v>341</v>
      </c>
      <c r="C127" t="s">
        <v>194</v>
      </c>
      <c r="D127" t="s">
        <v>292</v>
      </c>
      <c r="E127" s="15">
        <v>77</v>
      </c>
      <c r="F127" s="2">
        <v>5</v>
      </c>
      <c r="L127" s="2">
        <v>3</v>
      </c>
    </row>
    <row r="128" spans="1:12" x14ac:dyDescent="0.25">
      <c r="A128" s="1">
        <v>42741</v>
      </c>
      <c r="B128" t="s">
        <v>339</v>
      </c>
      <c r="C128" t="s">
        <v>193</v>
      </c>
      <c r="D128" t="s">
        <v>283</v>
      </c>
      <c r="E128" s="15">
        <v>200</v>
      </c>
    </row>
    <row r="129" spans="1:12" x14ac:dyDescent="0.25">
      <c r="A129" s="1">
        <v>42744</v>
      </c>
      <c r="B129" t="s">
        <v>307</v>
      </c>
      <c r="C129" t="s">
        <v>152</v>
      </c>
      <c r="D129" t="s">
        <v>113</v>
      </c>
      <c r="E129" s="15">
        <v>611</v>
      </c>
      <c r="L129" s="2">
        <v>36</v>
      </c>
    </row>
    <row r="130" spans="1:12" x14ac:dyDescent="0.25">
      <c r="A130" s="1">
        <v>42744</v>
      </c>
      <c r="B130" t="s">
        <v>309</v>
      </c>
      <c r="C130" t="s">
        <v>153</v>
      </c>
      <c r="D130" t="s">
        <v>126</v>
      </c>
      <c r="E130" s="15">
        <v>804</v>
      </c>
      <c r="L130" s="2">
        <v>66</v>
      </c>
    </row>
    <row r="131" spans="1:12" x14ac:dyDescent="0.25">
      <c r="A131" s="1">
        <v>42744</v>
      </c>
      <c r="B131" t="s">
        <v>319</v>
      </c>
      <c r="C131" t="s">
        <v>153</v>
      </c>
      <c r="D131" t="s">
        <v>127</v>
      </c>
      <c r="E131" s="15">
        <v>1049</v>
      </c>
      <c r="K131" s="2">
        <v>180</v>
      </c>
      <c r="L131" s="2">
        <v>61</v>
      </c>
    </row>
    <row r="132" spans="1:12" x14ac:dyDescent="0.25">
      <c r="A132" s="1">
        <v>42744</v>
      </c>
      <c r="B132" t="s">
        <v>328</v>
      </c>
      <c r="C132" t="s">
        <v>151</v>
      </c>
      <c r="D132" t="s">
        <v>129</v>
      </c>
      <c r="E132" s="15">
        <v>891</v>
      </c>
      <c r="L132" s="2">
        <v>51</v>
      </c>
    </row>
    <row r="133" spans="1:12" x14ac:dyDescent="0.25">
      <c r="A133" s="1">
        <v>42744</v>
      </c>
      <c r="B133" t="s">
        <v>311</v>
      </c>
      <c r="C133" t="s">
        <v>151</v>
      </c>
      <c r="D133" t="s">
        <v>132</v>
      </c>
      <c r="E133" s="15">
        <v>1014</v>
      </c>
      <c r="L133" s="2">
        <v>68</v>
      </c>
    </row>
    <row r="134" spans="1:12" x14ac:dyDescent="0.25">
      <c r="A134" s="1">
        <v>42744</v>
      </c>
      <c r="B134" t="s">
        <v>316</v>
      </c>
      <c r="C134" t="s">
        <v>154</v>
      </c>
      <c r="D134" t="s">
        <v>149</v>
      </c>
      <c r="E134" s="15">
        <v>971</v>
      </c>
      <c r="F134" s="2">
        <v>2</v>
      </c>
      <c r="K134" s="2">
        <v>200</v>
      </c>
      <c r="L134" s="2">
        <v>98</v>
      </c>
    </row>
    <row r="135" spans="1:12" x14ac:dyDescent="0.25">
      <c r="A135" s="1">
        <v>42744</v>
      </c>
      <c r="B135" t="s">
        <v>315</v>
      </c>
      <c r="C135" t="s">
        <v>175</v>
      </c>
      <c r="D135" t="s">
        <v>423</v>
      </c>
      <c r="E135" s="15">
        <v>901</v>
      </c>
      <c r="F135" s="2">
        <v>18</v>
      </c>
      <c r="K135" s="2">
        <v>580</v>
      </c>
      <c r="L135" s="2">
        <v>21</v>
      </c>
    </row>
    <row r="136" spans="1:12" x14ac:dyDescent="0.25">
      <c r="A136" s="1">
        <v>42744</v>
      </c>
      <c r="B136" t="s">
        <v>424</v>
      </c>
      <c r="C136" t="s">
        <v>175</v>
      </c>
      <c r="D136" t="s">
        <v>155</v>
      </c>
      <c r="E136" s="15">
        <v>933</v>
      </c>
      <c r="F136" s="2">
        <v>4</v>
      </c>
      <c r="L136" s="2">
        <v>55</v>
      </c>
    </row>
    <row r="137" spans="1:12" x14ac:dyDescent="0.25">
      <c r="A137" s="1">
        <v>42744</v>
      </c>
      <c r="B137" t="s">
        <v>317</v>
      </c>
      <c r="C137" t="s">
        <v>172</v>
      </c>
      <c r="D137" t="s">
        <v>163</v>
      </c>
      <c r="E137" s="15">
        <v>500</v>
      </c>
      <c r="L137" s="2">
        <v>17</v>
      </c>
    </row>
    <row r="138" spans="1:12" x14ac:dyDescent="0.25">
      <c r="A138" s="1">
        <v>42744</v>
      </c>
      <c r="B138" t="s">
        <v>425</v>
      </c>
      <c r="C138" t="s">
        <v>176</v>
      </c>
      <c r="D138" t="s">
        <v>195</v>
      </c>
      <c r="E138" s="15">
        <v>1287</v>
      </c>
      <c r="F138" s="2">
        <v>6</v>
      </c>
      <c r="K138" s="2">
        <v>697</v>
      </c>
      <c r="L138" s="2">
        <v>25</v>
      </c>
    </row>
    <row r="139" spans="1:12" x14ac:dyDescent="0.25">
      <c r="A139" s="1">
        <v>42744</v>
      </c>
      <c r="B139" t="s">
        <v>308</v>
      </c>
      <c r="C139" t="s">
        <v>179</v>
      </c>
      <c r="D139" t="s">
        <v>208</v>
      </c>
      <c r="E139" s="15">
        <v>952</v>
      </c>
      <c r="L139" s="2">
        <v>34</v>
      </c>
    </row>
    <row r="140" spans="1:12" x14ac:dyDescent="0.25">
      <c r="A140" s="1">
        <v>42744</v>
      </c>
      <c r="B140" t="s">
        <v>320</v>
      </c>
      <c r="C140" t="s">
        <v>178</v>
      </c>
      <c r="D140" t="s">
        <v>205</v>
      </c>
      <c r="E140" s="15">
        <v>1017</v>
      </c>
      <c r="L140" s="2">
        <v>65</v>
      </c>
    </row>
    <row r="141" spans="1:12" x14ac:dyDescent="0.25">
      <c r="A141" s="1">
        <v>42744</v>
      </c>
      <c r="B141" t="s">
        <v>325</v>
      </c>
      <c r="C141" t="s">
        <v>181</v>
      </c>
      <c r="D141" t="s">
        <v>426</v>
      </c>
      <c r="E141" s="15">
        <v>427</v>
      </c>
      <c r="F141" s="2">
        <v>10</v>
      </c>
      <c r="L141" s="2">
        <v>16</v>
      </c>
    </row>
    <row r="142" spans="1:12" x14ac:dyDescent="0.25">
      <c r="A142" s="1">
        <v>42744</v>
      </c>
      <c r="B142" t="s">
        <v>329</v>
      </c>
      <c r="C142" t="s">
        <v>184</v>
      </c>
      <c r="D142" t="s">
        <v>219</v>
      </c>
      <c r="E142" s="15">
        <v>839</v>
      </c>
      <c r="L142" s="2">
        <v>21</v>
      </c>
    </row>
    <row r="143" spans="1:12" x14ac:dyDescent="0.25">
      <c r="A143" s="1">
        <v>42744</v>
      </c>
      <c r="B143" t="s">
        <v>312</v>
      </c>
      <c r="C143" t="s">
        <v>185</v>
      </c>
      <c r="D143" t="s">
        <v>427</v>
      </c>
      <c r="E143" s="15">
        <v>685</v>
      </c>
      <c r="K143" s="2">
        <v>280</v>
      </c>
      <c r="L143" s="2">
        <v>17</v>
      </c>
    </row>
    <row r="144" spans="1:12" x14ac:dyDescent="0.25">
      <c r="A144" s="1">
        <v>42744</v>
      </c>
      <c r="B144" t="s">
        <v>314</v>
      </c>
      <c r="C144" t="s">
        <v>186</v>
      </c>
      <c r="D144" t="s">
        <v>231</v>
      </c>
      <c r="E144" s="15">
        <v>549</v>
      </c>
      <c r="F144" s="2">
        <v>6</v>
      </c>
      <c r="L144" s="2">
        <v>20</v>
      </c>
    </row>
    <row r="145" spans="1:12" x14ac:dyDescent="0.25">
      <c r="A145" s="1">
        <v>42744</v>
      </c>
      <c r="B145" t="s">
        <v>334</v>
      </c>
      <c r="C145" t="s">
        <v>186</v>
      </c>
      <c r="D145" t="s">
        <v>234</v>
      </c>
      <c r="E145" s="15">
        <v>660</v>
      </c>
      <c r="L145" s="2">
        <v>10</v>
      </c>
    </row>
    <row r="146" spans="1:12" x14ac:dyDescent="0.25">
      <c r="A146" s="1">
        <v>42744</v>
      </c>
      <c r="B146" t="s">
        <v>310</v>
      </c>
      <c r="C146" t="s">
        <v>186</v>
      </c>
      <c r="D146" t="s">
        <v>333</v>
      </c>
      <c r="E146" s="15">
        <v>924</v>
      </c>
      <c r="K146" s="2">
        <v>180</v>
      </c>
      <c r="L146" s="2">
        <v>16</v>
      </c>
    </row>
    <row r="147" spans="1:12" x14ac:dyDescent="0.25">
      <c r="A147" s="1">
        <v>42744</v>
      </c>
      <c r="B147" t="s">
        <v>335</v>
      </c>
      <c r="C147" t="s">
        <v>187</v>
      </c>
      <c r="D147" t="s">
        <v>400</v>
      </c>
      <c r="E147" s="15">
        <v>755</v>
      </c>
      <c r="K147" s="2">
        <v>200</v>
      </c>
      <c r="L147" s="2">
        <v>13</v>
      </c>
    </row>
    <row r="148" spans="1:12" x14ac:dyDescent="0.25">
      <c r="A148" s="1">
        <v>42744</v>
      </c>
      <c r="B148" t="s">
        <v>336</v>
      </c>
      <c r="C148" t="s">
        <v>188</v>
      </c>
      <c r="D148" t="s">
        <v>250</v>
      </c>
      <c r="E148" s="15">
        <v>575</v>
      </c>
      <c r="F148" s="2">
        <v>4</v>
      </c>
      <c r="L148" s="2">
        <v>40</v>
      </c>
    </row>
    <row r="149" spans="1:12" x14ac:dyDescent="0.25">
      <c r="A149" s="1">
        <v>42744</v>
      </c>
      <c r="B149" t="s">
        <v>402</v>
      </c>
      <c r="C149" t="s">
        <v>189</v>
      </c>
      <c r="D149" t="s">
        <v>260</v>
      </c>
      <c r="E149" s="15">
        <v>571</v>
      </c>
      <c r="L149" s="2">
        <v>37</v>
      </c>
    </row>
    <row r="150" spans="1:12" x14ac:dyDescent="0.25">
      <c r="A150" s="1">
        <v>42744</v>
      </c>
      <c r="B150" t="s">
        <v>337</v>
      </c>
      <c r="C150" t="s">
        <v>190</v>
      </c>
      <c r="D150" t="s">
        <v>267</v>
      </c>
      <c r="E150" s="15">
        <v>788</v>
      </c>
      <c r="L150" s="2">
        <v>38</v>
      </c>
    </row>
    <row r="151" spans="1:12" x14ac:dyDescent="0.25">
      <c r="A151" s="1">
        <v>42744</v>
      </c>
      <c r="B151" t="s">
        <v>338</v>
      </c>
      <c r="C151" t="s">
        <v>192</v>
      </c>
      <c r="D151" t="s">
        <v>270</v>
      </c>
      <c r="E151" s="15">
        <v>600</v>
      </c>
      <c r="F151" s="2">
        <v>3</v>
      </c>
      <c r="L151" s="2">
        <v>8</v>
      </c>
    </row>
    <row r="152" spans="1:12" x14ac:dyDescent="0.25">
      <c r="A152" s="1">
        <v>42744</v>
      </c>
      <c r="B152" t="s">
        <v>340</v>
      </c>
      <c r="C152" t="s">
        <v>193</v>
      </c>
      <c r="D152" t="s">
        <v>278</v>
      </c>
      <c r="E152" s="15">
        <v>615</v>
      </c>
      <c r="F152" s="2">
        <v>1</v>
      </c>
      <c r="L152" s="2">
        <v>37</v>
      </c>
    </row>
    <row r="153" spans="1:12" x14ac:dyDescent="0.25">
      <c r="A153" s="1">
        <v>42744</v>
      </c>
      <c r="B153" t="s">
        <v>339</v>
      </c>
      <c r="C153" t="s">
        <v>193</v>
      </c>
      <c r="D153" t="s">
        <v>284</v>
      </c>
      <c r="E153" s="15">
        <v>483</v>
      </c>
      <c r="F153" s="2">
        <v>2</v>
      </c>
      <c r="L153" s="2">
        <v>11</v>
      </c>
    </row>
    <row r="154" spans="1:12" x14ac:dyDescent="0.25">
      <c r="A154" s="1">
        <v>42744</v>
      </c>
      <c r="B154" t="s">
        <v>341</v>
      </c>
      <c r="C154" t="s">
        <v>194</v>
      </c>
      <c r="D154" t="s">
        <v>290</v>
      </c>
      <c r="E154" s="15">
        <v>662</v>
      </c>
      <c r="F154" s="2">
        <v>1</v>
      </c>
      <c r="L154" s="2">
        <v>27</v>
      </c>
    </row>
    <row r="155" spans="1:12" x14ac:dyDescent="0.25">
      <c r="A155" s="1">
        <v>42745</v>
      </c>
      <c r="B155" t="s">
        <v>307</v>
      </c>
      <c r="C155" t="s">
        <v>396</v>
      </c>
      <c r="D155">
        <v>12</v>
      </c>
      <c r="E155" s="15">
        <v>180</v>
      </c>
      <c r="G155" t="s">
        <v>153</v>
      </c>
      <c r="H155" t="s">
        <v>128</v>
      </c>
      <c r="I155" s="2">
        <v>567</v>
      </c>
      <c r="L155" s="2">
        <v>67</v>
      </c>
    </row>
    <row r="156" spans="1:12" x14ac:dyDescent="0.25">
      <c r="A156" s="1">
        <v>42745</v>
      </c>
      <c r="B156" t="s">
        <v>309</v>
      </c>
      <c r="C156" t="s">
        <v>153</v>
      </c>
      <c r="D156" t="s">
        <v>119</v>
      </c>
      <c r="E156" s="15">
        <v>804</v>
      </c>
      <c r="L156" s="2">
        <v>57</v>
      </c>
    </row>
    <row r="157" spans="1:12" x14ac:dyDescent="0.25">
      <c r="A157" s="1">
        <v>42745</v>
      </c>
      <c r="B157" t="s">
        <v>310</v>
      </c>
      <c r="C157" t="s">
        <v>153</v>
      </c>
      <c r="D157" t="s">
        <v>128</v>
      </c>
      <c r="E157" s="15">
        <v>1303</v>
      </c>
      <c r="K157" s="2">
        <v>466</v>
      </c>
      <c r="L157" s="2">
        <v>47</v>
      </c>
    </row>
    <row r="158" spans="1:12" x14ac:dyDescent="0.25">
      <c r="A158" s="1">
        <v>42745</v>
      </c>
      <c r="B158" t="s">
        <v>313</v>
      </c>
      <c r="C158" t="s">
        <v>154</v>
      </c>
      <c r="D158" t="s">
        <v>150</v>
      </c>
      <c r="E158" s="15">
        <v>848</v>
      </c>
      <c r="G158" t="s">
        <v>396</v>
      </c>
      <c r="H158">
        <v>22</v>
      </c>
      <c r="I158" s="2">
        <v>200</v>
      </c>
      <c r="J158" s="2" t="s">
        <v>446</v>
      </c>
      <c r="K158" s="2">
        <v>250</v>
      </c>
      <c r="L158" s="2">
        <v>50</v>
      </c>
    </row>
    <row r="159" spans="1:12" x14ac:dyDescent="0.25">
      <c r="A159" s="1">
        <v>42745</v>
      </c>
      <c r="B159" t="s">
        <v>311</v>
      </c>
      <c r="C159" t="s">
        <v>151</v>
      </c>
      <c r="D159" t="s">
        <v>133</v>
      </c>
      <c r="E159" s="15">
        <v>1080</v>
      </c>
      <c r="L159" s="2">
        <v>103</v>
      </c>
    </row>
    <row r="160" spans="1:12" x14ac:dyDescent="0.25">
      <c r="A160" s="1">
        <v>42745</v>
      </c>
      <c r="B160" t="s">
        <v>312</v>
      </c>
      <c r="C160" t="s">
        <v>153</v>
      </c>
      <c r="D160" t="s">
        <v>117</v>
      </c>
      <c r="E160" s="15">
        <v>1108</v>
      </c>
      <c r="K160" s="2">
        <v>449</v>
      </c>
      <c r="L160" s="2">
        <v>100</v>
      </c>
    </row>
    <row r="161" spans="1:12" x14ac:dyDescent="0.25">
      <c r="A161" s="1">
        <v>42745</v>
      </c>
      <c r="B161" t="s">
        <v>315</v>
      </c>
      <c r="C161" t="s">
        <v>175</v>
      </c>
      <c r="D161" t="s">
        <v>428</v>
      </c>
      <c r="E161" s="15">
        <v>479</v>
      </c>
      <c r="G161" t="s">
        <v>396</v>
      </c>
      <c r="H161">
        <v>31</v>
      </c>
      <c r="I161" s="2">
        <v>580</v>
      </c>
      <c r="J161" s="2" t="s">
        <v>423</v>
      </c>
      <c r="L161" s="2">
        <v>49</v>
      </c>
    </row>
    <row r="162" spans="1:12" x14ac:dyDescent="0.25">
      <c r="A162" s="1">
        <v>42745</v>
      </c>
      <c r="B162" t="s">
        <v>424</v>
      </c>
      <c r="C162" t="s">
        <v>175</v>
      </c>
      <c r="D162" t="s">
        <v>156</v>
      </c>
      <c r="E162" s="15">
        <v>1299</v>
      </c>
      <c r="K162" s="2">
        <v>570</v>
      </c>
      <c r="L162" s="2">
        <v>56</v>
      </c>
    </row>
    <row r="163" spans="1:12" x14ac:dyDescent="0.25">
      <c r="A163" s="1">
        <v>42745</v>
      </c>
      <c r="B163" t="s">
        <v>317</v>
      </c>
      <c r="C163" t="s">
        <v>175</v>
      </c>
      <c r="D163" t="s">
        <v>158</v>
      </c>
      <c r="E163" s="15">
        <v>1220</v>
      </c>
      <c r="L163" s="2">
        <v>70</v>
      </c>
    </row>
    <row r="164" spans="1:12" x14ac:dyDescent="0.25">
      <c r="A164" s="1">
        <v>42745</v>
      </c>
      <c r="B164" t="s">
        <v>435</v>
      </c>
      <c r="C164" t="s">
        <v>172</v>
      </c>
      <c r="D164" t="s">
        <v>164</v>
      </c>
      <c r="E164" s="15">
        <v>832</v>
      </c>
    </row>
    <row r="165" spans="1:12" x14ac:dyDescent="0.25">
      <c r="A165" s="1">
        <v>42745</v>
      </c>
      <c r="B165" t="s">
        <v>425</v>
      </c>
      <c r="C165" t="s">
        <v>396</v>
      </c>
      <c r="D165">
        <v>41</v>
      </c>
      <c r="E165" s="15">
        <v>697</v>
      </c>
      <c r="L165" s="2">
        <v>26</v>
      </c>
    </row>
    <row r="166" spans="1:12" x14ac:dyDescent="0.25">
      <c r="A166" s="1">
        <v>42745</v>
      </c>
      <c r="B166" t="s">
        <v>319</v>
      </c>
      <c r="C166" t="s">
        <v>177</v>
      </c>
      <c r="D166" t="s">
        <v>200</v>
      </c>
      <c r="E166" s="15">
        <v>1367</v>
      </c>
      <c r="K166" s="2">
        <v>200</v>
      </c>
      <c r="L166" s="2">
        <v>60</v>
      </c>
    </row>
    <row r="167" spans="1:12" x14ac:dyDescent="0.25">
      <c r="A167" s="1">
        <v>42745</v>
      </c>
      <c r="B167" t="s">
        <v>308</v>
      </c>
      <c r="C167" t="s">
        <v>179</v>
      </c>
      <c r="D167" t="s">
        <v>206</v>
      </c>
      <c r="E167" s="15">
        <v>1062</v>
      </c>
      <c r="L167" s="2">
        <v>40</v>
      </c>
    </row>
    <row r="168" spans="1:12" x14ac:dyDescent="0.25">
      <c r="A168" s="1">
        <v>42745</v>
      </c>
      <c r="B168" t="s">
        <v>320</v>
      </c>
      <c r="C168" t="s">
        <v>178</v>
      </c>
      <c r="D168" t="s">
        <v>201</v>
      </c>
      <c r="E168" s="15">
        <v>1429</v>
      </c>
      <c r="F168" s="2">
        <v>25</v>
      </c>
      <c r="K168" s="2">
        <v>200</v>
      </c>
      <c r="L168" s="2">
        <v>162</v>
      </c>
    </row>
    <row r="169" spans="1:12" x14ac:dyDescent="0.25">
      <c r="A169" s="1">
        <v>42745</v>
      </c>
      <c r="B169" t="s">
        <v>325</v>
      </c>
      <c r="C169" t="s">
        <v>181</v>
      </c>
      <c r="D169" t="s">
        <v>327</v>
      </c>
      <c r="E169" s="15">
        <v>491</v>
      </c>
      <c r="F169" s="2">
        <v>3</v>
      </c>
      <c r="L169" s="2">
        <v>76</v>
      </c>
    </row>
    <row r="170" spans="1:12" x14ac:dyDescent="0.25">
      <c r="A170" s="1">
        <v>42745</v>
      </c>
      <c r="B170" t="s">
        <v>328</v>
      </c>
      <c r="C170" t="s">
        <v>182</v>
      </c>
      <c r="D170" t="s">
        <v>431</v>
      </c>
      <c r="E170" s="15">
        <v>825</v>
      </c>
      <c r="F170" s="2">
        <v>7</v>
      </c>
      <c r="L170" s="2">
        <v>54</v>
      </c>
    </row>
    <row r="171" spans="1:12" x14ac:dyDescent="0.25">
      <c r="A171" s="1">
        <v>42745</v>
      </c>
      <c r="B171" t="s">
        <v>329</v>
      </c>
      <c r="C171" t="s">
        <v>184</v>
      </c>
      <c r="D171" t="s">
        <v>221</v>
      </c>
      <c r="E171" s="15">
        <v>870</v>
      </c>
      <c r="L171" s="2">
        <v>60</v>
      </c>
    </row>
    <row r="172" spans="1:12" x14ac:dyDescent="0.25">
      <c r="A172" s="1">
        <v>42745</v>
      </c>
      <c r="B172" t="s">
        <v>316</v>
      </c>
      <c r="C172" t="s">
        <v>396</v>
      </c>
      <c r="D172">
        <v>62</v>
      </c>
      <c r="E172" s="15">
        <v>280</v>
      </c>
      <c r="L172" s="2">
        <v>54</v>
      </c>
    </row>
    <row r="173" spans="1:12" x14ac:dyDescent="0.25">
      <c r="A173" s="1">
        <v>42745</v>
      </c>
      <c r="B173" t="s">
        <v>314</v>
      </c>
      <c r="C173" t="s">
        <v>186</v>
      </c>
      <c r="D173" t="s">
        <v>232</v>
      </c>
      <c r="E173" s="15">
        <v>551</v>
      </c>
      <c r="L173" s="2">
        <v>16</v>
      </c>
    </row>
    <row r="174" spans="1:12" x14ac:dyDescent="0.25">
      <c r="A174" s="1">
        <v>42745</v>
      </c>
      <c r="B174" t="s">
        <v>334</v>
      </c>
      <c r="C174" t="s">
        <v>186</v>
      </c>
      <c r="D174" t="s">
        <v>235</v>
      </c>
      <c r="E174" s="15">
        <v>1092</v>
      </c>
      <c r="L174" s="2">
        <v>29</v>
      </c>
    </row>
    <row r="175" spans="1:12" x14ac:dyDescent="0.25">
      <c r="A175" s="1">
        <v>42745</v>
      </c>
      <c r="B175" t="s">
        <v>335</v>
      </c>
      <c r="C175" t="s">
        <v>187</v>
      </c>
      <c r="D175" t="s">
        <v>432</v>
      </c>
      <c r="E175" s="15">
        <v>280</v>
      </c>
      <c r="G175" t="s">
        <v>396</v>
      </c>
      <c r="H175">
        <v>72</v>
      </c>
      <c r="I175" s="2">
        <v>200</v>
      </c>
      <c r="J175" s="2" t="s">
        <v>447</v>
      </c>
      <c r="L175" s="2">
        <v>7</v>
      </c>
    </row>
    <row r="176" spans="1:12" x14ac:dyDescent="0.25">
      <c r="A176" s="1">
        <v>42745</v>
      </c>
      <c r="B176" t="s">
        <v>336</v>
      </c>
      <c r="C176" t="s">
        <v>188</v>
      </c>
      <c r="D176" t="s">
        <v>251</v>
      </c>
      <c r="E176" s="15">
        <v>1033</v>
      </c>
      <c r="K176" s="2">
        <v>170</v>
      </c>
      <c r="L176" s="2">
        <v>46</v>
      </c>
    </row>
    <row r="177" spans="1:12" x14ac:dyDescent="0.25">
      <c r="A177" s="1">
        <v>42745</v>
      </c>
      <c r="B177" t="s">
        <v>402</v>
      </c>
      <c r="C177" t="s">
        <v>189</v>
      </c>
      <c r="D177" t="s">
        <v>262</v>
      </c>
      <c r="E177" s="15">
        <v>703</v>
      </c>
      <c r="L177" s="2">
        <v>76</v>
      </c>
    </row>
    <row r="178" spans="1:12" x14ac:dyDescent="0.25">
      <c r="A178" s="1">
        <v>42745</v>
      </c>
      <c r="B178" t="s">
        <v>337</v>
      </c>
      <c r="C178" t="s">
        <v>191</v>
      </c>
      <c r="D178" t="s">
        <v>111</v>
      </c>
      <c r="E178" s="15">
        <v>842</v>
      </c>
      <c r="L178" s="2">
        <v>16</v>
      </c>
    </row>
    <row r="179" spans="1:12" x14ac:dyDescent="0.25">
      <c r="A179" s="1">
        <v>42745</v>
      </c>
      <c r="B179" t="s">
        <v>338</v>
      </c>
      <c r="C179" t="s">
        <v>192</v>
      </c>
      <c r="D179" t="s">
        <v>273</v>
      </c>
      <c r="E179" s="15">
        <v>872</v>
      </c>
      <c r="K179" s="2">
        <v>80</v>
      </c>
      <c r="L179" s="2">
        <v>13</v>
      </c>
    </row>
    <row r="180" spans="1:12" x14ac:dyDescent="0.25">
      <c r="A180" s="1">
        <v>42745</v>
      </c>
      <c r="B180" t="s">
        <v>339</v>
      </c>
      <c r="C180" t="s">
        <v>192</v>
      </c>
      <c r="D180" t="s">
        <v>275</v>
      </c>
      <c r="E180" s="15">
        <v>676</v>
      </c>
      <c r="K180" s="2">
        <v>215</v>
      </c>
      <c r="L180" s="2">
        <v>10</v>
      </c>
    </row>
    <row r="181" spans="1:12" x14ac:dyDescent="0.25">
      <c r="A181" s="1">
        <v>42745</v>
      </c>
      <c r="B181" t="s">
        <v>340</v>
      </c>
      <c r="C181" t="s">
        <v>193</v>
      </c>
      <c r="D181" t="s">
        <v>279</v>
      </c>
      <c r="E181" s="15">
        <v>609</v>
      </c>
      <c r="L181" s="2">
        <v>24</v>
      </c>
    </row>
    <row r="182" spans="1:12" x14ac:dyDescent="0.25">
      <c r="A182" s="1">
        <v>42745</v>
      </c>
      <c r="B182" t="s">
        <v>341</v>
      </c>
      <c r="C182" t="s">
        <v>194</v>
      </c>
      <c r="D182" t="s">
        <v>291</v>
      </c>
      <c r="E182" s="15">
        <v>749</v>
      </c>
      <c r="G182" t="s">
        <v>194</v>
      </c>
      <c r="H182" t="s">
        <v>287</v>
      </c>
      <c r="L182" s="2">
        <v>32</v>
      </c>
    </row>
    <row r="183" spans="1:12" x14ac:dyDescent="0.25">
      <c r="A183" s="1">
        <v>42746</v>
      </c>
      <c r="B183" t="s">
        <v>307</v>
      </c>
      <c r="C183" t="s">
        <v>152</v>
      </c>
      <c r="D183" t="s">
        <v>114</v>
      </c>
      <c r="E183" s="15">
        <v>1768</v>
      </c>
      <c r="K183" s="2">
        <v>718</v>
      </c>
      <c r="L183" s="2">
        <v>117</v>
      </c>
    </row>
    <row r="184" spans="1:12" x14ac:dyDescent="0.25">
      <c r="A184" s="1">
        <v>42746</v>
      </c>
      <c r="B184" t="s">
        <v>309</v>
      </c>
      <c r="C184" t="s">
        <v>153</v>
      </c>
      <c r="D184" t="s">
        <v>120</v>
      </c>
      <c r="E184" s="15">
        <v>782</v>
      </c>
      <c r="F184" s="2">
        <v>18</v>
      </c>
      <c r="L184" s="2">
        <v>159</v>
      </c>
    </row>
    <row r="185" spans="1:12" x14ac:dyDescent="0.25">
      <c r="A185" s="1">
        <v>42746</v>
      </c>
      <c r="B185" t="s">
        <v>312</v>
      </c>
      <c r="C185" t="s">
        <v>396</v>
      </c>
      <c r="D185">
        <v>12</v>
      </c>
      <c r="E185" s="15">
        <v>449</v>
      </c>
      <c r="F185" s="2">
        <v>22</v>
      </c>
      <c r="G185" t="s">
        <v>396</v>
      </c>
      <c r="H185">
        <v>12</v>
      </c>
      <c r="I185" s="2">
        <v>466</v>
      </c>
      <c r="J185" s="2" t="s">
        <v>450</v>
      </c>
      <c r="L185" s="2">
        <v>100</v>
      </c>
    </row>
    <row r="186" spans="1:12" x14ac:dyDescent="0.25">
      <c r="A186" s="1">
        <v>42746</v>
      </c>
      <c r="B186" t="s">
        <v>311</v>
      </c>
      <c r="C186" t="s">
        <v>151</v>
      </c>
      <c r="D186" t="s">
        <v>134</v>
      </c>
      <c r="E186" s="15">
        <v>1872</v>
      </c>
      <c r="K186" s="2">
        <v>700</v>
      </c>
      <c r="L186" s="2">
        <v>126</v>
      </c>
    </row>
    <row r="187" spans="1:12" x14ac:dyDescent="0.25">
      <c r="A187" s="1">
        <v>42746</v>
      </c>
      <c r="B187" t="s">
        <v>313</v>
      </c>
      <c r="C187" t="s">
        <v>154</v>
      </c>
      <c r="D187" t="s">
        <v>147</v>
      </c>
      <c r="E187" s="15">
        <v>906</v>
      </c>
      <c r="G187" t="s">
        <v>396</v>
      </c>
      <c r="H187">
        <v>22</v>
      </c>
      <c r="I187" s="2">
        <v>250</v>
      </c>
      <c r="J187" s="2" t="s">
        <v>446</v>
      </c>
      <c r="K187" s="2">
        <v>211</v>
      </c>
      <c r="L187" s="2">
        <v>50</v>
      </c>
    </row>
    <row r="188" spans="1:12" x14ac:dyDescent="0.25">
      <c r="A188" s="1">
        <v>42746</v>
      </c>
      <c r="B188" t="s">
        <v>315</v>
      </c>
      <c r="C188" t="s">
        <v>173</v>
      </c>
      <c r="D188" t="s">
        <v>168</v>
      </c>
      <c r="E188" s="15">
        <v>956</v>
      </c>
      <c r="L188" s="2">
        <v>79</v>
      </c>
    </row>
    <row r="189" spans="1:12" x14ac:dyDescent="0.25">
      <c r="A189" s="1">
        <v>42746</v>
      </c>
      <c r="B189" t="s">
        <v>435</v>
      </c>
      <c r="C189" t="s">
        <v>172</v>
      </c>
      <c r="D189" t="s">
        <v>162</v>
      </c>
      <c r="E189" s="15">
        <v>1134</v>
      </c>
      <c r="L189" s="2">
        <v>97</v>
      </c>
    </row>
    <row r="190" spans="1:12" x14ac:dyDescent="0.25">
      <c r="A190" s="1">
        <v>42746</v>
      </c>
      <c r="B190" t="s">
        <v>424</v>
      </c>
      <c r="C190" t="s">
        <v>396</v>
      </c>
      <c r="D190">
        <v>31</v>
      </c>
      <c r="E190" s="15">
        <v>570</v>
      </c>
      <c r="L190" s="2">
        <v>26</v>
      </c>
    </row>
    <row r="191" spans="1:12" x14ac:dyDescent="0.25">
      <c r="A191" s="1">
        <v>42746</v>
      </c>
      <c r="B191" t="s">
        <v>425</v>
      </c>
      <c r="C191" t="s">
        <v>176</v>
      </c>
      <c r="D191" t="s">
        <v>464</v>
      </c>
      <c r="E191" s="15">
        <v>789</v>
      </c>
      <c r="F191" s="2">
        <v>7</v>
      </c>
      <c r="K191" s="2">
        <v>389</v>
      </c>
      <c r="L191" s="2">
        <v>83</v>
      </c>
    </row>
    <row r="192" spans="1:12" x14ac:dyDescent="0.25">
      <c r="A192" s="1">
        <v>42746</v>
      </c>
      <c r="B192" t="s">
        <v>319</v>
      </c>
      <c r="C192" t="s">
        <v>177</v>
      </c>
      <c r="D192" t="s">
        <v>198</v>
      </c>
      <c r="E192" s="15">
        <v>1136</v>
      </c>
      <c r="F192" s="2">
        <v>5</v>
      </c>
      <c r="G192" t="s">
        <v>396</v>
      </c>
      <c r="L192" s="2">
        <v>121</v>
      </c>
    </row>
    <row r="193" spans="1:12" x14ac:dyDescent="0.25">
      <c r="A193" s="1">
        <v>42746</v>
      </c>
      <c r="B193" t="s">
        <v>308</v>
      </c>
      <c r="C193" t="s">
        <v>179</v>
      </c>
      <c r="D193" t="s">
        <v>207</v>
      </c>
      <c r="E193" s="15">
        <v>1518</v>
      </c>
      <c r="K193" s="2">
        <v>400</v>
      </c>
      <c r="L193" s="2">
        <v>28</v>
      </c>
    </row>
    <row r="194" spans="1:12" x14ac:dyDescent="0.25">
      <c r="A194" s="1">
        <v>42746</v>
      </c>
      <c r="B194" t="s">
        <v>320</v>
      </c>
      <c r="C194" t="s">
        <v>178</v>
      </c>
      <c r="D194" t="s">
        <v>201</v>
      </c>
      <c r="E194" s="15">
        <v>928</v>
      </c>
      <c r="G194" t="s">
        <v>396</v>
      </c>
      <c r="H194">
        <v>43</v>
      </c>
      <c r="I194" s="2">
        <v>200</v>
      </c>
      <c r="J194" s="2" t="s">
        <v>405</v>
      </c>
      <c r="L194" s="2">
        <v>147</v>
      </c>
    </row>
    <row r="195" spans="1:12" x14ac:dyDescent="0.25">
      <c r="A195" s="1">
        <v>42746</v>
      </c>
      <c r="B195" t="s">
        <v>325</v>
      </c>
      <c r="C195" t="s">
        <v>180</v>
      </c>
      <c r="D195" t="s">
        <v>448</v>
      </c>
      <c r="E195" s="15">
        <v>914</v>
      </c>
      <c r="L195" s="2">
        <v>78</v>
      </c>
    </row>
    <row r="196" spans="1:12" x14ac:dyDescent="0.25">
      <c r="A196" s="1">
        <v>42746</v>
      </c>
      <c r="B196" t="s">
        <v>317</v>
      </c>
      <c r="C196" t="s">
        <v>180</v>
      </c>
      <c r="D196" t="s">
        <v>449</v>
      </c>
      <c r="E196" s="15">
        <v>734</v>
      </c>
      <c r="L196" s="2">
        <v>59</v>
      </c>
    </row>
    <row r="197" spans="1:12" x14ac:dyDescent="0.25">
      <c r="A197" s="1">
        <v>42746</v>
      </c>
      <c r="B197" t="s">
        <v>328</v>
      </c>
      <c r="C197" t="s">
        <v>183</v>
      </c>
      <c r="D197" t="s">
        <v>430</v>
      </c>
      <c r="E197" s="15">
        <v>1305</v>
      </c>
      <c r="K197" s="2">
        <v>406</v>
      </c>
      <c r="L197" s="2">
        <v>100</v>
      </c>
    </row>
    <row r="198" spans="1:12" x14ac:dyDescent="0.25">
      <c r="A198" s="1">
        <v>42746</v>
      </c>
      <c r="B198" t="s">
        <v>329</v>
      </c>
      <c r="C198" t="s">
        <v>184</v>
      </c>
      <c r="D198" t="s">
        <v>222</v>
      </c>
      <c r="E198" s="15">
        <v>1224</v>
      </c>
      <c r="L198" s="2">
        <v>89</v>
      </c>
    </row>
    <row r="199" spans="1:12" x14ac:dyDescent="0.25">
      <c r="A199" s="1">
        <v>42746</v>
      </c>
      <c r="B199" t="s">
        <v>334</v>
      </c>
      <c r="C199" t="s">
        <v>186</v>
      </c>
      <c r="D199" t="s">
        <v>240</v>
      </c>
      <c r="E199" s="15">
        <v>1069</v>
      </c>
      <c r="L199" s="2">
        <v>32</v>
      </c>
    </row>
    <row r="200" spans="1:12" x14ac:dyDescent="0.25">
      <c r="A200" s="1">
        <v>42746</v>
      </c>
      <c r="B200" t="s">
        <v>314</v>
      </c>
      <c r="C200" t="s">
        <v>187</v>
      </c>
      <c r="D200" t="s">
        <v>242</v>
      </c>
      <c r="E200" s="15">
        <v>748</v>
      </c>
      <c r="L200" s="2">
        <v>12</v>
      </c>
    </row>
    <row r="201" spans="1:12" x14ac:dyDescent="0.25">
      <c r="A201" s="1">
        <v>42746</v>
      </c>
      <c r="B201" t="s">
        <v>335</v>
      </c>
      <c r="C201" t="s">
        <v>187</v>
      </c>
      <c r="D201" t="s">
        <v>451</v>
      </c>
      <c r="E201" s="15">
        <v>561</v>
      </c>
      <c r="L201" s="2">
        <v>25</v>
      </c>
    </row>
    <row r="202" spans="1:12" x14ac:dyDescent="0.25">
      <c r="A202" s="1">
        <v>42746</v>
      </c>
      <c r="B202" t="s">
        <v>336</v>
      </c>
      <c r="C202" t="s">
        <v>188</v>
      </c>
      <c r="D202" t="s">
        <v>253</v>
      </c>
      <c r="E202" s="15">
        <v>594</v>
      </c>
      <c r="G202" t="s">
        <v>396</v>
      </c>
      <c r="H202">
        <v>81</v>
      </c>
      <c r="I202" s="2">
        <v>170</v>
      </c>
      <c r="J202" s="2" t="s">
        <v>249</v>
      </c>
      <c r="L202" s="2">
        <v>73</v>
      </c>
    </row>
    <row r="203" spans="1:12" x14ac:dyDescent="0.25">
      <c r="A203" s="1">
        <v>42746</v>
      </c>
      <c r="B203" t="s">
        <v>402</v>
      </c>
      <c r="C203" t="s">
        <v>188</v>
      </c>
      <c r="D203" t="s">
        <v>255</v>
      </c>
      <c r="E203" s="15">
        <v>470</v>
      </c>
      <c r="L203" s="2">
        <v>32</v>
      </c>
    </row>
    <row r="204" spans="1:12" x14ac:dyDescent="0.25">
      <c r="A204" s="1">
        <v>42746</v>
      </c>
      <c r="B204" t="s">
        <v>337</v>
      </c>
      <c r="C204" t="s">
        <v>190</v>
      </c>
      <c r="D204" t="s">
        <v>268</v>
      </c>
      <c r="E204" s="15">
        <v>813</v>
      </c>
      <c r="F204" s="2">
        <v>17</v>
      </c>
      <c r="L204" s="2">
        <v>35</v>
      </c>
    </row>
    <row r="205" spans="1:12" x14ac:dyDescent="0.25">
      <c r="A205" s="1">
        <v>42746</v>
      </c>
      <c r="B205" t="s">
        <v>316</v>
      </c>
      <c r="C205" t="s">
        <v>192</v>
      </c>
      <c r="D205" t="s">
        <v>452</v>
      </c>
      <c r="E205" s="15">
        <v>266</v>
      </c>
      <c r="F205" s="2">
        <v>8</v>
      </c>
      <c r="L205" s="2">
        <v>31</v>
      </c>
    </row>
    <row r="206" spans="1:12" x14ac:dyDescent="0.25">
      <c r="A206" s="1">
        <v>42746</v>
      </c>
      <c r="B206" t="s">
        <v>338</v>
      </c>
      <c r="C206" t="s">
        <v>192</v>
      </c>
      <c r="D206" t="s">
        <v>471</v>
      </c>
      <c r="E206" s="15">
        <v>325</v>
      </c>
      <c r="G206" t="s">
        <v>396</v>
      </c>
      <c r="H206">
        <v>71</v>
      </c>
      <c r="I206" s="2">
        <v>180</v>
      </c>
      <c r="J206" s="2" t="s">
        <v>459</v>
      </c>
      <c r="L206" s="2">
        <v>16</v>
      </c>
    </row>
    <row r="207" spans="1:12" x14ac:dyDescent="0.25">
      <c r="A207" s="1">
        <v>42746</v>
      </c>
      <c r="B207" t="s">
        <v>340</v>
      </c>
      <c r="C207" t="s">
        <v>193</v>
      </c>
      <c r="D207" t="s">
        <v>455</v>
      </c>
      <c r="E207" s="15">
        <v>910</v>
      </c>
      <c r="L207" s="2">
        <v>12</v>
      </c>
    </row>
    <row r="208" spans="1:12" x14ac:dyDescent="0.25">
      <c r="A208" s="1">
        <v>42746</v>
      </c>
      <c r="B208" t="s">
        <v>341</v>
      </c>
      <c r="C208" t="s">
        <v>194</v>
      </c>
      <c r="D208" t="s">
        <v>294</v>
      </c>
      <c r="E208" s="15">
        <v>1310</v>
      </c>
      <c r="K208" s="2">
        <v>201</v>
      </c>
      <c r="L208" s="2">
        <v>60</v>
      </c>
    </row>
    <row r="209" spans="1:12" x14ac:dyDescent="0.25">
      <c r="A209" s="1">
        <v>42747</v>
      </c>
      <c r="B209" t="s">
        <v>307</v>
      </c>
      <c r="C209" t="s">
        <v>396</v>
      </c>
      <c r="D209">
        <v>11</v>
      </c>
      <c r="E209" s="15">
        <v>718</v>
      </c>
      <c r="L209" s="2">
        <v>44</v>
      </c>
    </row>
    <row r="210" spans="1:12" x14ac:dyDescent="0.25">
      <c r="A210" s="1">
        <v>42747</v>
      </c>
      <c r="B210" t="s">
        <v>309</v>
      </c>
      <c r="C210" t="s">
        <v>153</v>
      </c>
      <c r="D210" t="s">
        <v>125</v>
      </c>
      <c r="E210" s="15">
        <v>815</v>
      </c>
      <c r="L210" s="2">
        <v>72</v>
      </c>
    </row>
    <row r="211" spans="1:12" x14ac:dyDescent="0.25">
      <c r="A211" s="1">
        <v>42747</v>
      </c>
      <c r="B211" t="s">
        <v>317</v>
      </c>
      <c r="C211" t="s">
        <v>153</v>
      </c>
      <c r="D211" t="s">
        <v>121</v>
      </c>
      <c r="E211" s="15">
        <v>1631</v>
      </c>
      <c r="K211" s="2">
        <v>650</v>
      </c>
      <c r="L211" s="2">
        <v>131</v>
      </c>
    </row>
    <row r="212" spans="1:12" x14ac:dyDescent="0.25">
      <c r="A212" s="1">
        <v>42747</v>
      </c>
      <c r="B212" t="s">
        <v>316</v>
      </c>
      <c r="C212" t="s">
        <v>153</v>
      </c>
      <c r="D212" t="s">
        <v>116</v>
      </c>
      <c r="E212" s="15">
        <v>1273</v>
      </c>
      <c r="L212" s="2">
        <v>227</v>
      </c>
    </row>
    <row r="213" spans="1:12" x14ac:dyDescent="0.25">
      <c r="A213" s="1">
        <v>42747</v>
      </c>
      <c r="B213" t="s">
        <v>311</v>
      </c>
      <c r="C213" t="s">
        <v>151</v>
      </c>
      <c r="D213" t="s">
        <v>457</v>
      </c>
      <c r="E213" s="15">
        <v>701</v>
      </c>
      <c r="G213" t="s">
        <v>396</v>
      </c>
      <c r="H213">
        <v>21</v>
      </c>
      <c r="I213" s="2">
        <v>700</v>
      </c>
      <c r="J213" s="2" t="s">
        <v>460</v>
      </c>
      <c r="K213" s="2">
        <v>350</v>
      </c>
      <c r="L213" s="2">
        <v>155</v>
      </c>
    </row>
    <row r="214" spans="1:12" x14ac:dyDescent="0.25">
      <c r="A214" s="1">
        <v>42747</v>
      </c>
      <c r="B214" t="s">
        <v>314</v>
      </c>
      <c r="C214" t="s">
        <v>154</v>
      </c>
      <c r="D214" t="s">
        <v>456</v>
      </c>
      <c r="E214" s="15">
        <v>1191</v>
      </c>
      <c r="K214" s="2">
        <v>150</v>
      </c>
      <c r="L214" s="2">
        <v>33</v>
      </c>
    </row>
    <row r="215" spans="1:12" x14ac:dyDescent="0.25">
      <c r="A215" s="1">
        <v>42747</v>
      </c>
      <c r="B215" t="s">
        <v>313</v>
      </c>
      <c r="C215" t="s">
        <v>154</v>
      </c>
      <c r="D215" t="s">
        <v>140</v>
      </c>
      <c r="E215" s="15">
        <v>721</v>
      </c>
      <c r="G215" t="s">
        <v>396</v>
      </c>
      <c r="H215">
        <v>22</v>
      </c>
      <c r="I215" s="2">
        <v>211</v>
      </c>
      <c r="J215" s="2" t="s">
        <v>147</v>
      </c>
      <c r="L215" s="2">
        <v>80</v>
      </c>
    </row>
    <row r="216" spans="1:12" x14ac:dyDescent="0.25">
      <c r="A216" s="1">
        <v>42747</v>
      </c>
      <c r="B216" t="s">
        <v>315</v>
      </c>
      <c r="C216" t="s">
        <v>172</v>
      </c>
      <c r="D216" t="s">
        <v>167</v>
      </c>
      <c r="E216" s="15">
        <v>1712</v>
      </c>
      <c r="K216" s="2">
        <v>650</v>
      </c>
      <c r="L216" s="2">
        <v>77</v>
      </c>
    </row>
    <row r="217" spans="1:12" x14ac:dyDescent="0.25">
      <c r="A217" s="1">
        <v>42747</v>
      </c>
      <c r="B217" t="s">
        <v>424</v>
      </c>
      <c r="C217" t="s">
        <v>173</v>
      </c>
      <c r="D217" t="s">
        <v>165</v>
      </c>
      <c r="E217" s="15">
        <v>1374</v>
      </c>
      <c r="K217" s="2">
        <v>550</v>
      </c>
      <c r="L217" s="2">
        <v>34</v>
      </c>
    </row>
    <row r="218" spans="1:12" x14ac:dyDescent="0.25">
      <c r="A218" s="1">
        <v>42747</v>
      </c>
      <c r="B218" t="s">
        <v>332</v>
      </c>
      <c r="C218" t="s">
        <v>176</v>
      </c>
      <c r="D218" t="s">
        <v>462</v>
      </c>
      <c r="E218" s="15">
        <v>1789</v>
      </c>
      <c r="K218" s="2">
        <v>680</v>
      </c>
      <c r="L218" s="2">
        <v>128</v>
      </c>
    </row>
    <row r="219" spans="1:12" x14ac:dyDescent="0.25">
      <c r="A219" s="1">
        <v>42747</v>
      </c>
      <c r="B219" t="s">
        <v>425</v>
      </c>
      <c r="C219" t="s">
        <v>176</v>
      </c>
      <c r="D219" t="s">
        <v>465</v>
      </c>
      <c r="E219" s="15">
        <v>1814</v>
      </c>
      <c r="G219" t="s">
        <v>396</v>
      </c>
      <c r="H219">
        <v>41</v>
      </c>
      <c r="I219" s="2">
        <v>389</v>
      </c>
      <c r="J219" s="2" t="s">
        <v>393</v>
      </c>
      <c r="K219" s="2">
        <v>1069</v>
      </c>
      <c r="L219" s="2">
        <v>56</v>
      </c>
    </row>
    <row r="220" spans="1:12" x14ac:dyDescent="0.25">
      <c r="A220" s="1">
        <v>42747</v>
      </c>
      <c r="B220" t="s">
        <v>319</v>
      </c>
      <c r="C220" t="s">
        <v>177</v>
      </c>
      <c r="D220" t="s">
        <v>199</v>
      </c>
      <c r="E220" s="15">
        <v>1583</v>
      </c>
      <c r="F220" s="2">
        <v>29</v>
      </c>
      <c r="K220" s="2">
        <v>250</v>
      </c>
      <c r="L220" s="2">
        <v>40</v>
      </c>
    </row>
    <row r="221" spans="1:12" x14ac:dyDescent="0.25">
      <c r="A221" s="1">
        <v>42747</v>
      </c>
      <c r="B221" t="s">
        <v>320</v>
      </c>
      <c r="C221" t="s">
        <v>178</v>
      </c>
      <c r="D221" t="s">
        <v>202</v>
      </c>
      <c r="E221" s="15">
        <v>1189</v>
      </c>
      <c r="L221" s="2">
        <v>117</v>
      </c>
    </row>
    <row r="222" spans="1:12" x14ac:dyDescent="0.25">
      <c r="A222" s="1">
        <v>42747</v>
      </c>
      <c r="B222" t="s">
        <v>308</v>
      </c>
      <c r="C222" t="s">
        <v>178</v>
      </c>
      <c r="D222" t="s">
        <v>203</v>
      </c>
      <c r="E222" s="15">
        <v>1173</v>
      </c>
      <c r="G222" t="s">
        <v>396</v>
      </c>
      <c r="H222">
        <v>44</v>
      </c>
      <c r="I222" s="2">
        <v>400</v>
      </c>
      <c r="J222" s="2" t="s">
        <v>397</v>
      </c>
      <c r="L222" s="2">
        <v>46</v>
      </c>
    </row>
    <row r="223" spans="1:12" x14ac:dyDescent="0.25">
      <c r="A223" s="1">
        <v>42747</v>
      </c>
      <c r="B223" t="s">
        <v>325</v>
      </c>
      <c r="C223" t="s">
        <v>180</v>
      </c>
      <c r="D223" t="s">
        <v>211</v>
      </c>
      <c r="E223" s="15">
        <v>921</v>
      </c>
      <c r="L223" s="2">
        <v>15</v>
      </c>
    </row>
    <row r="224" spans="1:12" x14ac:dyDescent="0.25">
      <c r="A224" s="1">
        <v>42747</v>
      </c>
      <c r="B224" t="s">
        <v>328</v>
      </c>
      <c r="C224" t="s">
        <v>182</v>
      </c>
      <c r="D224" t="s">
        <v>466</v>
      </c>
      <c r="E224" s="15">
        <v>885</v>
      </c>
      <c r="F224" s="2">
        <v>1</v>
      </c>
      <c r="G224" t="s">
        <v>396</v>
      </c>
      <c r="H224">
        <v>54</v>
      </c>
      <c r="I224" s="2">
        <v>256</v>
      </c>
      <c r="J224" s="2" t="s">
        <v>217</v>
      </c>
      <c r="L224" s="2">
        <v>152</v>
      </c>
    </row>
    <row r="225" spans="1:12" x14ac:dyDescent="0.25">
      <c r="A225" s="1">
        <v>42747</v>
      </c>
      <c r="B225" t="s">
        <v>334</v>
      </c>
      <c r="C225" t="s">
        <v>185</v>
      </c>
      <c r="D225" t="s">
        <v>468</v>
      </c>
      <c r="E225" s="15">
        <v>909</v>
      </c>
      <c r="K225" s="2">
        <v>200</v>
      </c>
      <c r="L225" s="2">
        <v>27</v>
      </c>
    </row>
    <row r="226" spans="1:12" x14ac:dyDescent="0.25">
      <c r="A226" s="1">
        <v>42747</v>
      </c>
      <c r="B226" t="s">
        <v>312</v>
      </c>
      <c r="C226" t="s">
        <v>185</v>
      </c>
      <c r="D226" t="s">
        <v>467</v>
      </c>
      <c r="E226" s="15">
        <v>393</v>
      </c>
      <c r="G226" t="s">
        <v>396</v>
      </c>
      <c r="H226">
        <v>54</v>
      </c>
      <c r="I226" s="2">
        <v>150</v>
      </c>
      <c r="J226" s="2" t="s">
        <v>217</v>
      </c>
      <c r="L226" s="2">
        <v>41</v>
      </c>
    </row>
    <row r="227" spans="1:12" x14ac:dyDescent="0.25">
      <c r="A227" s="1">
        <v>42747</v>
      </c>
      <c r="B227" t="s">
        <v>335</v>
      </c>
      <c r="C227" t="s">
        <v>187</v>
      </c>
      <c r="D227" t="s">
        <v>470</v>
      </c>
      <c r="E227" s="15">
        <v>905</v>
      </c>
      <c r="F227" s="2">
        <v>1</v>
      </c>
      <c r="K227" s="2">
        <v>170</v>
      </c>
      <c r="L227" s="2">
        <v>36</v>
      </c>
    </row>
    <row r="228" spans="1:12" x14ac:dyDescent="0.25">
      <c r="A228" s="1">
        <v>42747</v>
      </c>
      <c r="B228" t="s">
        <v>336</v>
      </c>
      <c r="C228" t="s">
        <v>188</v>
      </c>
      <c r="D228" t="s">
        <v>254</v>
      </c>
      <c r="E228" s="15">
        <v>706</v>
      </c>
      <c r="L228" s="2">
        <v>100</v>
      </c>
    </row>
    <row r="229" spans="1:12" x14ac:dyDescent="0.25">
      <c r="A229" s="1">
        <v>42747</v>
      </c>
      <c r="B229" t="s">
        <v>402</v>
      </c>
      <c r="C229" t="s">
        <v>189</v>
      </c>
      <c r="D229" t="s">
        <v>264</v>
      </c>
      <c r="E229" s="15">
        <v>747</v>
      </c>
      <c r="L229" s="2">
        <v>42</v>
      </c>
    </row>
    <row r="230" spans="1:12" x14ac:dyDescent="0.25">
      <c r="A230" s="1">
        <v>42747</v>
      </c>
      <c r="B230" t="s">
        <v>337</v>
      </c>
      <c r="C230" t="s">
        <v>190</v>
      </c>
      <c r="D230" t="s">
        <v>269</v>
      </c>
      <c r="E230" s="15">
        <v>516</v>
      </c>
      <c r="G230" t="s">
        <v>189</v>
      </c>
      <c r="H230" t="s">
        <v>263</v>
      </c>
      <c r="I230" s="2">
        <v>348</v>
      </c>
      <c r="L230" s="2">
        <v>25</v>
      </c>
    </row>
    <row r="231" spans="1:12" x14ac:dyDescent="0.25">
      <c r="A231" s="1">
        <v>42747</v>
      </c>
      <c r="B231" t="s">
        <v>338</v>
      </c>
      <c r="C231" t="s">
        <v>192</v>
      </c>
      <c r="D231" t="s">
        <v>472</v>
      </c>
      <c r="E231" s="15">
        <v>677</v>
      </c>
      <c r="G231" t="s">
        <v>396</v>
      </c>
      <c r="H231">
        <v>93</v>
      </c>
      <c r="I231" s="2">
        <v>201</v>
      </c>
      <c r="J231" s="2" t="s">
        <v>473</v>
      </c>
      <c r="L231" s="2">
        <v>35</v>
      </c>
    </row>
    <row r="232" spans="1:12" x14ac:dyDescent="0.25">
      <c r="A232" s="1">
        <v>42747</v>
      </c>
      <c r="B232" t="s">
        <v>339</v>
      </c>
      <c r="C232" t="s">
        <v>192</v>
      </c>
      <c r="D232" t="s">
        <v>453</v>
      </c>
      <c r="E232" s="15">
        <v>266</v>
      </c>
      <c r="G232" t="s">
        <v>396</v>
      </c>
      <c r="H232">
        <v>91</v>
      </c>
      <c r="I232" s="2">
        <v>215</v>
      </c>
      <c r="J232" s="2" t="s">
        <v>474</v>
      </c>
    </row>
    <row r="233" spans="1:12" x14ac:dyDescent="0.25">
      <c r="A233" s="1">
        <v>42747</v>
      </c>
      <c r="B233" t="s">
        <v>340</v>
      </c>
      <c r="C233" t="s">
        <v>193</v>
      </c>
      <c r="D233" t="s">
        <v>281</v>
      </c>
      <c r="E233" s="15">
        <v>637</v>
      </c>
      <c r="F233" s="2">
        <v>14</v>
      </c>
      <c r="L233" s="2">
        <v>30</v>
      </c>
    </row>
    <row r="234" spans="1:12" x14ac:dyDescent="0.25">
      <c r="A234" s="1">
        <v>42747</v>
      </c>
      <c r="B234" t="s">
        <v>341</v>
      </c>
      <c r="C234" t="s">
        <v>194</v>
      </c>
      <c r="D234" t="s">
        <v>475</v>
      </c>
      <c r="E234" s="15">
        <v>521</v>
      </c>
      <c r="F234" s="2">
        <v>12</v>
      </c>
      <c r="L234" s="2">
        <v>22</v>
      </c>
    </row>
    <row r="235" spans="1:12" x14ac:dyDescent="0.25">
      <c r="A235" s="1">
        <v>42748</v>
      </c>
      <c r="B235" t="s">
        <v>307</v>
      </c>
      <c r="C235" t="s">
        <v>152</v>
      </c>
      <c r="D235" t="s">
        <v>490</v>
      </c>
      <c r="E235" s="15">
        <v>807</v>
      </c>
      <c r="F235" s="2">
        <v>48</v>
      </c>
      <c r="L235" s="2">
        <v>53</v>
      </c>
    </row>
    <row r="236" spans="1:12" x14ac:dyDescent="0.25">
      <c r="A236" s="1">
        <v>42748</v>
      </c>
      <c r="B236" t="s">
        <v>309</v>
      </c>
      <c r="C236" t="s">
        <v>151</v>
      </c>
      <c r="D236" t="s">
        <v>136</v>
      </c>
      <c r="F236" s="2">
        <v>201</v>
      </c>
      <c r="G236" t="s">
        <v>396</v>
      </c>
      <c r="H236">
        <v>12</v>
      </c>
      <c r="I236" s="2">
        <v>250</v>
      </c>
      <c r="J236" s="2" t="s">
        <v>121</v>
      </c>
      <c r="L236" s="2">
        <v>25</v>
      </c>
    </row>
    <row r="237" spans="1:12" x14ac:dyDescent="0.25">
      <c r="A237" s="1">
        <v>42748</v>
      </c>
      <c r="B237" t="s">
        <v>311</v>
      </c>
      <c r="C237" t="s">
        <v>151</v>
      </c>
      <c r="D237" t="s">
        <v>458</v>
      </c>
      <c r="E237" s="15">
        <v>369</v>
      </c>
      <c r="G237" t="s">
        <v>396</v>
      </c>
      <c r="H237">
        <v>21</v>
      </c>
      <c r="I237" s="2">
        <v>350</v>
      </c>
      <c r="J237" s="2" t="s">
        <v>457</v>
      </c>
      <c r="L237" s="2">
        <v>86</v>
      </c>
    </row>
    <row r="238" spans="1:12" x14ac:dyDescent="0.25">
      <c r="A238" s="1">
        <v>42748</v>
      </c>
      <c r="B238" t="s">
        <v>316</v>
      </c>
      <c r="C238" t="s">
        <v>153</v>
      </c>
      <c r="D238" t="s">
        <v>115</v>
      </c>
      <c r="F238" s="2">
        <v>144</v>
      </c>
      <c r="G238" t="s">
        <v>396</v>
      </c>
      <c r="H238">
        <v>12</v>
      </c>
      <c r="I238" s="2">
        <v>400</v>
      </c>
      <c r="J238" s="2" t="s">
        <v>121</v>
      </c>
      <c r="L238" s="2">
        <v>93</v>
      </c>
    </row>
    <row r="239" spans="1:12" x14ac:dyDescent="0.25">
      <c r="A239" s="1">
        <v>42748</v>
      </c>
      <c r="B239" t="s">
        <v>312</v>
      </c>
      <c r="C239" t="s">
        <v>154</v>
      </c>
      <c r="D239" t="s">
        <v>142</v>
      </c>
      <c r="F239" s="2">
        <v>95</v>
      </c>
      <c r="G239" t="s">
        <v>154</v>
      </c>
      <c r="H239" t="s">
        <v>139</v>
      </c>
      <c r="I239" s="2">
        <v>117</v>
      </c>
      <c r="J239" s="2" t="s">
        <v>410</v>
      </c>
      <c r="L239" s="2">
        <v>16</v>
      </c>
    </row>
    <row r="240" spans="1:12" x14ac:dyDescent="0.25">
      <c r="A240" s="1">
        <v>42748</v>
      </c>
      <c r="B240" t="s">
        <v>314</v>
      </c>
      <c r="C240" t="s">
        <v>154</v>
      </c>
      <c r="D240" t="s">
        <v>145</v>
      </c>
      <c r="F240" s="2">
        <v>87</v>
      </c>
      <c r="G240" t="s">
        <v>396</v>
      </c>
      <c r="H240">
        <v>22</v>
      </c>
      <c r="I240" s="2">
        <v>150</v>
      </c>
      <c r="J240" s="2" t="s">
        <v>144</v>
      </c>
      <c r="L240" s="2">
        <v>6</v>
      </c>
    </row>
    <row r="241" spans="1:12" x14ac:dyDescent="0.25">
      <c r="A241" s="1">
        <v>42748</v>
      </c>
      <c r="B241" t="s">
        <v>313</v>
      </c>
      <c r="C241" t="s">
        <v>154</v>
      </c>
      <c r="D241" t="s">
        <v>141</v>
      </c>
      <c r="F241" s="2">
        <v>101</v>
      </c>
      <c r="G241" t="s">
        <v>177</v>
      </c>
      <c r="H241" t="s">
        <v>199</v>
      </c>
      <c r="I241" s="2">
        <v>246</v>
      </c>
      <c r="L241" s="2">
        <v>13</v>
      </c>
    </row>
    <row r="242" spans="1:12" x14ac:dyDescent="0.25">
      <c r="A242" s="1">
        <v>42748</v>
      </c>
      <c r="B242" t="s">
        <v>315</v>
      </c>
      <c r="C242" t="s">
        <v>173</v>
      </c>
      <c r="D242" t="s">
        <v>159</v>
      </c>
      <c r="F242" s="2">
        <v>303</v>
      </c>
      <c r="G242" t="s">
        <v>396</v>
      </c>
      <c r="H242">
        <v>32</v>
      </c>
      <c r="I242" s="2">
        <v>650</v>
      </c>
      <c r="J242" s="2" t="s">
        <v>494</v>
      </c>
      <c r="L242" s="2">
        <v>71</v>
      </c>
    </row>
    <row r="243" spans="1:12" x14ac:dyDescent="0.25">
      <c r="A243" s="1">
        <v>42748</v>
      </c>
      <c r="B243" t="s">
        <v>317</v>
      </c>
      <c r="C243" t="s">
        <v>175</v>
      </c>
      <c r="D243" t="s">
        <v>161</v>
      </c>
      <c r="F243" s="2">
        <v>233</v>
      </c>
      <c r="G243" t="s">
        <v>181</v>
      </c>
      <c r="H243" t="s">
        <v>326</v>
      </c>
      <c r="I243" s="2">
        <v>60</v>
      </c>
      <c r="J243" s="2" t="s">
        <v>495</v>
      </c>
      <c r="L243" s="2">
        <v>11</v>
      </c>
    </row>
    <row r="244" spans="1:12" x14ac:dyDescent="0.25">
      <c r="A244" s="1">
        <v>42748</v>
      </c>
      <c r="B244" t="s">
        <v>424</v>
      </c>
      <c r="C244" t="s">
        <v>173</v>
      </c>
      <c r="D244" t="s">
        <v>166</v>
      </c>
      <c r="F244" s="2">
        <v>162</v>
      </c>
      <c r="G244" t="s">
        <v>396</v>
      </c>
      <c r="H244">
        <v>34</v>
      </c>
      <c r="I244" s="2">
        <v>550</v>
      </c>
      <c r="J244" s="2" t="s">
        <v>497</v>
      </c>
      <c r="L244" s="2">
        <v>19</v>
      </c>
    </row>
    <row r="245" spans="1:12" x14ac:dyDescent="0.25">
      <c r="A245" s="1">
        <v>42748</v>
      </c>
      <c r="B245" t="s">
        <v>319</v>
      </c>
      <c r="C245" t="s">
        <v>173</v>
      </c>
      <c r="D245" t="s">
        <v>169</v>
      </c>
      <c r="F245" s="2">
        <v>414</v>
      </c>
      <c r="G245" t="s">
        <v>396</v>
      </c>
      <c r="H245">
        <v>42</v>
      </c>
      <c r="I245" s="2">
        <v>250</v>
      </c>
      <c r="J245" s="2" t="s">
        <v>496</v>
      </c>
      <c r="L245" s="2">
        <v>21</v>
      </c>
    </row>
    <row r="246" spans="1:12" x14ac:dyDescent="0.25">
      <c r="A246" s="1">
        <v>42748</v>
      </c>
      <c r="B246" t="s">
        <v>425</v>
      </c>
      <c r="C246" t="s">
        <v>396</v>
      </c>
      <c r="D246">
        <v>41</v>
      </c>
      <c r="E246" s="15">
        <v>1069</v>
      </c>
      <c r="L246" s="2">
        <v>70</v>
      </c>
    </row>
    <row r="247" spans="1:12" x14ac:dyDescent="0.25">
      <c r="A247" s="1">
        <v>42748</v>
      </c>
      <c r="B247" t="s">
        <v>332</v>
      </c>
      <c r="C247" t="s">
        <v>176</v>
      </c>
      <c r="D247" t="s">
        <v>463</v>
      </c>
      <c r="E247" s="15">
        <v>106</v>
      </c>
      <c r="G247" t="s">
        <v>396</v>
      </c>
      <c r="H247">
        <v>41</v>
      </c>
      <c r="I247" s="2">
        <v>680</v>
      </c>
      <c r="J247" s="2" t="s">
        <v>498</v>
      </c>
      <c r="L247" s="2">
        <v>56</v>
      </c>
    </row>
    <row r="248" spans="1:12" x14ac:dyDescent="0.25">
      <c r="A248" s="1">
        <v>42748</v>
      </c>
      <c r="B248" t="s">
        <v>320</v>
      </c>
      <c r="C248" t="s">
        <v>178</v>
      </c>
      <c r="D248" t="s">
        <v>203</v>
      </c>
      <c r="E248" s="15">
        <v>547</v>
      </c>
      <c r="F248" s="2">
        <v>91</v>
      </c>
      <c r="L248" s="2">
        <v>12</v>
      </c>
    </row>
    <row r="249" spans="1:12" x14ac:dyDescent="0.25">
      <c r="A249" s="1">
        <v>42748</v>
      </c>
      <c r="B249" t="s">
        <v>325</v>
      </c>
      <c r="C249" t="s">
        <v>180</v>
      </c>
      <c r="D249" t="s">
        <v>503</v>
      </c>
      <c r="E249" s="15">
        <v>945</v>
      </c>
      <c r="L249" s="2">
        <v>46</v>
      </c>
    </row>
    <row r="250" spans="1:12" x14ac:dyDescent="0.25">
      <c r="A250" s="1">
        <v>42748</v>
      </c>
      <c r="B250" t="s">
        <v>328</v>
      </c>
      <c r="C250" t="s">
        <v>182</v>
      </c>
      <c r="D250" t="s">
        <v>509</v>
      </c>
      <c r="E250" s="15">
        <v>848</v>
      </c>
      <c r="F250" s="2">
        <v>8</v>
      </c>
      <c r="L250" s="2">
        <v>40</v>
      </c>
    </row>
    <row r="251" spans="1:12" x14ac:dyDescent="0.25">
      <c r="A251" s="1">
        <v>42748</v>
      </c>
      <c r="B251" t="s">
        <v>334</v>
      </c>
      <c r="C251" t="s">
        <v>185</v>
      </c>
      <c r="D251" t="s">
        <v>226</v>
      </c>
      <c r="E251" s="15">
        <v>402</v>
      </c>
      <c r="F251" s="2">
        <v>61</v>
      </c>
      <c r="L251" s="2">
        <v>8</v>
      </c>
    </row>
    <row r="252" spans="1:12" x14ac:dyDescent="0.25">
      <c r="A252" s="1">
        <v>42748</v>
      </c>
      <c r="B252" t="s">
        <v>337</v>
      </c>
      <c r="C252" t="s">
        <v>185</v>
      </c>
      <c r="D252" t="s">
        <v>227</v>
      </c>
      <c r="E252" s="15">
        <f>683-277</f>
        <v>406</v>
      </c>
      <c r="L252" s="2">
        <v>16</v>
      </c>
    </row>
    <row r="253" spans="1:12" x14ac:dyDescent="0.25">
      <c r="A253" s="1">
        <v>42748</v>
      </c>
      <c r="B253" t="s">
        <v>338</v>
      </c>
      <c r="C253" t="s">
        <v>185</v>
      </c>
      <c r="D253" t="s">
        <v>228</v>
      </c>
      <c r="E253" s="15">
        <v>1271</v>
      </c>
      <c r="L253" s="2">
        <v>32</v>
      </c>
    </row>
    <row r="254" spans="1:12" x14ac:dyDescent="0.25">
      <c r="A254" s="1">
        <v>42748</v>
      </c>
      <c r="B254" t="s">
        <v>335</v>
      </c>
      <c r="C254" t="s">
        <v>187</v>
      </c>
      <c r="D254" t="s">
        <v>245</v>
      </c>
      <c r="E254" s="15">
        <v>290</v>
      </c>
      <c r="F254" s="2">
        <v>5</v>
      </c>
      <c r="G254" t="s">
        <v>396</v>
      </c>
      <c r="H254">
        <v>72</v>
      </c>
      <c r="I254" s="2">
        <v>170</v>
      </c>
      <c r="L254" s="2">
        <v>25</v>
      </c>
    </row>
    <row r="255" spans="1:12" x14ac:dyDescent="0.25">
      <c r="A255" s="1">
        <v>42748</v>
      </c>
      <c r="B255" t="s">
        <v>336</v>
      </c>
      <c r="C255" t="s">
        <v>188</v>
      </c>
      <c r="D255" t="s">
        <v>259</v>
      </c>
      <c r="E255" s="15">
        <f>1024-250</f>
        <v>774</v>
      </c>
      <c r="L255" s="2">
        <v>17</v>
      </c>
    </row>
    <row r="256" spans="1:12" x14ac:dyDescent="0.25">
      <c r="A256" s="1">
        <v>42748</v>
      </c>
      <c r="B256" t="s">
        <v>402</v>
      </c>
      <c r="C256" t="s">
        <v>188</v>
      </c>
      <c r="D256" t="s">
        <v>259</v>
      </c>
      <c r="E256" s="15">
        <v>250</v>
      </c>
      <c r="G256" t="s">
        <v>188</v>
      </c>
      <c r="H256" t="s">
        <v>256</v>
      </c>
      <c r="I256" s="2">
        <v>300</v>
      </c>
      <c r="L256" s="2">
        <v>81</v>
      </c>
    </row>
    <row r="257" spans="1:12" x14ac:dyDescent="0.25">
      <c r="A257" s="1">
        <v>42748</v>
      </c>
      <c r="B257" t="s">
        <v>308</v>
      </c>
      <c r="C257" t="s">
        <v>188</v>
      </c>
      <c r="D257" t="s">
        <v>256</v>
      </c>
      <c r="E257" s="15">
        <v>1103</v>
      </c>
      <c r="L257" s="2">
        <v>89</v>
      </c>
    </row>
    <row r="258" spans="1:12" x14ac:dyDescent="0.25">
      <c r="A258" s="1">
        <v>42748</v>
      </c>
      <c r="B258" t="s">
        <v>339</v>
      </c>
      <c r="C258" t="s">
        <v>192</v>
      </c>
      <c r="D258" t="s">
        <v>277</v>
      </c>
      <c r="E258" s="15">
        <v>555</v>
      </c>
      <c r="F258" s="2">
        <v>18</v>
      </c>
      <c r="L258" s="2">
        <v>72</v>
      </c>
    </row>
    <row r="259" spans="1:12" x14ac:dyDescent="0.25">
      <c r="A259" s="1">
        <v>42748</v>
      </c>
      <c r="B259" t="s">
        <v>504</v>
      </c>
      <c r="C259" t="s">
        <v>193</v>
      </c>
      <c r="D259" t="s">
        <v>283</v>
      </c>
      <c r="E259" s="15">
        <v>207</v>
      </c>
      <c r="F259" s="2">
        <v>69</v>
      </c>
      <c r="K259" s="2">
        <v>120</v>
      </c>
      <c r="L259" s="2">
        <v>5</v>
      </c>
    </row>
    <row r="260" spans="1:12" x14ac:dyDescent="0.25">
      <c r="A260" s="1">
        <v>42748</v>
      </c>
      <c r="B260" t="s">
        <v>340</v>
      </c>
      <c r="C260" t="s">
        <v>193</v>
      </c>
      <c r="D260" t="s">
        <v>282</v>
      </c>
      <c r="E260" s="15">
        <v>496</v>
      </c>
      <c r="L260" s="2">
        <v>37</v>
      </c>
    </row>
    <row r="261" spans="1:12" x14ac:dyDescent="0.25">
      <c r="A261" s="1">
        <v>42748</v>
      </c>
      <c r="B261" t="s">
        <v>341</v>
      </c>
      <c r="C261" t="s">
        <v>194</v>
      </c>
      <c r="D261" t="s">
        <v>476</v>
      </c>
      <c r="E261" s="15">
        <v>627</v>
      </c>
      <c r="L261" s="2">
        <v>33</v>
      </c>
    </row>
    <row r="262" spans="1:12" x14ac:dyDescent="0.25">
      <c r="A262" s="1">
        <v>42751</v>
      </c>
      <c r="B262" t="s">
        <v>307</v>
      </c>
      <c r="C262" t="s">
        <v>152</v>
      </c>
      <c r="D262" t="s">
        <v>491</v>
      </c>
      <c r="E262" s="15">
        <v>1227</v>
      </c>
      <c r="L262" s="2">
        <v>165</v>
      </c>
    </row>
    <row r="263" spans="1:12" x14ac:dyDescent="0.25">
      <c r="A263" s="1">
        <v>42751</v>
      </c>
      <c r="B263" t="s">
        <v>310</v>
      </c>
      <c r="C263" t="s">
        <v>153</v>
      </c>
      <c r="D263" t="s">
        <v>115</v>
      </c>
      <c r="E263" s="15">
        <v>1136</v>
      </c>
      <c r="L263" s="2">
        <v>97</v>
      </c>
    </row>
    <row r="264" spans="1:12" x14ac:dyDescent="0.25">
      <c r="A264" s="1">
        <v>42751</v>
      </c>
      <c r="B264" t="s">
        <v>308</v>
      </c>
      <c r="C264" t="s">
        <v>153</v>
      </c>
      <c r="D264" t="s">
        <v>115</v>
      </c>
      <c r="E264" s="15">
        <v>1190</v>
      </c>
      <c r="L264" s="2">
        <v>198</v>
      </c>
    </row>
    <row r="265" spans="1:12" x14ac:dyDescent="0.25">
      <c r="A265" s="1">
        <v>42751</v>
      </c>
      <c r="B265" t="s">
        <v>435</v>
      </c>
      <c r="C265" t="s">
        <v>151</v>
      </c>
      <c r="D265" t="s">
        <v>137</v>
      </c>
      <c r="E265" s="15">
        <v>784</v>
      </c>
      <c r="F265" s="2">
        <v>71</v>
      </c>
      <c r="L265" s="2">
        <v>35</v>
      </c>
    </row>
    <row r="266" spans="1:12" x14ac:dyDescent="0.25">
      <c r="A266" s="1">
        <v>42751</v>
      </c>
      <c r="B266" t="s">
        <v>311</v>
      </c>
      <c r="C266" t="s">
        <v>151</v>
      </c>
      <c r="D266" t="s">
        <v>138</v>
      </c>
      <c r="E266" s="15">
        <v>847</v>
      </c>
      <c r="L266" s="2">
        <v>65</v>
      </c>
    </row>
    <row r="267" spans="1:12" x14ac:dyDescent="0.25">
      <c r="A267" s="1">
        <v>42751</v>
      </c>
      <c r="B267" t="s">
        <v>316</v>
      </c>
      <c r="C267" t="s">
        <v>154</v>
      </c>
      <c r="D267" t="s">
        <v>142</v>
      </c>
      <c r="E267" s="15">
        <v>1358</v>
      </c>
      <c r="L267" s="2">
        <v>176</v>
      </c>
    </row>
    <row r="268" spans="1:12" x14ac:dyDescent="0.25">
      <c r="A268" s="1">
        <v>42751</v>
      </c>
      <c r="B268" t="s">
        <v>313</v>
      </c>
      <c r="C268" t="s">
        <v>154</v>
      </c>
      <c r="D268" t="s">
        <v>141</v>
      </c>
      <c r="E268" s="15">
        <v>1121</v>
      </c>
    </row>
    <row r="269" spans="1:12" x14ac:dyDescent="0.25">
      <c r="A269" s="1">
        <v>42751</v>
      </c>
      <c r="B269" t="s">
        <v>314</v>
      </c>
      <c r="C269" t="s">
        <v>154</v>
      </c>
      <c r="D269" t="s">
        <v>145</v>
      </c>
      <c r="E269" s="15">
        <v>706</v>
      </c>
      <c r="L269" s="2">
        <v>61</v>
      </c>
    </row>
    <row r="270" spans="1:12" x14ac:dyDescent="0.25">
      <c r="A270" s="1">
        <v>42751</v>
      </c>
      <c r="B270" t="s">
        <v>312</v>
      </c>
      <c r="C270" t="s">
        <v>154</v>
      </c>
      <c r="D270" t="s">
        <v>139</v>
      </c>
      <c r="E270" s="15">
        <v>1343</v>
      </c>
      <c r="L270" s="2">
        <v>69</v>
      </c>
    </row>
    <row r="271" spans="1:12" x14ac:dyDescent="0.25">
      <c r="A271" s="1">
        <v>42751</v>
      </c>
      <c r="B271" t="s">
        <v>334</v>
      </c>
      <c r="C271" t="s">
        <v>154</v>
      </c>
      <c r="D271" t="s">
        <v>139</v>
      </c>
      <c r="E271" s="15">
        <v>1036</v>
      </c>
      <c r="G271" t="s">
        <v>186</v>
      </c>
      <c r="H271" t="s">
        <v>234</v>
      </c>
      <c r="I271" s="2">
        <v>546</v>
      </c>
      <c r="K271" s="2">
        <v>248</v>
      </c>
      <c r="L271" s="2">
        <v>54</v>
      </c>
    </row>
    <row r="272" spans="1:12" x14ac:dyDescent="0.25">
      <c r="A272" s="1">
        <v>42751</v>
      </c>
      <c r="B272" t="s">
        <v>309</v>
      </c>
      <c r="C272" t="s">
        <v>153</v>
      </c>
      <c r="F272" s="2">
        <v>159</v>
      </c>
      <c r="L272" s="2">
        <v>2</v>
      </c>
    </row>
    <row r="273" spans="1:12" x14ac:dyDescent="0.25">
      <c r="A273" s="1">
        <v>42751</v>
      </c>
      <c r="B273" t="s">
        <v>337</v>
      </c>
      <c r="C273" t="s">
        <v>175</v>
      </c>
      <c r="D273" t="s">
        <v>505</v>
      </c>
      <c r="E273" s="15">
        <v>890</v>
      </c>
      <c r="L273" s="2">
        <v>23</v>
      </c>
    </row>
    <row r="274" spans="1:12" x14ac:dyDescent="0.25">
      <c r="A274" s="1">
        <v>42751</v>
      </c>
      <c r="B274" t="s">
        <v>315</v>
      </c>
      <c r="C274" t="s">
        <v>173</v>
      </c>
      <c r="D274" t="s">
        <v>159</v>
      </c>
      <c r="E274" s="15">
        <v>1428</v>
      </c>
      <c r="K274" s="2">
        <v>250</v>
      </c>
      <c r="L274" s="2">
        <v>73</v>
      </c>
    </row>
    <row r="275" spans="1:12" x14ac:dyDescent="0.25">
      <c r="A275" s="1">
        <v>42751</v>
      </c>
      <c r="B275" t="s">
        <v>424</v>
      </c>
      <c r="C275" t="s">
        <v>173</v>
      </c>
      <c r="D275" t="s">
        <v>166</v>
      </c>
      <c r="E275" s="15">
        <v>1047</v>
      </c>
      <c r="K275" s="2">
        <v>430</v>
      </c>
      <c r="L275" s="2">
        <v>39</v>
      </c>
    </row>
    <row r="276" spans="1:12" x14ac:dyDescent="0.25">
      <c r="A276" s="1">
        <v>42751</v>
      </c>
      <c r="B276" t="s">
        <v>318</v>
      </c>
      <c r="C276" t="s">
        <v>173</v>
      </c>
      <c r="D276" t="s">
        <v>169</v>
      </c>
      <c r="E276" s="15">
        <v>1306</v>
      </c>
      <c r="L276" s="2">
        <v>70</v>
      </c>
    </row>
    <row r="277" spans="1:12" x14ac:dyDescent="0.25">
      <c r="A277" s="1">
        <v>42751</v>
      </c>
      <c r="B277" t="s">
        <v>425</v>
      </c>
      <c r="C277" t="s">
        <v>177</v>
      </c>
      <c r="D277" t="s">
        <v>496</v>
      </c>
      <c r="L277" s="2">
        <v>58</v>
      </c>
    </row>
    <row r="278" spans="1:12" x14ac:dyDescent="0.25">
      <c r="A278" s="1">
        <v>42751</v>
      </c>
      <c r="B278" t="s">
        <v>320</v>
      </c>
      <c r="C278" t="s">
        <v>178</v>
      </c>
      <c r="D278" t="s">
        <v>203</v>
      </c>
      <c r="E278" s="15">
        <v>1512</v>
      </c>
      <c r="K278" s="2">
        <v>282</v>
      </c>
      <c r="L278" s="2">
        <v>97</v>
      </c>
    </row>
    <row r="279" spans="1:12" x14ac:dyDescent="0.25">
      <c r="A279" s="1">
        <v>42751</v>
      </c>
      <c r="B279" t="s">
        <v>319</v>
      </c>
      <c r="C279" t="s">
        <v>178</v>
      </c>
      <c r="D279" t="s">
        <v>204</v>
      </c>
      <c r="E279" s="15">
        <v>1290</v>
      </c>
      <c r="K279" s="2">
        <v>210</v>
      </c>
      <c r="L279" s="2">
        <v>82</v>
      </c>
    </row>
    <row r="280" spans="1:12" x14ac:dyDescent="0.25">
      <c r="A280" s="1">
        <v>42751</v>
      </c>
      <c r="B280" t="s">
        <v>317</v>
      </c>
      <c r="C280" t="s">
        <v>180</v>
      </c>
      <c r="D280" t="s">
        <v>507</v>
      </c>
      <c r="E280" s="15">
        <v>1190</v>
      </c>
      <c r="K280" s="2">
        <v>174</v>
      </c>
      <c r="L280" s="2">
        <v>88</v>
      </c>
    </row>
    <row r="281" spans="1:12" x14ac:dyDescent="0.25">
      <c r="A281" s="1">
        <v>42751</v>
      </c>
      <c r="B281" t="s">
        <v>328</v>
      </c>
      <c r="C281" t="s">
        <v>182</v>
      </c>
      <c r="D281" t="s">
        <v>510</v>
      </c>
      <c r="E281" s="15">
        <v>1770</v>
      </c>
      <c r="K281" s="2">
        <v>686</v>
      </c>
      <c r="L281" s="2">
        <v>74</v>
      </c>
    </row>
    <row r="282" spans="1:12" x14ac:dyDescent="0.25">
      <c r="A282" s="1">
        <v>42751</v>
      </c>
      <c r="B282" t="s">
        <v>329</v>
      </c>
      <c r="C282" t="s">
        <v>184</v>
      </c>
      <c r="D282" t="s">
        <v>224</v>
      </c>
      <c r="E282" s="15">
        <v>625</v>
      </c>
      <c r="F282" s="2">
        <v>11</v>
      </c>
      <c r="G282" t="s">
        <v>154</v>
      </c>
      <c r="I282" s="2">
        <v>77</v>
      </c>
      <c r="J282" s="2" t="s">
        <v>511</v>
      </c>
      <c r="K282" s="2">
        <v>52</v>
      </c>
      <c r="L282" s="2">
        <v>71</v>
      </c>
    </row>
    <row r="283" spans="1:12" x14ac:dyDescent="0.25">
      <c r="A283" s="1">
        <v>42751</v>
      </c>
      <c r="B283" t="s">
        <v>335</v>
      </c>
      <c r="C283" t="s">
        <v>187</v>
      </c>
      <c r="D283" t="s">
        <v>247</v>
      </c>
      <c r="E283" s="15">
        <v>306</v>
      </c>
      <c r="G283" t="s">
        <v>193</v>
      </c>
      <c r="H283" t="s">
        <v>278</v>
      </c>
      <c r="I283" s="2">
        <v>223</v>
      </c>
      <c r="L283" s="2">
        <v>35</v>
      </c>
    </row>
    <row r="284" spans="1:12" x14ac:dyDescent="0.25">
      <c r="A284" s="1">
        <v>42751</v>
      </c>
      <c r="B284" t="s">
        <v>336</v>
      </c>
      <c r="C284" t="s">
        <v>188</v>
      </c>
      <c r="D284" t="s">
        <v>250</v>
      </c>
      <c r="E284" s="15">
        <v>1015</v>
      </c>
      <c r="L284" s="2">
        <v>0</v>
      </c>
    </row>
    <row r="285" spans="1:12" x14ac:dyDescent="0.25">
      <c r="A285" s="1">
        <v>42751</v>
      </c>
      <c r="B285" t="s">
        <v>402</v>
      </c>
      <c r="C285" t="s">
        <v>189</v>
      </c>
      <c r="D285" t="s">
        <v>512</v>
      </c>
      <c r="E285" s="15">
        <v>940</v>
      </c>
      <c r="L285" s="2">
        <v>137</v>
      </c>
    </row>
    <row r="286" spans="1:12" x14ac:dyDescent="0.25">
      <c r="A286" s="1">
        <v>42751</v>
      </c>
      <c r="B286" t="s">
        <v>337</v>
      </c>
      <c r="C286" t="s">
        <v>190</v>
      </c>
      <c r="D286" t="s">
        <v>267</v>
      </c>
      <c r="E286" s="15">
        <v>1307</v>
      </c>
      <c r="L286" s="2">
        <v>23</v>
      </c>
    </row>
    <row r="287" spans="1:12" x14ac:dyDescent="0.25">
      <c r="A287" s="1">
        <v>42751</v>
      </c>
      <c r="B287" t="s">
        <v>338</v>
      </c>
      <c r="C287" t="s">
        <v>192</v>
      </c>
      <c r="D287" t="s">
        <v>270</v>
      </c>
      <c r="E287" s="15">
        <v>537</v>
      </c>
      <c r="L287" s="2">
        <v>15</v>
      </c>
    </row>
    <row r="288" spans="1:12" x14ac:dyDescent="0.25">
      <c r="A288" s="1">
        <v>42751</v>
      </c>
      <c r="B288" t="s">
        <v>513</v>
      </c>
      <c r="C288" t="s">
        <v>193</v>
      </c>
      <c r="D288" t="s">
        <v>278</v>
      </c>
      <c r="E288" s="15">
        <f>1046-223</f>
        <v>823</v>
      </c>
      <c r="L288" s="2">
        <v>55</v>
      </c>
    </row>
    <row r="289" spans="1:12" x14ac:dyDescent="0.25">
      <c r="A289" s="1">
        <v>42751</v>
      </c>
      <c r="B289" t="s">
        <v>339</v>
      </c>
      <c r="C289" t="s">
        <v>193</v>
      </c>
      <c r="D289" t="s">
        <v>283</v>
      </c>
      <c r="E289" s="15">
        <v>860</v>
      </c>
      <c r="K289" s="2">
        <v>170</v>
      </c>
      <c r="L289" s="2">
        <v>31</v>
      </c>
    </row>
    <row r="290" spans="1:12" x14ac:dyDescent="0.25">
      <c r="A290" s="1">
        <v>42751</v>
      </c>
      <c r="B290" t="s">
        <v>341</v>
      </c>
      <c r="C290" t="s">
        <v>194</v>
      </c>
      <c r="D290" t="s">
        <v>290</v>
      </c>
      <c r="E290" s="15">
        <v>1245</v>
      </c>
      <c r="G290" t="s">
        <v>396</v>
      </c>
      <c r="H290">
        <v>91</v>
      </c>
      <c r="I290" s="2">
        <v>120</v>
      </c>
      <c r="J290" s="2" t="s">
        <v>514</v>
      </c>
      <c r="K290" s="2">
        <v>600</v>
      </c>
      <c r="L290" s="2">
        <v>50</v>
      </c>
    </row>
    <row r="291" spans="1:12" x14ac:dyDescent="0.25">
      <c r="A291" s="1">
        <v>42752</v>
      </c>
      <c r="B291" t="s">
        <v>307</v>
      </c>
      <c r="C291" t="s">
        <v>152</v>
      </c>
      <c r="D291" t="s">
        <v>492</v>
      </c>
      <c r="E291" s="15">
        <v>1572</v>
      </c>
      <c r="L291" s="2">
        <v>83</v>
      </c>
    </row>
    <row r="292" spans="1:12" x14ac:dyDescent="0.25">
      <c r="A292" s="1">
        <v>42752</v>
      </c>
      <c r="B292" t="s">
        <v>316</v>
      </c>
      <c r="C292" t="s">
        <v>153</v>
      </c>
      <c r="D292" t="s">
        <v>116</v>
      </c>
      <c r="E292" s="15">
        <v>415</v>
      </c>
      <c r="F292" s="2">
        <v>26</v>
      </c>
      <c r="G292" t="s">
        <v>153</v>
      </c>
      <c r="H292" t="s">
        <v>127</v>
      </c>
      <c r="I292" s="2">
        <v>270</v>
      </c>
      <c r="J292" s="2" t="s">
        <v>515</v>
      </c>
      <c r="L292" s="2">
        <v>76</v>
      </c>
    </row>
    <row r="293" spans="1:12" x14ac:dyDescent="0.25">
      <c r="A293" s="1">
        <v>42752</v>
      </c>
      <c r="B293" t="s">
        <v>309</v>
      </c>
      <c r="C293" t="s">
        <v>153</v>
      </c>
      <c r="D293" t="s">
        <v>126</v>
      </c>
      <c r="E293" s="15">
        <v>826</v>
      </c>
      <c r="L293" s="2">
        <v>42</v>
      </c>
    </row>
    <row r="294" spans="1:12" x14ac:dyDescent="0.25">
      <c r="A294" s="1">
        <v>42752</v>
      </c>
      <c r="B294" t="s">
        <v>328</v>
      </c>
      <c r="C294" t="s">
        <v>151</v>
      </c>
      <c r="D294" t="s">
        <v>129</v>
      </c>
      <c r="E294" s="15">
        <v>1402</v>
      </c>
      <c r="L294" s="2">
        <v>105</v>
      </c>
    </row>
    <row r="295" spans="1:12" x14ac:dyDescent="0.25">
      <c r="A295" s="1">
        <v>42752</v>
      </c>
      <c r="B295" t="s">
        <v>311</v>
      </c>
      <c r="C295" t="s">
        <v>151</v>
      </c>
      <c r="D295" t="s">
        <v>132</v>
      </c>
      <c r="E295" s="15">
        <v>653</v>
      </c>
      <c r="L295" s="2">
        <v>59</v>
      </c>
    </row>
    <row r="296" spans="1:12" x14ac:dyDescent="0.25">
      <c r="A296" s="1">
        <v>42752</v>
      </c>
      <c r="B296" t="s">
        <v>313</v>
      </c>
      <c r="C296" t="s">
        <v>154</v>
      </c>
      <c r="D296" t="s">
        <v>150</v>
      </c>
      <c r="E296" s="15">
        <v>923</v>
      </c>
      <c r="K296" s="2">
        <v>300</v>
      </c>
      <c r="L296" s="2">
        <v>66</v>
      </c>
    </row>
    <row r="297" spans="1:12" x14ac:dyDescent="0.25">
      <c r="A297" s="1">
        <v>42752</v>
      </c>
      <c r="B297" t="s">
        <v>315</v>
      </c>
      <c r="C297" t="s">
        <v>175</v>
      </c>
      <c r="D297" t="s">
        <v>516</v>
      </c>
      <c r="E297" s="15">
        <v>1367</v>
      </c>
      <c r="G297" t="s">
        <v>396</v>
      </c>
      <c r="H297">
        <v>34</v>
      </c>
      <c r="I297" s="2">
        <v>250</v>
      </c>
      <c r="J297" s="2" t="s">
        <v>517</v>
      </c>
      <c r="K297" s="2">
        <v>600</v>
      </c>
      <c r="L297" s="2">
        <v>0</v>
      </c>
    </row>
    <row r="298" spans="1:12" x14ac:dyDescent="0.25">
      <c r="A298" s="1">
        <v>42752</v>
      </c>
      <c r="B298" t="s">
        <v>435</v>
      </c>
      <c r="C298" t="s">
        <v>172</v>
      </c>
      <c r="D298" t="s">
        <v>163</v>
      </c>
      <c r="E298" s="15">
        <v>925</v>
      </c>
      <c r="L298" s="2">
        <v>0</v>
      </c>
    </row>
    <row r="299" spans="1:12" x14ac:dyDescent="0.25">
      <c r="A299" s="1">
        <v>42752</v>
      </c>
      <c r="B299" t="s">
        <v>424</v>
      </c>
      <c r="C299" t="s">
        <v>175</v>
      </c>
      <c r="D299" t="s">
        <v>155</v>
      </c>
      <c r="E299" s="15">
        <f>734-488</f>
        <v>246</v>
      </c>
      <c r="G299" t="s">
        <v>396</v>
      </c>
      <c r="H299">
        <v>34</v>
      </c>
      <c r="I299" s="2">
        <v>430</v>
      </c>
      <c r="J299" s="2" t="s">
        <v>497</v>
      </c>
      <c r="L299" s="2">
        <v>42</v>
      </c>
    </row>
    <row r="300" spans="1:12" x14ac:dyDescent="0.25">
      <c r="A300" s="1">
        <v>42752</v>
      </c>
      <c r="B300" t="s">
        <v>318</v>
      </c>
      <c r="C300" t="s">
        <v>176</v>
      </c>
      <c r="D300" t="s">
        <v>519</v>
      </c>
      <c r="E300" s="15">
        <v>722</v>
      </c>
      <c r="G300" t="s">
        <v>175</v>
      </c>
      <c r="H300" t="s">
        <v>155</v>
      </c>
      <c r="I300" s="2">
        <v>244</v>
      </c>
      <c r="L300" s="2">
        <v>60</v>
      </c>
    </row>
    <row r="301" spans="1:12" x14ac:dyDescent="0.25">
      <c r="A301" s="1">
        <v>42752</v>
      </c>
      <c r="B301" t="s">
        <v>425</v>
      </c>
      <c r="C301" t="s">
        <v>176</v>
      </c>
      <c r="D301" t="s">
        <v>518</v>
      </c>
      <c r="E301" s="15">
        <v>882</v>
      </c>
      <c r="K301" s="2">
        <v>241</v>
      </c>
      <c r="L301" s="2">
        <v>69</v>
      </c>
    </row>
    <row r="302" spans="1:12" x14ac:dyDescent="0.25">
      <c r="A302" s="1">
        <v>42752</v>
      </c>
      <c r="B302" t="s">
        <v>319</v>
      </c>
      <c r="C302" t="s">
        <v>177</v>
      </c>
      <c r="D302" t="s">
        <v>200</v>
      </c>
      <c r="E302" s="15">
        <v>949</v>
      </c>
      <c r="F302" s="2">
        <v>1</v>
      </c>
      <c r="L302" s="2">
        <v>44</v>
      </c>
    </row>
    <row r="303" spans="1:12" x14ac:dyDescent="0.25">
      <c r="A303" s="1">
        <v>42752</v>
      </c>
      <c r="B303" t="s">
        <v>308</v>
      </c>
      <c r="C303" t="s">
        <v>179</v>
      </c>
      <c r="D303" t="s">
        <v>208</v>
      </c>
      <c r="E303" s="15">
        <v>733</v>
      </c>
      <c r="G303" t="s">
        <v>175</v>
      </c>
      <c r="H303" t="s">
        <v>155</v>
      </c>
      <c r="I303" s="2">
        <v>244</v>
      </c>
      <c r="L303" s="2">
        <v>70</v>
      </c>
    </row>
    <row r="304" spans="1:12" x14ac:dyDescent="0.25">
      <c r="A304" s="1">
        <v>42752</v>
      </c>
      <c r="B304" t="s">
        <v>320</v>
      </c>
      <c r="C304" t="s">
        <v>178</v>
      </c>
      <c r="D304" t="s">
        <v>205</v>
      </c>
      <c r="E304" s="15">
        <v>869</v>
      </c>
      <c r="F304" s="2">
        <v>12</v>
      </c>
      <c r="G304" t="s">
        <v>396</v>
      </c>
      <c r="H304">
        <v>43</v>
      </c>
      <c r="I304" s="2">
        <v>492</v>
      </c>
      <c r="J304" s="2" t="s">
        <v>405</v>
      </c>
      <c r="K304" s="2">
        <v>273</v>
      </c>
      <c r="L304" s="2">
        <v>114</v>
      </c>
    </row>
    <row r="305" spans="1:12" x14ac:dyDescent="0.25">
      <c r="A305" s="1">
        <v>42752</v>
      </c>
      <c r="B305" t="s">
        <v>310</v>
      </c>
      <c r="C305" t="s">
        <v>396</v>
      </c>
      <c r="D305">
        <v>53</v>
      </c>
      <c r="E305" s="15">
        <v>686</v>
      </c>
      <c r="G305" t="s">
        <v>181</v>
      </c>
      <c r="H305" t="s">
        <v>327</v>
      </c>
      <c r="I305" s="2">
        <v>111</v>
      </c>
      <c r="L305" s="2">
        <v>92</v>
      </c>
    </row>
    <row r="306" spans="1:12" x14ac:dyDescent="0.25">
      <c r="A306" s="1">
        <v>42752</v>
      </c>
      <c r="B306" t="s">
        <v>317</v>
      </c>
      <c r="C306" t="s">
        <v>181</v>
      </c>
      <c r="D306" t="s">
        <v>520</v>
      </c>
      <c r="E306" s="15">
        <v>1241</v>
      </c>
      <c r="G306" t="s">
        <v>396</v>
      </c>
      <c r="H306">
        <v>51</v>
      </c>
      <c r="I306" s="2">
        <v>174</v>
      </c>
      <c r="J306" s="2" t="s">
        <v>521</v>
      </c>
      <c r="K306" s="2">
        <v>284</v>
      </c>
      <c r="L306" s="2">
        <v>94</v>
      </c>
    </row>
    <row r="307" spans="1:12" x14ac:dyDescent="0.25">
      <c r="A307" s="1">
        <v>42752</v>
      </c>
      <c r="B307" t="s">
        <v>329</v>
      </c>
      <c r="C307" t="s">
        <v>184</v>
      </c>
      <c r="D307" t="s">
        <v>218</v>
      </c>
      <c r="E307" s="15">
        <v>1430</v>
      </c>
      <c r="K307" s="2">
        <v>204</v>
      </c>
      <c r="L307" s="2">
        <v>82</v>
      </c>
    </row>
    <row r="308" spans="1:12" x14ac:dyDescent="0.25">
      <c r="A308" s="1">
        <v>42752</v>
      </c>
      <c r="B308" t="s">
        <v>312</v>
      </c>
      <c r="C308" t="s">
        <v>185</v>
      </c>
      <c r="D308" t="s">
        <v>229</v>
      </c>
      <c r="E308" s="15">
        <v>551</v>
      </c>
      <c r="K308" s="2">
        <v>195</v>
      </c>
      <c r="L308" s="2">
        <v>20</v>
      </c>
    </row>
    <row r="309" spans="1:12" x14ac:dyDescent="0.25">
      <c r="A309" s="1">
        <v>42752</v>
      </c>
      <c r="B309" t="s">
        <v>334</v>
      </c>
      <c r="C309" t="s">
        <v>186</v>
      </c>
      <c r="D309" t="s">
        <v>333</v>
      </c>
      <c r="E309" s="15">
        <v>929</v>
      </c>
      <c r="G309" t="s">
        <v>396</v>
      </c>
      <c r="H309">
        <v>22</v>
      </c>
      <c r="I309" s="2">
        <v>248</v>
      </c>
      <c r="J309" s="2" t="s">
        <v>139</v>
      </c>
      <c r="K309" s="2">
        <v>374</v>
      </c>
      <c r="L309" s="2">
        <v>94</v>
      </c>
    </row>
    <row r="310" spans="1:12" x14ac:dyDescent="0.25">
      <c r="A310" s="1">
        <v>42752</v>
      </c>
      <c r="B310" t="s">
        <v>338</v>
      </c>
      <c r="C310" t="s">
        <v>186</v>
      </c>
      <c r="D310" t="s">
        <v>234</v>
      </c>
      <c r="E310" s="15">
        <v>610</v>
      </c>
      <c r="L310" s="2">
        <v>19</v>
      </c>
    </row>
    <row r="311" spans="1:12" x14ac:dyDescent="0.25">
      <c r="A311" s="1">
        <v>42752</v>
      </c>
      <c r="B311" t="s">
        <v>314</v>
      </c>
      <c r="C311" t="s">
        <v>186</v>
      </c>
      <c r="D311" t="s">
        <v>231</v>
      </c>
      <c r="E311" s="15">
        <v>918</v>
      </c>
      <c r="K311" s="2">
        <v>200</v>
      </c>
      <c r="L311" s="2">
        <v>44</v>
      </c>
    </row>
    <row r="312" spans="1:12" x14ac:dyDescent="0.25">
      <c r="A312" s="1">
        <v>42752</v>
      </c>
      <c r="B312" t="s">
        <v>336</v>
      </c>
      <c r="C312" t="s">
        <v>188</v>
      </c>
      <c r="D312" t="s">
        <v>251</v>
      </c>
      <c r="E312" s="15">
        <v>1150</v>
      </c>
      <c r="K312" s="2">
        <v>600</v>
      </c>
      <c r="L312" s="2">
        <v>52</v>
      </c>
    </row>
    <row r="313" spans="1:12" x14ac:dyDescent="0.25">
      <c r="A313" s="1">
        <v>42752</v>
      </c>
      <c r="B313" t="s">
        <v>402</v>
      </c>
      <c r="C313" t="s">
        <v>189</v>
      </c>
      <c r="D313" t="s">
        <v>522</v>
      </c>
      <c r="E313" s="15">
        <v>1016</v>
      </c>
      <c r="K313" s="2">
        <v>150</v>
      </c>
      <c r="L313" s="2">
        <v>78</v>
      </c>
    </row>
    <row r="314" spans="1:12" x14ac:dyDescent="0.25">
      <c r="A314" s="1">
        <v>42752</v>
      </c>
      <c r="B314" t="s">
        <v>337</v>
      </c>
      <c r="C314" t="s">
        <v>190</v>
      </c>
      <c r="D314" t="s">
        <v>268</v>
      </c>
      <c r="E314" s="15">
        <v>1404</v>
      </c>
      <c r="L314" s="2">
        <v>95</v>
      </c>
    </row>
    <row r="315" spans="1:12" x14ac:dyDescent="0.25">
      <c r="A315" s="1">
        <v>42752</v>
      </c>
      <c r="B315" t="s">
        <v>513</v>
      </c>
      <c r="C315" t="s">
        <v>193</v>
      </c>
      <c r="D315" t="s">
        <v>279</v>
      </c>
      <c r="E315" s="15">
        <v>400</v>
      </c>
      <c r="G315" t="s">
        <v>194</v>
      </c>
      <c r="H315" t="s">
        <v>285</v>
      </c>
      <c r="I315" s="2">
        <v>100</v>
      </c>
      <c r="L315" s="2">
        <v>12</v>
      </c>
    </row>
    <row r="316" spans="1:12" x14ac:dyDescent="0.25">
      <c r="A316" s="1">
        <v>42752</v>
      </c>
      <c r="B316" t="s">
        <v>339</v>
      </c>
      <c r="C316" t="s">
        <v>193</v>
      </c>
      <c r="D316" t="s">
        <v>284</v>
      </c>
      <c r="E316" s="15">
        <v>868</v>
      </c>
      <c r="G316" t="s">
        <v>396</v>
      </c>
      <c r="H316">
        <v>92</v>
      </c>
      <c r="I316" s="2">
        <v>170</v>
      </c>
      <c r="J316" s="2" t="s">
        <v>525</v>
      </c>
      <c r="K316" s="2">
        <v>868</v>
      </c>
      <c r="L316" s="2">
        <v>24</v>
      </c>
    </row>
    <row r="317" spans="1:12" x14ac:dyDescent="0.25">
      <c r="A317" s="1">
        <v>42752</v>
      </c>
      <c r="B317" t="s">
        <v>341</v>
      </c>
      <c r="C317" t="s">
        <v>194</v>
      </c>
      <c r="D317" t="s">
        <v>523</v>
      </c>
      <c r="E317" s="15">
        <v>501</v>
      </c>
      <c r="G317" t="s">
        <v>396</v>
      </c>
      <c r="H317">
        <v>93</v>
      </c>
      <c r="I317" s="2">
        <v>600</v>
      </c>
      <c r="J317" s="2" t="s">
        <v>524</v>
      </c>
      <c r="K317" s="2">
        <v>250</v>
      </c>
      <c r="L317" s="2">
        <v>46</v>
      </c>
    </row>
    <row r="318" spans="1:12" x14ac:dyDescent="0.25">
      <c r="A318" s="1">
        <v>42753</v>
      </c>
      <c r="B318" t="s">
        <v>307</v>
      </c>
      <c r="C318" t="s">
        <v>152</v>
      </c>
      <c r="D318" t="s">
        <v>493</v>
      </c>
      <c r="E318" s="15">
        <v>1213</v>
      </c>
      <c r="L318" s="2">
        <v>207</v>
      </c>
    </row>
    <row r="319" spans="1:12" x14ac:dyDescent="0.25">
      <c r="A319" s="1">
        <v>42753</v>
      </c>
      <c r="B319" t="s">
        <v>318</v>
      </c>
      <c r="C319" t="s">
        <v>153</v>
      </c>
      <c r="D319" t="s">
        <v>127</v>
      </c>
      <c r="E319" s="15">
        <v>1021</v>
      </c>
      <c r="L319" s="2">
        <v>28</v>
      </c>
    </row>
    <row r="320" spans="1:12" x14ac:dyDescent="0.25">
      <c r="A320" s="1">
        <v>42753</v>
      </c>
      <c r="B320" t="s">
        <v>316</v>
      </c>
      <c r="C320" t="s">
        <v>153</v>
      </c>
      <c r="D320" t="s">
        <v>117</v>
      </c>
      <c r="E320" s="15">
        <v>1000</v>
      </c>
      <c r="K320" s="2">
        <v>87</v>
      </c>
      <c r="L320" s="2">
        <v>152</v>
      </c>
    </row>
    <row r="321" spans="1:12" x14ac:dyDescent="0.25">
      <c r="A321" s="1">
        <v>42753</v>
      </c>
      <c r="B321" t="s">
        <v>309</v>
      </c>
      <c r="C321" t="s">
        <v>153</v>
      </c>
      <c r="D321" t="s">
        <v>119</v>
      </c>
      <c r="E321" s="15">
        <v>915</v>
      </c>
      <c r="L321" s="2">
        <v>42</v>
      </c>
    </row>
    <row r="322" spans="1:12" x14ac:dyDescent="0.25">
      <c r="A322" s="1">
        <v>42753</v>
      </c>
      <c r="B322" t="s">
        <v>310</v>
      </c>
      <c r="C322" t="s">
        <v>153</v>
      </c>
      <c r="D322" t="s">
        <v>128</v>
      </c>
      <c r="E322" s="15">
        <v>1477</v>
      </c>
      <c r="K322" s="2">
        <v>330</v>
      </c>
      <c r="L322" s="2">
        <v>57</v>
      </c>
    </row>
    <row r="323" spans="1:12" x14ac:dyDescent="0.25">
      <c r="A323" s="1">
        <v>42753</v>
      </c>
      <c r="B323" t="s">
        <v>311</v>
      </c>
      <c r="C323" t="s">
        <v>151</v>
      </c>
      <c r="D323" t="s">
        <v>133</v>
      </c>
      <c r="E323" s="15">
        <v>647</v>
      </c>
      <c r="F323" s="2">
        <v>7</v>
      </c>
      <c r="L323" s="2">
        <v>48</v>
      </c>
    </row>
    <row r="324" spans="1:12" x14ac:dyDescent="0.25">
      <c r="A324" s="1">
        <v>42753</v>
      </c>
      <c r="B324" t="s">
        <v>313</v>
      </c>
      <c r="C324" t="s">
        <v>154</v>
      </c>
      <c r="D324" t="s">
        <v>149</v>
      </c>
      <c r="E324" s="15">
        <v>1535</v>
      </c>
      <c r="K324" s="2">
        <v>400</v>
      </c>
      <c r="L324" s="2">
        <v>76</v>
      </c>
    </row>
    <row r="325" spans="1:12" x14ac:dyDescent="0.25">
      <c r="A325" s="1">
        <v>42753</v>
      </c>
      <c r="B325" t="s">
        <v>315</v>
      </c>
      <c r="C325" t="s">
        <v>175</v>
      </c>
      <c r="D325" t="s">
        <v>428</v>
      </c>
      <c r="E325" s="15">
        <v>407</v>
      </c>
      <c r="G325" t="s">
        <v>396</v>
      </c>
      <c r="H325">
        <v>31</v>
      </c>
      <c r="I325" s="2">
        <v>600</v>
      </c>
      <c r="J325" s="2" t="s">
        <v>423</v>
      </c>
      <c r="L325" s="2">
        <v>58</v>
      </c>
    </row>
    <row r="326" spans="1:12" x14ac:dyDescent="0.25">
      <c r="A326" s="1">
        <v>42753</v>
      </c>
      <c r="B326" t="s">
        <v>435</v>
      </c>
      <c r="C326" t="s">
        <v>172</v>
      </c>
      <c r="D326" t="s">
        <v>164</v>
      </c>
      <c r="E326" s="15">
        <v>1144</v>
      </c>
      <c r="L326" s="2">
        <v>41</v>
      </c>
    </row>
    <row r="327" spans="1:12" x14ac:dyDescent="0.25">
      <c r="A327" s="1">
        <v>42753</v>
      </c>
      <c r="B327" t="s">
        <v>424</v>
      </c>
      <c r="C327" t="s">
        <v>175</v>
      </c>
      <c r="D327" t="s">
        <v>156</v>
      </c>
      <c r="E327" s="15">
        <v>688</v>
      </c>
      <c r="K327" s="2">
        <v>165</v>
      </c>
      <c r="L327" s="2">
        <v>44</v>
      </c>
    </row>
    <row r="328" spans="1:12" x14ac:dyDescent="0.25">
      <c r="A328" s="1">
        <v>42753</v>
      </c>
      <c r="B328" t="s">
        <v>425</v>
      </c>
      <c r="C328" t="s">
        <v>176</v>
      </c>
      <c r="D328" t="s">
        <v>392</v>
      </c>
      <c r="E328" s="15">
        <v>80</v>
      </c>
      <c r="G328" t="s">
        <v>396</v>
      </c>
      <c r="H328">
        <v>41</v>
      </c>
      <c r="I328" s="2">
        <v>241</v>
      </c>
      <c r="J328" s="2" t="s">
        <v>518</v>
      </c>
      <c r="L328" s="2">
        <v>10</v>
      </c>
    </row>
    <row r="329" spans="1:12" x14ac:dyDescent="0.25">
      <c r="A329" s="1">
        <v>42753</v>
      </c>
      <c r="B329" t="s">
        <v>319</v>
      </c>
      <c r="C329" t="s">
        <v>177</v>
      </c>
      <c r="D329" t="s">
        <v>526</v>
      </c>
      <c r="E329" s="15">
        <v>752</v>
      </c>
      <c r="F329" s="2">
        <v>3</v>
      </c>
      <c r="L329" s="2">
        <v>40</v>
      </c>
    </row>
    <row r="330" spans="1:12" x14ac:dyDescent="0.25">
      <c r="A330" s="1">
        <v>42753</v>
      </c>
      <c r="B330" t="s">
        <v>308</v>
      </c>
      <c r="C330" t="s">
        <v>179</v>
      </c>
      <c r="D330" t="s">
        <v>206</v>
      </c>
      <c r="E330" s="15">
        <v>1000</v>
      </c>
      <c r="L330" s="2">
        <v>41</v>
      </c>
    </row>
    <row r="331" spans="1:12" x14ac:dyDescent="0.25">
      <c r="A331" s="1">
        <v>42753</v>
      </c>
      <c r="B331" t="s">
        <v>320</v>
      </c>
      <c r="C331" t="s">
        <v>178</v>
      </c>
      <c r="D331" t="s">
        <v>405</v>
      </c>
      <c r="E331" s="15">
        <v>838</v>
      </c>
      <c r="G331" t="s">
        <v>396</v>
      </c>
      <c r="H331">
        <v>43</v>
      </c>
      <c r="I331" s="2">
        <v>273</v>
      </c>
      <c r="J331" s="2" t="s">
        <v>405</v>
      </c>
      <c r="K331" s="2">
        <v>212</v>
      </c>
      <c r="L331" s="2">
        <v>69</v>
      </c>
    </row>
    <row r="332" spans="1:12" x14ac:dyDescent="0.25">
      <c r="A332" s="1">
        <v>42753</v>
      </c>
      <c r="B332" t="s">
        <v>317</v>
      </c>
      <c r="C332" t="s">
        <v>180</v>
      </c>
      <c r="D332" t="s">
        <v>209</v>
      </c>
      <c r="E332" s="15">
        <f>746-236</f>
        <v>510</v>
      </c>
      <c r="G332" t="s">
        <v>396</v>
      </c>
      <c r="H332">
        <v>52</v>
      </c>
      <c r="I332" s="2">
        <v>284</v>
      </c>
      <c r="J332" s="2" t="s">
        <v>530</v>
      </c>
      <c r="K332" s="2">
        <v>150</v>
      </c>
      <c r="L332" s="2">
        <v>27</v>
      </c>
    </row>
    <row r="333" spans="1:12" x14ac:dyDescent="0.25">
      <c r="A333" s="1">
        <v>42753</v>
      </c>
      <c r="B333" t="s">
        <v>328</v>
      </c>
      <c r="C333" t="s">
        <v>182</v>
      </c>
      <c r="D333" t="s">
        <v>431</v>
      </c>
      <c r="E333" s="15">
        <v>546</v>
      </c>
      <c r="G333" t="s">
        <v>180</v>
      </c>
      <c r="H333" t="s">
        <v>209</v>
      </c>
      <c r="I333" s="2">
        <v>236</v>
      </c>
      <c r="L333" s="2">
        <v>33</v>
      </c>
    </row>
    <row r="334" spans="1:12" x14ac:dyDescent="0.25">
      <c r="A334" s="1">
        <v>42753</v>
      </c>
      <c r="B334" t="s">
        <v>329</v>
      </c>
      <c r="C334" t="s">
        <v>184</v>
      </c>
      <c r="D334" t="s">
        <v>532</v>
      </c>
      <c r="E334" s="15">
        <v>848</v>
      </c>
      <c r="G334" t="s">
        <v>396</v>
      </c>
      <c r="H334">
        <v>61</v>
      </c>
      <c r="I334" s="2">
        <v>204</v>
      </c>
      <c r="J334" s="2" t="s">
        <v>534</v>
      </c>
      <c r="K334" s="2">
        <v>200</v>
      </c>
      <c r="L334" s="2">
        <v>28</v>
      </c>
    </row>
    <row r="335" spans="1:12" x14ac:dyDescent="0.25">
      <c r="A335" s="1">
        <v>42753</v>
      </c>
      <c r="B335" t="s">
        <v>312</v>
      </c>
      <c r="C335" t="s">
        <v>185</v>
      </c>
      <c r="D335" t="s">
        <v>230</v>
      </c>
      <c r="E335" s="15">
        <v>369</v>
      </c>
      <c r="G335" t="s">
        <v>396</v>
      </c>
      <c r="H335">
        <v>62</v>
      </c>
      <c r="I335" s="2">
        <v>195</v>
      </c>
      <c r="J335" s="2" t="s">
        <v>535</v>
      </c>
      <c r="L335" s="2">
        <v>36</v>
      </c>
    </row>
    <row r="336" spans="1:12" x14ac:dyDescent="0.25">
      <c r="A336" s="1">
        <v>42753</v>
      </c>
      <c r="B336" t="s">
        <v>314</v>
      </c>
      <c r="C336" t="s">
        <v>186</v>
      </c>
      <c r="D336" t="s">
        <v>232</v>
      </c>
      <c r="E336" s="15">
        <v>502</v>
      </c>
      <c r="F336" s="2">
        <v>5</v>
      </c>
      <c r="G336" t="s">
        <v>396</v>
      </c>
      <c r="H336">
        <v>71</v>
      </c>
      <c r="I336" s="2">
        <v>200</v>
      </c>
      <c r="J336" s="2" t="s">
        <v>231</v>
      </c>
      <c r="L336" s="2">
        <v>18</v>
      </c>
    </row>
    <row r="337" spans="1:12" x14ac:dyDescent="0.25">
      <c r="A337" s="1">
        <v>42753</v>
      </c>
      <c r="B337" t="s">
        <v>334</v>
      </c>
      <c r="C337" t="s">
        <v>186</v>
      </c>
      <c r="D337" t="s">
        <v>235</v>
      </c>
      <c r="E337" s="15">
        <v>749</v>
      </c>
      <c r="F337" s="2">
        <v>8</v>
      </c>
      <c r="G337" t="s">
        <v>396</v>
      </c>
      <c r="H337">
        <v>71</v>
      </c>
      <c r="I337" s="2">
        <v>224</v>
      </c>
      <c r="J337" s="2" t="s">
        <v>459</v>
      </c>
      <c r="K337" s="2">
        <v>66</v>
      </c>
      <c r="L337" s="2">
        <v>36</v>
      </c>
    </row>
    <row r="338" spans="1:12" x14ac:dyDescent="0.25">
      <c r="A338" s="1">
        <v>42753</v>
      </c>
      <c r="B338" t="s">
        <v>335</v>
      </c>
      <c r="C338" t="s">
        <v>187</v>
      </c>
      <c r="D338" t="s">
        <v>241</v>
      </c>
      <c r="E338" s="15">
        <v>288</v>
      </c>
      <c r="G338" t="s">
        <v>396</v>
      </c>
      <c r="H338">
        <v>72</v>
      </c>
      <c r="I338" s="2">
        <v>150</v>
      </c>
      <c r="J338" s="2" t="s">
        <v>459</v>
      </c>
      <c r="L338" s="2">
        <v>24</v>
      </c>
    </row>
    <row r="339" spans="1:12" x14ac:dyDescent="0.25">
      <c r="A339" s="1">
        <v>42753</v>
      </c>
      <c r="B339" t="s">
        <v>336</v>
      </c>
      <c r="C339" t="s">
        <v>396</v>
      </c>
      <c r="D339">
        <v>81</v>
      </c>
      <c r="E339" s="15">
        <v>600</v>
      </c>
      <c r="F339" s="2">
        <v>25</v>
      </c>
      <c r="L339" s="2">
        <v>53</v>
      </c>
    </row>
    <row r="340" spans="1:12" x14ac:dyDescent="0.25">
      <c r="A340" s="1">
        <v>42753</v>
      </c>
      <c r="B340" t="s">
        <v>402</v>
      </c>
      <c r="C340" t="s">
        <v>189</v>
      </c>
      <c r="D340" t="s">
        <v>536</v>
      </c>
      <c r="E340" s="15">
        <v>405</v>
      </c>
      <c r="F340" s="2">
        <v>6</v>
      </c>
      <c r="G340" t="s">
        <v>396</v>
      </c>
      <c r="H340">
        <v>82</v>
      </c>
      <c r="I340" s="2">
        <v>150</v>
      </c>
      <c r="J340" s="2" t="s">
        <v>413</v>
      </c>
      <c r="L340" s="2">
        <v>29</v>
      </c>
    </row>
    <row r="341" spans="1:12" x14ac:dyDescent="0.25">
      <c r="A341" s="1">
        <v>42753</v>
      </c>
      <c r="B341" t="s">
        <v>337</v>
      </c>
      <c r="C341" t="s">
        <v>191</v>
      </c>
      <c r="D341" t="s">
        <v>111</v>
      </c>
      <c r="E341" s="15">
        <v>929</v>
      </c>
      <c r="G341" t="s">
        <v>396</v>
      </c>
      <c r="H341">
        <v>83</v>
      </c>
      <c r="I341" s="2">
        <v>167</v>
      </c>
      <c r="K341" s="2">
        <v>300</v>
      </c>
      <c r="L341" s="2">
        <v>39</v>
      </c>
    </row>
    <row r="342" spans="1:12" x14ac:dyDescent="0.25">
      <c r="A342" s="1">
        <v>42753</v>
      </c>
      <c r="B342" t="s">
        <v>338</v>
      </c>
      <c r="C342" t="s">
        <v>192</v>
      </c>
      <c r="D342" t="s">
        <v>273</v>
      </c>
      <c r="E342" s="15">
        <v>792</v>
      </c>
      <c r="F342" s="2">
        <v>54</v>
      </c>
      <c r="K342" s="2">
        <v>130</v>
      </c>
      <c r="L342" s="2">
        <v>9</v>
      </c>
    </row>
    <row r="343" spans="1:12" x14ac:dyDescent="0.25">
      <c r="A343" s="1">
        <v>42753</v>
      </c>
      <c r="B343" t="s">
        <v>513</v>
      </c>
      <c r="C343" t="s">
        <v>192</v>
      </c>
      <c r="D343" t="s">
        <v>275</v>
      </c>
      <c r="E343" s="15">
        <v>638</v>
      </c>
      <c r="L343" s="2">
        <v>41</v>
      </c>
    </row>
    <row r="344" spans="1:12" x14ac:dyDescent="0.25">
      <c r="A344" s="1">
        <v>42753</v>
      </c>
      <c r="B344" t="s">
        <v>339</v>
      </c>
      <c r="C344" t="s">
        <v>396</v>
      </c>
      <c r="D344">
        <v>92</v>
      </c>
      <c r="E344" s="15">
        <v>868</v>
      </c>
      <c r="L344" s="2">
        <v>22</v>
      </c>
    </row>
    <row r="345" spans="1:12" x14ac:dyDescent="0.25">
      <c r="A345" s="1">
        <v>42753</v>
      </c>
      <c r="B345" t="s">
        <v>341</v>
      </c>
      <c r="C345" t="s">
        <v>194</v>
      </c>
      <c r="D345" t="s">
        <v>294</v>
      </c>
      <c r="E345" s="15">
        <v>1010</v>
      </c>
      <c r="G345" t="s">
        <v>396</v>
      </c>
      <c r="H345">
        <v>93</v>
      </c>
      <c r="I345" s="2">
        <v>250</v>
      </c>
      <c r="J345" s="2" t="s">
        <v>537</v>
      </c>
      <c r="K345" s="2">
        <v>360</v>
      </c>
      <c r="L345" s="2">
        <v>76</v>
      </c>
    </row>
    <row r="346" spans="1:12" x14ac:dyDescent="0.25">
      <c r="A346" s="1">
        <v>42754</v>
      </c>
      <c r="B346" t="s">
        <v>307</v>
      </c>
      <c r="C346" t="s">
        <v>152</v>
      </c>
      <c r="D346" t="s">
        <v>112</v>
      </c>
      <c r="E346" s="15">
        <v>913</v>
      </c>
      <c r="L346" s="2">
        <v>56</v>
      </c>
    </row>
    <row r="347" spans="1:12" x14ac:dyDescent="0.25">
      <c r="A347" s="1">
        <v>42754</v>
      </c>
      <c r="B347" t="s">
        <v>309</v>
      </c>
      <c r="C347" t="s">
        <v>153</v>
      </c>
      <c r="D347" t="s">
        <v>120</v>
      </c>
      <c r="E347" s="15">
        <v>478</v>
      </c>
      <c r="G347" t="s">
        <v>396</v>
      </c>
      <c r="H347">
        <v>12</v>
      </c>
      <c r="I347" s="2">
        <v>87</v>
      </c>
      <c r="J347" s="2" t="s">
        <v>538</v>
      </c>
      <c r="L347" s="2">
        <v>35</v>
      </c>
    </row>
    <row r="348" spans="1:12" x14ac:dyDescent="0.25">
      <c r="A348" s="1">
        <v>42754</v>
      </c>
      <c r="B348" t="s">
        <v>310</v>
      </c>
      <c r="C348" t="s">
        <v>153</v>
      </c>
      <c r="D348" t="s">
        <v>121</v>
      </c>
      <c r="E348" s="15">
        <v>214</v>
      </c>
      <c r="F348" s="2">
        <v>131</v>
      </c>
      <c r="G348" t="s">
        <v>396</v>
      </c>
      <c r="H348">
        <v>12</v>
      </c>
      <c r="I348" s="2">
        <v>330</v>
      </c>
      <c r="J348" s="2" t="s">
        <v>539</v>
      </c>
      <c r="K348" s="2">
        <v>150</v>
      </c>
      <c r="L348" s="2">
        <v>21</v>
      </c>
    </row>
    <row r="349" spans="1:12" x14ac:dyDescent="0.25">
      <c r="A349" s="1">
        <v>42754</v>
      </c>
      <c r="B349" t="s">
        <v>311</v>
      </c>
      <c r="C349" t="s">
        <v>151</v>
      </c>
      <c r="D349" t="s">
        <v>134</v>
      </c>
      <c r="E349" s="15">
        <v>993</v>
      </c>
      <c r="K349" s="2">
        <v>250</v>
      </c>
      <c r="L349" s="2">
        <v>83</v>
      </c>
    </row>
    <row r="350" spans="1:12" x14ac:dyDescent="0.25">
      <c r="A350" s="1">
        <v>42754</v>
      </c>
      <c r="B350" t="s">
        <v>313</v>
      </c>
      <c r="C350" t="s">
        <v>154</v>
      </c>
      <c r="D350" t="s">
        <v>146</v>
      </c>
      <c r="E350" s="15">
        <v>188</v>
      </c>
      <c r="F350" s="2">
        <v>52</v>
      </c>
      <c r="G350" t="s">
        <v>396</v>
      </c>
      <c r="H350">
        <v>22</v>
      </c>
      <c r="I350" s="2">
        <v>400</v>
      </c>
      <c r="J350" s="2" t="s">
        <v>446</v>
      </c>
      <c r="K350" s="2">
        <v>188</v>
      </c>
      <c r="L350" s="2">
        <v>68</v>
      </c>
    </row>
    <row r="351" spans="1:12" x14ac:dyDescent="0.25">
      <c r="A351" s="1">
        <v>42754</v>
      </c>
      <c r="B351" t="s">
        <v>314</v>
      </c>
      <c r="C351" t="s">
        <v>154</v>
      </c>
      <c r="D351" t="s">
        <v>147</v>
      </c>
      <c r="E351" s="15">
        <v>568</v>
      </c>
      <c r="F351" s="2">
        <v>56</v>
      </c>
      <c r="K351" s="2">
        <v>200</v>
      </c>
      <c r="L351" s="2">
        <v>22</v>
      </c>
    </row>
    <row r="352" spans="1:12" x14ac:dyDescent="0.25">
      <c r="A352" s="1">
        <v>42754</v>
      </c>
      <c r="B352" t="s">
        <v>315</v>
      </c>
      <c r="C352" t="s">
        <v>175</v>
      </c>
      <c r="D352" t="s">
        <v>158</v>
      </c>
      <c r="E352" s="15">
        <v>698</v>
      </c>
      <c r="F352" s="2">
        <v>139</v>
      </c>
      <c r="J352" s="2" t="s">
        <v>540</v>
      </c>
      <c r="L352" s="2">
        <v>41</v>
      </c>
    </row>
    <row r="353" spans="1:12" x14ac:dyDescent="0.25">
      <c r="A353" s="1">
        <v>42754</v>
      </c>
      <c r="B353" t="s">
        <v>316</v>
      </c>
      <c r="C353" t="s">
        <v>172</v>
      </c>
      <c r="D353" t="s">
        <v>162</v>
      </c>
      <c r="E353" s="15">
        <v>833</v>
      </c>
      <c r="L353" s="2">
        <v>41</v>
      </c>
    </row>
    <row r="354" spans="1:12" x14ac:dyDescent="0.25">
      <c r="A354" s="1">
        <v>42754</v>
      </c>
      <c r="B354" t="s">
        <v>424</v>
      </c>
      <c r="C354" t="s">
        <v>173</v>
      </c>
      <c r="D354" t="s">
        <v>168</v>
      </c>
      <c r="E354" s="15">
        <v>596</v>
      </c>
      <c r="F354" s="2">
        <v>63</v>
      </c>
      <c r="G354" t="s">
        <v>396</v>
      </c>
      <c r="H354">
        <v>31</v>
      </c>
      <c r="I354" s="2">
        <v>165</v>
      </c>
      <c r="J354" s="2" t="s">
        <v>541</v>
      </c>
      <c r="K354" s="2">
        <v>470</v>
      </c>
      <c r="L354" s="2">
        <v>15</v>
      </c>
    </row>
    <row r="355" spans="1:12" x14ac:dyDescent="0.25">
      <c r="A355" s="1">
        <v>42754</v>
      </c>
      <c r="B355" t="s">
        <v>425</v>
      </c>
      <c r="C355" t="s">
        <v>176</v>
      </c>
      <c r="D355" t="s">
        <v>464</v>
      </c>
      <c r="E355" s="15">
        <v>667</v>
      </c>
      <c r="L355" s="2">
        <v>38</v>
      </c>
    </row>
    <row r="356" spans="1:12" x14ac:dyDescent="0.25">
      <c r="A356" s="1">
        <v>42754</v>
      </c>
      <c r="B356" t="s">
        <v>318</v>
      </c>
      <c r="C356" t="s">
        <v>176</v>
      </c>
      <c r="D356" t="s">
        <v>394</v>
      </c>
      <c r="E356" s="15">
        <v>247</v>
      </c>
      <c r="F356" s="2">
        <v>109</v>
      </c>
      <c r="G356" t="s">
        <v>153</v>
      </c>
      <c r="H356" t="s">
        <v>121</v>
      </c>
      <c r="I356" s="2">
        <v>200</v>
      </c>
      <c r="L356" s="2">
        <v>20</v>
      </c>
    </row>
    <row r="357" spans="1:12" x14ac:dyDescent="0.25">
      <c r="A357" s="1">
        <v>42754</v>
      </c>
      <c r="B357" t="s">
        <v>319</v>
      </c>
      <c r="C357" t="s">
        <v>177</v>
      </c>
      <c r="D357" t="s">
        <v>527</v>
      </c>
      <c r="E357" s="15">
        <v>436</v>
      </c>
      <c r="G357" t="s">
        <v>153</v>
      </c>
      <c r="H357" t="s">
        <v>121</v>
      </c>
      <c r="I357" s="2">
        <v>200</v>
      </c>
      <c r="L357" s="2">
        <v>42</v>
      </c>
    </row>
    <row r="358" spans="1:12" x14ac:dyDescent="0.25">
      <c r="A358" s="1">
        <v>42754</v>
      </c>
      <c r="B358" t="s">
        <v>308</v>
      </c>
      <c r="C358" t="s">
        <v>179</v>
      </c>
      <c r="D358" t="s">
        <v>207</v>
      </c>
      <c r="E358" s="15">
        <v>1094</v>
      </c>
      <c r="L358" s="2">
        <v>71</v>
      </c>
    </row>
    <row r="359" spans="1:12" x14ac:dyDescent="0.25">
      <c r="A359" s="1">
        <v>42754</v>
      </c>
      <c r="B359" t="s">
        <v>320</v>
      </c>
      <c r="C359" t="s">
        <v>178</v>
      </c>
      <c r="D359" t="s">
        <v>201</v>
      </c>
      <c r="E359" s="15">
        <v>1202</v>
      </c>
      <c r="G359" t="s">
        <v>396</v>
      </c>
      <c r="H359">
        <v>43</v>
      </c>
      <c r="I359" s="2">
        <v>216</v>
      </c>
      <c r="K359" s="2">
        <v>400</v>
      </c>
      <c r="L359" s="2">
        <v>103</v>
      </c>
    </row>
    <row r="360" spans="1:12" x14ac:dyDescent="0.25">
      <c r="A360" s="1">
        <v>42754</v>
      </c>
      <c r="B360" t="s">
        <v>317</v>
      </c>
      <c r="C360" t="s">
        <v>180</v>
      </c>
      <c r="D360" t="s">
        <v>542</v>
      </c>
      <c r="E360" s="15">
        <v>307</v>
      </c>
      <c r="F360" s="2">
        <v>73</v>
      </c>
      <c r="G360" t="s">
        <v>396</v>
      </c>
      <c r="H360">
        <v>51</v>
      </c>
      <c r="I360" s="2">
        <v>150</v>
      </c>
      <c r="L360" s="2">
        <v>8</v>
      </c>
    </row>
    <row r="361" spans="1:12" x14ac:dyDescent="0.25">
      <c r="A361" s="1">
        <v>42754</v>
      </c>
      <c r="B361" t="s">
        <v>328</v>
      </c>
      <c r="C361" t="s">
        <v>183</v>
      </c>
      <c r="D361" t="s">
        <v>430</v>
      </c>
      <c r="E361" s="15">
        <v>700</v>
      </c>
      <c r="F361" s="2">
        <v>100</v>
      </c>
      <c r="L361" s="2">
        <v>44</v>
      </c>
    </row>
    <row r="362" spans="1:12" x14ac:dyDescent="0.25">
      <c r="A362" s="1">
        <v>42754</v>
      </c>
      <c r="B362" t="s">
        <v>329</v>
      </c>
      <c r="C362" t="s">
        <v>184</v>
      </c>
      <c r="D362" t="s">
        <v>533</v>
      </c>
      <c r="E362" s="15">
        <v>675</v>
      </c>
      <c r="G362" t="s">
        <v>396</v>
      </c>
      <c r="H362">
        <v>61</v>
      </c>
      <c r="I362" s="2">
        <v>200</v>
      </c>
      <c r="J362" s="2" t="s">
        <v>543</v>
      </c>
      <c r="L362" s="2">
        <v>31</v>
      </c>
    </row>
    <row r="363" spans="1:12" x14ac:dyDescent="0.25">
      <c r="A363" s="1">
        <v>42754</v>
      </c>
      <c r="B363" t="s">
        <v>312</v>
      </c>
      <c r="C363" t="s">
        <v>185</v>
      </c>
      <c r="D363" t="s">
        <v>225</v>
      </c>
      <c r="E363" s="15">
        <v>484</v>
      </c>
      <c r="L363" s="2">
        <v>14</v>
      </c>
    </row>
    <row r="364" spans="1:12" x14ac:dyDescent="0.25">
      <c r="A364" s="1">
        <v>42754</v>
      </c>
      <c r="B364" t="s">
        <v>334</v>
      </c>
      <c r="C364" t="s">
        <v>186</v>
      </c>
      <c r="D364" t="s">
        <v>240</v>
      </c>
      <c r="E364" s="15">
        <v>422</v>
      </c>
      <c r="G364" t="s">
        <v>396</v>
      </c>
      <c r="H364">
        <v>71</v>
      </c>
      <c r="I364" s="2">
        <v>66</v>
      </c>
      <c r="J364" s="2" t="s">
        <v>544</v>
      </c>
      <c r="L364" s="2">
        <v>10</v>
      </c>
    </row>
    <row r="365" spans="1:12" x14ac:dyDescent="0.25">
      <c r="A365" s="1">
        <v>42754</v>
      </c>
      <c r="B365" t="s">
        <v>335</v>
      </c>
      <c r="C365" t="s">
        <v>187</v>
      </c>
      <c r="D365" t="s">
        <v>244</v>
      </c>
      <c r="E365" s="15">
        <v>452</v>
      </c>
      <c r="L365" s="2">
        <v>13</v>
      </c>
    </row>
    <row r="366" spans="1:12" x14ac:dyDescent="0.25">
      <c r="A366" s="1">
        <v>42754</v>
      </c>
      <c r="B366" t="s">
        <v>336</v>
      </c>
      <c r="C366" t="s">
        <v>188</v>
      </c>
      <c r="F366" s="2">
        <v>125</v>
      </c>
      <c r="G366" t="s">
        <v>153</v>
      </c>
      <c r="H366" t="s">
        <v>121</v>
      </c>
      <c r="I366" s="2">
        <v>100</v>
      </c>
      <c r="L366" s="2">
        <v>7</v>
      </c>
    </row>
    <row r="367" spans="1:12" x14ac:dyDescent="0.25">
      <c r="A367" s="1">
        <v>42754</v>
      </c>
      <c r="B367" t="s">
        <v>402</v>
      </c>
      <c r="C367" t="s">
        <v>188</v>
      </c>
      <c r="D367" t="s">
        <v>255</v>
      </c>
      <c r="E367" s="15">
        <v>479</v>
      </c>
      <c r="G367" t="s">
        <v>189</v>
      </c>
      <c r="I367" s="2">
        <v>51</v>
      </c>
      <c r="J367" s="2" t="s">
        <v>5</v>
      </c>
      <c r="L367" s="2">
        <v>19</v>
      </c>
    </row>
    <row r="368" spans="1:12" x14ac:dyDescent="0.25">
      <c r="A368" s="1">
        <v>42754</v>
      </c>
      <c r="B368" t="s">
        <v>337</v>
      </c>
      <c r="C368" t="s">
        <v>190</v>
      </c>
      <c r="D368" t="s">
        <v>268</v>
      </c>
      <c r="E368" s="15">
        <v>645</v>
      </c>
      <c r="G368" t="s">
        <v>396</v>
      </c>
      <c r="H368">
        <v>84</v>
      </c>
      <c r="I368" s="2">
        <v>300</v>
      </c>
      <c r="K368" s="2">
        <v>165</v>
      </c>
      <c r="L368" s="2">
        <v>57</v>
      </c>
    </row>
    <row r="369" spans="1:12" x14ac:dyDescent="0.25">
      <c r="A369" s="1">
        <v>42754</v>
      </c>
      <c r="B369" t="s">
        <v>338</v>
      </c>
      <c r="C369" t="s">
        <v>192</v>
      </c>
      <c r="D369" t="s">
        <v>274</v>
      </c>
      <c r="E369" s="15">
        <v>628</v>
      </c>
      <c r="G369" t="s">
        <v>396</v>
      </c>
      <c r="H369">
        <v>91</v>
      </c>
      <c r="I369" s="2">
        <v>130</v>
      </c>
      <c r="L369" s="2">
        <v>32</v>
      </c>
    </row>
    <row r="370" spans="1:12" x14ac:dyDescent="0.25">
      <c r="A370" s="1">
        <v>42754</v>
      </c>
      <c r="B370" t="s">
        <v>339</v>
      </c>
      <c r="C370" t="s">
        <v>192</v>
      </c>
      <c r="D370" t="s">
        <v>276</v>
      </c>
      <c r="E370" s="15">
        <v>467</v>
      </c>
      <c r="L370" s="2">
        <v>74</v>
      </c>
    </row>
    <row r="371" spans="1:12" x14ac:dyDescent="0.25">
      <c r="A371" s="1">
        <v>42754</v>
      </c>
      <c r="B371" t="s">
        <v>513</v>
      </c>
      <c r="C371" t="s">
        <v>193</v>
      </c>
      <c r="D371" t="s">
        <v>280</v>
      </c>
      <c r="E371" s="15">
        <v>490</v>
      </c>
      <c r="G371" t="s">
        <v>193</v>
      </c>
      <c r="H371" t="s">
        <v>278</v>
      </c>
      <c r="I371" s="2">
        <v>120</v>
      </c>
      <c r="J371" s="2" t="s">
        <v>5</v>
      </c>
      <c r="K371" s="2">
        <v>150</v>
      </c>
      <c r="L371" s="2">
        <v>10</v>
      </c>
    </row>
    <row r="372" spans="1:12" x14ac:dyDescent="0.25">
      <c r="A372" s="1">
        <v>42754</v>
      </c>
      <c r="B372" t="s">
        <v>341</v>
      </c>
      <c r="C372" t="s">
        <v>194</v>
      </c>
      <c r="D372" t="s">
        <v>289</v>
      </c>
      <c r="E372" s="15">
        <v>216</v>
      </c>
      <c r="F372" s="2">
        <v>70</v>
      </c>
      <c r="G372" t="s">
        <v>396</v>
      </c>
      <c r="H372">
        <v>93</v>
      </c>
      <c r="I372" s="2">
        <v>360</v>
      </c>
      <c r="J372" s="2" t="s">
        <v>473</v>
      </c>
      <c r="K372" s="2">
        <v>70</v>
      </c>
      <c r="L372" s="2">
        <v>20</v>
      </c>
    </row>
    <row r="373" spans="1:12" x14ac:dyDescent="0.25">
      <c r="A373" s="1">
        <v>42755</v>
      </c>
      <c r="B373" t="s">
        <v>307</v>
      </c>
      <c r="C373" t="s">
        <v>154</v>
      </c>
      <c r="D373" t="s">
        <v>139</v>
      </c>
      <c r="F373" s="2">
        <v>68</v>
      </c>
      <c r="G373" t="s">
        <v>151</v>
      </c>
      <c r="H373" t="s">
        <v>136</v>
      </c>
      <c r="I373" s="2">
        <v>47</v>
      </c>
      <c r="J373" s="2" t="s">
        <v>5</v>
      </c>
      <c r="L373" s="2">
        <v>21</v>
      </c>
    </row>
    <row r="374" spans="1:12" x14ac:dyDescent="0.25">
      <c r="A374" s="1">
        <v>42755</v>
      </c>
      <c r="B374" t="s">
        <v>309</v>
      </c>
      <c r="C374" t="s">
        <v>153</v>
      </c>
      <c r="D374" t="s">
        <v>125</v>
      </c>
      <c r="E374" s="15">
        <v>488</v>
      </c>
      <c r="G374" t="s">
        <v>153</v>
      </c>
      <c r="H374" t="s">
        <v>121</v>
      </c>
      <c r="I374" s="2">
        <v>150</v>
      </c>
      <c r="L374" s="2">
        <v>48</v>
      </c>
    </row>
    <row r="375" spans="1:12" x14ac:dyDescent="0.25">
      <c r="A375" s="1">
        <v>42755</v>
      </c>
      <c r="B375" t="s">
        <v>311</v>
      </c>
      <c r="C375" t="s">
        <v>151</v>
      </c>
      <c r="D375" t="s">
        <v>135</v>
      </c>
      <c r="E375" s="15">
        <v>502</v>
      </c>
      <c r="G375" t="s">
        <v>396</v>
      </c>
      <c r="H375">
        <v>21</v>
      </c>
      <c r="I375" s="2">
        <v>250</v>
      </c>
      <c r="J375" s="2" t="s">
        <v>460</v>
      </c>
      <c r="L375" s="2">
        <v>47</v>
      </c>
    </row>
    <row r="376" spans="1:12" x14ac:dyDescent="0.25">
      <c r="A376" s="1">
        <v>42755</v>
      </c>
      <c r="B376" t="s">
        <v>314</v>
      </c>
      <c r="C376" t="s">
        <v>154</v>
      </c>
      <c r="D376" t="s">
        <v>144</v>
      </c>
      <c r="E376" s="15">
        <v>376</v>
      </c>
      <c r="G376" t="s">
        <v>396</v>
      </c>
      <c r="H376">
        <v>22</v>
      </c>
      <c r="I376" s="2">
        <v>200</v>
      </c>
      <c r="J376" s="2" t="s">
        <v>147</v>
      </c>
      <c r="L376" s="2">
        <v>30</v>
      </c>
    </row>
    <row r="377" spans="1:12" x14ac:dyDescent="0.25">
      <c r="A377" s="1">
        <v>42755</v>
      </c>
      <c r="B377" t="s">
        <v>313</v>
      </c>
      <c r="C377" t="s">
        <v>154</v>
      </c>
      <c r="D377" t="s">
        <v>140</v>
      </c>
      <c r="E377" s="15">
        <v>436</v>
      </c>
      <c r="F377" s="2">
        <v>66</v>
      </c>
      <c r="L377" s="2">
        <v>33</v>
      </c>
    </row>
    <row r="378" spans="1:12" x14ac:dyDescent="0.25">
      <c r="A378" s="1">
        <v>42755</v>
      </c>
      <c r="B378" t="s">
        <v>315</v>
      </c>
      <c r="C378" t="s">
        <v>172</v>
      </c>
      <c r="D378" t="s">
        <v>167</v>
      </c>
      <c r="E378" s="15">
        <v>811</v>
      </c>
      <c r="F378" s="2">
        <v>4</v>
      </c>
      <c r="L378" s="2">
        <v>52</v>
      </c>
    </row>
    <row r="379" spans="1:12" x14ac:dyDescent="0.25">
      <c r="A379" s="1">
        <v>42755</v>
      </c>
      <c r="B379" t="s">
        <v>424</v>
      </c>
      <c r="C379" t="s">
        <v>173</v>
      </c>
      <c r="D379" t="s">
        <v>165</v>
      </c>
      <c r="F379" s="2">
        <v>108</v>
      </c>
      <c r="G379" t="s">
        <v>396</v>
      </c>
      <c r="H379">
        <v>34</v>
      </c>
      <c r="I379" s="2">
        <v>470</v>
      </c>
      <c r="J379" s="2" t="s">
        <v>546</v>
      </c>
      <c r="L379" s="2">
        <v>7</v>
      </c>
    </row>
    <row r="380" spans="1:12" x14ac:dyDescent="0.25">
      <c r="A380" s="1">
        <v>42755</v>
      </c>
      <c r="B380" t="s">
        <v>425</v>
      </c>
      <c r="C380" t="s">
        <v>176</v>
      </c>
      <c r="D380" t="s">
        <v>465</v>
      </c>
      <c r="E380" s="15">
        <v>645</v>
      </c>
      <c r="L380" s="2">
        <v>53</v>
      </c>
    </row>
    <row r="381" spans="1:12" x14ac:dyDescent="0.25">
      <c r="A381" s="1">
        <v>42755</v>
      </c>
      <c r="B381" t="s">
        <v>318</v>
      </c>
      <c r="C381" t="s">
        <v>176</v>
      </c>
      <c r="D381" t="s">
        <v>395</v>
      </c>
      <c r="E381" s="15">
        <v>951</v>
      </c>
      <c r="L381" s="2">
        <v>60</v>
      </c>
    </row>
    <row r="382" spans="1:12" x14ac:dyDescent="0.25">
      <c r="A382" s="1">
        <v>42755</v>
      </c>
      <c r="B382" t="s">
        <v>319</v>
      </c>
      <c r="C382" t="s">
        <v>177</v>
      </c>
      <c r="D382" t="s">
        <v>528</v>
      </c>
      <c r="E382" s="15">
        <v>658</v>
      </c>
      <c r="L382" s="2">
        <v>43</v>
      </c>
    </row>
    <row r="383" spans="1:12" x14ac:dyDescent="0.25">
      <c r="A383" s="1">
        <v>42755</v>
      </c>
      <c r="B383" t="s">
        <v>320</v>
      </c>
      <c r="C383" t="s">
        <v>178</v>
      </c>
      <c r="D383" t="s">
        <v>202</v>
      </c>
      <c r="E383" s="15">
        <f>1047-698</f>
        <v>349</v>
      </c>
      <c r="G383" t="s">
        <v>396</v>
      </c>
      <c r="H383">
        <v>43</v>
      </c>
      <c r="I383" s="2">
        <v>400</v>
      </c>
      <c r="J383" s="2" t="s">
        <v>405</v>
      </c>
      <c r="L383" s="2">
        <v>44</v>
      </c>
    </row>
    <row r="384" spans="1:12" x14ac:dyDescent="0.25">
      <c r="A384" s="1">
        <v>42755</v>
      </c>
      <c r="B384" t="s">
        <v>332</v>
      </c>
      <c r="C384" t="s">
        <v>178</v>
      </c>
      <c r="D384" t="s">
        <v>202</v>
      </c>
      <c r="E384" s="15">
        <v>698</v>
      </c>
      <c r="L384" s="2">
        <v>33</v>
      </c>
    </row>
    <row r="385" spans="1:12" x14ac:dyDescent="0.25">
      <c r="A385" s="1">
        <v>42755</v>
      </c>
      <c r="B385" t="s">
        <v>316</v>
      </c>
      <c r="C385" t="s">
        <v>178</v>
      </c>
      <c r="D385" t="s">
        <v>405</v>
      </c>
      <c r="F385" s="2">
        <v>281</v>
      </c>
      <c r="L385" s="2">
        <v>1</v>
      </c>
    </row>
    <row r="386" spans="1:12" x14ac:dyDescent="0.25">
      <c r="A386" s="1">
        <v>42755</v>
      </c>
      <c r="B386" t="s">
        <v>317</v>
      </c>
      <c r="C386" t="s">
        <v>180</v>
      </c>
      <c r="D386" t="s">
        <v>547</v>
      </c>
      <c r="E386" s="15">
        <v>488</v>
      </c>
      <c r="G386" t="s">
        <v>396</v>
      </c>
      <c r="H386">
        <v>22</v>
      </c>
      <c r="I386" s="2">
        <v>188</v>
      </c>
      <c r="J386" s="2" t="s">
        <v>549</v>
      </c>
      <c r="L386" s="2">
        <v>34</v>
      </c>
    </row>
    <row r="387" spans="1:12" x14ac:dyDescent="0.25">
      <c r="A387" s="1">
        <v>42755</v>
      </c>
      <c r="B387" t="s">
        <v>328</v>
      </c>
      <c r="C387" t="s">
        <v>182</v>
      </c>
      <c r="D387" t="s">
        <v>466</v>
      </c>
      <c r="E387" s="15">
        <v>727</v>
      </c>
      <c r="L387" s="2">
        <v>36</v>
      </c>
    </row>
    <row r="388" spans="1:12" x14ac:dyDescent="0.25">
      <c r="A388" s="1">
        <v>42755</v>
      </c>
      <c r="B388" t="s">
        <v>329</v>
      </c>
      <c r="C388" t="s">
        <v>184</v>
      </c>
      <c r="D388" t="s">
        <v>548</v>
      </c>
      <c r="E388" s="15">
        <v>776</v>
      </c>
      <c r="G388" t="s">
        <v>184</v>
      </c>
      <c r="H388" t="s">
        <v>224</v>
      </c>
      <c r="I388" s="2">
        <v>46</v>
      </c>
      <c r="J388" s="2" t="s">
        <v>5</v>
      </c>
      <c r="L388" s="2">
        <v>32</v>
      </c>
    </row>
    <row r="389" spans="1:12" x14ac:dyDescent="0.25">
      <c r="A389" s="1">
        <v>42755</v>
      </c>
      <c r="B389" t="s">
        <v>312</v>
      </c>
      <c r="C389" t="s">
        <v>185</v>
      </c>
      <c r="D389" t="s">
        <v>226</v>
      </c>
      <c r="E389" s="15">
        <v>255</v>
      </c>
      <c r="F389" s="2">
        <v>17</v>
      </c>
      <c r="K389" s="2">
        <v>112</v>
      </c>
      <c r="L389" s="2">
        <v>3</v>
      </c>
    </row>
    <row r="390" spans="1:12" x14ac:dyDescent="0.25">
      <c r="A390" s="1">
        <v>42755</v>
      </c>
      <c r="B390" t="s">
        <v>338</v>
      </c>
      <c r="C390" t="s">
        <v>185</v>
      </c>
      <c r="D390" t="s">
        <v>228</v>
      </c>
      <c r="E390" s="15">
        <v>636</v>
      </c>
      <c r="F390" s="2">
        <v>33</v>
      </c>
      <c r="L390" s="2">
        <v>14</v>
      </c>
    </row>
    <row r="391" spans="1:12" x14ac:dyDescent="0.25">
      <c r="A391" s="1">
        <v>42755</v>
      </c>
      <c r="B391" t="s">
        <v>335</v>
      </c>
      <c r="C391" t="s">
        <v>187</v>
      </c>
      <c r="D391" t="s">
        <v>246</v>
      </c>
      <c r="E391" s="15">
        <v>203</v>
      </c>
      <c r="F391" s="2">
        <v>25</v>
      </c>
      <c r="L391" s="2">
        <v>4</v>
      </c>
    </row>
    <row r="392" spans="1:12" x14ac:dyDescent="0.25">
      <c r="A392" s="1">
        <v>42755</v>
      </c>
      <c r="B392" t="s">
        <v>334</v>
      </c>
      <c r="C392" t="s">
        <v>188</v>
      </c>
      <c r="D392" t="s">
        <v>253</v>
      </c>
      <c r="E392" s="15">
        <v>743</v>
      </c>
      <c r="L392" s="2">
        <v>56</v>
      </c>
    </row>
    <row r="393" spans="1:12" x14ac:dyDescent="0.25">
      <c r="A393" s="1">
        <v>42755</v>
      </c>
      <c r="B393" t="s">
        <v>336</v>
      </c>
      <c r="C393" t="s">
        <v>188</v>
      </c>
      <c r="D393" t="s">
        <v>254</v>
      </c>
      <c r="E393" s="15">
        <v>541</v>
      </c>
      <c r="L393" s="2">
        <v>27</v>
      </c>
    </row>
    <row r="394" spans="1:12" x14ac:dyDescent="0.25">
      <c r="A394" s="1">
        <v>42755</v>
      </c>
      <c r="B394" t="s">
        <v>308</v>
      </c>
      <c r="C394" t="s">
        <v>188</v>
      </c>
      <c r="D394" t="s">
        <v>256</v>
      </c>
      <c r="E394" s="15">
        <v>862</v>
      </c>
      <c r="L394" s="2">
        <v>38</v>
      </c>
    </row>
    <row r="395" spans="1:12" x14ac:dyDescent="0.25">
      <c r="A395" s="1">
        <v>42755</v>
      </c>
      <c r="B395" t="s">
        <v>402</v>
      </c>
      <c r="C395" t="s">
        <v>189</v>
      </c>
      <c r="D395" t="s">
        <v>264</v>
      </c>
      <c r="E395" s="15">
        <v>413</v>
      </c>
      <c r="F395" s="2">
        <v>4</v>
      </c>
      <c r="L395" s="2">
        <v>15</v>
      </c>
    </row>
    <row r="396" spans="1:12" x14ac:dyDescent="0.25">
      <c r="A396" s="1">
        <v>42755</v>
      </c>
      <c r="B396" t="s">
        <v>337</v>
      </c>
      <c r="C396" t="s">
        <v>190</v>
      </c>
      <c r="D396" t="s">
        <v>269</v>
      </c>
      <c r="E396" s="15">
        <v>540</v>
      </c>
      <c r="G396" t="s">
        <v>396</v>
      </c>
      <c r="H396">
        <v>83</v>
      </c>
      <c r="I396" s="2">
        <v>165</v>
      </c>
      <c r="J396" s="2" t="s">
        <v>550</v>
      </c>
      <c r="L396" s="2">
        <v>37</v>
      </c>
    </row>
    <row r="397" spans="1:12" x14ac:dyDescent="0.25">
      <c r="A397" s="1">
        <v>42755</v>
      </c>
      <c r="B397" t="s">
        <v>339</v>
      </c>
      <c r="C397" t="s">
        <v>192</v>
      </c>
      <c r="D397" t="s">
        <v>277</v>
      </c>
      <c r="E397" s="15">
        <v>419</v>
      </c>
      <c r="F397" s="2">
        <v>47</v>
      </c>
      <c r="L397" s="2">
        <v>60</v>
      </c>
    </row>
    <row r="398" spans="1:12" x14ac:dyDescent="0.25">
      <c r="A398" s="1">
        <v>42755</v>
      </c>
      <c r="B398" t="s">
        <v>513</v>
      </c>
      <c r="C398" t="s">
        <v>193</v>
      </c>
      <c r="D398" t="s">
        <v>281</v>
      </c>
      <c r="E398" s="15">
        <v>249</v>
      </c>
      <c r="F398" s="2">
        <v>19</v>
      </c>
      <c r="G398" t="s">
        <v>396</v>
      </c>
      <c r="H398">
        <v>92</v>
      </c>
      <c r="I398" s="2">
        <v>150</v>
      </c>
      <c r="J398" s="2" t="s">
        <v>551</v>
      </c>
      <c r="L398" s="2">
        <v>7</v>
      </c>
    </row>
    <row r="399" spans="1:12" x14ac:dyDescent="0.25">
      <c r="A399" s="1">
        <v>42755</v>
      </c>
      <c r="B399" t="s">
        <v>341</v>
      </c>
      <c r="C399" t="s">
        <v>194</v>
      </c>
      <c r="D399" t="s">
        <v>292</v>
      </c>
      <c r="E399" s="15">
        <v>217</v>
      </c>
      <c r="F399" s="2">
        <v>4</v>
      </c>
      <c r="G399" t="s">
        <v>396</v>
      </c>
      <c r="H399">
        <v>93</v>
      </c>
      <c r="I399" s="2">
        <v>70</v>
      </c>
      <c r="J399" s="2" t="s">
        <v>552</v>
      </c>
      <c r="L399" s="2">
        <v>9</v>
      </c>
    </row>
    <row r="400" spans="1:12" x14ac:dyDescent="0.25">
      <c r="A400" s="1">
        <v>42758</v>
      </c>
      <c r="B400" t="s">
        <v>307</v>
      </c>
      <c r="C400" t="s">
        <v>152</v>
      </c>
      <c r="D400" t="s">
        <v>113</v>
      </c>
      <c r="E400" s="15">
        <v>1192</v>
      </c>
      <c r="F400" s="2">
        <v>11</v>
      </c>
      <c r="L400" s="2">
        <v>122</v>
      </c>
    </row>
    <row r="401" spans="1:12" x14ac:dyDescent="0.25">
      <c r="A401" s="1">
        <v>42758</v>
      </c>
      <c r="B401" t="s">
        <v>310</v>
      </c>
      <c r="C401" t="s">
        <v>153</v>
      </c>
      <c r="D401" t="s">
        <v>128</v>
      </c>
      <c r="E401" s="15">
        <v>816</v>
      </c>
      <c r="F401" s="2">
        <v>2</v>
      </c>
      <c r="K401" s="2">
        <v>121</v>
      </c>
      <c r="L401" s="2">
        <v>27</v>
      </c>
    </row>
    <row r="402" spans="1:12" x14ac:dyDescent="0.25">
      <c r="A402" s="1">
        <v>42758</v>
      </c>
      <c r="B402" t="s">
        <v>513</v>
      </c>
      <c r="C402" t="s">
        <v>153</v>
      </c>
      <c r="D402" t="s">
        <v>115</v>
      </c>
      <c r="E402" s="15">
        <v>838</v>
      </c>
      <c r="F402" s="2">
        <v>26</v>
      </c>
      <c r="L402" s="2">
        <v>27</v>
      </c>
    </row>
    <row r="403" spans="1:12" x14ac:dyDescent="0.25">
      <c r="A403" s="1">
        <v>42758</v>
      </c>
      <c r="B403" t="s">
        <v>309</v>
      </c>
      <c r="C403" t="s">
        <v>153</v>
      </c>
      <c r="D403" t="s">
        <v>126</v>
      </c>
      <c r="E403" s="15">
        <v>353</v>
      </c>
      <c r="F403" s="2">
        <v>33</v>
      </c>
      <c r="L403" s="2">
        <v>13</v>
      </c>
    </row>
    <row r="404" spans="1:12" x14ac:dyDescent="0.25">
      <c r="A404" s="1">
        <v>42758</v>
      </c>
      <c r="B404" t="s">
        <v>312</v>
      </c>
      <c r="C404" t="s">
        <v>151</v>
      </c>
      <c r="D404" t="s">
        <v>137</v>
      </c>
      <c r="E404" s="15">
        <v>238</v>
      </c>
      <c r="L404" s="2">
        <v>9</v>
      </c>
    </row>
    <row r="405" spans="1:12" x14ac:dyDescent="0.25">
      <c r="A405" s="1">
        <v>42758</v>
      </c>
      <c r="B405" t="s">
        <v>311</v>
      </c>
      <c r="C405" t="s">
        <v>151</v>
      </c>
      <c r="D405" t="s">
        <v>138</v>
      </c>
      <c r="E405" s="15">
        <v>437</v>
      </c>
      <c r="F405" s="2">
        <v>11</v>
      </c>
      <c r="L405" s="2">
        <v>39</v>
      </c>
    </row>
    <row r="406" spans="1:12" x14ac:dyDescent="0.25">
      <c r="A406" s="1">
        <v>42758</v>
      </c>
      <c r="B406" t="s">
        <v>553</v>
      </c>
      <c r="C406" t="s">
        <v>154</v>
      </c>
      <c r="D406" t="s">
        <v>139</v>
      </c>
      <c r="E406" s="15">
        <v>972</v>
      </c>
      <c r="L406" s="2">
        <v>66</v>
      </c>
    </row>
    <row r="407" spans="1:12" x14ac:dyDescent="0.25">
      <c r="A407" s="1">
        <v>42758</v>
      </c>
      <c r="B407" t="s">
        <v>314</v>
      </c>
      <c r="C407" t="s">
        <v>154</v>
      </c>
      <c r="D407" t="s">
        <v>145</v>
      </c>
      <c r="E407" s="15">
        <v>301</v>
      </c>
      <c r="F407" s="2">
        <v>65</v>
      </c>
      <c r="L407" s="2">
        <v>10</v>
      </c>
    </row>
    <row r="408" spans="1:12" x14ac:dyDescent="0.25">
      <c r="A408" s="1">
        <v>42758</v>
      </c>
      <c r="B408" t="s">
        <v>313</v>
      </c>
      <c r="C408" t="s">
        <v>154</v>
      </c>
      <c r="D408" t="s">
        <v>141</v>
      </c>
      <c r="E408" s="15">
        <v>390</v>
      </c>
      <c r="F408" s="2">
        <v>79</v>
      </c>
      <c r="L408" s="2">
        <v>17</v>
      </c>
    </row>
    <row r="409" spans="1:12" x14ac:dyDescent="0.25">
      <c r="A409" s="1">
        <v>42758</v>
      </c>
      <c r="B409" t="s">
        <v>316</v>
      </c>
      <c r="C409" t="s">
        <v>154</v>
      </c>
      <c r="D409" t="s">
        <v>142</v>
      </c>
      <c r="E409" s="15">
        <v>684</v>
      </c>
      <c r="L409" s="2">
        <v>27</v>
      </c>
    </row>
    <row r="410" spans="1:12" x14ac:dyDescent="0.25">
      <c r="A410" s="1">
        <v>42758</v>
      </c>
      <c r="B410" t="s">
        <v>315</v>
      </c>
      <c r="C410" t="s">
        <v>173</v>
      </c>
      <c r="D410" t="s">
        <v>159</v>
      </c>
      <c r="E410" s="15">
        <v>764</v>
      </c>
      <c r="F410" s="2">
        <v>12</v>
      </c>
      <c r="L410" s="2">
        <v>27</v>
      </c>
    </row>
    <row r="411" spans="1:12" x14ac:dyDescent="0.25">
      <c r="A411" s="1">
        <v>42758</v>
      </c>
      <c r="B411" t="s">
        <v>424</v>
      </c>
      <c r="C411" t="s">
        <v>173</v>
      </c>
      <c r="D411" t="s">
        <v>165</v>
      </c>
      <c r="E411" s="15">
        <v>696</v>
      </c>
      <c r="F411" s="2">
        <v>37</v>
      </c>
      <c r="K411" s="2">
        <v>300</v>
      </c>
      <c r="L411" s="2">
        <v>17</v>
      </c>
    </row>
    <row r="412" spans="1:12" x14ac:dyDescent="0.25">
      <c r="A412" s="1">
        <v>42758</v>
      </c>
      <c r="B412" t="s">
        <v>425</v>
      </c>
      <c r="C412" t="s">
        <v>176</v>
      </c>
      <c r="D412" t="s">
        <v>518</v>
      </c>
      <c r="E412" s="15">
        <v>515</v>
      </c>
      <c r="L412" s="2">
        <v>24</v>
      </c>
    </row>
    <row r="413" spans="1:12" x14ac:dyDescent="0.25">
      <c r="A413" s="1">
        <v>42758</v>
      </c>
      <c r="B413" t="s">
        <v>318</v>
      </c>
      <c r="C413" t="s">
        <v>173</v>
      </c>
      <c r="D413" t="s">
        <v>169</v>
      </c>
      <c r="E413" s="15">
        <v>1000</v>
      </c>
      <c r="L413" s="2">
        <v>22</v>
      </c>
    </row>
    <row r="414" spans="1:12" x14ac:dyDescent="0.25">
      <c r="A414" s="1">
        <v>42758</v>
      </c>
      <c r="B414" t="s">
        <v>319</v>
      </c>
      <c r="C414" t="s">
        <v>178</v>
      </c>
      <c r="D414" t="s">
        <v>204</v>
      </c>
      <c r="E414" s="15">
        <v>577</v>
      </c>
      <c r="L414" s="2">
        <v>32</v>
      </c>
    </row>
    <row r="415" spans="1:12" x14ac:dyDescent="0.25">
      <c r="A415" s="1">
        <v>42758</v>
      </c>
      <c r="B415" t="s">
        <v>320</v>
      </c>
      <c r="C415" t="s">
        <v>178</v>
      </c>
      <c r="D415" t="s">
        <v>205</v>
      </c>
      <c r="E415" s="15">
        <v>798</v>
      </c>
      <c r="L415" s="2">
        <v>38</v>
      </c>
    </row>
    <row r="416" spans="1:12" x14ac:dyDescent="0.25">
      <c r="A416" s="1">
        <v>42758</v>
      </c>
      <c r="B416" t="s">
        <v>325</v>
      </c>
      <c r="C416" t="s">
        <v>180</v>
      </c>
      <c r="D416" t="s">
        <v>326</v>
      </c>
      <c r="E416" s="15">
        <v>533</v>
      </c>
      <c r="F416" s="2">
        <v>4</v>
      </c>
      <c r="L416" s="2">
        <v>17</v>
      </c>
    </row>
    <row r="417" spans="1:12" x14ac:dyDescent="0.25">
      <c r="A417" s="1">
        <v>42758</v>
      </c>
      <c r="B417" t="s">
        <v>328</v>
      </c>
      <c r="C417" t="s">
        <v>182</v>
      </c>
      <c r="D417" t="s">
        <v>510</v>
      </c>
      <c r="E417" s="15">
        <v>814</v>
      </c>
      <c r="F417" s="2">
        <v>8</v>
      </c>
      <c r="L417" s="2">
        <v>56</v>
      </c>
    </row>
    <row r="418" spans="1:12" x14ac:dyDescent="0.25">
      <c r="A418" s="1">
        <v>42758</v>
      </c>
      <c r="B418" t="s">
        <v>329</v>
      </c>
      <c r="C418" t="s">
        <v>184</v>
      </c>
      <c r="D418" t="s">
        <v>224</v>
      </c>
      <c r="E418" s="15">
        <v>553</v>
      </c>
      <c r="G418" t="s">
        <v>396</v>
      </c>
      <c r="H418">
        <v>62</v>
      </c>
      <c r="I418" s="2">
        <v>112</v>
      </c>
      <c r="L418" s="2">
        <v>0</v>
      </c>
    </row>
    <row r="419" spans="1:12" x14ac:dyDescent="0.25">
      <c r="A419" s="1">
        <v>42758</v>
      </c>
      <c r="B419" t="s">
        <v>334</v>
      </c>
      <c r="C419" t="s">
        <v>186</v>
      </c>
      <c r="D419" t="s">
        <v>333</v>
      </c>
      <c r="E419" s="15">
        <v>952</v>
      </c>
      <c r="K419" s="2">
        <v>194</v>
      </c>
      <c r="L419" s="2">
        <v>22</v>
      </c>
    </row>
    <row r="420" spans="1:12" x14ac:dyDescent="0.25">
      <c r="A420" s="1">
        <v>42758</v>
      </c>
      <c r="B420" t="s">
        <v>335</v>
      </c>
      <c r="C420" t="s">
        <v>187</v>
      </c>
      <c r="D420" t="s">
        <v>247</v>
      </c>
      <c r="E420" s="15">
        <v>292</v>
      </c>
      <c r="F420" s="2">
        <v>1</v>
      </c>
      <c r="L420" s="2">
        <v>5</v>
      </c>
    </row>
    <row r="421" spans="1:12" x14ac:dyDescent="0.25">
      <c r="A421" s="1">
        <v>42758</v>
      </c>
      <c r="B421" t="s">
        <v>336</v>
      </c>
      <c r="C421" t="s">
        <v>188</v>
      </c>
      <c r="D421" t="s">
        <v>250</v>
      </c>
      <c r="E421" s="15">
        <v>569</v>
      </c>
      <c r="L421" s="2">
        <v>29</v>
      </c>
    </row>
    <row r="422" spans="1:12" x14ac:dyDescent="0.25">
      <c r="A422" s="1">
        <v>42758</v>
      </c>
      <c r="B422" t="s">
        <v>402</v>
      </c>
      <c r="C422" t="s">
        <v>189</v>
      </c>
      <c r="D422" t="s">
        <v>512</v>
      </c>
      <c r="E422" s="15">
        <v>419</v>
      </c>
      <c r="L422" s="2">
        <v>45</v>
      </c>
    </row>
    <row r="423" spans="1:12" x14ac:dyDescent="0.25">
      <c r="A423" s="1">
        <v>42758</v>
      </c>
      <c r="B423" t="s">
        <v>337</v>
      </c>
      <c r="C423" t="s">
        <v>188</v>
      </c>
      <c r="D423" t="s">
        <v>259</v>
      </c>
      <c r="E423" s="15">
        <v>779</v>
      </c>
      <c r="L423" s="2">
        <v>37</v>
      </c>
    </row>
    <row r="424" spans="1:12" x14ac:dyDescent="0.25">
      <c r="A424" s="1">
        <v>42758</v>
      </c>
      <c r="B424" t="s">
        <v>338</v>
      </c>
      <c r="C424" t="s">
        <v>192</v>
      </c>
      <c r="D424" t="s">
        <v>270</v>
      </c>
      <c r="E424" s="15">
        <v>692</v>
      </c>
      <c r="F424" s="2">
        <v>9</v>
      </c>
      <c r="L424" s="2">
        <v>8</v>
      </c>
    </row>
    <row r="425" spans="1:12" x14ac:dyDescent="0.25">
      <c r="A425" s="1">
        <v>42758</v>
      </c>
      <c r="B425" t="s">
        <v>340</v>
      </c>
      <c r="C425" t="s">
        <v>193</v>
      </c>
      <c r="D425" t="s">
        <v>282</v>
      </c>
      <c r="E425" s="15">
        <v>310</v>
      </c>
      <c r="L425" s="2">
        <v>6</v>
      </c>
    </row>
    <row r="426" spans="1:12" x14ac:dyDescent="0.25">
      <c r="A426" s="1">
        <v>42758</v>
      </c>
      <c r="B426" t="s">
        <v>339</v>
      </c>
      <c r="C426" t="s">
        <v>193</v>
      </c>
      <c r="D426" t="s">
        <v>283</v>
      </c>
      <c r="E426" s="15">
        <v>368</v>
      </c>
      <c r="F426" s="2">
        <v>3</v>
      </c>
      <c r="L426" s="2">
        <v>27</v>
      </c>
    </row>
    <row r="427" spans="1:12" x14ac:dyDescent="0.25">
      <c r="A427" s="1">
        <v>42758</v>
      </c>
      <c r="B427" t="s">
        <v>341</v>
      </c>
      <c r="C427" t="s">
        <v>194</v>
      </c>
      <c r="D427" t="s">
        <v>290</v>
      </c>
      <c r="E427" s="15">
        <v>651</v>
      </c>
      <c r="F427" s="2">
        <v>16</v>
      </c>
      <c r="L427" s="2">
        <v>28</v>
      </c>
    </row>
    <row r="428" spans="1:12" x14ac:dyDescent="0.25">
      <c r="A428" s="1">
        <v>42759</v>
      </c>
      <c r="B428" t="s">
        <v>307</v>
      </c>
      <c r="C428" t="s">
        <v>152</v>
      </c>
      <c r="D428" t="s">
        <v>114</v>
      </c>
      <c r="E428" s="15">
        <v>1100</v>
      </c>
      <c r="L428" s="2">
        <v>116</v>
      </c>
    </row>
    <row r="429" spans="1:12" x14ac:dyDescent="0.25">
      <c r="A429" s="1">
        <v>42759</v>
      </c>
      <c r="B429" t="s">
        <v>318</v>
      </c>
      <c r="C429" t="s">
        <v>153</v>
      </c>
      <c r="D429" t="s">
        <v>127</v>
      </c>
      <c r="E429" s="15">
        <v>916</v>
      </c>
      <c r="L429" s="2">
        <v>26</v>
      </c>
    </row>
    <row r="430" spans="1:12" x14ac:dyDescent="0.25">
      <c r="A430" s="1">
        <v>42759</v>
      </c>
      <c r="B430" t="s">
        <v>513</v>
      </c>
      <c r="C430" t="s">
        <v>153</v>
      </c>
      <c r="D430" t="s">
        <v>116</v>
      </c>
      <c r="E430" s="15">
        <v>588</v>
      </c>
      <c r="L430" s="2">
        <v>37</v>
      </c>
    </row>
    <row r="431" spans="1:12" x14ac:dyDescent="0.25">
      <c r="A431" s="1">
        <v>42759</v>
      </c>
      <c r="B431" t="s">
        <v>309</v>
      </c>
      <c r="C431" t="s">
        <v>153</v>
      </c>
      <c r="D431" t="s">
        <v>119</v>
      </c>
      <c r="E431" s="15">
        <v>444</v>
      </c>
      <c r="F431" s="2">
        <v>22</v>
      </c>
      <c r="G431" t="s">
        <v>396</v>
      </c>
      <c r="H431">
        <v>12</v>
      </c>
      <c r="I431" s="2">
        <v>121</v>
      </c>
      <c r="J431" s="2" t="s">
        <v>539</v>
      </c>
      <c r="L431" s="2">
        <v>28</v>
      </c>
    </row>
    <row r="432" spans="1:12" x14ac:dyDescent="0.25">
      <c r="A432" s="1">
        <v>42759</v>
      </c>
      <c r="B432" t="s">
        <v>328</v>
      </c>
      <c r="C432" t="s">
        <v>151</v>
      </c>
      <c r="D432" t="s">
        <v>129</v>
      </c>
      <c r="E432" s="15">
        <v>1022</v>
      </c>
      <c r="L432" s="2">
        <v>56</v>
      </c>
    </row>
    <row r="433" spans="1:12" x14ac:dyDescent="0.25">
      <c r="A433" s="1">
        <v>42759</v>
      </c>
      <c r="B433" t="s">
        <v>311</v>
      </c>
      <c r="C433" t="s">
        <v>151</v>
      </c>
      <c r="D433" t="s">
        <v>132</v>
      </c>
      <c r="E433" s="15">
        <v>649</v>
      </c>
      <c r="F433" s="2">
        <v>22</v>
      </c>
      <c r="L433" s="2">
        <v>39</v>
      </c>
    </row>
    <row r="434" spans="1:12" x14ac:dyDescent="0.25">
      <c r="A434" s="1">
        <v>42759</v>
      </c>
      <c r="B434" t="s">
        <v>313</v>
      </c>
      <c r="C434" t="s">
        <v>154</v>
      </c>
      <c r="D434" t="s">
        <v>150</v>
      </c>
      <c r="E434" s="15">
        <v>598</v>
      </c>
      <c r="F434" s="2">
        <v>19</v>
      </c>
      <c r="L434" s="2">
        <v>38</v>
      </c>
    </row>
    <row r="435" spans="1:12" x14ac:dyDescent="0.25">
      <c r="A435" s="1">
        <v>42759</v>
      </c>
      <c r="B435" t="s">
        <v>315</v>
      </c>
      <c r="C435" t="s">
        <v>175</v>
      </c>
      <c r="D435" t="s">
        <v>161</v>
      </c>
      <c r="E435" s="15">
        <v>786</v>
      </c>
      <c r="F435" s="2">
        <v>13</v>
      </c>
      <c r="L435" s="2">
        <v>23</v>
      </c>
    </row>
    <row r="436" spans="1:12" x14ac:dyDescent="0.25">
      <c r="A436" s="1">
        <v>42759</v>
      </c>
      <c r="B436" t="s">
        <v>316</v>
      </c>
      <c r="C436" t="s">
        <v>172</v>
      </c>
      <c r="D436" t="s">
        <v>163</v>
      </c>
      <c r="E436" s="15">
        <v>709</v>
      </c>
      <c r="F436" s="2">
        <v>9</v>
      </c>
      <c r="L436" s="2">
        <v>45</v>
      </c>
    </row>
    <row r="437" spans="1:12" x14ac:dyDescent="0.25">
      <c r="A437" s="1">
        <v>42759</v>
      </c>
      <c r="B437" t="s">
        <v>424</v>
      </c>
      <c r="C437" t="s">
        <v>173</v>
      </c>
      <c r="D437" t="s">
        <v>166</v>
      </c>
      <c r="E437" s="15">
        <v>544</v>
      </c>
      <c r="F437" s="2">
        <v>11</v>
      </c>
      <c r="G437" t="s">
        <v>396</v>
      </c>
      <c r="H437">
        <v>34</v>
      </c>
      <c r="I437" s="2">
        <v>300</v>
      </c>
      <c r="J437" s="2" t="s">
        <v>497</v>
      </c>
      <c r="L437" s="2">
        <v>22</v>
      </c>
    </row>
    <row r="438" spans="1:12" x14ac:dyDescent="0.25">
      <c r="A438" s="1">
        <v>42759</v>
      </c>
      <c r="B438" t="s">
        <v>425</v>
      </c>
      <c r="C438" t="s">
        <v>176</v>
      </c>
      <c r="D438" t="s">
        <v>519</v>
      </c>
      <c r="E438" s="15">
        <v>913</v>
      </c>
      <c r="F438" s="2">
        <v>6</v>
      </c>
      <c r="L438" s="2">
        <v>26</v>
      </c>
    </row>
    <row r="439" spans="1:12" x14ac:dyDescent="0.25">
      <c r="A439" s="1">
        <v>42759</v>
      </c>
      <c r="B439" t="s">
        <v>319</v>
      </c>
      <c r="C439" t="s">
        <v>177</v>
      </c>
      <c r="D439" t="s">
        <v>529</v>
      </c>
      <c r="E439" s="15">
        <v>1053</v>
      </c>
      <c r="L439" s="2">
        <v>42</v>
      </c>
    </row>
    <row r="440" spans="1:12" x14ac:dyDescent="0.25">
      <c r="A440" s="1">
        <v>42759</v>
      </c>
      <c r="B440" t="s">
        <v>553</v>
      </c>
      <c r="C440" t="s">
        <v>179</v>
      </c>
      <c r="D440" t="s">
        <v>208</v>
      </c>
      <c r="E440" s="15">
        <v>1063</v>
      </c>
      <c r="K440" s="2">
        <v>132</v>
      </c>
      <c r="L440" s="2">
        <v>23</v>
      </c>
    </row>
    <row r="441" spans="1:12" x14ac:dyDescent="0.25">
      <c r="A441" s="1">
        <v>42759</v>
      </c>
      <c r="B441" t="s">
        <v>320</v>
      </c>
      <c r="C441" t="s">
        <v>178</v>
      </c>
      <c r="D441" t="s">
        <v>205</v>
      </c>
      <c r="E441" s="15">
        <v>806</v>
      </c>
      <c r="K441" s="2">
        <v>152</v>
      </c>
      <c r="L441" s="2">
        <v>33</v>
      </c>
    </row>
    <row r="442" spans="1:12" x14ac:dyDescent="0.25">
      <c r="A442" s="1">
        <v>42759</v>
      </c>
      <c r="B442" t="s">
        <v>325</v>
      </c>
      <c r="C442" t="s">
        <v>181</v>
      </c>
      <c r="D442" t="s">
        <v>327</v>
      </c>
      <c r="E442" s="15">
        <v>740</v>
      </c>
      <c r="K442" s="2">
        <v>234</v>
      </c>
      <c r="L442" s="2">
        <v>29</v>
      </c>
    </row>
    <row r="443" spans="1:12" x14ac:dyDescent="0.25">
      <c r="A443" s="1">
        <v>42759</v>
      </c>
      <c r="B443" t="s">
        <v>329</v>
      </c>
      <c r="C443" t="s">
        <v>184</v>
      </c>
      <c r="D443" t="s">
        <v>219</v>
      </c>
      <c r="E443" s="15">
        <v>1112</v>
      </c>
      <c r="F443" s="2">
        <v>5</v>
      </c>
      <c r="K443" s="2">
        <v>192</v>
      </c>
      <c r="L443" s="2">
        <v>66</v>
      </c>
    </row>
    <row r="444" spans="1:12" x14ac:dyDescent="0.25">
      <c r="A444" s="1">
        <v>42759</v>
      </c>
      <c r="B444" t="s">
        <v>312</v>
      </c>
      <c r="C444" t="s">
        <v>185</v>
      </c>
      <c r="D444" t="s">
        <v>229</v>
      </c>
      <c r="E444" s="15">
        <v>451</v>
      </c>
      <c r="F444" s="2">
        <v>6</v>
      </c>
      <c r="K444" s="2">
        <v>124</v>
      </c>
      <c r="L444" s="2">
        <v>11</v>
      </c>
    </row>
    <row r="445" spans="1:12" x14ac:dyDescent="0.25">
      <c r="A445" s="1">
        <v>42759</v>
      </c>
      <c r="B445" t="s">
        <v>314</v>
      </c>
      <c r="C445" t="s">
        <v>186</v>
      </c>
      <c r="D445" t="s">
        <v>231</v>
      </c>
      <c r="E445" s="15">
        <v>663</v>
      </c>
      <c r="L445" s="2">
        <v>21</v>
      </c>
    </row>
    <row r="446" spans="1:12" x14ac:dyDescent="0.25">
      <c r="A446" s="1">
        <v>42759</v>
      </c>
      <c r="B446" t="s">
        <v>334</v>
      </c>
      <c r="C446" t="s">
        <v>186</v>
      </c>
      <c r="D446" t="s">
        <v>234</v>
      </c>
      <c r="E446" s="15">
        <v>839</v>
      </c>
      <c r="G446" t="s">
        <v>396</v>
      </c>
      <c r="H446">
        <v>71</v>
      </c>
      <c r="I446" s="2">
        <v>194</v>
      </c>
      <c r="J446" s="2" t="s">
        <v>459</v>
      </c>
      <c r="K446" s="2">
        <v>200</v>
      </c>
      <c r="L446" s="2">
        <v>14</v>
      </c>
    </row>
    <row r="447" spans="1:12" x14ac:dyDescent="0.25">
      <c r="A447" s="1">
        <v>42759</v>
      </c>
      <c r="B447" t="s">
        <v>335</v>
      </c>
      <c r="C447" t="s">
        <v>187</v>
      </c>
      <c r="D447" t="s">
        <v>248</v>
      </c>
      <c r="E447" s="15">
        <v>542</v>
      </c>
      <c r="L447" s="2">
        <v>13</v>
      </c>
    </row>
    <row r="448" spans="1:12" x14ac:dyDescent="0.25">
      <c r="A448" s="1">
        <v>42759</v>
      </c>
      <c r="B448" t="s">
        <v>336</v>
      </c>
      <c r="C448" t="s">
        <v>188</v>
      </c>
      <c r="D448" t="s">
        <v>251</v>
      </c>
      <c r="E448" s="15">
        <v>657</v>
      </c>
      <c r="K448" s="2">
        <v>100</v>
      </c>
      <c r="L448" s="2">
        <v>32</v>
      </c>
    </row>
    <row r="449" spans="1:12" x14ac:dyDescent="0.25">
      <c r="A449" s="1">
        <v>42759</v>
      </c>
      <c r="B449" t="s">
        <v>402</v>
      </c>
      <c r="C449" t="s">
        <v>189</v>
      </c>
      <c r="D449" t="s">
        <v>522</v>
      </c>
      <c r="E449" s="15">
        <v>749</v>
      </c>
      <c r="F449" s="2">
        <v>4</v>
      </c>
      <c r="L449" s="2">
        <v>26</v>
      </c>
    </row>
    <row r="450" spans="1:12" x14ac:dyDescent="0.25">
      <c r="A450" s="1">
        <v>42759</v>
      </c>
      <c r="B450" t="s">
        <v>337</v>
      </c>
      <c r="C450" t="s">
        <v>190</v>
      </c>
      <c r="D450" t="s">
        <v>267</v>
      </c>
      <c r="E450" s="15">
        <v>1172</v>
      </c>
      <c r="K450" s="2">
        <v>395</v>
      </c>
      <c r="L450" s="2">
        <v>37</v>
      </c>
    </row>
    <row r="451" spans="1:12" x14ac:dyDescent="0.25">
      <c r="A451" s="1">
        <v>42759</v>
      </c>
      <c r="B451" t="s">
        <v>338</v>
      </c>
      <c r="C451" t="s">
        <v>192</v>
      </c>
      <c r="D451" t="s">
        <v>554</v>
      </c>
      <c r="E451" s="15">
        <v>420</v>
      </c>
      <c r="F451" s="2">
        <v>6</v>
      </c>
      <c r="L451" s="2">
        <v>3</v>
      </c>
    </row>
    <row r="452" spans="1:12" x14ac:dyDescent="0.25">
      <c r="A452" s="1">
        <v>42759</v>
      </c>
      <c r="B452" t="s">
        <v>340</v>
      </c>
      <c r="C452" t="s">
        <v>193</v>
      </c>
      <c r="D452" t="s">
        <v>278</v>
      </c>
      <c r="E452" s="15">
        <v>902</v>
      </c>
      <c r="F452" s="2">
        <v>4</v>
      </c>
      <c r="K452" s="2">
        <v>150</v>
      </c>
      <c r="L452" s="2">
        <v>49</v>
      </c>
    </row>
    <row r="453" spans="1:12" x14ac:dyDescent="0.25">
      <c r="A453" s="1">
        <v>42759</v>
      </c>
      <c r="B453" t="s">
        <v>339</v>
      </c>
      <c r="C453" t="s">
        <v>193</v>
      </c>
      <c r="D453" t="s">
        <v>284</v>
      </c>
      <c r="E453" s="15">
        <v>462</v>
      </c>
      <c r="F453" s="2">
        <v>1</v>
      </c>
      <c r="L453" s="2">
        <v>8</v>
      </c>
    </row>
    <row r="454" spans="1:12" x14ac:dyDescent="0.25">
      <c r="A454" s="1">
        <v>42759</v>
      </c>
      <c r="B454" t="s">
        <v>341</v>
      </c>
      <c r="C454" t="s">
        <v>194</v>
      </c>
      <c r="D454" t="s">
        <v>556</v>
      </c>
      <c r="E454" s="15">
        <v>566</v>
      </c>
      <c r="F454" s="2">
        <v>6</v>
      </c>
      <c r="L454" s="2">
        <v>17</v>
      </c>
    </row>
    <row r="455" spans="1:12" x14ac:dyDescent="0.25">
      <c r="A455" s="1">
        <v>42760</v>
      </c>
      <c r="B455" t="s">
        <v>309</v>
      </c>
      <c r="C455" t="s">
        <v>153</v>
      </c>
      <c r="D455" t="s">
        <v>120</v>
      </c>
      <c r="E455" s="15">
        <v>348</v>
      </c>
      <c r="F455" s="2">
        <v>27</v>
      </c>
      <c r="G455" t="s">
        <v>180</v>
      </c>
      <c r="H455" t="s">
        <v>209</v>
      </c>
      <c r="I455" s="2">
        <v>150</v>
      </c>
      <c r="L455" s="2">
        <v>26</v>
      </c>
    </row>
    <row r="456" spans="1:12" x14ac:dyDescent="0.25">
      <c r="A456" s="1">
        <v>42760</v>
      </c>
      <c r="B456" t="s">
        <v>513</v>
      </c>
      <c r="C456" t="s">
        <v>153</v>
      </c>
      <c r="D456" t="s">
        <v>117</v>
      </c>
      <c r="E456" s="15">
        <v>632</v>
      </c>
      <c r="F456" s="2">
        <v>44</v>
      </c>
      <c r="L456" s="2">
        <v>43</v>
      </c>
    </row>
    <row r="457" spans="1:12" x14ac:dyDescent="0.25">
      <c r="A457" s="1">
        <v>42760</v>
      </c>
      <c r="B457" t="s">
        <v>311</v>
      </c>
      <c r="C457" t="s">
        <v>151</v>
      </c>
      <c r="D457" t="s">
        <v>133</v>
      </c>
      <c r="E457" s="15">
        <v>536</v>
      </c>
      <c r="F457" s="2">
        <v>1</v>
      </c>
      <c r="L457" s="2">
        <v>37</v>
      </c>
    </row>
    <row r="458" spans="1:12" x14ac:dyDescent="0.25">
      <c r="A458" s="1">
        <v>42760</v>
      </c>
      <c r="B458" t="s">
        <v>313</v>
      </c>
      <c r="C458" t="s">
        <v>154</v>
      </c>
      <c r="D458" t="s">
        <v>149</v>
      </c>
      <c r="E458" s="15">
        <v>850</v>
      </c>
      <c r="F458" s="2">
        <v>22</v>
      </c>
      <c r="L458" s="2">
        <v>53</v>
      </c>
    </row>
    <row r="459" spans="1:12" x14ac:dyDescent="0.25">
      <c r="A459" s="1">
        <v>42760</v>
      </c>
      <c r="B459" t="s">
        <v>307</v>
      </c>
      <c r="C459" t="s">
        <v>175</v>
      </c>
      <c r="D459" t="s">
        <v>155</v>
      </c>
      <c r="E459" s="15">
        <v>300</v>
      </c>
      <c r="G459" t="s">
        <v>396</v>
      </c>
      <c r="H459">
        <v>44</v>
      </c>
      <c r="I459" s="2">
        <v>132</v>
      </c>
      <c r="J459" s="2" t="s">
        <v>557</v>
      </c>
      <c r="L459" s="2">
        <v>3</v>
      </c>
    </row>
    <row r="460" spans="1:12" x14ac:dyDescent="0.25">
      <c r="A460" s="1">
        <v>42760</v>
      </c>
      <c r="B460" t="s">
        <v>424</v>
      </c>
      <c r="C460" t="s">
        <v>175</v>
      </c>
      <c r="D460" t="s">
        <v>155</v>
      </c>
      <c r="E460" s="15">
        <v>418</v>
      </c>
      <c r="F460" s="2">
        <v>4</v>
      </c>
      <c r="L460" s="2">
        <v>9</v>
      </c>
    </row>
    <row r="461" spans="1:12" x14ac:dyDescent="0.25">
      <c r="A461" s="1">
        <v>42760</v>
      </c>
      <c r="B461" t="s">
        <v>315</v>
      </c>
      <c r="C461" t="s">
        <v>175</v>
      </c>
      <c r="D461" t="s">
        <v>157</v>
      </c>
      <c r="E461" s="15">
        <v>1037</v>
      </c>
      <c r="L461" s="2">
        <v>29</v>
      </c>
    </row>
    <row r="462" spans="1:12" x14ac:dyDescent="0.25">
      <c r="A462" s="1">
        <v>42760</v>
      </c>
      <c r="B462" t="s">
        <v>310</v>
      </c>
      <c r="C462" t="s">
        <v>172</v>
      </c>
      <c r="D462" t="s">
        <v>164</v>
      </c>
      <c r="E462" s="15">
        <v>805</v>
      </c>
      <c r="F462" s="2">
        <v>6</v>
      </c>
      <c r="K462" s="2">
        <v>115</v>
      </c>
      <c r="L462" s="2">
        <v>25</v>
      </c>
    </row>
    <row r="463" spans="1:12" x14ac:dyDescent="0.25">
      <c r="A463" s="1">
        <v>42760</v>
      </c>
      <c r="B463" t="s">
        <v>425</v>
      </c>
      <c r="C463" t="s">
        <v>176</v>
      </c>
      <c r="D463" t="s">
        <v>464</v>
      </c>
      <c r="E463" s="15">
        <v>618</v>
      </c>
      <c r="L463" s="2">
        <v>40</v>
      </c>
    </row>
    <row r="464" spans="1:12" x14ac:dyDescent="0.25">
      <c r="A464" s="1">
        <v>42760</v>
      </c>
      <c r="B464" t="s">
        <v>318</v>
      </c>
      <c r="C464" t="s">
        <v>176</v>
      </c>
      <c r="D464" t="s">
        <v>197</v>
      </c>
      <c r="E464" s="15">
        <v>1037</v>
      </c>
      <c r="L464" s="2">
        <v>24</v>
      </c>
    </row>
    <row r="465" spans="1:12" x14ac:dyDescent="0.25">
      <c r="A465" s="1">
        <v>42760</v>
      </c>
      <c r="B465" t="s">
        <v>319</v>
      </c>
      <c r="C465" t="s">
        <v>177</v>
      </c>
      <c r="D465" t="s">
        <v>198</v>
      </c>
      <c r="E465" s="15">
        <v>1236</v>
      </c>
      <c r="K465" s="2">
        <v>169</v>
      </c>
      <c r="L465" s="2">
        <v>49</v>
      </c>
    </row>
    <row r="466" spans="1:12" x14ac:dyDescent="0.25">
      <c r="A466" s="1">
        <v>42760</v>
      </c>
      <c r="B466" t="s">
        <v>553</v>
      </c>
      <c r="C466" t="s">
        <v>179</v>
      </c>
      <c r="D466" t="s">
        <v>206</v>
      </c>
      <c r="E466" s="15">
        <v>747</v>
      </c>
      <c r="L466" s="2">
        <v>38</v>
      </c>
    </row>
    <row r="467" spans="1:12" x14ac:dyDescent="0.25">
      <c r="A467" s="1">
        <v>42760</v>
      </c>
      <c r="B467" t="s">
        <v>320</v>
      </c>
      <c r="C467" t="s">
        <v>178</v>
      </c>
      <c r="D467" t="s">
        <v>201</v>
      </c>
      <c r="E467" s="15">
        <v>1197</v>
      </c>
      <c r="F467" s="2">
        <v>21</v>
      </c>
      <c r="G467" t="s">
        <v>396</v>
      </c>
      <c r="H467">
        <v>43</v>
      </c>
      <c r="I467" s="2">
        <v>152</v>
      </c>
      <c r="J467" s="2" t="s">
        <v>405</v>
      </c>
      <c r="K467" s="2">
        <v>420</v>
      </c>
      <c r="L467" s="2">
        <v>55</v>
      </c>
    </row>
    <row r="468" spans="1:12" x14ac:dyDescent="0.25">
      <c r="A468" s="1">
        <v>42760</v>
      </c>
      <c r="B468" t="s">
        <v>325</v>
      </c>
      <c r="C468" t="s">
        <v>180</v>
      </c>
      <c r="D468" t="s">
        <v>209</v>
      </c>
      <c r="E468" s="15">
        <f>1109-150</f>
        <v>959</v>
      </c>
      <c r="G468" t="s">
        <v>396</v>
      </c>
      <c r="H468">
        <v>52</v>
      </c>
      <c r="I468" s="2">
        <v>234</v>
      </c>
      <c r="J468" s="2" t="s">
        <v>558</v>
      </c>
      <c r="K468" s="2">
        <v>251</v>
      </c>
      <c r="L468" s="2">
        <v>29</v>
      </c>
    </row>
    <row r="469" spans="1:12" x14ac:dyDescent="0.25">
      <c r="A469" s="1">
        <v>42760</v>
      </c>
      <c r="B469" t="s">
        <v>328</v>
      </c>
      <c r="C469" t="s">
        <v>182</v>
      </c>
      <c r="D469" t="s">
        <v>431</v>
      </c>
      <c r="E469" s="15">
        <v>739</v>
      </c>
      <c r="L469" s="2">
        <v>35</v>
      </c>
    </row>
    <row r="470" spans="1:12" x14ac:dyDescent="0.25">
      <c r="A470" s="1">
        <v>42760</v>
      </c>
      <c r="B470" t="s">
        <v>329</v>
      </c>
      <c r="C470" t="s">
        <v>184</v>
      </c>
      <c r="D470" t="s">
        <v>221</v>
      </c>
      <c r="E470" s="15">
        <v>630</v>
      </c>
      <c r="F470" s="2">
        <v>6</v>
      </c>
      <c r="G470" t="s">
        <v>396</v>
      </c>
      <c r="H470">
        <v>61</v>
      </c>
      <c r="I470" s="2">
        <v>192</v>
      </c>
      <c r="J470" s="2" t="s">
        <v>220</v>
      </c>
      <c r="K470" s="2">
        <v>92</v>
      </c>
      <c r="L470" s="2">
        <v>22</v>
      </c>
    </row>
    <row r="471" spans="1:12" x14ac:dyDescent="0.25">
      <c r="A471" s="1">
        <v>42760</v>
      </c>
      <c r="B471" t="s">
        <v>312</v>
      </c>
      <c r="C471" t="s">
        <v>185</v>
      </c>
      <c r="D471" t="s">
        <v>230</v>
      </c>
      <c r="E471" s="15">
        <v>260</v>
      </c>
      <c r="F471" s="2">
        <v>11</v>
      </c>
      <c r="G471" t="s">
        <v>396</v>
      </c>
      <c r="H471">
        <v>62</v>
      </c>
      <c r="I471" s="2">
        <v>124</v>
      </c>
      <c r="J471" s="2" t="s">
        <v>559</v>
      </c>
      <c r="L471" s="2">
        <v>14</v>
      </c>
    </row>
    <row r="472" spans="1:12" x14ac:dyDescent="0.25">
      <c r="A472" s="1">
        <v>42760</v>
      </c>
      <c r="B472" t="s">
        <v>314</v>
      </c>
      <c r="C472" t="s">
        <v>186</v>
      </c>
      <c r="D472" t="s">
        <v>232</v>
      </c>
      <c r="E472" s="15">
        <v>465</v>
      </c>
      <c r="F472" s="2">
        <v>1</v>
      </c>
      <c r="G472" t="s">
        <v>396</v>
      </c>
      <c r="H472">
        <v>71</v>
      </c>
      <c r="I472" s="2">
        <v>100</v>
      </c>
      <c r="J472" s="2" t="s">
        <v>560</v>
      </c>
      <c r="L472" s="2">
        <v>22</v>
      </c>
    </row>
    <row r="473" spans="1:12" x14ac:dyDescent="0.25">
      <c r="A473" s="1">
        <v>42760</v>
      </c>
      <c r="B473" t="s">
        <v>334</v>
      </c>
      <c r="C473" t="s">
        <v>186</v>
      </c>
      <c r="D473" t="s">
        <v>235</v>
      </c>
      <c r="E473" s="15">
        <v>1076</v>
      </c>
      <c r="G473" t="s">
        <v>396</v>
      </c>
      <c r="H473">
        <v>71</v>
      </c>
      <c r="I473" s="2">
        <v>100</v>
      </c>
      <c r="J473" s="2" t="s">
        <v>560</v>
      </c>
      <c r="K473" s="2">
        <v>220</v>
      </c>
      <c r="L473" s="2">
        <v>29</v>
      </c>
    </row>
    <row r="474" spans="1:12" x14ac:dyDescent="0.25">
      <c r="A474" s="1">
        <v>42760</v>
      </c>
      <c r="B474" t="s">
        <v>335</v>
      </c>
      <c r="C474" t="s">
        <v>187</v>
      </c>
      <c r="D474" t="s">
        <v>241</v>
      </c>
      <c r="E474" s="15">
        <v>688</v>
      </c>
      <c r="L474" s="2">
        <v>16</v>
      </c>
    </row>
    <row r="475" spans="1:12" x14ac:dyDescent="0.25">
      <c r="A475" s="1">
        <v>42760</v>
      </c>
      <c r="B475" t="s">
        <v>336</v>
      </c>
      <c r="C475" t="s">
        <v>188</v>
      </c>
      <c r="D475" t="s">
        <v>253</v>
      </c>
      <c r="E475" s="15">
        <v>307</v>
      </c>
      <c r="F475" s="2">
        <v>22</v>
      </c>
      <c r="G475" t="s">
        <v>396</v>
      </c>
      <c r="H475">
        <v>81</v>
      </c>
      <c r="I475" s="2">
        <v>100</v>
      </c>
      <c r="J475" s="2" t="s">
        <v>249</v>
      </c>
      <c r="L475" s="2">
        <v>16</v>
      </c>
    </row>
    <row r="476" spans="1:12" x14ac:dyDescent="0.25">
      <c r="A476" s="1">
        <v>42760</v>
      </c>
      <c r="B476" t="s">
        <v>402</v>
      </c>
      <c r="C476" t="s">
        <v>189</v>
      </c>
      <c r="D476" t="s">
        <v>536</v>
      </c>
      <c r="E476" s="15">
        <v>421</v>
      </c>
      <c r="F476" s="2">
        <v>11</v>
      </c>
      <c r="L476" s="2">
        <v>17</v>
      </c>
    </row>
    <row r="477" spans="1:12" x14ac:dyDescent="0.25">
      <c r="A477" s="1">
        <v>42760</v>
      </c>
      <c r="B477" t="s">
        <v>337</v>
      </c>
      <c r="C477" t="s">
        <v>191</v>
      </c>
      <c r="D477" t="s">
        <v>111</v>
      </c>
      <c r="E477" s="15">
        <v>766</v>
      </c>
      <c r="G477" t="s">
        <v>396</v>
      </c>
      <c r="H477">
        <v>83</v>
      </c>
      <c r="I477" s="2">
        <v>395</v>
      </c>
      <c r="J477" s="2" t="s">
        <v>562</v>
      </c>
      <c r="K477" s="2">
        <v>510</v>
      </c>
      <c r="L477" s="2">
        <v>17</v>
      </c>
    </row>
    <row r="478" spans="1:12" x14ac:dyDescent="0.25">
      <c r="A478" s="1">
        <v>42760</v>
      </c>
      <c r="B478" t="s">
        <v>338</v>
      </c>
      <c r="C478" t="s">
        <v>192</v>
      </c>
      <c r="D478" t="s">
        <v>555</v>
      </c>
      <c r="E478" s="15">
        <v>379</v>
      </c>
      <c r="L478" s="2">
        <v>11</v>
      </c>
    </row>
    <row r="479" spans="1:12" x14ac:dyDescent="0.25">
      <c r="A479" s="1">
        <v>42760</v>
      </c>
      <c r="B479" t="s">
        <v>339</v>
      </c>
      <c r="C479" t="s">
        <v>192</v>
      </c>
      <c r="D479" t="s">
        <v>275</v>
      </c>
      <c r="E479" s="15">
        <v>402</v>
      </c>
      <c r="L479" s="2">
        <v>16</v>
      </c>
    </row>
    <row r="480" spans="1:12" x14ac:dyDescent="0.25">
      <c r="A480" s="1">
        <v>42760</v>
      </c>
      <c r="B480" t="s">
        <v>340</v>
      </c>
      <c r="C480" t="s">
        <v>193</v>
      </c>
      <c r="D480" t="s">
        <v>279</v>
      </c>
      <c r="E480" s="15">
        <v>680</v>
      </c>
      <c r="G480" t="s">
        <v>396</v>
      </c>
      <c r="H480">
        <v>92</v>
      </c>
      <c r="I480" s="2">
        <v>150</v>
      </c>
      <c r="J480" s="2" t="s">
        <v>561</v>
      </c>
      <c r="L480" s="2">
        <v>23</v>
      </c>
    </row>
    <row r="481" spans="1:12" x14ac:dyDescent="0.25">
      <c r="A481" s="1">
        <v>42760</v>
      </c>
      <c r="B481" t="s">
        <v>341</v>
      </c>
      <c r="C481" t="s">
        <v>194</v>
      </c>
      <c r="D481" t="s">
        <v>294</v>
      </c>
      <c r="E481" s="15">
        <v>930</v>
      </c>
      <c r="K481" s="2">
        <v>140</v>
      </c>
      <c r="L481" s="2">
        <v>30</v>
      </c>
    </row>
    <row r="482" spans="1:12" x14ac:dyDescent="0.25">
      <c r="A482" s="1">
        <v>42761</v>
      </c>
      <c r="B482" t="s">
        <v>307</v>
      </c>
      <c r="C482" t="s">
        <v>152</v>
      </c>
      <c r="D482" t="s">
        <v>112</v>
      </c>
      <c r="E482" s="15">
        <v>530</v>
      </c>
      <c r="F482" s="2">
        <v>30</v>
      </c>
      <c r="L482" s="2">
        <v>27</v>
      </c>
    </row>
    <row r="483" spans="1:12" x14ac:dyDescent="0.25">
      <c r="A483" s="1">
        <v>42761</v>
      </c>
      <c r="B483" t="s">
        <v>316</v>
      </c>
      <c r="C483" t="s">
        <v>153</v>
      </c>
      <c r="D483" t="s">
        <v>121</v>
      </c>
      <c r="E483" s="15">
        <v>865</v>
      </c>
      <c r="L483" s="2">
        <v>88</v>
      </c>
    </row>
    <row r="484" spans="1:12" x14ac:dyDescent="0.25">
      <c r="A484" s="1">
        <v>42761</v>
      </c>
      <c r="B484" t="s">
        <v>309</v>
      </c>
      <c r="C484" t="s">
        <v>153</v>
      </c>
      <c r="F484" s="2">
        <v>183</v>
      </c>
      <c r="L484" s="2">
        <v>22</v>
      </c>
    </row>
    <row r="485" spans="1:12" x14ac:dyDescent="0.25">
      <c r="A485" s="1">
        <v>42761</v>
      </c>
      <c r="B485" t="s">
        <v>311</v>
      </c>
      <c r="C485" t="s">
        <v>151</v>
      </c>
      <c r="D485" t="s">
        <v>134</v>
      </c>
      <c r="E485" s="15">
        <v>1107</v>
      </c>
      <c r="F485" s="2">
        <v>124</v>
      </c>
      <c r="K485" s="2">
        <v>500</v>
      </c>
      <c r="L485" s="2">
        <v>58</v>
      </c>
    </row>
    <row r="486" spans="1:12" x14ac:dyDescent="0.25">
      <c r="A486" s="1">
        <v>42761</v>
      </c>
      <c r="B486" t="s">
        <v>313</v>
      </c>
      <c r="C486" t="s">
        <v>154</v>
      </c>
      <c r="D486" t="s">
        <v>148</v>
      </c>
      <c r="E486" s="15">
        <v>957</v>
      </c>
      <c r="K486" s="2">
        <v>200</v>
      </c>
      <c r="L486" s="2">
        <v>41</v>
      </c>
    </row>
    <row r="487" spans="1:12" x14ac:dyDescent="0.25">
      <c r="A487" s="1">
        <v>42761</v>
      </c>
      <c r="B487" t="s">
        <v>315</v>
      </c>
      <c r="C487" t="s">
        <v>175</v>
      </c>
      <c r="D487" t="s">
        <v>158</v>
      </c>
      <c r="E487" s="15">
        <v>613</v>
      </c>
      <c r="L487" s="2">
        <v>40</v>
      </c>
    </row>
    <row r="488" spans="1:12" x14ac:dyDescent="0.25">
      <c r="A488" s="1">
        <v>42761</v>
      </c>
      <c r="B488" t="s">
        <v>424</v>
      </c>
      <c r="C488" t="s">
        <v>175</v>
      </c>
      <c r="D488" t="s">
        <v>156</v>
      </c>
      <c r="E488" s="15">
        <v>726</v>
      </c>
      <c r="F488" s="2">
        <v>4</v>
      </c>
      <c r="K488" s="2">
        <v>200</v>
      </c>
      <c r="L488" s="2">
        <v>42</v>
      </c>
    </row>
    <row r="489" spans="1:12" x14ac:dyDescent="0.25">
      <c r="A489" s="1">
        <v>42761</v>
      </c>
      <c r="B489" t="s">
        <v>425</v>
      </c>
      <c r="C489" t="s">
        <v>176</v>
      </c>
      <c r="D489" t="s">
        <v>465</v>
      </c>
      <c r="E489" s="15">
        <v>549</v>
      </c>
      <c r="F489" s="2">
        <v>5</v>
      </c>
      <c r="L489" s="2">
        <v>30</v>
      </c>
    </row>
    <row r="490" spans="1:12" x14ac:dyDescent="0.25">
      <c r="A490" s="1">
        <v>42761</v>
      </c>
      <c r="B490" t="s">
        <v>553</v>
      </c>
      <c r="C490" t="s">
        <v>179</v>
      </c>
      <c r="D490" t="s">
        <v>207</v>
      </c>
      <c r="E490" s="15">
        <v>1383</v>
      </c>
      <c r="K490" s="2">
        <v>267</v>
      </c>
      <c r="L490" s="2">
        <v>40</v>
      </c>
    </row>
    <row r="491" spans="1:12" x14ac:dyDescent="0.25">
      <c r="A491" s="1">
        <v>42761</v>
      </c>
      <c r="B491" t="s">
        <v>320</v>
      </c>
      <c r="C491" t="s">
        <v>396</v>
      </c>
      <c r="D491">
        <v>43</v>
      </c>
      <c r="E491" s="15">
        <v>420</v>
      </c>
      <c r="F491" s="2">
        <v>30</v>
      </c>
      <c r="L491" s="2">
        <v>29</v>
      </c>
    </row>
    <row r="492" spans="1:12" x14ac:dyDescent="0.25">
      <c r="A492" s="1">
        <v>42761</v>
      </c>
      <c r="B492" t="s">
        <v>318</v>
      </c>
      <c r="C492" t="s">
        <v>178</v>
      </c>
      <c r="D492" t="s">
        <v>202</v>
      </c>
      <c r="E492" s="15">
        <v>1226</v>
      </c>
      <c r="L492" s="2">
        <v>40</v>
      </c>
    </row>
    <row r="493" spans="1:12" x14ac:dyDescent="0.25">
      <c r="A493" s="1">
        <v>42761</v>
      </c>
      <c r="B493" t="s">
        <v>310</v>
      </c>
      <c r="C493" t="s">
        <v>180</v>
      </c>
      <c r="D493" t="s">
        <v>406</v>
      </c>
      <c r="E493" s="15">
        <v>584</v>
      </c>
      <c r="F493" s="2">
        <v>14</v>
      </c>
      <c r="G493" t="s">
        <v>396</v>
      </c>
      <c r="H493">
        <v>51</v>
      </c>
      <c r="I493" s="2">
        <v>251</v>
      </c>
      <c r="J493" s="2" t="s">
        <v>563</v>
      </c>
      <c r="K493" s="2">
        <v>360</v>
      </c>
      <c r="L493" s="2">
        <v>7</v>
      </c>
    </row>
    <row r="494" spans="1:12" x14ac:dyDescent="0.25">
      <c r="A494" s="1">
        <v>42761</v>
      </c>
      <c r="B494" t="s">
        <v>328</v>
      </c>
      <c r="C494" t="s">
        <v>183</v>
      </c>
      <c r="D494" t="s">
        <v>430</v>
      </c>
      <c r="E494" s="15">
        <v>825</v>
      </c>
      <c r="F494" s="2">
        <v>12</v>
      </c>
      <c r="L494" s="2">
        <v>50</v>
      </c>
    </row>
    <row r="495" spans="1:12" x14ac:dyDescent="0.25">
      <c r="A495" s="1">
        <v>42761</v>
      </c>
      <c r="B495" t="s">
        <v>329</v>
      </c>
      <c r="C495" t="s">
        <v>184</v>
      </c>
      <c r="D495" t="s">
        <v>222</v>
      </c>
      <c r="E495" s="15">
        <v>485</v>
      </c>
      <c r="G495" t="s">
        <v>396</v>
      </c>
      <c r="H495">
        <v>61</v>
      </c>
      <c r="I495" s="2">
        <v>92</v>
      </c>
      <c r="J495" s="2" t="s">
        <v>564</v>
      </c>
      <c r="L495" s="2">
        <v>15</v>
      </c>
    </row>
    <row r="496" spans="1:12" x14ac:dyDescent="0.25">
      <c r="A496" s="1">
        <v>42761</v>
      </c>
      <c r="B496" t="s">
        <v>312</v>
      </c>
      <c r="C496" t="s">
        <v>185</v>
      </c>
      <c r="D496" t="s">
        <v>225</v>
      </c>
      <c r="E496" s="15">
        <v>617</v>
      </c>
      <c r="L496" s="2">
        <v>21</v>
      </c>
    </row>
    <row r="497" spans="1:12" x14ac:dyDescent="0.25">
      <c r="A497" s="1">
        <v>42761</v>
      </c>
      <c r="B497" t="s">
        <v>334</v>
      </c>
      <c r="C497" t="s">
        <v>186</v>
      </c>
      <c r="D497" t="s">
        <v>240</v>
      </c>
      <c r="E497" s="15">
        <v>953</v>
      </c>
      <c r="G497" t="s">
        <v>396</v>
      </c>
      <c r="H497">
        <v>71</v>
      </c>
      <c r="I497" s="2">
        <v>220</v>
      </c>
      <c r="J497" s="2" t="s">
        <v>565</v>
      </c>
      <c r="K497" s="2">
        <v>340</v>
      </c>
      <c r="L497" s="2">
        <v>15</v>
      </c>
    </row>
    <row r="498" spans="1:12" x14ac:dyDescent="0.25">
      <c r="A498" s="1">
        <v>42761</v>
      </c>
      <c r="B498" t="s">
        <v>314</v>
      </c>
      <c r="C498" t="s">
        <v>187</v>
      </c>
      <c r="D498" t="s">
        <v>242</v>
      </c>
      <c r="E498" s="15">
        <v>692</v>
      </c>
      <c r="L498" s="2">
        <v>8</v>
      </c>
    </row>
    <row r="499" spans="1:12" x14ac:dyDescent="0.25">
      <c r="A499" s="1">
        <v>42761</v>
      </c>
      <c r="B499" t="s">
        <v>335</v>
      </c>
      <c r="C499" t="s">
        <v>187</v>
      </c>
      <c r="D499" t="s">
        <v>245</v>
      </c>
      <c r="E499" s="15">
        <v>802</v>
      </c>
      <c r="K499" s="2">
        <v>200</v>
      </c>
      <c r="L499" s="2">
        <v>23</v>
      </c>
    </row>
    <row r="500" spans="1:12" x14ac:dyDescent="0.25">
      <c r="A500" s="1">
        <v>42761</v>
      </c>
      <c r="B500" t="s">
        <v>336</v>
      </c>
      <c r="C500" t="s">
        <v>188</v>
      </c>
      <c r="D500" t="s">
        <v>254</v>
      </c>
      <c r="E500" s="15">
        <v>440</v>
      </c>
      <c r="L500" s="2">
        <v>20</v>
      </c>
    </row>
    <row r="501" spans="1:12" x14ac:dyDescent="0.25">
      <c r="A501" s="1">
        <v>42761</v>
      </c>
      <c r="B501" t="s">
        <v>513</v>
      </c>
      <c r="C501" t="s">
        <v>188</v>
      </c>
      <c r="D501" t="s">
        <v>256</v>
      </c>
      <c r="E501" s="15">
        <v>799</v>
      </c>
      <c r="L501" s="2">
        <v>55</v>
      </c>
    </row>
    <row r="502" spans="1:12" x14ac:dyDescent="0.25">
      <c r="A502" s="1">
        <v>42761</v>
      </c>
      <c r="B502" t="s">
        <v>402</v>
      </c>
      <c r="C502" t="s">
        <v>188</v>
      </c>
      <c r="D502" t="s">
        <v>255</v>
      </c>
      <c r="E502" s="15">
        <v>386</v>
      </c>
      <c r="L502" s="2">
        <v>18</v>
      </c>
    </row>
    <row r="503" spans="1:12" x14ac:dyDescent="0.25">
      <c r="A503" s="1">
        <v>42761</v>
      </c>
      <c r="B503" t="s">
        <v>337</v>
      </c>
      <c r="C503" t="s">
        <v>190</v>
      </c>
      <c r="D503" t="s">
        <v>268</v>
      </c>
      <c r="E503" s="15">
        <v>321</v>
      </c>
      <c r="G503" t="s">
        <v>396</v>
      </c>
      <c r="H503">
        <v>83</v>
      </c>
      <c r="I503" s="2">
        <f>510-209</f>
        <v>301</v>
      </c>
      <c r="L503" s="2">
        <v>20</v>
      </c>
    </row>
    <row r="504" spans="1:12" x14ac:dyDescent="0.25">
      <c r="A504" s="1">
        <v>42761</v>
      </c>
      <c r="B504" t="s">
        <v>338</v>
      </c>
      <c r="C504" t="s">
        <v>192</v>
      </c>
      <c r="D504" t="s">
        <v>472</v>
      </c>
      <c r="E504" s="15">
        <v>170</v>
      </c>
      <c r="G504" t="s">
        <v>396</v>
      </c>
      <c r="H504">
        <v>83</v>
      </c>
      <c r="I504" s="2">
        <v>209</v>
      </c>
      <c r="J504" s="2" t="s">
        <v>550</v>
      </c>
      <c r="L504" s="2">
        <v>12</v>
      </c>
    </row>
    <row r="505" spans="1:12" x14ac:dyDescent="0.25">
      <c r="A505" s="1">
        <v>42761</v>
      </c>
      <c r="B505" t="s">
        <v>339</v>
      </c>
      <c r="C505" t="s">
        <v>192</v>
      </c>
      <c r="D505" t="s">
        <v>276</v>
      </c>
      <c r="E505" s="15">
        <v>350</v>
      </c>
      <c r="L505" s="2">
        <v>13</v>
      </c>
    </row>
    <row r="506" spans="1:12" x14ac:dyDescent="0.25">
      <c r="A506" s="1">
        <v>42761</v>
      </c>
      <c r="B506" t="s">
        <v>340</v>
      </c>
      <c r="C506" t="s">
        <v>193</v>
      </c>
      <c r="D506" t="s">
        <v>280</v>
      </c>
      <c r="E506" s="15">
        <v>815</v>
      </c>
      <c r="L506" s="2">
        <v>16</v>
      </c>
    </row>
    <row r="507" spans="1:12" x14ac:dyDescent="0.25">
      <c r="A507" s="1">
        <v>42761</v>
      </c>
      <c r="B507" t="s">
        <v>341</v>
      </c>
      <c r="C507" t="s">
        <v>194</v>
      </c>
      <c r="D507" t="s">
        <v>289</v>
      </c>
      <c r="E507" s="15">
        <v>464</v>
      </c>
      <c r="G507" t="s">
        <v>396</v>
      </c>
      <c r="H507">
        <v>93</v>
      </c>
      <c r="I507" s="2">
        <v>140</v>
      </c>
      <c r="J507" s="2" t="s">
        <v>473</v>
      </c>
      <c r="L507" s="2">
        <v>9</v>
      </c>
    </row>
    <row r="508" spans="1:12" x14ac:dyDescent="0.25">
      <c r="A508" s="1">
        <v>42762</v>
      </c>
      <c r="B508" t="s">
        <v>307</v>
      </c>
      <c r="C508" t="s">
        <v>152</v>
      </c>
      <c r="D508" t="s">
        <v>113</v>
      </c>
      <c r="E508" s="15">
        <v>654</v>
      </c>
      <c r="G508" t="s">
        <v>396</v>
      </c>
      <c r="H508">
        <v>51</v>
      </c>
      <c r="I508" s="2">
        <v>55</v>
      </c>
      <c r="J508" s="2" t="s">
        <v>566</v>
      </c>
    </row>
    <row r="509" spans="1:12" x14ac:dyDescent="0.25">
      <c r="A509" s="1">
        <v>42762</v>
      </c>
      <c r="B509" t="s">
        <v>309</v>
      </c>
      <c r="C509" t="s">
        <v>153</v>
      </c>
      <c r="D509" t="s">
        <v>125</v>
      </c>
      <c r="E509" s="15">
        <v>422</v>
      </c>
      <c r="F509" s="2">
        <v>43</v>
      </c>
    </row>
    <row r="510" spans="1:12" x14ac:dyDescent="0.25">
      <c r="A510" s="1">
        <v>42762</v>
      </c>
      <c r="B510" t="s">
        <v>311</v>
      </c>
      <c r="C510" t="s">
        <v>151</v>
      </c>
      <c r="D510" t="s">
        <v>135</v>
      </c>
      <c r="E510" s="15">
        <v>323</v>
      </c>
      <c r="F510" s="2">
        <v>76</v>
      </c>
    </row>
    <row r="511" spans="1:12" x14ac:dyDescent="0.25">
      <c r="A511" s="1">
        <v>42762</v>
      </c>
      <c r="B511" t="s">
        <v>314</v>
      </c>
      <c r="C511" t="s">
        <v>154</v>
      </c>
      <c r="D511" t="s">
        <v>143</v>
      </c>
      <c r="E511" s="15">
        <v>655</v>
      </c>
      <c r="K511" s="2">
        <v>181</v>
      </c>
    </row>
    <row r="512" spans="1:12" x14ac:dyDescent="0.25">
      <c r="A512" s="1">
        <v>42762</v>
      </c>
      <c r="B512" t="s">
        <v>316</v>
      </c>
      <c r="C512" t="s">
        <v>154</v>
      </c>
      <c r="D512" t="s">
        <v>142</v>
      </c>
      <c r="E512" s="15">
        <v>594</v>
      </c>
    </row>
    <row r="513" spans="1:10" x14ac:dyDescent="0.25">
      <c r="A513" s="1">
        <v>42762</v>
      </c>
      <c r="B513" t="s">
        <v>424</v>
      </c>
      <c r="C513" t="s">
        <v>396</v>
      </c>
      <c r="D513">
        <v>31</v>
      </c>
      <c r="E513" s="15">
        <v>200</v>
      </c>
      <c r="G513" t="s">
        <v>396</v>
      </c>
      <c r="H513">
        <v>32</v>
      </c>
      <c r="I513" s="2">
        <v>115</v>
      </c>
      <c r="J513" s="2" t="s">
        <v>567</v>
      </c>
    </row>
    <row r="514" spans="1:10" x14ac:dyDescent="0.25">
      <c r="A514" s="1">
        <v>42762</v>
      </c>
      <c r="B514" t="s">
        <v>315</v>
      </c>
      <c r="C514" t="s">
        <v>172</v>
      </c>
      <c r="D514" t="s">
        <v>167</v>
      </c>
      <c r="E514" s="15">
        <v>1018</v>
      </c>
    </row>
    <row r="515" spans="1:10" x14ac:dyDescent="0.25">
      <c r="A515" s="1">
        <v>42762</v>
      </c>
      <c r="B515" t="s">
        <v>338</v>
      </c>
      <c r="C515" t="s">
        <v>172</v>
      </c>
      <c r="D515" t="s">
        <v>162</v>
      </c>
      <c r="E515" s="15">
        <v>852</v>
      </c>
      <c r="F515" s="2">
        <v>34</v>
      </c>
    </row>
    <row r="516" spans="1:10" x14ac:dyDescent="0.25">
      <c r="A516" s="1">
        <v>42762</v>
      </c>
      <c r="B516" t="s">
        <v>513</v>
      </c>
      <c r="C516" t="s">
        <v>173</v>
      </c>
      <c r="D516" t="s">
        <v>168</v>
      </c>
      <c r="E516" s="15">
        <v>815</v>
      </c>
    </row>
    <row r="517" spans="1:10" x14ac:dyDescent="0.25">
      <c r="A517" s="1">
        <v>42762</v>
      </c>
      <c r="B517" t="s">
        <v>425</v>
      </c>
      <c r="C517" t="s">
        <v>176</v>
      </c>
      <c r="D517" t="s">
        <v>518</v>
      </c>
      <c r="E517" s="15">
        <v>396</v>
      </c>
      <c r="F517" s="2">
        <v>32</v>
      </c>
    </row>
    <row r="518" spans="1:10" x14ac:dyDescent="0.25">
      <c r="A518" s="1">
        <v>42762</v>
      </c>
      <c r="B518" t="s">
        <v>553</v>
      </c>
      <c r="C518" t="s">
        <v>177</v>
      </c>
      <c r="D518" t="s">
        <v>199</v>
      </c>
      <c r="E518" s="15">
        <v>994</v>
      </c>
    </row>
    <row r="519" spans="1:10" x14ac:dyDescent="0.25">
      <c r="A519" s="1">
        <v>42762</v>
      </c>
      <c r="B519" t="s">
        <v>318</v>
      </c>
      <c r="C519" t="s">
        <v>177</v>
      </c>
      <c r="D519" t="s">
        <v>528</v>
      </c>
      <c r="E519" s="15">
        <v>784</v>
      </c>
      <c r="G519" t="s">
        <v>396</v>
      </c>
      <c r="H519">
        <v>42</v>
      </c>
      <c r="I519" s="2">
        <v>169</v>
      </c>
    </row>
    <row r="520" spans="1:10" x14ac:dyDescent="0.25">
      <c r="A520" s="1">
        <v>42762</v>
      </c>
      <c r="B520" t="s">
        <v>320</v>
      </c>
      <c r="C520" t="s">
        <v>178</v>
      </c>
      <c r="D520" t="s">
        <v>203</v>
      </c>
      <c r="E520" s="15">
        <v>741</v>
      </c>
      <c r="F520" s="2">
        <v>40</v>
      </c>
    </row>
    <row r="521" spans="1:10" x14ac:dyDescent="0.25">
      <c r="A521" s="1">
        <v>42762</v>
      </c>
      <c r="B521" t="s">
        <v>310</v>
      </c>
      <c r="C521" t="s">
        <v>180</v>
      </c>
      <c r="D521" t="s">
        <v>503</v>
      </c>
      <c r="E521" s="15">
        <v>278</v>
      </c>
      <c r="G521" t="s">
        <v>396</v>
      </c>
      <c r="H521">
        <v>51</v>
      </c>
      <c r="I521" s="2">
        <v>360</v>
      </c>
    </row>
    <row r="522" spans="1:10" x14ac:dyDescent="0.25">
      <c r="A522" s="1">
        <v>42762</v>
      </c>
      <c r="B522" t="s">
        <v>328</v>
      </c>
      <c r="C522" t="s">
        <v>182</v>
      </c>
      <c r="D522" t="s">
        <v>466</v>
      </c>
      <c r="E522" s="15">
        <v>675</v>
      </c>
      <c r="G522" t="s">
        <v>396</v>
      </c>
      <c r="H522">
        <v>51</v>
      </c>
      <c r="I522" s="2">
        <v>192</v>
      </c>
      <c r="J522" s="2" t="s">
        <v>568</v>
      </c>
    </row>
    <row r="523" spans="1:10" x14ac:dyDescent="0.25">
      <c r="A523" s="1">
        <v>42762</v>
      </c>
      <c r="B523" t="s">
        <v>329</v>
      </c>
      <c r="C523" t="s">
        <v>185</v>
      </c>
      <c r="D523" t="s">
        <v>228</v>
      </c>
      <c r="E523" s="15">
        <v>584</v>
      </c>
    </row>
    <row r="524" spans="1:10" x14ac:dyDescent="0.25">
      <c r="A524" s="1">
        <v>42762</v>
      </c>
      <c r="B524" t="s">
        <v>312</v>
      </c>
      <c r="C524" t="s">
        <v>185</v>
      </c>
      <c r="D524" t="s">
        <v>226</v>
      </c>
      <c r="E524" s="15">
        <v>310</v>
      </c>
    </row>
    <row r="525" spans="1:10" x14ac:dyDescent="0.25">
      <c r="A525" s="1">
        <v>42762</v>
      </c>
      <c r="B525" t="s">
        <v>334</v>
      </c>
      <c r="C525" t="s">
        <v>186</v>
      </c>
      <c r="F525" s="2">
        <v>200</v>
      </c>
      <c r="G525" t="s">
        <v>396</v>
      </c>
      <c r="H525">
        <v>71</v>
      </c>
      <c r="I525" s="2">
        <v>340</v>
      </c>
      <c r="J525" s="2" t="s">
        <v>569</v>
      </c>
    </row>
    <row r="526" spans="1:10" x14ac:dyDescent="0.25">
      <c r="A526" s="1">
        <v>42762</v>
      </c>
      <c r="B526" t="s">
        <v>335</v>
      </c>
      <c r="C526" t="s">
        <v>187</v>
      </c>
      <c r="F526" s="2">
        <v>70</v>
      </c>
      <c r="G526" t="s">
        <v>396</v>
      </c>
      <c r="H526">
        <v>72</v>
      </c>
      <c r="I526" s="2">
        <v>200</v>
      </c>
      <c r="J526" s="2" t="s">
        <v>570</v>
      </c>
    </row>
    <row r="527" spans="1:10" x14ac:dyDescent="0.25">
      <c r="A527" s="1">
        <v>42762</v>
      </c>
      <c r="B527" t="s">
        <v>336</v>
      </c>
      <c r="C527" t="s">
        <v>188</v>
      </c>
      <c r="F527" s="2">
        <v>139</v>
      </c>
      <c r="G527" t="s">
        <v>396</v>
      </c>
      <c r="H527">
        <v>44</v>
      </c>
      <c r="I527" s="2">
        <v>267</v>
      </c>
      <c r="J527" s="2" t="s">
        <v>571</v>
      </c>
    </row>
    <row r="528" spans="1:10" x14ac:dyDescent="0.25">
      <c r="A528" s="1">
        <v>42762</v>
      </c>
      <c r="B528" t="s">
        <v>402</v>
      </c>
      <c r="C528" t="s">
        <v>189</v>
      </c>
      <c r="D528" t="s">
        <v>264</v>
      </c>
      <c r="E528" s="15">
        <v>458</v>
      </c>
      <c r="F528" s="2">
        <v>25</v>
      </c>
    </row>
    <row r="529" spans="1:11" x14ac:dyDescent="0.25">
      <c r="A529" s="1">
        <v>42762</v>
      </c>
      <c r="B529" t="s">
        <v>337</v>
      </c>
      <c r="C529" t="s">
        <v>190</v>
      </c>
      <c r="D529" t="s">
        <v>269</v>
      </c>
      <c r="E529" s="15">
        <v>850</v>
      </c>
      <c r="F529" s="2">
        <v>75</v>
      </c>
    </row>
    <row r="530" spans="1:11" x14ac:dyDescent="0.25">
      <c r="A530" s="1">
        <v>42762</v>
      </c>
      <c r="B530" t="s">
        <v>339</v>
      </c>
      <c r="C530" t="s">
        <v>192</v>
      </c>
      <c r="D530" t="s">
        <v>277</v>
      </c>
      <c r="E530" s="15">
        <v>390</v>
      </c>
      <c r="F530" s="2">
        <v>12</v>
      </c>
    </row>
    <row r="531" spans="1:11" x14ac:dyDescent="0.25">
      <c r="A531" s="1">
        <v>42762</v>
      </c>
      <c r="B531" t="s">
        <v>340</v>
      </c>
      <c r="C531" t="s">
        <v>193</v>
      </c>
      <c r="D531" t="s">
        <v>281</v>
      </c>
      <c r="E531" s="15">
        <v>490</v>
      </c>
      <c r="F531" s="2">
        <v>17</v>
      </c>
    </row>
    <row r="532" spans="1:11" x14ac:dyDescent="0.25">
      <c r="A532" s="1">
        <v>42762</v>
      </c>
      <c r="B532" t="s">
        <v>341</v>
      </c>
      <c r="C532" t="s">
        <v>194</v>
      </c>
      <c r="D532" t="s">
        <v>292</v>
      </c>
      <c r="E532" s="15">
        <v>237</v>
      </c>
      <c r="F532" s="2">
        <v>30</v>
      </c>
    </row>
    <row r="533" spans="1:11" x14ac:dyDescent="0.25">
      <c r="A533" s="1">
        <v>42765</v>
      </c>
      <c r="B533" t="s">
        <v>307</v>
      </c>
      <c r="C533" t="s">
        <v>152</v>
      </c>
      <c r="D533" t="s">
        <v>114</v>
      </c>
      <c r="E533" s="15">
        <v>851</v>
      </c>
    </row>
    <row r="534" spans="1:11" x14ac:dyDescent="0.25">
      <c r="A534" s="1">
        <v>42765</v>
      </c>
      <c r="B534" t="s">
        <v>309</v>
      </c>
      <c r="C534" t="s">
        <v>153</v>
      </c>
      <c r="D534" t="s">
        <v>126</v>
      </c>
      <c r="E534" s="15">
        <v>648</v>
      </c>
      <c r="F534" s="2">
        <v>9</v>
      </c>
    </row>
    <row r="535" spans="1:11" x14ac:dyDescent="0.25">
      <c r="A535" s="1">
        <v>42765</v>
      </c>
      <c r="B535" t="s">
        <v>310</v>
      </c>
      <c r="C535" t="s">
        <v>153</v>
      </c>
      <c r="D535" t="s">
        <v>128</v>
      </c>
      <c r="E535" s="15">
        <v>908</v>
      </c>
      <c r="K535" s="2">
        <v>119</v>
      </c>
    </row>
    <row r="536" spans="1:11" x14ac:dyDescent="0.25">
      <c r="A536" s="1">
        <v>42765</v>
      </c>
      <c r="B536" t="s">
        <v>513</v>
      </c>
      <c r="C536" t="s">
        <v>153</v>
      </c>
      <c r="D536" t="s">
        <v>115</v>
      </c>
      <c r="E536" s="15">
        <v>799</v>
      </c>
      <c r="F536" s="2">
        <v>5</v>
      </c>
    </row>
    <row r="537" spans="1:11" x14ac:dyDescent="0.25">
      <c r="A537" s="1">
        <v>42765</v>
      </c>
      <c r="B537" t="s">
        <v>312</v>
      </c>
      <c r="C537" t="s">
        <v>151</v>
      </c>
      <c r="D537" t="s">
        <v>137</v>
      </c>
      <c r="E537" s="15">
        <v>393</v>
      </c>
      <c r="F537" s="2">
        <v>18</v>
      </c>
    </row>
    <row r="538" spans="1:11" x14ac:dyDescent="0.25">
      <c r="A538" s="1">
        <v>42765</v>
      </c>
      <c r="B538" t="s">
        <v>311</v>
      </c>
      <c r="C538" t="s">
        <v>151</v>
      </c>
      <c r="D538" t="s">
        <v>138</v>
      </c>
      <c r="E538" s="15">
        <v>562</v>
      </c>
    </row>
    <row r="539" spans="1:11" x14ac:dyDescent="0.25">
      <c r="A539" s="1">
        <v>42765</v>
      </c>
      <c r="B539" t="s">
        <v>316</v>
      </c>
      <c r="C539" t="s">
        <v>154</v>
      </c>
      <c r="D539" t="s">
        <v>139</v>
      </c>
      <c r="E539" s="15">
        <v>1174</v>
      </c>
      <c r="G539" t="s">
        <v>154</v>
      </c>
      <c r="H539" t="s">
        <v>140</v>
      </c>
      <c r="I539" s="2">
        <v>437</v>
      </c>
      <c r="K539" s="2">
        <v>300</v>
      </c>
    </row>
    <row r="540" spans="1:11" x14ac:dyDescent="0.25">
      <c r="A540" s="1">
        <v>42765</v>
      </c>
      <c r="B540" t="s">
        <v>313</v>
      </c>
      <c r="C540" t="s">
        <v>154</v>
      </c>
      <c r="D540" t="s">
        <v>141</v>
      </c>
      <c r="E540" s="15">
        <v>681</v>
      </c>
    </row>
    <row r="541" spans="1:11" x14ac:dyDescent="0.25">
      <c r="A541" s="1">
        <v>42765</v>
      </c>
      <c r="B541" t="s">
        <v>315</v>
      </c>
      <c r="C541" t="s">
        <v>173</v>
      </c>
      <c r="D541" t="s">
        <v>159</v>
      </c>
      <c r="E541" s="15">
        <v>678</v>
      </c>
      <c r="G541" t="s">
        <v>175</v>
      </c>
      <c r="H541" t="s">
        <v>161</v>
      </c>
      <c r="I541" s="2">
        <v>565</v>
      </c>
      <c r="K541" s="2">
        <v>240</v>
      </c>
    </row>
    <row r="542" spans="1:11" x14ac:dyDescent="0.25">
      <c r="A542" s="1">
        <v>42765</v>
      </c>
      <c r="B542" t="s">
        <v>424</v>
      </c>
      <c r="C542" t="s">
        <v>173</v>
      </c>
      <c r="D542" t="s">
        <v>165</v>
      </c>
      <c r="E542" s="15">
        <v>638</v>
      </c>
      <c r="F542" s="2">
        <v>18</v>
      </c>
    </row>
    <row r="543" spans="1:11" x14ac:dyDescent="0.25">
      <c r="A543" s="1">
        <v>42765</v>
      </c>
      <c r="B543" t="s">
        <v>318</v>
      </c>
      <c r="C543" t="s">
        <v>173</v>
      </c>
      <c r="D543" t="s">
        <v>169</v>
      </c>
      <c r="E543" s="15">
        <v>972</v>
      </c>
    </row>
    <row r="544" spans="1:11" x14ac:dyDescent="0.25">
      <c r="A544" s="1">
        <v>42765</v>
      </c>
      <c r="B544" t="s">
        <v>425</v>
      </c>
      <c r="C544" t="s">
        <v>176</v>
      </c>
      <c r="D544" t="s">
        <v>519</v>
      </c>
      <c r="E544" s="15">
        <v>410</v>
      </c>
    </row>
    <row r="545" spans="1:11" x14ac:dyDescent="0.25">
      <c r="A545" s="1">
        <v>42765</v>
      </c>
      <c r="B545" t="s">
        <v>319</v>
      </c>
      <c r="C545" t="s">
        <v>177</v>
      </c>
      <c r="D545" t="s">
        <v>529</v>
      </c>
      <c r="E545" s="15">
        <v>346</v>
      </c>
      <c r="F545" s="2">
        <v>10</v>
      </c>
    </row>
    <row r="546" spans="1:11" x14ac:dyDescent="0.25">
      <c r="A546" s="1">
        <v>42765</v>
      </c>
      <c r="B546" t="s">
        <v>308</v>
      </c>
      <c r="C546" t="s">
        <v>179</v>
      </c>
      <c r="D546" t="s">
        <v>208</v>
      </c>
      <c r="E546" s="15">
        <v>489</v>
      </c>
      <c r="F546" s="2">
        <v>11</v>
      </c>
    </row>
    <row r="547" spans="1:11" x14ac:dyDescent="0.25">
      <c r="A547" s="1">
        <v>42765</v>
      </c>
      <c r="B547" t="s">
        <v>320</v>
      </c>
      <c r="C547" t="s">
        <v>178</v>
      </c>
      <c r="D547" t="s">
        <v>204</v>
      </c>
      <c r="E547" s="15">
        <v>754</v>
      </c>
      <c r="F547" s="2">
        <v>20</v>
      </c>
    </row>
    <row r="548" spans="1:11" x14ac:dyDescent="0.25">
      <c r="A548" s="1">
        <v>42765</v>
      </c>
      <c r="B548" t="s">
        <v>317</v>
      </c>
      <c r="C548" t="s">
        <v>181</v>
      </c>
      <c r="D548" t="s">
        <v>326</v>
      </c>
      <c r="E548" s="15">
        <v>850</v>
      </c>
      <c r="F548" s="2">
        <v>29</v>
      </c>
    </row>
    <row r="549" spans="1:11" x14ac:dyDescent="0.25">
      <c r="A549" s="1">
        <v>42765</v>
      </c>
      <c r="B549" t="s">
        <v>328</v>
      </c>
      <c r="C549" t="s">
        <v>182</v>
      </c>
      <c r="D549" t="s">
        <v>510</v>
      </c>
      <c r="E549" s="15">
        <v>1123</v>
      </c>
      <c r="F549" s="2">
        <v>3</v>
      </c>
      <c r="K549" s="2">
        <v>162</v>
      </c>
    </row>
    <row r="550" spans="1:11" x14ac:dyDescent="0.25">
      <c r="A550" s="1">
        <v>42765</v>
      </c>
      <c r="B550" t="s">
        <v>329</v>
      </c>
      <c r="C550" t="s">
        <v>185</v>
      </c>
      <c r="D550" t="s">
        <v>227</v>
      </c>
      <c r="E550" s="15">
        <v>393</v>
      </c>
      <c r="F550" s="2">
        <v>80</v>
      </c>
      <c r="G550" t="s">
        <v>184</v>
      </c>
      <c r="H550" t="s">
        <v>224</v>
      </c>
      <c r="I550" s="2">
        <v>301</v>
      </c>
      <c r="K550" s="2">
        <v>60</v>
      </c>
    </row>
    <row r="551" spans="1:11" x14ac:dyDescent="0.25">
      <c r="A551" s="1">
        <v>42765</v>
      </c>
      <c r="B551" t="s">
        <v>314</v>
      </c>
      <c r="C551" t="s">
        <v>186</v>
      </c>
      <c r="D551" t="s">
        <v>231</v>
      </c>
      <c r="E551" s="15">
        <v>501</v>
      </c>
      <c r="G551" t="s">
        <v>396</v>
      </c>
      <c r="H551">
        <v>22</v>
      </c>
      <c r="I551" s="2">
        <v>181</v>
      </c>
      <c r="J551" s="2" t="s">
        <v>145</v>
      </c>
      <c r="K551" s="2">
        <v>196</v>
      </c>
    </row>
    <row r="552" spans="1:11" x14ac:dyDescent="0.25">
      <c r="A552" s="1">
        <v>42765</v>
      </c>
      <c r="B552" t="s">
        <v>334</v>
      </c>
      <c r="C552" t="s">
        <v>186</v>
      </c>
      <c r="D552" t="s">
        <v>333</v>
      </c>
      <c r="E552" s="15">
        <v>598</v>
      </c>
    </row>
    <row r="553" spans="1:11" x14ac:dyDescent="0.25">
      <c r="A553" s="1">
        <v>42765</v>
      </c>
      <c r="B553" t="s">
        <v>335</v>
      </c>
      <c r="C553" t="s">
        <v>187</v>
      </c>
      <c r="D553" t="s">
        <v>247</v>
      </c>
      <c r="E553" s="15">
        <v>231</v>
      </c>
    </row>
    <row r="554" spans="1:11" x14ac:dyDescent="0.25">
      <c r="A554" s="1">
        <v>42765</v>
      </c>
      <c r="B554" t="s">
        <v>336</v>
      </c>
      <c r="C554" t="s">
        <v>188</v>
      </c>
      <c r="D554" t="s">
        <v>250</v>
      </c>
      <c r="E554" s="15">
        <v>948</v>
      </c>
    </row>
    <row r="555" spans="1:11" x14ac:dyDescent="0.25">
      <c r="A555" s="1">
        <v>42765</v>
      </c>
      <c r="B555" t="s">
        <v>337</v>
      </c>
      <c r="C555" t="s">
        <v>188</v>
      </c>
      <c r="D555" t="s">
        <v>259</v>
      </c>
      <c r="E555" s="15">
        <v>1013</v>
      </c>
    </row>
    <row r="556" spans="1:11" x14ac:dyDescent="0.25">
      <c r="A556" s="1">
        <v>42765</v>
      </c>
      <c r="B556" t="s">
        <v>402</v>
      </c>
      <c r="C556" t="s">
        <v>189</v>
      </c>
      <c r="D556" t="s">
        <v>512</v>
      </c>
      <c r="E556" s="15">
        <v>490</v>
      </c>
    </row>
    <row r="557" spans="1:11" x14ac:dyDescent="0.25">
      <c r="A557" s="1">
        <v>42765</v>
      </c>
      <c r="B557" t="s">
        <v>338</v>
      </c>
      <c r="C557" t="s">
        <v>192</v>
      </c>
      <c r="D557" t="s">
        <v>270</v>
      </c>
      <c r="E557" s="15">
        <v>436</v>
      </c>
      <c r="F557" s="2">
        <v>2</v>
      </c>
    </row>
    <row r="558" spans="1:11" x14ac:dyDescent="0.25">
      <c r="A558" s="1">
        <v>42765</v>
      </c>
      <c r="B558" t="s">
        <v>340</v>
      </c>
      <c r="C558" t="s">
        <v>193</v>
      </c>
      <c r="D558" t="s">
        <v>282</v>
      </c>
      <c r="E558" s="15">
        <v>257</v>
      </c>
      <c r="F558" s="2">
        <v>1</v>
      </c>
    </row>
    <row r="559" spans="1:11" x14ac:dyDescent="0.25">
      <c r="A559" s="1">
        <v>42765</v>
      </c>
      <c r="B559" t="s">
        <v>339</v>
      </c>
      <c r="C559" t="s">
        <v>193</v>
      </c>
      <c r="D559" t="s">
        <v>283</v>
      </c>
      <c r="E559" s="15">
        <v>447</v>
      </c>
    </row>
    <row r="560" spans="1:11" x14ac:dyDescent="0.25">
      <c r="A560" s="1">
        <v>42765</v>
      </c>
      <c r="B560" t="s">
        <v>341</v>
      </c>
      <c r="C560" t="s">
        <v>194</v>
      </c>
      <c r="D560" t="s">
        <v>290</v>
      </c>
      <c r="E560" s="15">
        <v>733</v>
      </c>
    </row>
    <row r="561" spans="1:11" x14ac:dyDescent="0.25">
      <c r="A561" s="1">
        <v>42766</v>
      </c>
      <c r="B561" t="s">
        <v>307</v>
      </c>
      <c r="C561" t="s">
        <v>152</v>
      </c>
      <c r="D561" t="s">
        <v>112</v>
      </c>
      <c r="E561" s="15">
        <v>686</v>
      </c>
    </row>
    <row r="562" spans="1:11" x14ac:dyDescent="0.25">
      <c r="A562" s="1">
        <v>42766</v>
      </c>
      <c r="B562" t="s">
        <v>309</v>
      </c>
      <c r="C562" t="s">
        <v>153</v>
      </c>
      <c r="D562" t="s">
        <v>119</v>
      </c>
      <c r="E562" s="15">
        <v>556</v>
      </c>
      <c r="F562" s="2">
        <v>40</v>
      </c>
    </row>
    <row r="563" spans="1:11" x14ac:dyDescent="0.25">
      <c r="A563" s="1">
        <v>42766</v>
      </c>
      <c r="B563" t="s">
        <v>318</v>
      </c>
      <c r="C563" t="s">
        <v>153</v>
      </c>
      <c r="D563" t="s">
        <v>127</v>
      </c>
      <c r="E563" s="15">
        <v>784</v>
      </c>
      <c r="G563" t="s">
        <v>396</v>
      </c>
      <c r="H563">
        <v>12</v>
      </c>
      <c r="I563" s="2">
        <v>119</v>
      </c>
      <c r="J563" s="2" t="s">
        <v>539</v>
      </c>
    </row>
    <row r="564" spans="1:11" x14ac:dyDescent="0.25">
      <c r="A564" s="1">
        <v>42766</v>
      </c>
      <c r="B564" t="s">
        <v>513</v>
      </c>
      <c r="C564" t="s">
        <v>153</v>
      </c>
      <c r="D564" t="s">
        <v>116</v>
      </c>
      <c r="E564" s="15">
        <v>597</v>
      </c>
    </row>
    <row r="565" spans="1:11" x14ac:dyDescent="0.25">
      <c r="A565" s="1">
        <v>42766</v>
      </c>
      <c r="B565" t="s">
        <v>311</v>
      </c>
      <c r="C565" t="s">
        <v>151</v>
      </c>
      <c r="D565" t="s">
        <v>132</v>
      </c>
      <c r="E565" s="15">
        <v>422</v>
      </c>
      <c r="F565" s="2">
        <v>7</v>
      </c>
    </row>
    <row r="566" spans="1:11" x14ac:dyDescent="0.25">
      <c r="A566" s="1">
        <v>42766</v>
      </c>
      <c r="B566" t="s">
        <v>328</v>
      </c>
      <c r="C566" t="s">
        <v>151</v>
      </c>
      <c r="D566" t="s">
        <v>129</v>
      </c>
      <c r="E566" s="15">
        <v>821</v>
      </c>
    </row>
    <row r="567" spans="1:11" x14ac:dyDescent="0.25">
      <c r="A567" s="1">
        <v>42766</v>
      </c>
      <c r="B567" t="s">
        <v>313</v>
      </c>
      <c r="C567" t="s">
        <v>154</v>
      </c>
      <c r="D567" t="s">
        <v>149</v>
      </c>
      <c r="E567" s="15">
        <v>765</v>
      </c>
      <c r="F567" s="2">
        <v>12</v>
      </c>
    </row>
    <row r="568" spans="1:11" x14ac:dyDescent="0.25">
      <c r="A568" s="1">
        <v>42766</v>
      </c>
      <c r="B568" t="s">
        <v>316</v>
      </c>
      <c r="C568" t="s">
        <v>154</v>
      </c>
      <c r="D568" t="s">
        <v>142</v>
      </c>
      <c r="E568" s="15">
        <v>417</v>
      </c>
      <c r="F568" s="2">
        <v>9</v>
      </c>
      <c r="G568" t="s">
        <v>396</v>
      </c>
      <c r="H568">
        <v>22</v>
      </c>
      <c r="I568" s="2">
        <v>300</v>
      </c>
      <c r="J568" s="2" t="s">
        <v>572</v>
      </c>
    </row>
    <row r="569" spans="1:11" x14ac:dyDescent="0.25">
      <c r="A569" s="1">
        <v>42766</v>
      </c>
      <c r="B569" t="s">
        <v>315</v>
      </c>
      <c r="C569" t="s">
        <v>175</v>
      </c>
      <c r="D569" t="s">
        <v>157</v>
      </c>
      <c r="E569" s="15">
        <v>933</v>
      </c>
      <c r="G569" t="s">
        <v>396</v>
      </c>
      <c r="H569">
        <v>31</v>
      </c>
      <c r="I569" s="2">
        <v>240</v>
      </c>
      <c r="J569" s="2" t="s">
        <v>505</v>
      </c>
    </row>
    <row r="570" spans="1:11" x14ac:dyDescent="0.25">
      <c r="A570" s="1">
        <v>42766</v>
      </c>
      <c r="B570" t="s">
        <v>310</v>
      </c>
      <c r="C570" t="s">
        <v>172</v>
      </c>
      <c r="D570" t="s">
        <v>163</v>
      </c>
      <c r="E570" s="15">
        <v>829</v>
      </c>
      <c r="K570" s="2">
        <v>120</v>
      </c>
    </row>
    <row r="571" spans="1:11" x14ac:dyDescent="0.25">
      <c r="A571" s="1">
        <v>42766</v>
      </c>
      <c r="B571" t="s">
        <v>424</v>
      </c>
      <c r="C571" t="s">
        <v>173</v>
      </c>
      <c r="D571" t="s">
        <v>166</v>
      </c>
      <c r="E571" s="15">
        <v>481</v>
      </c>
      <c r="F571" s="2">
        <v>7</v>
      </c>
    </row>
    <row r="572" spans="1:11" x14ac:dyDescent="0.25">
      <c r="A572" s="1">
        <v>42766</v>
      </c>
      <c r="B572" t="s">
        <v>425</v>
      </c>
      <c r="C572" t="s">
        <v>176</v>
      </c>
      <c r="D572" t="s">
        <v>464</v>
      </c>
      <c r="E572" s="15">
        <v>675</v>
      </c>
    </row>
    <row r="573" spans="1:11" x14ac:dyDescent="0.25">
      <c r="A573" s="1">
        <v>42766</v>
      </c>
      <c r="B573" t="s">
        <v>319</v>
      </c>
      <c r="C573" t="s">
        <v>177</v>
      </c>
      <c r="D573" t="s">
        <v>198</v>
      </c>
      <c r="E573" s="15">
        <v>934</v>
      </c>
      <c r="F573" s="2">
        <v>3</v>
      </c>
    </row>
    <row r="574" spans="1:11" x14ac:dyDescent="0.25">
      <c r="A574" s="1">
        <v>42766</v>
      </c>
      <c r="B574" t="s">
        <v>308</v>
      </c>
      <c r="C574" t="s">
        <v>179</v>
      </c>
      <c r="D574" t="s">
        <v>206</v>
      </c>
      <c r="E574" s="15">
        <v>629</v>
      </c>
    </row>
    <row r="575" spans="1:11" x14ac:dyDescent="0.25">
      <c r="A575" s="1">
        <v>42766</v>
      </c>
      <c r="B575" t="s">
        <v>320</v>
      </c>
      <c r="C575" t="s">
        <v>178</v>
      </c>
      <c r="D575" t="s">
        <v>205</v>
      </c>
      <c r="E575" s="15">
        <v>800</v>
      </c>
      <c r="F575" s="2">
        <v>21</v>
      </c>
    </row>
    <row r="576" spans="1:11" x14ac:dyDescent="0.25">
      <c r="A576" s="1">
        <v>42766</v>
      </c>
      <c r="B576" t="s">
        <v>317</v>
      </c>
      <c r="C576" t="s">
        <v>181</v>
      </c>
      <c r="D576" t="s">
        <v>327</v>
      </c>
      <c r="E576" s="15">
        <v>626</v>
      </c>
      <c r="G576" t="s">
        <v>396</v>
      </c>
      <c r="H576">
        <v>53</v>
      </c>
      <c r="I576" s="2">
        <v>163</v>
      </c>
      <c r="K576" s="2">
        <v>233</v>
      </c>
    </row>
    <row r="577" spans="1:11" x14ac:dyDescent="0.25">
      <c r="A577" s="1">
        <v>42766</v>
      </c>
      <c r="B577" t="s">
        <v>329</v>
      </c>
      <c r="C577" t="s">
        <v>184</v>
      </c>
      <c r="D577" t="s">
        <v>218</v>
      </c>
      <c r="E577" s="15">
        <v>931</v>
      </c>
    </row>
    <row r="578" spans="1:11" x14ac:dyDescent="0.25">
      <c r="A578" s="1">
        <v>42766</v>
      </c>
      <c r="B578" t="s">
        <v>312</v>
      </c>
      <c r="C578" t="s">
        <v>185</v>
      </c>
      <c r="D578" t="s">
        <v>229</v>
      </c>
      <c r="E578" s="15">
        <v>403</v>
      </c>
    </row>
    <row r="579" spans="1:11" x14ac:dyDescent="0.25">
      <c r="A579" s="1">
        <v>42766</v>
      </c>
      <c r="B579" t="s">
        <v>314</v>
      </c>
      <c r="C579" t="s">
        <v>186</v>
      </c>
      <c r="D579" t="s">
        <v>232</v>
      </c>
      <c r="E579" s="15">
        <v>391</v>
      </c>
      <c r="G579" t="s">
        <v>396</v>
      </c>
      <c r="H579">
        <v>71</v>
      </c>
      <c r="I579" s="2">
        <v>196</v>
      </c>
    </row>
    <row r="580" spans="1:11" x14ac:dyDescent="0.25">
      <c r="A580" s="1">
        <v>42766</v>
      </c>
      <c r="B580" t="s">
        <v>334</v>
      </c>
      <c r="C580" t="s">
        <v>186</v>
      </c>
      <c r="D580" t="s">
        <v>234</v>
      </c>
      <c r="E580" s="15">
        <v>677</v>
      </c>
      <c r="F580" s="2">
        <v>6</v>
      </c>
    </row>
    <row r="581" spans="1:11" x14ac:dyDescent="0.25">
      <c r="A581" s="1">
        <v>42766</v>
      </c>
      <c r="B581" t="s">
        <v>335</v>
      </c>
      <c r="C581" t="s">
        <v>187</v>
      </c>
      <c r="D581" t="s">
        <v>248</v>
      </c>
      <c r="E581" s="15">
        <v>345</v>
      </c>
      <c r="F581" s="2">
        <v>4</v>
      </c>
    </row>
    <row r="582" spans="1:11" x14ac:dyDescent="0.25">
      <c r="A582" s="1">
        <v>42766</v>
      </c>
      <c r="B582" t="s">
        <v>336</v>
      </c>
      <c r="C582" t="s">
        <v>188</v>
      </c>
      <c r="D582" t="s">
        <v>251</v>
      </c>
      <c r="E582" s="15">
        <v>922</v>
      </c>
    </row>
    <row r="583" spans="1:11" x14ac:dyDescent="0.25">
      <c r="A583" s="1">
        <v>42766</v>
      </c>
      <c r="B583" t="s">
        <v>402</v>
      </c>
      <c r="C583" t="s">
        <v>189</v>
      </c>
      <c r="D583" t="s">
        <v>522</v>
      </c>
      <c r="E583" s="15">
        <v>824</v>
      </c>
    </row>
    <row r="584" spans="1:11" x14ac:dyDescent="0.25">
      <c r="A584" s="1">
        <v>42766</v>
      </c>
      <c r="B584" t="s">
        <v>337</v>
      </c>
      <c r="C584" t="s">
        <v>190</v>
      </c>
      <c r="D584" t="s">
        <v>267</v>
      </c>
      <c r="E584" s="15">
        <v>1084</v>
      </c>
    </row>
    <row r="585" spans="1:11" x14ac:dyDescent="0.25">
      <c r="A585" s="1">
        <v>42766</v>
      </c>
      <c r="B585" t="s">
        <v>338</v>
      </c>
      <c r="C585" t="s">
        <v>192</v>
      </c>
      <c r="D585" t="s">
        <v>273</v>
      </c>
      <c r="E585" s="15">
        <v>542</v>
      </c>
      <c r="F585" s="2">
        <v>2</v>
      </c>
      <c r="K585" s="2">
        <v>70</v>
      </c>
    </row>
    <row r="586" spans="1:11" x14ac:dyDescent="0.25">
      <c r="A586" s="1">
        <v>42766</v>
      </c>
      <c r="B586" t="s">
        <v>340</v>
      </c>
      <c r="C586" t="s">
        <v>193</v>
      </c>
      <c r="D586" t="s">
        <v>278</v>
      </c>
      <c r="E586" s="15">
        <v>724</v>
      </c>
    </row>
    <row r="587" spans="1:11" x14ac:dyDescent="0.25">
      <c r="A587" s="1">
        <v>42766</v>
      </c>
      <c r="B587" t="s">
        <v>339</v>
      </c>
      <c r="C587" t="s">
        <v>193</v>
      </c>
      <c r="D587" t="s">
        <v>284</v>
      </c>
      <c r="E587" s="15">
        <v>360</v>
      </c>
      <c r="F587" s="2">
        <v>8</v>
      </c>
    </row>
    <row r="588" spans="1:11" x14ac:dyDescent="0.25">
      <c r="A588" s="1">
        <v>42766</v>
      </c>
      <c r="B588" t="s">
        <v>341</v>
      </c>
      <c r="C588" t="s">
        <v>194</v>
      </c>
      <c r="D588" t="s">
        <v>556</v>
      </c>
      <c r="E588" s="15">
        <v>544</v>
      </c>
    </row>
    <row r="589" spans="1:11" x14ac:dyDescent="0.25">
      <c r="A589" s="1">
        <v>42767</v>
      </c>
      <c r="B589" t="s">
        <v>307</v>
      </c>
      <c r="C589" t="s">
        <v>152</v>
      </c>
      <c r="D589" t="s">
        <v>113</v>
      </c>
      <c r="E589" s="15">
        <v>1036</v>
      </c>
    </row>
    <row r="590" spans="1:11" x14ac:dyDescent="0.25">
      <c r="A590" s="1">
        <v>42767</v>
      </c>
      <c r="B590" t="s">
        <v>309</v>
      </c>
      <c r="C590" t="s">
        <v>153</v>
      </c>
      <c r="D590" t="s">
        <v>120</v>
      </c>
      <c r="E590" s="15">
        <v>437</v>
      </c>
      <c r="F590" s="2">
        <v>24</v>
      </c>
    </row>
    <row r="591" spans="1:11" x14ac:dyDescent="0.25">
      <c r="A591" s="1">
        <v>42767</v>
      </c>
      <c r="B591" t="s">
        <v>513</v>
      </c>
      <c r="C591" t="s">
        <v>153</v>
      </c>
      <c r="D591" t="s">
        <v>117</v>
      </c>
      <c r="E591" s="15">
        <v>684</v>
      </c>
      <c r="F591" s="2">
        <v>19</v>
      </c>
    </row>
    <row r="592" spans="1:11" x14ac:dyDescent="0.25">
      <c r="A592" s="1">
        <v>42767</v>
      </c>
      <c r="B592" t="s">
        <v>311</v>
      </c>
      <c r="C592" t="s">
        <v>151</v>
      </c>
      <c r="D592" t="s">
        <v>133</v>
      </c>
      <c r="E592" s="15">
        <v>458</v>
      </c>
    </row>
    <row r="593" spans="1:11" x14ac:dyDescent="0.25">
      <c r="A593" s="1">
        <v>42767</v>
      </c>
      <c r="B593" t="s">
        <v>313</v>
      </c>
      <c r="C593" t="s">
        <v>154</v>
      </c>
      <c r="D593" t="s">
        <v>150</v>
      </c>
      <c r="E593" s="15">
        <v>780</v>
      </c>
      <c r="F593" s="2">
        <v>1</v>
      </c>
    </row>
    <row r="594" spans="1:11" x14ac:dyDescent="0.25">
      <c r="A594" s="1">
        <v>42767</v>
      </c>
      <c r="B594" t="s">
        <v>315</v>
      </c>
      <c r="C594" t="s">
        <v>175</v>
      </c>
      <c r="D594" t="s">
        <v>158</v>
      </c>
      <c r="E594" s="15">
        <v>482</v>
      </c>
      <c r="F594" s="2">
        <v>1</v>
      </c>
    </row>
    <row r="595" spans="1:11" x14ac:dyDescent="0.25">
      <c r="A595" s="1">
        <v>42767</v>
      </c>
      <c r="B595" t="s">
        <v>310</v>
      </c>
      <c r="C595" t="s">
        <v>172</v>
      </c>
      <c r="D595" t="s">
        <v>164</v>
      </c>
      <c r="E595" s="15">
        <v>1058</v>
      </c>
      <c r="F595" s="2">
        <v>6</v>
      </c>
      <c r="G595" t="s">
        <v>396</v>
      </c>
      <c r="H595">
        <v>32</v>
      </c>
      <c r="I595" s="2">
        <v>120</v>
      </c>
      <c r="K595" s="2">
        <v>370</v>
      </c>
    </row>
    <row r="596" spans="1:11" x14ac:dyDescent="0.25">
      <c r="A596" s="1">
        <v>42767</v>
      </c>
      <c r="B596" t="s">
        <v>424</v>
      </c>
      <c r="C596" t="s">
        <v>175</v>
      </c>
      <c r="D596" t="s">
        <v>155</v>
      </c>
      <c r="E596" s="15">
        <v>808</v>
      </c>
      <c r="F596" s="2">
        <v>4</v>
      </c>
    </row>
    <row r="597" spans="1:11" x14ac:dyDescent="0.25">
      <c r="A597" s="1">
        <v>42767</v>
      </c>
      <c r="B597" t="s">
        <v>425</v>
      </c>
      <c r="C597" t="s">
        <v>176</v>
      </c>
      <c r="D597" t="s">
        <v>465</v>
      </c>
      <c r="E597" s="15">
        <v>483</v>
      </c>
    </row>
    <row r="598" spans="1:11" x14ac:dyDescent="0.25">
      <c r="A598" s="1">
        <v>42767</v>
      </c>
      <c r="B598" t="s">
        <v>318</v>
      </c>
      <c r="C598" t="s">
        <v>176</v>
      </c>
      <c r="D598" t="s">
        <v>197</v>
      </c>
      <c r="E598" s="15">
        <v>1285</v>
      </c>
    </row>
    <row r="599" spans="1:11" x14ac:dyDescent="0.25">
      <c r="A599" s="1">
        <v>42767</v>
      </c>
      <c r="B599" t="s">
        <v>319</v>
      </c>
      <c r="C599" t="s">
        <v>177</v>
      </c>
      <c r="D599" t="s">
        <v>199</v>
      </c>
      <c r="E599" s="15">
        <v>695</v>
      </c>
    </row>
    <row r="600" spans="1:11" x14ac:dyDescent="0.25">
      <c r="A600" s="1">
        <v>42767</v>
      </c>
      <c r="B600" t="s">
        <v>308</v>
      </c>
      <c r="C600" t="s">
        <v>179</v>
      </c>
      <c r="D600" t="s">
        <v>207</v>
      </c>
      <c r="E600" s="15">
        <v>669</v>
      </c>
    </row>
    <row r="601" spans="1:11" x14ac:dyDescent="0.25">
      <c r="A601" s="1">
        <v>42767</v>
      </c>
      <c r="B601" t="s">
        <v>320</v>
      </c>
      <c r="C601" t="s">
        <v>178</v>
      </c>
      <c r="D601" t="s">
        <v>201</v>
      </c>
      <c r="E601" s="15">
        <v>1580</v>
      </c>
      <c r="K601" s="2">
        <v>303</v>
      </c>
    </row>
    <row r="602" spans="1:11" x14ac:dyDescent="0.25">
      <c r="A602" s="1">
        <v>42767</v>
      </c>
      <c r="B602" t="s">
        <v>317</v>
      </c>
      <c r="C602" t="s">
        <v>180</v>
      </c>
      <c r="D602" t="s">
        <v>209</v>
      </c>
      <c r="E602" s="15">
        <v>975</v>
      </c>
    </row>
    <row r="603" spans="1:11" x14ac:dyDescent="0.25">
      <c r="A603" s="1">
        <v>42767</v>
      </c>
      <c r="B603" t="s">
        <v>328</v>
      </c>
      <c r="C603" t="s">
        <v>182</v>
      </c>
      <c r="D603" t="s">
        <v>431</v>
      </c>
      <c r="E603" s="15">
        <v>729</v>
      </c>
      <c r="G603" t="s">
        <v>396</v>
      </c>
      <c r="H603">
        <v>52</v>
      </c>
      <c r="I603" s="2">
        <v>233</v>
      </c>
      <c r="K603" s="2">
        <v>132</v>
      </c>
    </row>
    <row r="604" spans="1:11" x14ac:dyDescent="0.25">
      <c r="A604" s="1">
        <v>42767</v>
      </c>
      <c r="B604" t="s">
        <v>329</v>
      </c>
      <c r="C604" t="s">
        <v>184</v>
      </c>
      <c r="D604" t="s">
        <v>573</v>
      </c>
      <c r="E604" s="15">
        <v>1108</v>
      </c>
      <c r="K604" s="2">
        <v>200</v>
      </c>
    </row>
    <row r="605" spans="1:11" x14ac:dyDescent="0.25">
      <c r="A605" s="1">
        <v>42767</v>
      </c>
      <c r="B605" t="s">
        <v>312</v>
      </c>
      <c r="C605" t="s">
        <v>185</v>
      </c>
      <c r="D605" t="s">
        <v>230</v>
      </c>
      <c r="E605" s="15">
        <v>307</v>
      </c>
    </row>
    <row r="606" spans="1:11" x14ac:dyDescent="0.25">
      <c r="A606" s="1">
        <v>42767</v>
      </c>
      <c r="B606" t="s">
        <v>334</v>
      </c>
      <c r="C606" t="s">
        <v>186</v>
      </c>
      <c r="D606" t="s">
        <v>235</v>
      </c>
      <c r="E606" s="15">
        <v>748</v>
      </c>
    </row>
    <row r="607" spans="1:11" x14ac:dyDescent="0.25">
      <c r="A607" s="1">
        <v>42767</v>
      </c>
      <c r="B607" t="s">
        <v>314</v>
      </c>
      <c r="C607" t="s">
        <v>187</v>
      </c>
      <c r="D607" t="s">
        <v>242</v>
      </c>
      <c r="E607" s="15">
        <v>302</v>
      </c>
    </row>
    <row r="608" spans="1:11" x14ac:dyDescent="0.25">
      <c r="A608" s="1">
        <v>42767</v>
      </c>
      <c r="B608" t="s">
        <v>335</v>
      </c>
      <c r="C608" t="s">
        <v>187</v>
      </c>
      <c r="D608" t="s">
        <v>241</v>
      </c>
      <c r="E608" s="15">
        <v>423</v>
      </c>
    </row>
    <row r="609" spans="1:11" x14ac:dyDescent="0.25">
      <c r="A609" s="1">
        <v>42767</v>
      </c>
      <c r="B609" t="s">
        <v>336</v>
      </c>
      <c r="C609" t="s">
        <v>188</v>
      </c>
      <c r="D609" t="s">
        <v>253</v>
      </c>
      <c r="E609" s="15">
        <v>563</v>
      </c>
      <c r="F609" s="2">
        <v>16</v>
      </c>
    </row>
    <row r="610" spans="1:11" x14ac:dyDescent="0.25">
      <c r="A610" s="1">
        <v>42767</v>
      </c>
      <c r="B610" t="s">
        <v>402</v>
      </c>
      <c r="C610" t="s">
        <v>189</v>
      </c>
      <c r="D610" t="s">
        <v>536</v>
      </c>
      <c r="E610" s="15">
        <v>566</v>
      </c>
      <c r="F610" s="2">
        <v>6</v>
      </c>
    </row>
    <row r="611" spans="1:11" x14ac:dyDescent="0.25">
      <c r="A611" s="1">
        <v>42767</v>
      </c>
      <c r="B611" t="s">
        <v>337</v>
      </c>
      <c r="C611" t="s">
        <v>191</v>
      </c>
      <c r="D611" t="s">
        <v>111</v>
      </c>
      <c r="E611" s="15">
        <v>887</v>
      </c>
    </row>
    <row r="612" spans="1:11" x14ac:dyDescent="0.25">
      <c r="A612" s="1">
        <v>42767</v>
      </c>
      <c r="B612" t="s">
        <v>338</v>
      </c>
      <c r="C612" t="s">
        <v>192</v>
      </c>
      <c r="D612" t="s">
        <v>274</v>
      </c>
      <c r="E612" s="15">
        <v>590</v>
      </c>
      <c r="G612" t="s">
        <v>396</v>
      </c>
      <c r="H612">
        <v>91</v>
      </c>
      <c r="I612" s="2">
        <v>70</v>
      </c>
    </row>
    <row r="613" spans="1:11" x14ac:dyDescent="0.25">
      <c r="A613" s="1">
        <v>42767</v>
      </c>
      <c r="B613" t="s">
        <v>339</v>
      </c>
      <c r="C613" t="s">
        <v>192</v>
      </c>
      <c r="D613" t="s">
        <v>275</v>
      </c>
      <c r="E613" s="15">
        <v>683</v>
      </c>
      <c r="F613" s="2">
        <v>9</v>
      </c>
    </row>
    <row r="614" spans="1:11" x14ac:dyDescent="0.25">
      <c r="A614" s="1">
        <v>42767</v>
      </c>
      <c r="B614" t="s">
        <v>340</v>
      </c>
      <c r="C614" t="s">
        <v>193</v>
      </c>
      <c r="D614" t="s">
        <v>279</v>
      </c>
      <c r="E614" s="15">
        <v>400</v>
      </c>
      <c r="F614" s="2">
        <v>7</v>
      </c>
    </row>
    <row r="615" spans="1:11" x14ac:dyDescent="0.25">
      <c r="A615" s="1">
        <v>42767</v>
      </c>
      <c r="B615" t="s">
        <v>341</v>
      </c>
      <c r="C615" t="s">
        <v>194</v>
      </c>
      <c r="D615" t="s">
        <v>294</v>
      </c>
      <c r="E615" s="15">
        <v>872</v>
      </c>
    </row>
    <row r="616" spans="1:11" x14ac:dyDescent="0.25">
      <c r="A616" s="1">
        <v>42768</v>
      </c>
      <c r="B616" t="s">
        <v>307</v>
      </c>
      <c r="C616" t="s">
        <v>152</v>
      </c>
      <c r="D616" t="s">
        <v>114</v>
      </c>
      <c r="E616" s="15">
        <v>767</v>
      </c>
    </row>
    <row r="617" spans="1:11" x14ac:dyDescent="0.25">
      <c r="A617" s="1">
        <v>42768</v>
      </c>
      <c r="B617" t="s">
        <v>513</v>
      </c>
      <c r="C617" t="s">
        <v>153</v>
      </c>
      <c r="D617" t="s">
        <v>125</v>
      </c>
      <c r="E617" s="15">
        <v>471</v>
      </c>
      <c r="F617" s="2">
        <v>6</v>
      </c>
    </row>
    <row r="618" spans="1:11" x14ac:dyDescent="0.25">
      <c r="A618" s="1">
        <v>42768</v>
      </c>
      <c r="B618" t="s">
        <v>318</v>
      </c>
      <c r="C618" t="s">
        <v>153</v>
      </c>
      <c r="D618" t="s">
        <v>121</v>
      </c>
      <c r="E618" s="15">
        <v>776</v>
      </c>
    </row>
    <row r="619" spans="1:11" x14ac:dyDescent="0.25">
      <c r="A619" s="1">
        <v>42768</v>
      </c>
      <c r="B619" t="s">
        <v>314</v>
      </c>
      <c r="C619" t="s">
        <v>151</v>
      </c>
      <c r="D619" t="s">
        <v>134</v>
      </c>
      <c r="E619" s="15">
        <v>689</v>
      </c>
      <c r="F619" s="2">
        <v>12</v>
      </c>
    </row>
    <row r="620" spans="1:11" x14ac:dyDescent="0.25">
      <c r="A620" s="1">
        <v>42768</v>
      </c>
      <c r="B620" t="s">
        <v>311</v>
      </c>
      <c r="C620" t="s">
        <v>151</v>
      </c>
      <c r="D620" t="s">
        <v>135</v>
      </c>
      <c r="E620" s="15">
        <v>399</v>
      </c>
    </row>
    <row r="621" spans="1:11" x14ac:dyDescent="0.25">
      <c r="A621" s="1">
        <v>42768</v>
      </c>
      <c r="B621" t="s">
        <v>313</v>
      </c>
      <c r="C621" t="s">
        <v>154</v>
      </c>
      <c r="D621" t="s">
        <v>148</v>
      </c>
      <c r="E621" s="15">
        <v>704</v>
      </c>
    </row>
    <row r="622" spans="1:11" x14ac:dyDescent="0.25">
      <c r="A622" s="1">
        <v>42768</v>
      </c>
      <c r="B622" t="s">
        <v>315</v>
      </c>
      <c r="C622" t="s">
        <v>172</v>
      </c>
      <c r="D622" t="s">
        <v>167</v>
      </c>
      <c r="E622" s="15">
        <v>854</v>
      </c>
      <c r="F622" s="2">
        <v>7</v>
      </c>
    </row>
    <row r="623" spans="1:11" x14ac:dyDescent="0.25">
      <c r="A623" s="1">
        <v>42768</v>
      </c>
      <c r="B623" t="s">
        <v>424</v>
      </c>
      <c r="C623" t="s">
        <v>175</v>
      </c>
      <c r="D623" t="s">
        <v>156</v>
      </c>
      <c r="E623" s="15">
        <v>642</v>
      </c>
      <c r="F623" s="2">
        <v>11</v>
      </c>
    </row>
    <row r="624" spans="1:11" x14ac:dyDescent="0.25">
      <c r="A624" s="1">
        <v>42768</v>
      </c>
      <c r="B624" t="s">
        <v>310</v>
      </c>
      <c r="C624" t="s">
        <v>173</v>
      </c>
      <c r="D624" t="s">
        <v>168</v>
      </c>
      <c r="E624" s="15">
        <v>502</v>
      </c>
      <c r="G624" t="s">
        <v>396</v>
      </c>
      <c r="H624">
        <v>32</v>
      </c>
      <c r="K624" s="2">
        <v>370</v>
      </c>
    </row>
    <row r="625" spans="1:9" x14ac:dyDescent="0.25">
      <c r="A625" s="1">
        <v>42768</v>
      </c>
      <c r="B625" t="s">
        <v>425</v>
      </c>
      <c r="C625" t="s">
        <v>176</v>
      </c>
      <c r="D625" t="s">
        <v>518</v>
      </c>
      <c r="E625" s="15">
        <v>436</v>
      </c>
    </row>
    <row r="626" spans="1:9" x14ac:dyDescent="0.25">
      <c r="A626" s="1">
        <v>42768</v>
      </c>
      <c r="B626" t="s">
        <v>319</v>
      </c>
      <c r="C626" t="s">
        <v>177</v>
      </c>
      <c r="D626" t="s">
        <v>200</v>
      </c>
      <c r="E626" s="15">
        <v>586</v>
      </c>
    </row>
    <row r="627" spans="1:9" x14ac:dyDescent="0.25">
      <c r="A627" s="1">
        <v>42768</v>
      </c>
      <c r="B627" t="s">
        <v>320</v>
      </c>
      <c r="C627" t="s">
        <v>178</v>
      </c>
      <c r="D627" t="s">
        <v>202</v>
      </c>
      <c r="E627" s="15">
        <v>879</v>
      </c>
      <c r="F627" s="2">
        <v>12</v>
      </c>
      <c r="G627" t="s">
        <v>396</v>
      </c>
      <c r="H627">
        <v>43</v>
      </c>
      <c r="I627" s="2">
        <v>303</v>
      </c>
    </row>
    <row r="628" spans="1:9" x14ac:dyDescent="0.25">
      <c r="A628" s="1">
        <v>42768</v>
      </c>
      <c r="B628" t="s">
        <v>317</v>
      </c>
      <c r="C628" t="s">
        <v>180</v>
      </c>
      <c r="D628" t="s">
        <v>406</v>
      </c>
      <c r="E628" s="15">
        <v>636</v>
      </c>
    </row>
    <row r="629" spans="1:9" x14ac:dyDescent="0.25">
      <c r="A629" s="1">
        <v>42768</v>
      </c>
      <c r="B629" t="s">
        <v>328</v>
      </c>
      <c r="C629" t="s">
        <v>183</v>
      </c>
      <c r="D629" t="s">
        <v>430</v>
      </c>
      <c r="E629" s="15">
        <v>710</v>
      </c>
      <c r="G629" t="s">
        <v>396</v>
      </c>
      <c r="H629">
        <v>54</v>
      </c>
      <c r="I629" s="2">
        <v>132</v>
      </c>
    </row>
    <row r="630" spans="1:9" x14ac:dyDescent="0.25">
      <c r="A630" s="1">
        <v>42768</v>
      </c>
      <c r="B630" t="s">
        <v>329</v>
      </c>
      <c r="C630" t="s">
        <v>184</v>
      </c>
      <c r="D630" t="s">
        <v>574</v>
      </c>
      <c r="E630" s="15">
        <v>803</v>
      </c>
      <c r="F630" s="2">
        <v>2</v>
      </c>
      <c r="G630" t="s">
        <v>396</v>
      </c>
      <c r="H630">
        <v>61</v>
      </c>
      <c r="I630" s="2">
        <v>200</v>
      </c>
    </row>
    <row r="631" spans="1:9" x14ac:dyDescent="0.25">
      <c r="A631" s="1">
        <v>42768</v>
      </c>
      <c r="B631" t="s">
        <v>312</v>
      </c>
      <c r="C631" t="s">
        <v>185</v>
      </c>
      <c r="D631" t="s">
        <v>225</v>
      </c>
      <c r="E631" s="15">
        <v>821</v>
      </c>
    </row>
    <row r="632" spans="1:9" x14ac:dyDescent="0.25">
      <c r="A632" s="1">
        <v>42768</v>
      </c>
      <c r="B632" t="s">
        <v>334</v>
      </c>
      <c r="C632" t="s">
        <v>186</v>
      </c>
      <c r="D632" t="s">
        <v>240</v>
      </c>
      <c r="E632" s="15">
        <v>630</v>
      </c>
    </row>
    <row r="633" spans="1:9" x14ac:dyDescent="0.25">
      <c r="A633" s="1">
        <v>42768</v>
      </c>
      <c r="B633" t="s">
        <v>335</v>
      </c>
      <c r="C633" t="s">
        <v>187</v>
      </c>
      <c r="D633" t="s">
        <v>245</v>
      </c>
      <c r="E633" s="15">
        <v>746</v>
      </c>
    </row>
    <row r="634" spans="1:9" x14ac:dyDescent="0.25">
      <c r="A634" s="1">
        <v>42768</v>
      </c>
      <c r="B634" t="s">
        <v>336</v>
      </c>
      <c r="C634" t="s">
        <v>188</v>
      </c>
      <c r="D634" t="s">
        <v>254</v>
      </c>
      <c r="E634" s="15">
        <v>593</v>
      </c>
    </row>
    <row r="635" spans="1:9" x14ac:dyDescent="0.25">
      <c r="A635" s="1">
        <v>42768</v>
      </c>
      <c r="B635" t="s">
        <v>308</v>
      </c>
      <c r="C635" t="s">
        <v>188</v>
      </c>
      <c r="D635" t="s">
        <v>256</v>
      </c>
      <c r="E635" s="15">
        <v>971</v>
      </c>
      <c r="F635" s="2">
        <v>9</v>
      </c>
    </row>
    <row r="636" spans="1:9" x14ac:dyDescent="0.25">
      <c r="A636" s="1">
        <v>42768</v>
      </c>
      <c r="B636" t="s">
        <v>402</v>
      </c>
      <c r="C636" t="s">
        <v>188</v>
      </c>
      <c r="D636" t="s">
        <v>255</v>
      </c>
      <c r="E636" s="15">
        <v>411</v>
      </c>
      <c r="F636" s="2">
        <v>7</v>
      </c>
    </row>
    <row r="637" spans="1:9" x14ac:dyDescent="0.25">
      <c r="A637" s="1">
        <v>42768</v>
      </c>
      <c r="B637" t="s">
        <v>337</v>
      </c>
      <c r="C637" t="s">
        <v>190</v>
      </c>
      <c r="D637" t="s">
        <v>268</v>
      </c>
      <c r="E637" s="15">
        <v>851</v>
      </c>
    </row>
    <row r="638" spans="1:9" x14ac:dyDescent="0.25">
      <c r="A638" s="1">
        <v>42768</v>
      </c>
      <c r="B638" t="s">
        <v>316</v>
      </c>
      <c r="C638" t="s">
        <v>190</v>
      </c>
      <c r="D638" t="s">
        <v>269</v>
      </c>
      <c r="E638" s="15">
        <v>269</v>
      </c>
    </row>
    <row r="639" spans="1:9" x14ac:dyDescent="0.25">
      <c r="A639" s="1">
        <v>42768</v>
      </c>
      <c r="B639" t="s">
        <v>339</v>
      </c>
      <c r="C639" t="s">
        <v>192</v>
      </c>
      <c r="D639" t="s">
        <v>276</v>
      </c>
      <c r="E639" s="15">
        <v>442</v>
      </c>
      <c r="F639" s="2">
        <v>3</v>
      </c>
    </row>
    <row r="640" spans="1:9" x14ac:dyDescent="0.25">
      <c r="A640" s="1">
        <v>42768</v>
      </c>
      <c r="B640" t="s">
        <v>340</v>
      </c>
      <c r="C640" t="s">
        <v>193</v>
      </c>
      <c r="D640" t="s">
        <v>280</v>
      </c>
      <c r="E640" s="15">
        <v>613</v>
      </c>
      <c r="F640" s="2">
        <v>1</v>
      </c>
    </row>
    <row r="641" spans="1:5" x14ac:dyDescent="0.25">
      <c r="A641" s="1">
        <v>42768</v>
      </c>
      <c r="B641" t="s">
        <v>341</v>
      </c>
      <c r="C641" t="s">
        <v>194</v>
      </c>
      <c r="D641" t="s">
        <v>289</v>
      </c>
      <c r="E641" s="15">
        <v>507</v>
      </c>
    </row>
    <row r="642" spans="1:5" x14ac:dyDescent="0.25">
      <c r="A642" s="1">
        <v>42768</v>
      </c>
    </row>
  </sheetData>
  <conditionalFormatting sqref="C1:C213 C216:C1048576 G1:G1048576">
    <cfRule type="containsText" dxfId="62" priority="44" operator="containsText" text="9">
      <formula>NOT(ISERROR(SEARCH("9",C1)))</formula>
    </cfRule>
    <cfRule type="containsText" dxfId="61" priority="45" operator="containsText" text="8">
      <formula>NOT(ISERROR(SEARCH("8",C1)))</formula>
    </cfRule>
    <cfRule type="containsText" dxfId="60" priority="46" operator="containsText" text="7">
      <formula>NOT(ISERROR(SEARCH("7",C1)))</formula>
    </cfRule>
    <cfRule type="containsText" dxfId="59" priority="47" operator="containsText" text="6">
      <formula>NOT(ISERROR(SEARCH("6",C1)))</formula>
    </cfRule>
    <cfRule type="containsText" dxfId="58" priority="48" operator="containsText" text="RETOURS">
      <formula>NOT(ISERROR(SEARCH("RETOURS",C1)))</formula>
    </cfRule>
    <cfRule type="containsText" dxfId="57" priority="49" operator="containsText" text="5">
      <formula>NOT(ISERROR(SEARCH("5",C1)))</formula>
    </cfRule>
    <cfRule type="containsText" dxfId="56" priority="50" operator="containsText" text="43">
      <formula>NOT(ISERROR(SEARCH("43",C1)))</formula>
    </cfRule>
    <cfRule type="containsText" dxfId="55" priority="51" operator="containsText" text="44">
      <formula>NOT(ISERROR(SEARCH("44",C1)))</formula>
    </cfRule>
    <cfRule type="containsText" dxfId="54" priority="52" operator="containsText" text="42">
      <formula>NOT(ISERROR(SEARCH("42",C1)))</formula>
    </cfRule>
    <cfRule type="containsText" dxfId="53" priority="53" operator="containsText" text="41">
      <formula>NOT(ISERROR(SEARCH("41",C1)))</formula>
    </cfRule>
    <cfRule type="containsText" dxfId="52" priority="54" operator="containsText" text="34">
      <formula>NOT(ISERROR(SEARCH("34",C1)))</formula>
    </cfRule>
    <cfRule type="containsText" dxfId="51" priority="55" operator="containsText" text="32">
      <formula>NOT(ISERROR(SEARCH("32",C1)))</formula>
    </cfRule>
    <cfRule type="containsText" dxfId="50" priority="56" operator="containsText" text="31">
      <formula>NOT(ISERROR(SEARCH("31",C1)))</formula>
    </cfRule>
    <cfRule type="containsText" dxfId="49" priority="57" operator="containsText" text="Ville">
      <formula>NOT(ISERROR(SEARCH("Ville",C1)))</formula>
    </cfRule>
  </conditionalFormatting>
  <conditionalFormatting sqref="C214">
    <cfRule type="containsText" dxfId="48" priority="16" operator="containsText" text="9">
      <formula>NOT(ISERROR(SEARCH("9",C214)))</formula>
    </cfRule>
    <cfRule type="containsText" dxfId="47" priority="17" operator="containsText" text="8">
      <formula>NOT(ISERROR(SEARCH("8",C214)))</formula>
    </cfRule>
    <cfRule type="containsText" dxfId="46" priority="18" operator="containsText" text="7">
      <formula>NOT(ISERROR(SEARCH("7",C214)))</formula>
    </cfRule>
    <cfRule type="containsText" dxfId="45" priority="19" operator="containsText" text="6">
      <formula>NOT(ISERROR(SEARCH("6",C214)))</formula>
    </cfRule>
    <cfRule type="containsText" dxfId="44" priority="20" operator="containsText" text="RETOURS">
      <formula>NOT(ISERROR(SEARCH("RETOURS",C214)))</formula>
    </cfRule>
    <cfRule type="containsText" dxfId="43" priority="21" operator="containsText" text="5">
      <formula>NOT(ISERROR(SEARCH("5",C214)))</formula>
    </cfRule>
    <cfRule type="containsText" dxfId="42" priority="22" operator="containsText" text="43">
      <formula>NOT(ISERROR(SEARCH("43",C214)))</formula>
    </cfRule>
    <cfRule type="containsText" dxfId="41" priority="23" operator="containsText" text="44">
      <formula>NOT(ISERROR(SEARCH("44",C214)))</formula>
    </cfRule>
    <cfRule type="containsText" dxfId="40" priority="24" operator="containsText" text="42">
      <formula>NOT(ISERROR(SEARCH("42",C214)))</formula>
    </cfRule>
    <cfRule type="containsText" dxfId="39" priority="25" operator="containsText" text="41">
      <formula>NOT(ISERROR(SEARCH("41",C214)))</formula>
    </cfRule>
    <cfRule type="containsText" dxfId="38" priority="26" operator="containsText" text="34">
      <formula>NOT(ISERROR(SEARCH("34",C214)))</formula>
    </cfRule>
    <cfRule type="containsText" dxfId="37" priority="27" operator="containsText" text="32">
      <formula>NOT(ISERROR(SEARCH("32",C214)))</formula>
    </cfRule>
    <cfRule type="containsText" dxfId="36" priority="28" operator="containsText" text="31">
      <formula>NOT(ISERROR(SEARCH("31",C214)))</formula>
    </cfRule>
    <cfRule type="containsText" dxfId="35" priority="29" operator="containsText" text="Ville">
      <formula>NOT(ISERROR(SEARCH("Ville",C214)))</formula>
    </cfRule>
  </conditionalFormatting>
  <conditionalFormatting sqref="C215">
    <cfRule type="containsText" dxfId="34" priority="2" operator="containsText" text="9">
      <formula>NOT(ISERROR(SEARCH("9",C215)))</formula>
    </cfRule>
    <cfRule type="containsText" dxfId="33" priority="3" operator="containsText" text="8">
      <formula>NOT(ISERROR(SEARCH("8",C215)))</formula>
    </cfRule>
    <cfRule type="containsText" dxfId="32" priority="4" operator="containsText" text="7">
      <formula>NOT(ISERROR(SEARCH("7",C215)))</formula>
    </cfRule>
    <cfRule type="containsText" dxfId="31" priority="5" operator="containsText" text="6">
      <formula>NOT(ISERROR(SEARCH("6",C215)))</formula>
    </cfRule>
    <cfRule type="containsText" dxfId="30" priority="6" operator="containsText" text="RETOURS">
      <formula>NOT(ISERROR(SEARCH("RETOURS",C215)))</formula>
    </cfRule>
    <cfRule type="containsText" dxfId="29" priority="7" operator="containsText" text="5">
      <formula>NOT(ISERROR(SEARCH("5",C215)))</formula>
    </cfRule>
    <cfRule type="containsText" dxfId="28" priority="8" operator="containsText" text="43">
      <formula>NOT(ISERROR(SEARCH("43",C215)))</formula>
    </cfRule>
    <cfRule type="containsText" dxfId="27" priority="9" operator="containsText" text="44">
      <formula>NOT(ISERROR(SEARCH("44",C215)))</formula>
    </cfRule>
    <cfRule type="containsText" dxfId="26" priority="10" operator="containsText" text="42">
      <formula>NOT(ISERROR(SEARCH("42",C215)))</formula>
    </cfRule>
    <cfRule type="containsText" dxfId="25" priority="11" operator="containsText" text="41">
      <formula>NOT(ISERROR(SEARCH("41",C215)))</formula>
    </cfRule>
    <cfRule type="containsText" dxfId="24" priority="12" operator="containsText" text="34">
      <formula>NOT(ISERROR(SEARCH("34",C215)))</formula>
    </cfRule>
    <cfRule type="containsText" dxfId="23" priority="13" operator="containsText" text="32">
      <formula>NOT(ISERROR(SEARCH("32",C215)))</formula>
    </cfRule>
    <cfRule type="containsText" dxfId="22" priority="14" operator="containsText" text="31">
      <formula>NOT(ISERROR(SEARCH("31",C215)))</formula>
    </cfRule>
    <cfRule type="containsText" dxfId="21" priority="15" operator="containsText" text="Ville">
      <formula>NOT(ISERROR(SEARCH("Ville",C215)))</formula>
    </cfRule>
  </conditionalFormatting>
  <conditionalFormatting sqref="K1:K1048576">
    <cfRule type="cellIs" dxfId="20" priority="1" operator="greaterThan">
      <formula>1</formula>
    </cfRule>
  </conditionalFormatting>
  <dataValidations count="8">
    <dataValidation type="list" showInputMessage="1" showErrorMessage="1" sqref="G2:G40 C2:C1202 G42:G1202">
      <formula1>Secteurs</formula1>
    </dataValidation>
    <dataValidation type="list" showInputMessage="1" sqref="G41">
      <formula1>Secteurs</formula1>
    </dataValidation>
    <dataValidation type="list" allowBlank="1" showInputMessage="1" showErrorMessage="1" sqref="B2:B56">
      <formula1>Chauffeurs</formula1>
    </dataValidation>
    <dataValidation type="list" allowBlank="1" showInputMessage="1" sqref="B57:B214 B216:B2054">
      <formula1>IF(B57&lt;&gt;"",OFFSET(f_Chauffeurs,MATCH(B57&amp;"*",f_Chauffeurs,0)-1,,COUNTIF(f_Chauffeurs,B57&amp;"*"),1),f_Chauffeurs)</formula1>
    </dataValidation>
    <dataValidation type="date" allowBlank="1" showInputMessage="1" showErrorMessage="1" sqref="A2:A985">
      <formula1>42667</formula1>
      <formula2>54355</formula2>
    </dataValidation>
    <dataValidation type="list" allowBlank="1" showInputMessage="1" showErrorMessage="1" sqref="D2:D1202 H2:H1202">
      <formula1>INDIRECT(C2)</formula1>
    </dataValidation>
    <dataValidation type="list" allowBlank="1" showInputMessage="1" showErrorMessage="1" errorTitle="Tournée non valide" error="Le numéro de tournée saisi n'existe pas..." sqref="M2:M2284">
      <formula1>Essentiel</formula1>
    </dataValidation>
    <dataValidation type="list" allowBlank="1" showInputMessage="1" showErrorMessage="1" errorTitle="Véhicule non valide" error="La plaque d'immatriculation saisie n'est pas valide..." sqref="O2:O2254">
      <formula1>Vehicule</formula1>
    </dataValidation>
  </dataValidations>
  <pageMargins left="0.7" right="0.7" top="0.75" bottom="0.75" header="0.3" footer="0.3"/>
  <pageSetup paperSize="9" scale="2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56"/>
  <sheetViews>
    <sheetView topLeftCell="M1" workbookViewId="0">
      <selection activeCell="V11" sqref="V11"/>
    </sheetView>
  </sheetViews>
  <sheetFormatPr baseColWidth="10" defaultRowHeight="15" x14ac:dyDescent="0.25"/>
  <cols>
    <col min="1" max="1" width="13.28515625" customWidth="1"/>
    <col min="2" max="2" width="13.85546875" customWidth="1"/>
    <col min="3" max="3" width="39.85546875" customWidth="1"/>
    <col min="8" max="8" width="25" customWidth="1"/>
    <col min="9" max="9" width="20.42578125" customWidth="1"/>
    <col min="10" max="10" width="18.42578125" customWidth="1"/>
    <col min="11" max="11" width="19.42578125" customWidth="1"/>
    <col min="12" max="12" width="20.42578125" customWidth="1"/>
    <col min="13" max="13" width="21.85546875" customWidth="1"/>
    <col min="14" max="14" width="27" customWidth="1"/>
    <col min="15" max="15" width="16.5703125" customWidth="1"/>
    <col min="17" max="17" width="22.140625" customWidth="1"/>
    <col min="18" max="18" width="29" customWidth="1"/>
    <col min="19" max="19" width="17" customWidth="1"/>
    <col min="20" max="20" width="23.7109375" customWidth="1"/>
    <col min="21" max="21" width="30.85546875" customWidth="1"/>
    <col min="22" max="22" width="38.5703125" customWidth="1"/>
    <col min="23" max="23" width="26.85546875" customWidth="1"/>
    <col min="24" max="24" width="35.5703125" customWidth="1"/>
    <col min="25" max="25" width="21.5703125" customWidth="1"/>
    <col min="26" max="26" width="26.5703125" customWidth="1"/>
    <col min="27" max="27" width="35.85546875" customWidth="1"/>
    <col min="29" max="29" width="12.7109375" customWidth="1"/>
    <col min="30" max="30" width="22" customWidth="1"/>
    <col min="31" max="31" width="38.140625" customWidth="1"/>
    <col min="32" max="32" width="27.7109375" customWidth="1"/>
    <col min="33" max="33" width="15" customWidth="1"/>
    <col min="34" max="34" width="14.7109375" customWidth="1"/>
  </cols>
  <sheetData>
    <row r="1" spans="1:37" x14ac:dyDescent="0.25">
      <c r="A1" t="s">
        <v>55</v>
      </c>
      <c r="B1" t="s">
        <v>14</v>
      </c>
      <c r="C1" t="str">
        <f t="shared" ref="C1:C9" si="0">A1&amp;B1</f>
        <v>ABACO Jonathan</v>
      </c>
      <c r="E1" s="11" t="s">
        <v>152</v>
      </c>
      <c r="G1" t="s">
        <v>107</v>
      </c>
      <c r="H1" t="s">
        <v>108</v>
      </c>
      <c r="I1" t="s">
        <v>109</v>
      </c>
      <c r="J1" t="s">
        <v>110</v>
      </c>
      <c r="K1" t="s">
        <v>171</v>
      </c>
      <c r="L1" t="s">
        <v>172</v>
      </c>
      <c r="M1" t="s">
        <v>173</v>
      </c>
      <c r="N1" t="s">
        <v>176</v>
      </c>
      <c r="O1" t="s">
        <v>177</v>
      </c>
      <c r="P1" t="s">
        <v>178</v>
      </c>
      <c r="Q1" t="s">
        <v>179</v>
      </c>
      <c r="R1" t="s">
        <v>180</v>
      </c>
      <c r="S1" t="s">
        <v>181</v>
      </c>
      <c r="T1" t="s">
        <v>182</v>
      </c>
      <c r="U1" t="s">
        <v>183</v>
      </c>
      <c r="V1" t="s">
        <v>184</v>
      </c>
      <c r="W1" t="s">
        <v>185</v>
      </c>
      <c r="X1" t="s">
        <v>186</v>
      </c>
      <c r="Y1" t="s">
        <v>187</v>
      </c>
      <c r="Z1" t="s">
        <v>188</v>
      </c>
      <c r="AA1" t="s">
        <v>189</v>
      </c>
      <c r="AB1" t="s">
        <v>190</v>
      </c>
      <c r="AC1" t="s">
        <v>191</v>
      </c>
      <c r="AD1" t="s">
        <v>192</v>
      </c>
      <c r="AE1" t="s">
        <v>193</v>
      </c>
      <c r="AF1" t="s">
        <v>194</v>
      </c>
      <c r="AG1" t="s">
        <v>343</v>
      </c>
      <c r="AH1" t="s">
        <v>9</v>
      </c>
      <c r="AI1" t="s">
        <v>396</v>
      </c>
      <c r="AK1" t="s">
        <v>437</v>
      </c>
    </row>
    <row r="2" spans="1:37" x14ac:dyDescent="0.25">
      <c r="A2" t="s">
        <v>59</v>
      </c>
      <c r="B2" t="s">
        <v>15</v>
      </c>
      <c r="C2" t="str">
        <f t="shared" si="0"/>
        <v>ACKERMAN Arnaud</v>
      </c>
      <c r="E2" s="11" t="s">
        <v>153</v>
      </c>
      <c r="G2" t="s">
        <v>112</v>
      </c>
      <c r="H2" t="s">
        <v>115</v>
      </c>
      <c r="I2" t="s">
        <v>129</v>
      </c>
      <c r="J2" t="s">
        <v>139</v>
      </c>
      <c r="K2" t="s">
        <v>161</v>
      </c>
      <c r="L2" t="s">
        <v>162</v>
      </c>
      <c r="M2" t="s">
        <v>165</v>
      </c>
      <c r="N2" t="s">
        <v>195</v>
      </c>
      <c r="O2" t="s">
        <v>198</v>
      </c>
      <c r="P2" t="s">
        <v>201</v>
      </c>
      <c r="Q2" t="s">
        <v>206</v>
      </c>
      <c r="R2" t="s">
        <v>209</v>
      </c>
      <c r="S2" t="s">
        <v>326</v>
      </c>
      <c r="T2" t="s">
        <v>415</v>
      </c>
      <c r="U2" t="s">
        <v>215</v>
      </c>
      <c r="V2" t="s">
        <v>218</v>
      </c>
      <c r="W2" t="s">
        <v>225</v>
      </c>
      <c r="X2" t="s">
        <v>231</v>
      </c>
      <c r="Y2" t="s">
        <v>241</v>
      </c>
      <c r="Z2" t="s">
        <v>249</v>
      </c>
      <c r="AA2" t="s">
        <v>260</v>
      </c>
      <c r="AB2" t="s">
        <v>265</v>
      </c>
      <c r="AC2" t="s">
        <v>111</v>
      </c>
      <c r="AD2" t="s">
        <v>270</v>
      </c>
      <c r="AE2" t="s">
        <v>278</v>
      </c>
      <c r="AF2" t="s">
        <v>285</v>
      </c>
      <c r="AG2">
        <v>1000</v>
      </c>
      <c r="AH2" t="s">
        <v>345</v>
      </c>
      <c r="AI2">
        <v>11</v>
      </c>
      <c r="AK2" t="s">
        <v>438</v>
      </c>
    </row>
    <row r="3" spans="1:37" x14ac:dyDescent="0.25">
      <c r="A3" t="s">
        <v>60</v>
      </c>
      <c r="B3" t="s">
        <v>16</v>
      </c>
      <c r="C3" t="str">
        <f t="shared" si="0"/>
        <v>AMBIEHL Gilles</v>
      </c>
      <c r="E3" s="11" t="s">
        <v>151</v>
      </c>
      <c r="G3" t="s">
        <v>113</v>
      </c>
      <c r="H3" t="s">
        <v>116</v>
      </c>
      <c r="I3" t="s">
        <v>130</v>
      </c>
      <c r="J3" t="s">
        <v>140</v>
      </c>
      <c r="K3" t="s">
        <v>505</v>
      </c>
      <c r="L3" t="s">
        <v>163</v>
      </c>
      <c r="M3" t="s">
        <v>166</v>
      </c>
      <c r="N3" t="s">
        <v>518</v>
      </c>
      <c r="O3" t="s">
        <v>199</v>
      </c>
      <c r="P3" t="s">
        <v>202</v>
      </c>
      <c r="Q3" t="s">
        <v>207</v>
      </c>
      <c r="R3" t="s">
        <v>448</v>
      </c>
      <c r="S3" t="s">
        <v>426</v>
      </c>
      <c r="T3" t="s">
        <v>466</v>
      </c>
      <c r="U3" t="s">
        <v>216</v>
      </c>
      <c r="V3" t="s">
        <v>219</v>
      </c>
      <c r="W3" t="s">
        <v>467</v>
      </c>
      <c r="X3" t="s">
        <v>232</v>
      </c>
      <c r="Y3" t="s">
        <v>432</v>
      </c>
      <c r="Z3" t="s">
        <v>250</v>
      </c>
      <c r="AA3" t="s">
        <v>512</v>
      </c>
      <c r="AB3" t="s">
        <v>266</v>
      </c>
      <c r="AD3" t="s">
        <v>271</v>
      </c>
      <c r="AE3" t="s">
        <v>279</v>
      </c>
      <c r="AF3" t="s">
        <v>286</v>
      </c>
      <c r="AG3">
        <v>1010</v>
      </c>
      <c r="AH3" t="s">
        <v>346</v>
      </c>
      <c r="AI3">
        <v>12</v>
      </c>
      <c r="AK3" t="s">
        <v>439</v>
      </c>
    </row>
    <row r="4" spans="1:37" x14ac:dyDescent="0.25">
      <c r="A4" t="s">
        <v>61</v>
      </c>
      <c r="B4" t="s">
        <v>17</v>
      </c>
      <c r="C4" t="str">
        <f t="shared" si="0"/>
        <v>APPENZELLER Frédéric</v>
      </c>
      <c r="E4" s="11" t="s">
        <v>154</v>
      </c>
      <c r="G4" t="s">
        <v>114</v>
      </c>
      <c r="H4" t="s">
        <v>117</v>
      </c>
      <c r="I4" t="s">
        <v>131</v>
      </c>
      <c r="J4" t="s">
        <v>141</v>
      </c>
      <c r="K4" t="s">
        <v>506</v>
      </c>
      <c r="L4" t="s">
        <v>164</v>
      </c>
      <c r="M4" t="s">
        <v>404</v>
      </c>
      <c r="N4" t="s">
        <v>519</v>
      </c>
      <c r="O4" t="s">
        <v>200</v>
      </c>
      <c r="P4" t="s">
        <v>203</v>
      </c>
      <c r="Q4" t="s">
        <v>397</v>
      </c>
      <c r="R4" t="s">
        <v>449</v>
      </c>
      <c r="S4" t="s">
        <v>327</v>
      </c>
      <c r="T4" t="s">
        <v>213</v>
      </c>
      <c r="U4" t="s">
        <v>429</v>
      </c>
      <c r="V4" t="s">
        <v>220</v>
      </c>
      <c r="W4" t="s">
        <v>468</v>
      </c>
      <c r="X4" t="s">
        <v>233</v>
      </c>
      <c r="Y4" t="s">
        <v>451</v>
      </c>
      <c r="Z4" t="s">
        <v>251</v>
      </c>
      <c r="AA4" t="s">
        <v>522</v>
      </c>
      <c r="AB4" t="s">
        <v>267</v>
      </c>
      <c r="AD4" t="s">
        <v>273</v>
      </c>
      <c r="AE4" t="s">
        <v>401</v>
      </c>
      <c r="AF4" t="s">
        <v>287</v>
      </c>
      <c r="AG4">
        <v>1020</v>
      </c>
      <c r="AH4" t="s">
        <v>347</v>
      </c>
      <c r="AI4">
        <v>21</v>
      </c>
      <c r="AK4" t="s">
        <v>440</v>
      </c>
    </row>
    <row r="5" spans="1:37" x14ac:dyDescent="0.25">
      <c r="A5" t="s">
        <v>103</v>
      </c>
      <c r="B5" t="s">
        <v>56</v>
      </c>
      <c r="C5" t="str">
        <f t="shared" si="0"/>
        <v>AQUILANO Rémi</v>
      </c>
      <c r="E5">
        <v>3000</v>
      </c>
      <c r="H5" t="s">
        <v>118</v>
      </c>
      <c r="I5" t="s">
        <v>132</v>
      </c>
      <c r="J5" t="s">
        <v>142</v>
      </c>
      <c r="K5" t="s">
        <v>516</v>
      </c>
      <c r="L5" t="s">
        <v>167</v>
      </c>
      <c r="M5" t="s">
        <v>159</v>
      </c>
      <c r="N5" t="s">
        <v>196</v>
      </c>
      <c r="O5" t="s">
        <v>526</v>
      </c>
      <c r="P5" t="s">
        <v>204</v>
      </c>
      <c r="Q5" t="s">
        <v>208</v>
      </c>
      <c r="R5" t="s">
        <v>211</v>
      </c>
      <c r="S5" t="s">
        <v>520</v>
      </c>
      <c r="T5" t="s">
        <v>407</v>
      </c>
      <c r="U5" t="s">
        <v>430</v>
      </c>
      <c r="V5" t="s">
        <v>531</v>
      </c>
      <c r="W5" t="s">
        <v>469</v>
      </c>
      <c r="X5" t="s">
        <v>234</v>
      </c>
      <c r="Y5" t="s">
        <v>242</v>
      </c>
      <c r="Z5" t="s">
        <v>252</v>
      </c>
      <c r="AA5" t="s">
        <v>261</v>
      </c>
      <c r="AB5" t="s">
        <v>268</v>
      </c>
      <c r="AD5" t="s">
        <v>554</v>
      </c>
      <c r="AE5" t="s">
        <v>280</v>
      </c>
      <c r="AF5" t="s">
        <v>288</v>
      </c>
      <c r="AG5">
        <v>1030</v>
      </c>
      <c r="AH5" t="s">
        <v>348</v>
      </c>
      <c r="AI5">
        <v>22</v>
      </c>
      <c r="AK5" t="s">
        <v>441</v>
      </c>
    </row>
    <row r="6" spans="1:37" x14ac:dyDescent="0.25">
      <c r="A6" t="s">
        <v>62</v>
      </c>
      <c r="B6" t="s">
        <v>18</v>
      </c>
      <c r="C6" t="str">
        <f t="shared" si="0"/>
        <v>BERBUDEAU Malory</v>
      </c>
      <c r="E6" s="8" t="s">
        <v>175</v>
      </c>
      <c r="G6" t="s">
        <v>490</v>
      </c>
      <c r="H6" t="s">
        <v>119</v>
      </c>
      <c r="I6" t="s">
        <v>133</v>
      </c>
      <c r="J6" t="s">
        <v>143</v>
      </c>
      <c r="K6" t="s">
        <v>155</v>
      </c>
      <c r="M6" t="s">
        <v>160</v>
      </c>
      <c r="N6" t="s">
        <v>392</v>
      </c>
      <c r="O6" t="s">
        <v>527</v>
      </c>
      <c r="P6" t="s">
        <v>205</v>
      </c>
      <c r="R6" t="s">
        <v>542</v>
      </c>
      <c r="T6" t="s">
        <v>509</v>
      </c>
      <c r="U6" t="s">
        <v>217</v>
      </c>
      <c r="V6" t="s">
        <v>532</v>
      </c>
      <c r="W6" t="s">
        <v>226</v>
      </c>
      <c r="X6" t="s">
        <v>235</v>
      </c>
      <c r="Y6" t="s">
        <v>243</v>
      </c>
      <c r="Z6" t="s">
        <v>253</v>
      </c>
      <c r="AA6" t="s">
        <v>262</v>
      </c>
      <c r="AB6" t="s">
        <v>269</v>
      </c>
      <c r="AD6" t="s">
        <v>272</v>
      </c>
      <c r="AE6" t="s">
        <v>455</v>
      </c>
      <c r="AF6" t="s">
        <v>294</v>
      </c>
      <c r="AG6">
        <v>1040</v>
      </c>
      <c r="AH6" t="s">
        <v>349</v>
      </c>
      <c r="AI6">
        <v>31</v>
      </c>
      <c r="AK6" t="s">
        <v>442</v>
      </c>
    </row>
    <row r="7" spans="1:37" x14ac:dyDescent="0.25">
      <c r="A7" t="s">
        <v>63</v>
      </c>
      <c r="B7" t="s">
        <v>19</v>
      </c>
      <c r="C7" t="str">
        <f t="shared" si="0"/>
        <v>BERTOZZI Jacques</v>
      </c>
      <c r="E7" s="8" t="s">
        <v>172</v>
      </c>
      <c r="G7" t="s">
        <v>491</v>
      </c>
      <c r="H7" t="s">
        <v>120</v>
      </c>
      <c r="I7" t="s">
        <v>134</v>
      </c>
      <c r="J7" t="s">
        <v>144</v>
      </c>
      <c r="K7" t="s">
        <v>156</v>
      </c>
      <c r="M7" t="s">
        <v>168</v>
      </c>
      <c r="N7" t="s">
        <v>393</v>
      </c>
      <c r="O7" t="s">
        <v>528</v>
      </c>
      <c r="P7" t="s">
        <v>321</v>
      </c>
      <c r="R7" t="s">
        <v>210</v>
      </c>
      <c r="T7" t="s">
        <v>418</v>
      </c>
      <c r="V7" t="s">
        <v>573</v>
      </c>
      <c r="W7" t="s">
        <v>227</v>
      </c>
      <c r="X7" t="s">
        <v>333</v>
      </c>
      <c r="Y7" t="s">
        <v>244</v>
      </c>
      <c r="Z7" t="s">
        <v>254</v>
      </c>
      <c r="AA7" t="s">
        <v>413</v>
      </c>
      <c r="AD7" t="s">
        <v>274</v>
      </c>
      <c r="AE7" t="s">
        <v>414</v>
      </c>
      <c r="AF7" t="s">
        <v>475</v>
      </c>
      <c r="AG7">
        <v>1050</v>
      </c>
      <c r="AH7" t="s">
        <v>350</v>
      </c>
      <c r="AI7">
        <v>32</v>
      </c>
    </row>
    <row r="8" spans="1:37" x14ac:dyDescent="0.25">
      <c r="A8" t="s">
        <v>64</v>
      </c>
      <c r="B8" t="s">
        <v>20</v>
      </c>
      <c r="C8" t="str">
        <f t="shared" si="0"/>
        <v>BURGER Raoul</v>
      </c>
      <c r="E8" s="8" t="s">
        <v>173</v>
      </c>
      <c r="G8" t="s">
        <v>492</v>
      </c>
      <c r="H8" t="s">
        <v>121</v>
      </c>
      <c r="I8" t="s">
        <v>457</v>
      </c>
      <c r="J8" t="s">
        <v>145</v>
      </c>
      <c r="K8" t="s">
        <v>423</v>
      </c>
      <c r="M8" t="s">
        <v>169</v>
      </c>
      <c r="N8" t="s">
        <v>464</v>
      </c>
      <c r="O8" t="s">
        <v>529</v>
      </c>
      <c r="P8" t="s">
        <v>322</v>
      </c>
      <c r="R8" t="s">
        <v>406</v>
      </c>
      <c r="T8" t="s">
        <v>510</v>
      </c>
      <c r="V8" t="s">
        <v>533</v>
      </c>
      <c r="W8" t="s">
        <v>331</v>
      </c>
      <c r="X8" t="s">
        <v>236</v>
      </c>
      <c r="Y8" t="s">
        <v>245</v>
      </c>
      <c r="Z8" t="s">
        <v>255</v>
      </c>
      <c r="AA8" t="s">
        <v>536</v>
      </c>
      <c r="AD8" t="s">
        <v>555</v>
      </c>
      <c r="AE8" t="s">
        <v>281</v>
      </c>
      <c r="AF8" t="s">
        <v>289</v>
      </c>
      <c r="AG8">
        <v>1060</v>
      </c>
      <c r="AH8" t="s">
        <v>351</v>
      </c>
      <c r="AI8">
        <v>34</v>
      </c>
    </row>
    <row r="9" spans="1:37" x14ac:dyDescent="0.25">
      <c r="A9" t="s">
        <v>296</v>
      </c>
      <c r="B9" t="s">
        <v>295</v>
      </c>
      <c r="C9" t="str">
        <f t="shared" si="0"/>
        <v>BUZELIN Vincent</v>
      </c>
      <c r="E9">
        <v>4000</v>
      </c>
      <c r="G9" t="s">
        <v>493</v>
      </c>
      <c r="H9" t="s">
        <v>122</v>
      </c>
      <c r="I9" t="s">
        <v>458</v>
      </c>
      <c r="J9" t="s">
        <v>146</v>
      </c>
      <c r="K9" t="s">
        <v>157</v>
      </c>
      <c r="N9" t="s">
        <v>465</v>
      </c>
      <c r="O9" t="s">
        <v>496</v>
      </c>
      <c r="P9" t="s">
        <v>323</v>
      </c>
      <c r="R9" t="s">
        <v>547</v>
      </c>
      <c r="T9" t="s">
        <v>508</v>
      </c>
      <c r="V9" t="s">
        <v>221</v>
      </c>
      <c r="W9" t="s">
        <v>228</v>
      </c>
      <c r="X9" t="s">
        <v>237</v>
      </c>
      <c r="Y9" t="s">
        <v>470</v>
      </c>
      <c r="Z9" t="s">
        <v>256</v>
      </c>
      <c r="AA9" t="s">
        <v>412</v>
      </c>
      <c r="AD9" t="s">
        <v>471</v>
      </c>
      <c r="AE9" t="s">
        <v>417</v>
      </c>
      <c r="AF9" t="s">
        <v>476</v>
      </c>
      <c r="AG9">
        <v>1070</v>
      </c>
      <c r="AH9" t="s">
        <v>352</v>
      </c>
      <c r="AI9">
        <v>41</v>
      </c>
    </row>
    <row r="10" spans="1:37" x14ac:dyDescent="0.25">
      <c r="A10" t="s">
        <v>65</v>
      </c>
      <c r="B10" t="s">
        <v>21</v>
      </c>
      <c r="C10" t="str">
        <f t="shared" ref="C10:C16" si="1">A10&amp;B10</f>
        <v>CHAMPION Nohwenn</v>
      </c>
      <c r="E10" s="7" t="s">
        <v>176</v>
      </c>
      <c r="H10" t="s">
        <v>123</v>
      </c>
      <c r="I10" t="s">
        <v>135</v>
      </c>
      <c r="J10" t="s">
        <v>456</v>
      </c>
      <c r="K10" t="s">
        <v>428</v>
      </c>
      <c r="N10" t="s">
        <v>394</v>
      </c>
      <c r="P10" t="s">
        <v>324</v>
      </c>
      <c r="R10" t="s">
        <v>503</v>
      </c>
      <c r="T10" t="s">
        <v>214</v>
      </c>
      <c r="V10" t="s">
        <v>574</v>
      </c>
      <c r="W10" t="s">
        <v>229</v>
      </c>
      <c r="X10" t="s">
        <v>238</v>
      </c>
      <c r="Y10" t="s">
        <v>246</v>
      </c>
      <c r="Z10" t="s">
        <v>257</v>
      </c>
      <c r="AA10" t="s">
        <v>263</v>
      </c>
      <c r="AD10" t="s">
        <v>472</v>
      </c>
      <c r="AE10" t="s">
        <v>282</v>
      </c>
      <c r="AF10" t="s">
        <v>342</v>
      </c>
      <c r="AG10">
        <v>1080</v>
      </c>
      <c r="AH10" t="s">
        <v>353</v>
      </c>
      <c r="AI10">
        <v>42</v>
      </c>
    </row>
    <row r="11" spans="1:37" x14ac:dyDescent="0.25">
      <c r="A11" t="s">
        <v>66</v>
      </c>
      <c r="B11" t="s">
        <v>22</v>
      </c>
      <c r="C11" t="str">
        <f t="shared" si="1"/>
        <v>CHAVES Mike</v>
      </c>
      <c r="E11" s="7" t="s">
        <v>177</v>
      </c>
      <c r="H11" t="s">
        <v>124</v>
      </c>
      <c r="I11" t="s">
        <v>136</v>
      </c>
      <c r="J11" t="s">
        <v>147</v>
      </c>
      <c r="K11" t="s">
        <v>158</v>
      </c>
      <c r="N11" t="s">
        <v>462</v>
      </c>
      <c r="P11" t="s">
        <v>405</v>
      </c>
      <c r="R11" t="s">
        <v>416</v>
      </c>
      <c r="T11" t="s">
        <v>408</v>
      </c>
      <c r="V11" t="s">
        <v>548</v>
      </c>
      <c r="W11" t="s">
        <v>398</v>
      </c>
      <c r="X11" t="s">
        <v>239</v>
      </c>
      <c r="Y11" t="s">
        <v>247</v>
      </c>
      <c r="Z11" t="s">
        <v>258</v>
      </c>
      <c r="AA11" t="s">
        <v>419</v>
      </c>
      <c r="AD11" t="s">
        <v>275</v>
      </c>
      <c r="AE11" t="s">
        <v>283</v>
      </c>
      <c r="AF11" t="s">
        <v>292</v>
      </c>
      <c r="AG11">
        <v>1090</v>
      </c>
      <c r="AH11" t="s">
        <v>354</v>
      </c>
      <c r="AI11">
        <v>43</v>
      </c>
    </row>
    <row r="12" spans="1:37" x14ac:dyDescent="0.25">
      <c r="A12" t="s">
        <v>67</v>
      </c>
      <c r="B12" t="s">
        <v>23</v>
      </c>
      <c r="C12" t="str">
        <f t="shared" si="1"/>
        <v>COMBAUD Virgile</v>
      </c>
      <c r="E12" s="7" t="s">
        <v>178</v>
      </c>
      <c r="H12" t="s">
        <v>125</v>
      </c>
      <c r="I12" t="s">
        <v>137</v>
      </c>
      <c r="J12" t="s">
        <v>148</v>
      </c>
      <c r="K12" t="s">
        <v>170</v>
      </c>
      <c r="N12" t="s">
        <v>395</v>
      </c>
      <c r="O12" t="s">
        <v>461</v>
      </c>
      <c r="R12" t="s">
        <v>212</v>
      </c>
      <c r="T12" t="s">
        <v>431</v>
      </c>
      <c r="V12" t="s">
        <v>222</v>
      </c>
      <c r="W12" t="s">
        <v>427</v>
      </c>
      <c r="X12" t="s">
        <v>240</v>
      </c>
      <c r="Y12" t="s">
        <v>400</v>
      </c>
      <c r="Z12" t="s">
        <v>259</v>
      </c>
      <c r="AA12" t="s">
        <v>264</v>
      </c>
      <c r="AD12" t="s">
        <v>276</v>
      </c>
      <c r="AE12" t="s">
        <v>284</v>
      </c>
      <c r="AF12" t="s">
        <v>293</v>
      </c>
      <c r="AG12">
        <v>1100</v>
      </c>
      <c r="AH12" t="s">
        <v>355</v>
      </c>
      <c r="AI12">
        <v>44</v>
      </c>
    </row>
    <row r="13" spans="1:37" x14ac:dyDescent="0.25">
      <c r="A13" t="s">
        <v>68</v>
      </c>
      <c r="B13" t="s">
        <v>24</v>
      </c>
      <c r="C13" t="str">
        <f t="shared" si="1"/>
        <v>COSTANZA Robert</v>
      </c>
      <c r="E13" s="7" t="s">
        <v>179</v>
      </c>
      <c r="H13" t="s">
        <v>126</v>
      </c>
      <c r="I13" t="s">
        <v>138</v>
      </c>
      <c r="J13" t="s">
        <v>149</v>
      </c>
      <c r="N13" t="s">
        <v>463</v>
      </c>
      <c r="R13" t="s">
        <v>507</v>
      </c>
      <c r="V13" t="s">
        <v>223</v>
      </c>
      <c r="W13" t="s">
        <v>399</v>
      </c>
      <c r="Y13" t="s">
        <v>248</v>
      </c>
      <c r="AD13" t="s">
        <v>452</v>
      </c>
      <c r="AF13" t="s">
        <v>290</v>
      </c>
      <c r="AG13">
        <v>1110</v>
      </c>
      <c r="AH13" t="s">
        <v>356</v>
      </c>
      <c r="AI13">
        <v>51</v>
      </c>
    </row>
    <row r="14" spans="1:37" x14ac:dyDescent="0.25">
      <c r="A14" t="s">
        <v>300</v>
      </c>
      <c r="B14" t="s">
        <v>301</v>
      </c>
      <c r="C14" t="str">
        <f t="shared" si="1"/>
        <v>CUTULLE Lucas</v>
      </c>
      <c r="E14">
        <v>5000</v>
      </c>
      <c r="H14" t="s">
        <v>127</v>
      </c>
      <c r="I14" t="s">
        <v>403</v>
      </c>
      <c r="J14" t="s">
        <v>150</v>
      </c>
      <c r="N14" t="s">
        <v>197</v>
      </c>
      <c r="R14" t="s">
        <v>326</v>
      </c>
      <c r="V14" t="s">
        <v>224</v>
      </c>
      <c r="W14" t="s">
        <v>230</v>
      </c>
      <c r="AD14" t="s">
        <v>453</v>
      </c>
      <c r="AF14" t="s">
        <v>291</v>
      </c>
      <c r="AH14" t="s">
        <v>357</v>
      </c>
      <c r="AI14">
        <v>52</v>
      </c>
    </row>
    <row r="15" spans="1:37" x14ac:dyDescent="0.25">
      <c r="A15" t="s">
        <v>69</v>
      </c>
      <c r="B15" t="s">
        <v>25</v>
      </c>
      <c r="C15" t="str">
        <f t="shared" si="1"/>
        <v>DA CUNHA CARNEIRO Helio</v>
      </c>
      <c r="E15" s="5" t="s">
        <v>180</v>
      </c>
      <c r="H15" t="s">
        <v>128</v>
      </c>
      <c r="J15" t="s">
        <v>420</v>
      </c>
      <c r="AD15" t="s">
        <v>277</v>
      </c>
      <c r="AF15" t="s">
        <v>556</v>
      </c>
      <c r="AG15" t="s">
        <v>344</v>
      </c>
      <c r="AH15" t="s">
        <v>358</v>
      </c>
      <c r="AI15">
        <v>53</v>
      </c>
    </row>
    <row r="16" spans="1:37" x14ac:dyDescent="0.25">
      <c r="A16" t="s">
        <v>303</v>
      </c>
      <c r="B16" t="s">
        <v>302</v>
      </c>
      <c r="C16" t="str">
        <f t="shared" si="1"/>
        <v>DAUPHIN Jody</v>
      </c>
      <c r="E16" s="5" t="s">
        <v>181</v>
      </c>
      <c r="J16" t="s">
        <v>421</v>
      </c>
      <c r="AF16" t="s">
        <v>523</v>
      </c>
      <c r="AG16" t="s">
        <v>477</v>
      </c>
      <c r="AH16" t="s">
        <v>359</v>
      </c>
      <c r="AI16">
        <v>54</v>
      </c>
    </row>
    <row r="17" spans="1:35" x14ac:dyDescent="0.25">
      <c r="A17" t="s">
        <v>70</v>
      </c>
      <c r="B17" t="s">
        <v>26</v>
      </c>
      <c r="C17" t="str">
        <f t="shared" ref="C17:C56" si="2">A17&amp;B17</f>
        <v>DELLANDREA Virgil</v>
      </c>
      <c r="E17" s="5" t="s">
        <v>182</v>
      </c>
      <c r="J17" t="s">
        <v>422</v>
      </c>
      <c r="AG17" t="s">
        <v>445</v>
      </c>
      <c r="AH17" t="s">
        <v>360</v>
      </c>
      <c r="AI17">
        <v>61</v>
      </c>
    </row>
    <row r="18" spans="1:35" x14ac:dyDescent="0.25">
      <c r="A18" t="s">
        <v>71</v>
      </c>
      <c r="B18" t="s">
        <v>27</v>
      </c>
      <c r="C18" t="str">
        <f t="shared" si="2"/>
        <v>DORSCHNER Nicolas</v>
      </c>
      <c r="E18" s="5" t="s">
        <v>183</v>
      </c>
      <c r="AH18" t="s">
        <v>361</v>
      </c>
      <c r="AI18">
        <v>62</v>
      </c>
    </row>
    <row r="19" spans="1:35" x14ac:dyDescent="0.25">
      <c r="A19" t="s">
        <v>72</v>
      </c>
      <c r="B19" t="s">
        <v>28</v>
      </c>
      <c r="C19" t="str">
        <f t="shared" si="2"/>
        <v>DOS SANTOS Helder</v>
      </c>
      <c r="E19">
        <v>6000</v>
      </c>
      <c r="AH19" t="s">
        <v>362</v>
      </c>
      <c r="AI19">
        <v>71</v>
      </c>
    </row>
    <row r="20" spans="1:35" x14ac:dyDescent="0.25">
      <c r="A20" t="s">
        <v>73</v>
      </c>
      <c r="B20" t="s">
        <v>29</v>
      </c>
      <c r="C20" t="str">
        <f t="shared" si="2"/>
        <v>DUCREUX Bruno</v>
      </c>
      <c r="E20" s="9" t="s">
        <v>184</v>
      </c>
      <c r="AH20" t="s">
        <v>363</v>
      </c>
      <c r="AI20">
        <v>72</v>
      </c>
    </row>
    <row r="21" spans="1:35" x14ac:dyDescent="0.25">
      <c r="A21" t="s">
        <v>74</v>
      </c>
      <c r="B21" t="s">
        <v>30</v>
      </c>
      <c r="C21" t="str">
        <f t="shared" si="2"/>
        <v>FERREIRA PEDROSA Luis</v>
      </c>
      <c r="E21" s="9" t="s">
        <v>185</v>
      </c>
      <c r="AH21" t="s">
        <v>364</v>
      </c>
      <c r="AI21">
        <v>73</v>
      </c>
    </row>
    <row r="22" spans="1:35" x14ac:dyDescent="0.25">
      <c r="A22" t="s">
        <v>75</v>
      </c>
      <c r="B22" t="s">
        <v>27</v>
      </c>
      <c r="C22" t="str">
        <f t="shared" si="2"/>
        <v>FERY Nicolas</v>
      </c>
      <c r="E22">
        <v>7000</v>
      </c>
      <c r="AH22" t="s">
        <v>365</v>
      </c>
      <c r="AI22">
        <v>81</v>
      </c>
    </row>
    <row r="23" spans="1:35" x14ac:dyDescent="0.25">
      <c r="A23" t="s">
        <v>76</v>
      </c>
      <c r="B23" t="s">
        <v>31</v>
      </c>
      <c r="C23" t="str">
        <f t="shared" si="2"/>
        <v>FLAMENT Samuel</v>
      </c>
      <c r="E23" s="6" t="s">
        <v>186</v>
      </c>
      <c r="AH23" t="s">
        <v>366</v>
      </c>
      <c r="AI23">
        <v>82</v>
      </c>
    </row>
    <row r="24" spans="1:35" x14ac:dyDescent="0.25">
      <c r="A24" t="s">
        <v>77</v>
      </c>
      <c r="B24" t="s">
        <v>32</v>
      </c>
      <c r="C24" t="str">
        <f t="shared" si="2"/>
        <v>GILLET Loic</v>
      </c>
      <c r="E24" s="6" t="s">
        <v>187</v>
      </c>
      <c r="AH24" t="s">
        <v>367</v>
      </c>
      <c r="AI24">
        <v>83</v>
      </c>
    </row>
    <row r="25" spans="1:35" x14ac:dyDescent="0.25">
      <c r="A25" t="s">
        <v>78</v>
      </c>
      <c r="B25" t="s">
        <v>33</v>
      </c>
      <c r="C25" t="str">
        <f t="shared" si="2"/>
        <v>GOELFF Pascal</v>
      </c>
      <c r="E25">
        <v>8000</v>
      </c>
      <c r="AH25" t="s">
        <v>368</v>
      </c>
      <c r="AI25">
        <v>84</v>
      </c>
    </row>
    <row r="26" spans="1:35" x14ac:dyDescent="0.25">
      <c r="A26" t="s">
        <v>174</v>
      </c>
      <c r="B26" t="s">
        <v>34</v>
      </c>
      <c r="C26" t="str">
        <f t="shared" si="2"/>
        <v>GRAFF Jordan</v>
      </c>
      <c r="E26" s="12" t="s">
        <v>188</v>
      </c>
      <c r="AH26" t="s">
        <v>369</v>
      </c>
      <c r="AI26">
        <v>91</v>
      </c>
    </row>
    <row r="27" spans="1:35" x14ac:dyDescent="0.25">
      <c r="A27" t="s">
        <v>79</v>
      </c>
      <c r="B27" t="s">
        <v>35</v>
      </c>
      <c r="C27" t="str">
        <f t="shared" si="2"/>
        <v>GRAISSE Didier</v>
      </c>
      <c r="E27" s="12" t="s">
        <v>189</v>
      </c>
      <c r="AH27" t="s">
        <v>370</v>
      </c>
      <c r="AI27">
        <v>92</v>
      </c>
    </row>
    <row r="28" spans="1:35" x14ac:dyDescent="0.25">
      <c r="A28" t="s">
        <v>433</v>
      </c>
      <c r="B28" t="s">
        <v>434</v>
      </c>
      <c r="C28" t="str">
        <f t="shared" si="2"/>
        <v>HERMAN Geoffrey</v>
      </c>
      <c r="E28" s="12" t="s">
        <v>190</v>
      </c>
      <c r="AH28" t="s">
        <v>371</v>
      </c>
      <c r="AI28">
        <v>93</v>
      </c>
    </row>
    <row r="29" spans="1:35" x14ac:dyDescent="0.25">
      <c r="A29" t="s">
        <v>104</v>
      </c>
      <c r="B29" t="s">
        <v>57</v>
      </c>
      <c r="C29" t="str">
        <f t="shared" si="2"/>
        <v>JACQUES Stéphane</v>
      </c>
      <c r="E29" s="12" t="s">
        <v>191</v>
      </c>
      <c r="AH29" t="s">
        <v>372</v>
      </c>
    </row>
    <row r="30" spans="1:35" x14ac:dyDescent="0.25">
      <c r="A30" t="s">
        <v>105</v>
      </c>
      <c r="B30" t="s">
        <v>14</v>
      </c>
      <c r="C30" t="str">
        <f t="shared" si="2"/>
        <v>LEBARGY Jonathan</v>
      </c>
      <c r="AH30" t="s">
        <v>373</v>
      </c>
    </row>
    <row r="31" spans="1:35" x14ac:dyDescent="0.25">
      <c r="A31" t="s">
        <v>80</v>
      </c>
      <c r="B31" t="s">
        <v>36</v>
      </c>
      <c r="C31" t="str">
        <f t="shared" si="2"/>
        <v>LEDENT Eric</v>
      </c>
      <c r="E31">
        <v>9000</v>
      </c>
      <c r="AH31" t="s">
        <v>374</v>
      </c>
    </row>
    <row r="32" spans="1:35" x14ac:dyDescent="0.25">
      <c r="A32" t="s">
        <v>81</v>
      </c>
      <c r="B32" t="s">
        <v>37</v>
      </c>
      <c r="C32" t="str">
        <f t="shared" si="2"/>
        <v>LEJOUR Jean-Luc</v>
      </c>
      <c r="E32" s="10" t="s">
        <v>192</v>
      </c>
      <c r="AH32" t="s">
        <v>375</v>
      </c>
    </row>
    <row r="33" spans="1:34" x14ac:dyDescent="0.25">
      <c r="A33" t="s">
        <v>106</v>
      </c>
      <c r="B33" t="s">
        <v>58</v>
      </c>
      <c r="C33" t="str">
        <f t="shared" si="2"/>
        <v>LEPAGE Luc</v>
      </c>
      <c r="E33" s="10" t="s">
        <v>193</v>
      </c>
      <c r="AH33" t="s">
        <v>376</v>
      </c>
    </row>
    <row r="34" spans="1:34" x14ac:dyDescent="0.25">
      <c r="A34" t="s">
        <v>82</v>
      </c>
      <c r="B34" t="s">
        <v>38</v>
      </c>
      <c r="C34" t="str">
        <f t="shared" si="2"/>
        <v>LOPES José</v>
      </c>
      <c r="E34" s="10" t="s">
        <v>194</v>
      </c>
      <c r="AH34" t="s">
        <v>377</v>
      </c>
    </row>
    <row r="35" spans="1:34" x14ac:dyDescent="0.25">
      <c r="A35" t="s">
        <v>83</v>
      </c>
      <c r="B35" t="s">
        <v>39</v>
      </c>
      <c r="C35" t="str">
        <f t="shared" si="2"/>
        <v>LUNARDI Matthieu</v>
      </c>
      <c r="E35" s="13" t="s">
        <v>396</v>
      </c>
      <c r="AH35" t="s">
        <v>378</v>
      </c>
    </row>
    <row r="36" spans="1:34" x14ac:dyDescent="0.25">
      <c r="A36" t="s">
        <v>84</v>
      </c>
      <c r="B36" t="s">
        <v>40</v>
      </c>
      <c r="C36" t="str">
        <f t="shared" si="2"/>
        <v>MARON Dominique</v>
      </c>
      <c r="AH36" t="s">
        <v>379</v>
      </c>
    </row>
    <row r="37" spans="1:34" x14ac:dyDescent="0.25">
      <c r="A37" t="s">
        <v>85</v>
      </c>
      <c r="B37" t="s">
        <v>41</v>
      </c>
      <c r="C37" t="str">
        <f t="shared" si="2"/>
        <v>MARSEU Grégory</v>
      </c>
      <c r="AH37" t="s">
        <v>380</v>
      </c>
    </row>
    <row r="38" spans="1:34" x14ac:dyDescent="0.25">
      <c r="A38" t="s">
        <v>86</v>
      </c>
      <c r="B38" t="s">
        <v>42</v>
      </c>
      <c r="C38" t="str">
        <f t="shared" si="2"/>
        <v>MARTIN Emmanuel</v>
      </c>
      <c r="AH38" t="s">
        <v>381</v>
      </c>
    </row>
    <row r="39" spans="1:34" x14ac:dyDescent="0.25">
      <c r="A39" t="s">
        <v>87</v>
      </c>
      <c r="B39" t="s">
        <v>43</v>
      </c>
      <c r="C39" t="str">
        <f t="shared" si="2"/>
        <v>MARTINEZ Aimé</v>
      </c>
      <c r="AH39" t="s">
        <v>382</v>
      </c>
    </row>
    <row r="40" spans="1:34" x14ac:dyDescent="0.25">
      <c r="A40" t="s">
        <v>88</v>
      </c>
      <c r="B40" t="s">
        <v>44</v>
      </c>
      <c r="C40" t="str">
        <f t="shared" si="2"/>
        <v>MENACER Eddy</v>
      </c>
      <c r="AH40" t="s">
        <v>383</v>
      </c>
    </row>
    <row r="41" spans="1:34" x14ac:dyDescent="0.25">
      <c r="A41" t="s">
        <v>89</v>
      </c>
      <c r="B41" t="s">
        <v>45</v>
      </c>
      <c r="C41" t="str">
        <f t="shared" si="2"/>
        <v>MEYER Jean Luc</v>
      </c>
      <c r="AH41" t="s">
        <v>384</v>
      </c>
    </row>
    <row r="42" spans="1:34" x14ac:dyDescent="0.25">
      <c r="A42" t="s">
        <v>90</v>
      </c>
      <c r="B42" t="s">
        <v>46</v>
      </c>
      <c r="C42" t="str">
        <f t="shared" si="2"/>
        <v>ONRAET David</v>
      </c>
      <c r="AH42" t="s">
        <v>385</v>
      </c>
    </row>
    <row r="43" spans="1:34" x14ac:dyDescent="0.25">
      <c r="A43" t="s">
        <v>91</v>
      </c>
      <c r="B43" t="s">
        <v>47</v>
      </c>
      <c r="C43" t="str">
        <f t="shared" si="2"/>
        <v>PAULIS Patrick</v>
      </c>
      <c r="AH43" t="s">
        <v>386</v>
      </c>
    </row>
    <row r="44" spans="1:34" x14ac:dyDescent="0.25">
      <c r="A44" t="s">
        <v>92</v>
      </c>
      <c r="B44" t="s">
        <v>48</v>
      </c>
      <c r="C44" t="str">
        <f t="shared" si="2"/>
        <v>PIMENTEL DA SILVA Miguel</v>
      </c>
      <c r="AH44" t="s">
        <v>387</v>
      </c>
    </row>
    <row r="45" spans="1:34" x14ac:dyDescent="0.25">
      <c r="A45" t="s">
        <v>93</v>
      </c>
      <c r="B45" t="s">
        <v>49</v>
      </c>
      <c r="C45" t="str">
        <f t="shared" si="2"/>
        <v>PRIGNON Willy</v>
      </c>
      <c r="AH45" t="s">
        <v>388</v>
      </c>
    </row>
    <row r="46" spans="1:34" x14ac:dyDescent="0.25">
      <c r="A46" t="s">
        <v>94</v>
      </c>
      <c r="B46" t="s">
        <v>306</v>
      </c>
      <c r="C46" t="str">
        <f t="shared" si="2"/>
        <v>RAEBISCH Quentin</v>
      </c>
      <c r="AH46" t="s">
        <v>389</v>
      </c>
    </row>
    <row r="47" spans="1:34" x14ac:dyDescent="0.25">
      <c r="A47" t="s">
        <v>94</v>
      </c>
      <c r="B47" t="s">
        <v>50</v>
      </c>
      <c r="C47" t="str">
        <f t="shared" si="2"/>
        <v>RAEBISCH Sébastien</v>
      </c>
      <c r="AH47" t="s">
        <v>390</v>
      </c>
    </row>
    <row r="48" spans="1:34" x14ac:dyDescent="0.25">
      <c r="A48" t="s">
        <v>95</v>
      </c>
      <c r="B48" t="s">
        <v>51</v>
      </c>
      <c r="C48" t="str">
        <f t="shared" si="2"/>
        <v>RUFI Mathieu</v>
      </c>
      <c r="AH48" t="s">
        <v>391</v>
      </c>
    </row>
    <row r="49" spans="1:3" x14ac:dyDescent="0.25">
      <c r="A49" t="s">
        <v>96</v>
      </c>
      <c r="B49" t="s">
        <v>52</v>
      </c>
      <c r="C49" t="str">
        <f t="shared" si="2"/>
        <v>SCARMIGNAN Laurent</v>
      </c>
    </row>
    <row r="50" spans="1:3" x14ac:dyDescent="0.25">
      <c r="A50" t="s">
        <v>305</v>
      </c>
      <c r="B50" t="s">
        <v>304</v>
      </c>
      <c r="C50" t="str">
        <f t="shared" si="2"/>
        <v>SCASSELLATI Florian</v>
      </c>
    </row>
    <row r="51" spans="1:3" x14ac:dyDescent="0.25">
      <c r="A51" t="s">
        <v>97</v>
      </c>
      <c r="B51" t="s">
        <v>53</v>
      </c>
      <c r="C51" t="str">
        <f t="shared" si="2"/>
        <v>TOUSSAINT Yves</v>
      </c>
    </row>
    <row r="52" spans="1:3" x14ac:dyDescent="0.25">
      <c r="A52" t="s">
        <v>98</v>
      </c>
      <c r="B52" t="s">
        <v>27</v>
      </c>
      <c r="C52" t="str">
        <f t="shared" si="2"/>
        <v>VIGNERON Nicolas</v>
      </c>
    </row>
    <row r="53" spans="1:3" x14ac:dyDescent="0.25">
      <c r="A53" t="s">
        <v>99</v>
      </c>
      <c r="B53" t="s">
        <v>46</v>
      </c>
      <c r="C53" t="str">
        <f t="shared" si="2"/>
        <v>VIOT David</v>
      </c>
    </row>
    <row r="54" spans="1:3" x14ac:dyDescent="0.25">
      <c r="A54" t="s">
        <v>100</v>
      </c>
      <c r="B54" t="s">
        <v>52</v>
      </c>
      <c r="C54" t="str">
        <f t="shared" si="2"/>
        <v>WALDUNG Laurent</v>
      </c>
    </row>
    <row r="55" spans="1:3" x14ac:dyDescent="0.25">
      <c r="A55" t="s">
        <v>101</v>
      </c>
      <c r="B55" t="s">
        <v>54</v>
      </c>
      <c r="C55" t="str">
        <f t="shared" si="2"/>
        <v>WEFFLING Valérie</v>
      </c>
    </row>
    <row r="56" spans="1:3" x14ac:dyDescent="0.25">
      <c r="A56" t="s">
        <v>102</v>
      </c>
      <c r="B56" t="s">
        <v>15</v>
      </c>
      <c r="C56" t="str">
        <f t="shared" si="2"/>
        <v>WOLSKI Arnaud</v>
      </c>
    </row>
  </sheetData>
  <sortState ref="A1:C101">
    <sortCondition ref="C1"/>
  </sortState>
  <dataValidations count="2">
    <dataValidation allowBlank="1" showInputMessage="1" sqref="AI2:AI7 E35"/>
    <dataValidation type="list" allowBlank="1" showInputMessage="1" showErrorMessage="1" sqref="K9 K11:K12 K2 K6:K7">
      <formula1>Secteur__31</formula1>
    </dataValidation>
  </dataValidations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1"/>
  <sheetViews>
    <sheetView workbookViewId="0">
      <selection activeCell="C32" sqref="C32"/>
    </sheetView>
  </sheetViews>
  <sheetFormatPr baseColWidth="10" defaultRowHeight="15" x14ac:dyDescent="0.25"/>
  <cols>
    <col min="1" max="1" width="11.42578125" style="1"/>
  </cols>
  <sheetData>
    <row r="1" spans="1:9" ht="15.75" thickBot="1" x14ac:dyDescent="0.3"/>
    <row r="2" spans="1:9" x14ac:dyDescent="0.25">
      <c r="F2" s="31" t="s">
        <v>499</v>
      </c>
      <c r="G2" s="32"/>
      <c r="H2" s="32"/>
      <c r="I2" s="33"/>
    </row>
    <row r="3" spans="1:9" x14ac:dyDescent="0.25">
      <c r="A3" s="1">
        <v>42745</v>
      </c>
      <c r="B3">
        <v>45</v>
      </c>
      <c r="F3" s="34"/>
      <c r="G3" s="35"/>
      <c r="H3" s="35"/>
      <c r="I3" s="36"/>
    </row>
    <row r="4" spans="1:9" x14ac:dyDescent="0.25">
      <c r="A4" s="1">
        <v>42745</v>
      </c>
      <c r="B4">
        <v>38</v>
      </c>
      <c r="F4" s="37">
        <f>SUM(Courrier!E:E,Courrier!F:F,Courrier!I:I)</f>
        <v>467915</v>
      </c>
      <c r="G4" s="35"/>
      <c r="H4" s="35"/>
      <c r="I4" s="36"/>
    </row>
    <row r="5" spans="1:9" x14ac:dyDescent="0.25">
      <c r="A5" s="1">
        <v>42745</v>
      </c>
      <c r="B5">
        <v>27</v>
      </c>
      <c r="F5" s="34"/>
      <c r="G5" s="35"/>
      <c r="H5" s="35"/>
      <c r="I5" s="36"/>
    </row>
    <row r="6" spans="1:9" x14ac:dyDescent="0.25">
      <c r="A6" s="1">
        <v>42746</v>
      </c>
      <c r="B6">
        <v>15</v>
      </c>
      <c r="F6" s="34" t="s">
        <v>396</v>
      </c>
      <c r="G6" s="35"/>
      <c r="H6" s="35"/>
      <c r="I6" s="36"/>
    </row>
    <row r="7" spans="1:9" x14ac:dyDescent="0.25">
      <c r="A7" s="1">
        <v>42746</v>
      </c>
      <c r="B7">
        <v>26</v>
      </c>
      <c r="F7" s="34"/>
      <c r="G7" s="35"/>
      <c r="H7" s="35"/>
      <c r="I7" s="36"/>
    </row>
    <row r="8" spans="1:9" x14ac:dyDescent="0.25">
      <c r="D8">
        <f t="array" ref="D8">SUM((A1:A65535=DATEVALUE("10/01/2017"))*(A1:A65535=DATEVALUE("10/01/2017"))*(B1:B65535))</f>
        <v>110</v>
      </c>
      <c r="F8" s="37">
        <f>SUM(Courrier!K:K)</f>
        <v>34760</v>
      </c>
      <c r="G8" s="35"/>
      <c r="H8" s="35"/>
      <c r="I8" s="36"/>
    </row>
    <row r="9" spans="1:9" x14ac:dyDescent="0.25">
      <c r="F9" s="34"/>
      <c r="G9" s="35"/>
      <c r="H9" s="35"/>
      <c r="I9" s="36"/>
    </row>
    <row r="10" spans="1:9" x14ac:dyDescent="0.25">
      <c r="D10" t="e">
        <f t="array" ref="D10">SUM((Courrier!A1:A65538=DATEVALUE("10/01/2017"))*(Courrier!E1:E65538))</f>
        <v>#VALUE!</v>
      </c>
      <c r="F10" s="34" t="s">
        <v>500</v>
      </c>
      <c r="G10" s="35"/>
      <c r="H10" s="35" t="s">
        <v>501</v>
      </c>
      <c r="I10" s="36"/>
    </row>
    <row r="11" spans="1:9" x14ac:dyDescent="0.25">
      <c r="F11" s="34"/>
      <c r="G11" s="35"/>
      <c r="H11" s="35"/>
      <c r="I11" s="36"/>
    </row>
    <row r="12" spans="1:9" x14ac:dyDescent="0.25">
      <c r="F12" s="37">
        <f>F4-F8</f>
        <v>433155</v>
      </c>
      <c r="G12" s="35"/>
      <c r="H12" s="38">
        <f>SUM(Courrier!L:L)</f>
        <v>19172</v>
      </c>
      <c r="I12" s="36"/>
    </row>
    <row r="13" spans="1:9" x14ac:dyDescent="0.25">
      <c r="F13" s="34"/>
      <c r="G13" s="35"/>
      <c r="H13" s="39">
        <f>H12*100/F12</f>
        <v>4.4261292147152869</v>
      </c>
      <c r="I13" s="36" t="s">
        <v>502</v>
      </c>
    </row>
    <row r="14" spans="1:9" x14ac:dyDescent="0.25">
      <c r="F14" s="34"/>
      <c r="G14" s="35"/>
      <c r="H14" s="35"/>
      <c r="I14" s="36"/>
    </row>
    <row r="15" spans="1:9" ht="15.75" thickBot="1" x14ac:dyDescent="0.3">
      <c r="F15" s="40"/>
      <c r="G15" s="41"/>
      <c r="H15" s="41"/>
      <c r="I15" s="42"/>
    </row>
    <row r="20" spans="1:4" x14ac:dyDescent="0.25">
      <c r="A20" s="1" t="s">
        <v>499</v>
      </c>
      <c r="C20" t="s">
        <v>545</v>
      </c>
    </row>
    <row r="22" spans="1:4" x14ac:dyDescent="0.25">
      <c r="A22" s="15">
        <f>SUM(Courrier!E262:E345,Courrier!F262:F345,Courrier!I262:I345)</f>
        <v>82659</v>
      </c>
    </row>
    <row r="24" spans="1:4" x14ac:dyDescent="0.25">
      <c r="A24" s="1" t="s">
        <v>396</v>
      </c>
    </row>
    <row r="26" spans="1:4" x14ac:dyDescent="0.25">
      <c r="A26" s="2">
        <f>SUM(Courrier!K262:K345)</f>
        <v>10041</v>
      </c>
    </row>
    <row r="28" spans="1:4" x14ac:dyDescent="0.25">
      <c r="A28" s="1" t="s">
        <v>500</v>
      </c>
      <c r="C28" t="s">
        <v>501</v>
      </c>
    </row>
    <row r="30" spans="1:4" x14ac:dyDescent="0.25">
      <c r="A30" s="2">
        <f>A22-A26</f>
        <v>72618</v>
      </c>
      <c r="C30" s="2">
        <f>SUM(Courrier!L262:L345)</f>
        <v>4909</v>
      </c>
    </row>
    <row r="31" spans="1:4" x14ac:dyDescent="0.25">
      <c r="C31">
        <f>C30*100/A30</f>
        <v>6.7600319480018731</v>
      </c>
      <c r="D31" t="s">
        <v>502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0"/>
  <sheetViews>
    <sheetView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27.28515625" customWidth="1"/>
    <col min="2" max="2" width="51" customWidth="1"/>
    <col min="3" max="3" width="17.7109375" customWidth="1"/>
    <col min="4" max="4" width="17.5703125" customWidth="1"/>
    <col min="5" max="5" width="15" customWidth="1"/>
  </cols>
  <sheetData>
    <row r="1" spans="1:6" x14ac:dyDescent="0.25">
      <c r="A1" s="3" t="s">
        <v>436</v>
      </c>
      <c r="B1" s="3" t="s">
        <v>1</v>
      </c>
      <c r="C1" s="3" t="s">
        <v>443</v>
      </c>
      <c r="D1" s="3" t="s">
        <v>444</v>
      </c>
      <c r="E1" s="4"/>
      <c r="F1" s="4"/>
    </row>
    <row r="2" spans="1:6" x14ac:dyDescent="0.25">
      <c r="A2" s="1">
        <v>42737</v>
      </c>
      <c r="C2" t="s">
        <v>438</v>
      </c>
      <c r="E2" s="2"/>
      <c r="F2" s="2"/>
    </row>
    <row r="3" spans="1:6" x14ac:dyDescent="0.25">
      <c r="A3" s="1">
        <v>42737</v>
      </c>
      <c r="C3" t="s">
        <v>439</v>
      </c>
      <c r="E3" s="2"/>
      <c r="F3" s="2"/>
    </row>
    <row r="4" spans="1:6" x14ac:dyDescent="0.25">
      <c r="A4" s="1"/>
      <c r="E4" s="2"/>
      <c r="F4" s="2"/>
    </row>
    <row r="5" spans="1:6" x14ac:dyDescent="0.25">
      <c r="A5" s="1"/>
      <c r="E5" s="2"/>
      <c r="F5" s="2"/>
    </row>
    <row r="6" spans="1:6" x14ac:dyDescent="0.25">
      <c r="A6" s="1"/>
      <c r="E6" s="2"/>
      <c r="F6" s="2"/>
    </row>
    <row r="7" spans="1:6" x14ac:dyDescent="0.25">
      <c r="A7" s="1"/>
      <c r="E7" s="2"/>
      <c r="F7" s="2"/>
    </row>
    <row r="8" spans="1:6" x14ac:dyDescent="0.25">
      <c r="A8" s="1"/>
      <c r="E8" s="2"/>
      <c r="F8" s="2"/>
    </row>
    <row r="9" spans="1:6" x14ac:dyDescent="0.25">
      <c r="A9" s="1"/>
      <c r="E9" s="2"/>
      <c r="F9" s="2"/>
    </row>
    <row r="10" spans="1:6" x14ac:dyDescent="0.25">
      <c r="A10" s="1"/>
      <c r="E10" s="2"/>
      <c r="F10" s="2"/>
    </row>
    <row r="11" spans="1:6" x14ac:dyDescent="0.25">
      <c r="A11" s="1"/>
      <c r="E11" s="2"/>
      <c r="F11" s="2"/>
    </row>
    <row r="12" spans="1:6" x14ac:dyDescent="0.25">
      <c r="A12" s="1"/>
      <c r="E12" s="2"/>
      <c r="F12" s="2"/>
    </row>
    <row r="13" spans="1:6" x14ac:dyDescent="0.25">
      <c r="A13" s="1"/>
      <c r="E13" s="2"/>
      <c r="F13" s="2"/>
    </row>
    <row r="14" spans="1:6" x14ac:dyDescent="0.25">
      <c r="A14" s="1"/>
      <c r="E14" s="2"/>
      <c r="F14" s="2"/>
    </row>
    <row r="15" spans="1:6" x14ac:dyDescent="0.25">
      <c r="A15" s="1"/>
      <c r="E15" s="2"/>
      <c r="F15" s="2"/>
    </row>
    <row r="16" spans="1:6" x14ac:dyDescent="0.25">
      <c r="A16" s="1"/>
      <c r="E16" s="2"/>
      <c r="F16" s="2"/>
    </row>
    <row r="17" spans="1:6" x14ac:dyDescent="0.25">
      <c r="A17" s="1"/>
      <c r="E17" s="2"/>
      <c r="F17" s="2"/>
    </row>
    <row r="18" spans="1:6" x14ac:dyDescent="0.25">
      <c r="A18" s="1"/>
      <c r="E18" s="2"/>
      <c r="F18" s="2"/>
    </row>
    <row r="19" spans="1:6" x14ac:dyDescent="0.25">
      <c r="A19" s="1"/>
      <c r="E19" s="2"/>
      <c r="F19" s="2"/>
    </row>
    <row r="20" spans="1:6" x14ac:dyDescent="0.25">
      <c r="A20" s="1"/>
      <c r="E20" s="2"/>
      <c r="F20" s="2"/>
    </row>
    <row r="21" spans="1:6" x14ac:dyDescent="0.25">
      <c r="A21" s="1"/>
      <c r="E21" s="2"/>
      <c r="F21" s="2"/>
    </row>
    <row r="22" spans="1:6" x14ac:dyDescent="0.25">
      <c r="A22" s="1"/>
      <c r="E22" s="2"/>
      <c r="F22" s="2"/>
    </row>
    <row r="23" spans="1:6" x14ac:dyDescent="0.25">
      <c r="A23" s="1"/>
      <c r="E23" s="2"/>
      <c r="F23" s="2"/>
    </row>
    <row r="24" spans="1:6" x14ac:dyDescent="0.25">
      <c r="A24" s="1"/>
      <c r="E24" s="2"/>
      <c r="F24" s="2"/>
    </row>
    <row r="25" spans="1:6" x14ac:dyDescent="0.25">
      <c r="A25" s="1"/>
      <c r="E25" s="2"/>
      <c r="F25" s="2"/>
    </row>
    <row r="26" spans="1:6" x14ac:dyDescent="0.25">
      <c r="A26" s="1"/>
      <c r="E26" s="2"/>
      <c r="F26" s="2"/>
    </row>
    <row r="27" spans="1:6" x14ac:dyDescent="0.25">
      <c r="A27" s="1"/>
      <c r="E27" s="2"/>
      <c r="F27" s="2"/>
    </row>
    <row r="28" spans="1:6" x14ac:dyDescent="0.25">
      <c r="A28" s="1"/>
      <c r="E28" s="2"/>
      <c r="F28" s="2"/>
    </row>
    <row r="29" spans="1:6" x14ac:dyDescent="0.25">
      <c r="A29" s="1"/>
      <c r="E29" s="2"/>
      <c r="F29" s="2"/>
    </row>
    <row r="30" spans="1:6" x14ac:dyDescent="0.25">
      <c r="A30" s="1"/>
      <c r="E30" s="2"/>
      <c r="F30" s="2"/>
    </row>
  </sheetData>
  <conditionalFormatting sqref="C1:C1048576">
    <cfRule type="cellIs" dxfId="19" priority="1" operator="equal">
      <formula>"Congé ext."</formula>
    </cfRule>
    <cfRule type="cellIs" dxfId="18" priority="2" operator="equal">
      <formula>"Récup férié"</formula>
    </cfRule>
    <cfRule type="cellIs" dxfId="17" priority="3" operator="equal">
      <formula>"Récup heures"</formula>
    </cfRule>
    <cfRule type="cellIs" dxfId="16" priority="4" operator="equal">
      <formula>"Congé"</formula>
    </cfRule>
    <cfRule type="cellIs" dxfId="15" priority="5" operator="equal">
      <formula>"Malade"</formula>
    </cfRule>
  </conditionalFormatting>
  <dataValidations count="4">
    <dataValidation type="list" showInputMessage="1" showErrorMessage="1" sqref="C2:C505">
      <formula1>Absence</formula1>
    </dataValidation>
    <dataValidation type="list" allowBlank="1" showInputMessage="1" showErrorMessage="1" sqref="D2:D30">
      <formula1>INDIRECT(C2)</formula1>
    </dataValidation>
    <dataValidation type="date" allowBlank="1" showInputMessage="1" showErrorMessage="1" sqref="A2:A30">
      <formula1>42667</formula1>
      <formula2>54355</formula2>
    </dataValidation>
    <dataValidation type="list" allowBlank="1" showInputMessage="1" showErrorMessage="1" sqref="B2:B30">
      <formula1>Chauffeurs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J32"/>
  <sheetViews>
    <sheetView workbookViewId="0">
      <selection activeCell="C33" sqref="C33"/>
    </sheetView>
  </sheetViews>
  <sheetFormatPr baseColWidth="10" defaultRowHeight="15" x14ac:dyDescent="0.25"/>
  <cols>
    <col min="5" max="5" width="11.42578125" style="15"/>
  </cols>
  <sheetData>
    <row r="1" spans="1:36" ht="18.75" x14ac:dyDescent="0.25">
      <c r="A1" s="46" t="s">
        <v>478</v>
      </c>
      <c r="B1" s="46"/>
      <c r="C1" s="46"/>
      <c r="D1" s="46"/>
      <c r="E1" s="46"/>
      <c r="F1" s="46"/>
      <c r="G1" s="46" t="s">
        <v>479</v>
      </c>
      <c r="H1" s="46"/>
      <c r="I1" s="46"/>
      <c r="J1" s="46"/>
      <c r="K1" s="46"/>
      <c r="L1" s="46"/>
      <c r="M1" s="46" t="s">
        <v>480</v>
      </c>
      <c r="N1" s="46"/>
      <c r="O1" s="46"/>
      <c r="P1" s="46"/>
      <c r="Q1" s="46"/>
      <c r="R1" s="46"/>
      <c r="S1" s="46" t="s">
        <v>481</v>
      </c>
      <c r="T1" s="46"/>
      <c r="U1" s="46"/>
      <c r="V1" s="46"/>
      <c r="W1" s="46"/>
      <c r="X1" s="46"/>
      <c r="Y1" s="47" t="s">
        <v>482</v>
      </c>
      <c r="Z1" s="47"/>
      <c r="AA1" s="47"/>
      <c r="AB1" s="47"/>
      <c r="AC1" s="47"/>
      <c r="AD1" s="47"/>
      <c r="AE1" s="47" t="s">
        <v>483</v>
      </c>
      <c r="AF1" s="47"/>
      <c r="AG1" s="47"/>
      <c r="AH1" s="47"/>
      <c r="AI1" s="47"/>
      <c r="AJ1" s="48"/>
    </row>
    <row r="2" spans="1:36" x14ac:dyDescent="0.25">
      <c r="A2" s="27">
        <v>42736</v>
      </c>
      <c r="B2" s="16" t="s">
        <v>484</v>
      </c>
      <c r="C2" s="17">
        <f>'[1]Premier semestre - Tableau'!$A$1:$F$65536</f>
        <v>0</v>
      </c>
      <c r="D2" s="16"/>
      <c r="E2" s="28">
        <f ca="1">SUMIF(Courrier!$A$2:$E$65003,A2,Courrier!$E$2:$E$65003)</f>
        <v>0</v>
      </c>
      <c r="F2" s="16"/>
      <c r="G2" s="27">
        <v>42767</v>
      </c>
      <c r="H2" s="18" t="s">
        <v>485</v>
      </c>
      <c r="I2" s="19"/>
      <c r="J2" s="24"/>
      <c r="K2" s="24"/>
      <c r="L2" s="24"/>
      <c r="M2" s="16">
        <v>1</v>
      </c>
      <c r="N2" s="18" t="s">
        <v>485</v>
      </c>
      <c r="O2" s="19"/>
      <c r="P2" s="24"/>
      <c r="Q2" s="24"/>
      <c r="R2" s="24"/>
      <c r="S2" s="16">
        <v>1</v>
      </c>
      <c r="T2" s="18" t="s">
        <v>486</v>
      </c>
      <c r="U2" s="19"/>
      <c r="V2" s="24"/>
      <c r="W2" s="24"/>
      <c r="X2" s="24"/>
      <c r="Y2" s="16">
        <v>1</v>
      </c>
      <c r="Z2" s="16" t="s">
        <v>487</v>
      </c>
      <c r="AA2" s="19"/>
      <c r="AB2" s="16"/>
      <c r="AC2" s="16"/>
      <c r="AD2" s="16"/>
      <c r="AE2" s="16">
        <v>1</v>
      </c>
      <c r="AF2" s="18" t="s">
        <v>488</v>
      </c>
      <c r="AG2" s="19"/>
      <c r="AH2" s="24"/>
      <c r="AI2" s="24"/>
      <c r="AJ2" s="25"/>
    </row>
    <row r="3" spans="1:36" x14ac:dyDescent="0.25">
      <c r="A3" s="27">
        <v>42737</v>
      </c>
      <c r="B3" s="18" t="s">
        <v>487</v>
      </c>
      <c r="C3" s="19">
        <v>3274</v>
      </c>
      <c r="D3" s="24"/>
      <c r="E3" s="28">
        <f>SUMIF(Courrier!$A$2:$A$65003,A3,Courrier!$E$2:$E$65003)</f>
        <v>16556</v>
      </c>
      <c r="F3" s="24"/>
      <c r="G3" s="27">
        <v>42768</v>
      </c>
      <c r="H3" s="18" t="s">
        <v>488</v>
      </c>
      <c r="I3" s="19"/>
      <c r="J3" s="24"/>
      <c r="K3" s="24"/>
      <c r="L3" s="24"/>
      <c r="M3" s="16">
        <v>2</v>
      </c>
      <c r="N3" s="18" t="s">
        <v>488</v>
      </c>
      <c r="O3" s="19"/>
      <c r="P3" s="24"/>
      <c r="Q3" s="24"/>
      <c r="R3" s="24"/>
      <c r="S3" s="16">
        <v>2</v>
      </c>
      <c r="T3" s="16" t="s">
        <v>484</v>
      </c>
      <c r="U3" s="19"/>
      <c r="V3" s="16"/>
      <c r="W3" s="16"/>
      <c r="X3" s="16"/>
      <c r="Y3" s="16">
        <v>2</v>
      </c>
      <c r="Z3" s="18" t="s">
        <v>485</v>
      </c>
      <c r="AA3" s="19"/>
      <c r="AB3" s="24"/>
      <c r="AC3" s="24"/>
      <c r="AD3" s="24"/>
      <c r="AE3" s="16">
        <v>2</v>
      </c>
      <c r="AF3" s="18" t="s">
        <v>489</v>
      </c>
      <c r="AG3" s="19"/>
      <c r="AH3" s="24"/>
      <c r="AI3" s="24"/>
      <c r="AJ3" s="25"/>
    </row>
    <row r="4" spans="1:36" x14ac:dyDescent="0.25">
      <c r="A4" s="27">
        <v>42738</v>
      </c>
      <c r="B4" s="18" t="s">
        <v>485</v>
      </c>
      <c r="C4" s="19">
        <v>10190</v>
      </c>
      <c r="D4" s="24"/>
      <c r="E4" s="28">
        <f ca="1">SUMIF(Courrier!$A$2:$E$65003,A4,Courrier!$E$2:$E$65003)</f>
        <v>14564</v>
      </c>
      <c r="F4" s="24"/>
      <c r="G4" s="27">
        <v>42769</v>
      </c>
      <c r="H4" s="18" t="s">
        <v>489</v>
      </c>
      <c r="I4" s="19"/>
      <c r="J4" s="24"/>
      <c r="K4" s="24"/>
      <c r="L4" s="24"/>
      <c r="M4" s="16">
        <v>3</v>
      </c>
      <c r="N4" s="18" t="s">
        <v>489</v>
      </c>
      <c r="O4" s="19"/>
      <c r="P4" s="24"/>
      <c r="Q4" s="24"/>
      <c r="R4" s="24"/>
      <c r="S4" s="16">
        <v>3</v>
      </c>
      <c r="T4" s="18" t="s">
        <v>487</v>
      </c>
      <c r="U4" s="19"/>
      <c r="V4" s="24"/>
      <c r="W4" s="24"/>
      <c r="X4" s="24"/>
      <c r="Y4" s="16">
        <v>3</v>
      </c>
      <c r="Z4" s="18" t="s">
        <v>485</v>
      </c>
      <c r="AA4" s="19"/>
      <c r="AB4" s="24"/>
      <c r="AC4" s="24"/>
      <c r="AD4" s="24"/>
      <c r="AE4" s="16">
        <v>3</v>
      </c>
      <c r="AF4" s="18" t="s">
        <v>486</v>
      </c>
      <c r="AG4" s="19"/>
      <c r="AH4" s="24"/>
      <c r="AI4" s="24"/>
      <c r="AJ4" s="25"/>
    </row>
    <row r="5" spans="1:36" x14ac:dyDescent="0.25">
      <c r="A5" s="27">
        <v>42739</v>
      </c>
      <c r="B5" s="18" t="s">
        <v>485</v>
      </c>
      <c r="C5" s="19">
        <v>7948</v>
      </c>
      <c r="D5" s="24"/>
      <c r="E5" s="28">
        <f ca="1">SUMIF(Courrier!$A$2:$E$65003,A5,Courrier!$E$2:$E$65003)</f>
        <v>11889</v>
      </c>
      <c r="F5" s="24"/>
      <c r="G5" s="27">
        <v>42770</v>
      </c>
      <c r="H5" s="18" t="s">
        <v>486</v>
      </c>
      <c r="I5" s="19"/>
      <c r="J5" s="24"/>
      <c r="K5" s="24"/>
      <c r="L5" s="24"/>
      <c r="M5" s="16">
        <v>4</v>
      </c>
      <c r="N5" s="18" t="s">
        <v>486</v>
      </c>
      <c r="O5" s="19"/>
      <c r="P5" s="24"/>
      <c r="Q5" s="24"/>
      <c r="R5" s="24"/>
      <c r="S5" s="16">
        <v>4</v>
      </c>
      <c r="T5" s="18" t="s">
        <v>485</v>
      </c>
      <c r="U5" s="19"/>
      <c r="V5" s="24"/>
      <c r="W5" s="24"/>
      <c r="X5" s="24"/>
      <c r="Y5" s="16">
        <v>4</v>
      </c>
      <c r="Z5" s="18" t="s">
        <v>488</v>
      </c>
      <c r="AA5" s="19"/>
      <c r="AB5" s="24"/>
      <c r="AC5" s="24"/>
      <c r="AD5" s="24"/>
      <c r="AE5" s="16">
        <v>4</v>
      </c>
      <c r="AF5" s="16" t="s">
        <v>484</v>
      </c>
      <c r="AG5" s="19"/>
      <c r="AH5" s="16"/>
      <c r="AI5" s="16"/>
      <c r="AJ5" s="20"/>
    </row>
    <row r="6" spans="1:36" x14ac:dyDescent="0.25">
      <c r="A6" s="27">
        <v>42740</v>
      </c>
      <c r="B6" s="18" t="s">
        <v>488</v>
      </c>
      <c r="C6" s="19">
        <v>23590</v>
      </c>
      <c r="D6" s="24"/>
      <c r="E6" s="28">
        <f ca="1">SUMIF(Courrier!$A$2:$E$65003,A6,Courrier!$E$2:$E$65003)</f>
        <v>7933</v>
      </c>
      <c r="F6" s="24"/>
      <c r="G6" s="27">
        <v>42771</v>
      </c>
      <c r="H6" s="16" t="s">
        <v>484</v>
      </c>
      <c r="I6" s="19"/>
      <c r="J6" s="16"/>
      <c r="K6" s="16"/>
      <c r="L6" s="16"/>
      <c r="M6" s="16">
        <v>5</v>
      </c>
      <c r="N6" s="16" t="s">
        <v>484</v>
      </c>
      <c r="O6" s="19"/>
      <c r="P6" s="16"/>
      <c r="Q6" s="16"/>
      <c r="R6" s="16"/>
      <c r="S6" s="16">
        <v>5</v>
      </c>
      <c r="T6" s="18" t="s">
        <v>485</v>
      </c>
      <c r="U6" s="19"/>
      <c r="V6" s="24"/>
      <c r="W6" s="24"/>
      <c r="X6" s="24"/>
      <c r="Y6" s="16">
        <v>5</v>
      </c>
      <c r="Z6" s="18" t="s">
        <v>489</v>
      </c>
      <c r="AA6" s="19"/>
      <c r="AB6" s="24"/>
      <c r="AC6" s="24"/>
      <c r="AD6" s="24"/>
      <c r="AE6" s="16">
        <v>5</v>
      </c>
      <c r="AF6" s="16" t="s">
        <v>487</v>
      </c>
      <c r="AG6" s="19"/>
      <c r="AH6" s="16"/>
      <c r="AI6" s="16"/>
      <c r="AJ6" s="20"/>
    </row>
    <row r="7" spans="1:36" x14ac:dyDescent="0.25">
      <c r="A7" s="27">
        <v>42741</v>
      </c>
      <c r="B7" s="18" t="s">
        <v>489</v>
      </c>
      <c r="C7" s="19">
        <v>39529</v>
      </c>
      <c r="D7" s="24"/>
      <c r="E7" s="28">
        <f ca="1">SUMIF(Courrier!$A$2:$E$65003,A7,Courrier!$E$2:$E$65003)</f>
        <v>5791</v>
      </c>
      <c r="F7" s="24"/>
      <c r="G7" s="27">
        <v>42772</v>
      </c>
      <c r="H7" s="18" t="s">
        <v>487</v>
      </c>
      <c r="I7" s="19"/>
      <c r="J7" s="24"/>
      <c r="K7" s="24"/>
      <c r="L7" s="24"/>
      <c r="M7" s="16">
        <v>6</v>
      </c>
      <c r="N7" s="18" t="s">
        <v>487</v>
      </c>
      <c r="O7" s="19"/>
      <c r="P7" s="24"/>
      <c r="Q7" s="24"/>
      <c r="R7" s="24"/>
      <c r="S7" s="16">
        <v>6</v>
      </c>
      <c r="T7" s="18" t="s">
        <v>488</v>
      </c>
      <c r="U7" s="19"/>
      <c r="V7" s="24"/>
      <c r="W7" s="24"/>
      <c r="X7" s="24"/>
      <c r="Y7" s="16">
        <v>6</v>
      </c>
      <c r="Z7" s="18" t="s">
        <v>486</v>
      </c>
      <c r="AA7" s="19"/>
      <c r="AB7" s="24"/>
      <c r="AC7" s="24"/>
      <c r="AD7" s="24"/>
      <c r="AE7" s="16">
        <v>6</v>
      </c>
      <c r="AF7" s="18" t="s">
        <v>485</v>
      </c>
      <c r="AG7" s="19"/>
      <c r="AH7" s="24"/>
      <c r="AI7" s="24"/>
      <c r="AJ7" s="25"/>
    </row>
    <row r="8" spans="1:36" x14ac:dyDescent="0.25">
      <c r="A8" s="27">
        <v>42742</v>
      </c>
      <c r="B8" s="18" t="s">
        <v>486</v>
      </c>
      <c r="C8" s="19"/>
      <c r="D8" s="24"/>
      <c r="E8" s="28">
        <f ca="1">SUMIF(Courrier!$A$2:$E$65003,A8,Courrier!$E$2:$E$65003)</f>
        <v>0</v>
      </c>
      <c r="F8" s="24"/>
      <c r="G8" s="27">
        <v>42773</v>
      </c>
      <c r="H8" s="18" t="s">
        <v>485</v>
      </c>
      <c r="I8" s="19"/>
      <c r="J8" s="24"/>
      <c r="K8" s="24"/>
      <c r="L8" s="24"/>
      <c r="M8" s="16">
        <v>7</v>
      </c>
      <c r="N8" s="18" t="s">
        <v>485</v>
      </c>
      <c r="O8" s="19"/>
      <c r="P8" s="24"/>
      <c r="Q8" s="24"/>
      <c r="R8" s="24"/>
      <c r="S8" s="16">
        <v>7</v>
      </c>
      <c r="T8" s="18" t="s">
        <v>489</v>
      </c>
      <c r="U8" s="19"/>
      <c r="V8" s="24"/>
      <c r="W8" s="24"/>
      <c r="X8" s="24"/>
      <c r="Y8" s="16">
        <v>7</v>
      </c>
      <c r="Z8" s="16" t="s">
        <v>484</v>
      </c>
      <c r="AA8" s="19"/>
      <c r="AB8" s="16"/>
      <c r="AC8" s="16"/>
      <c r="AD8" s="16"/>
      <c r="AE8" s="16">
        <v>7</v>
      </c>
      <c r="AF8" s="18" t="s">
        <v>485</v>
      </c>
      <c r="AG8" s="19"/>
      <c r="AH8" s="24"/>
      <c r="AI8" s="24"/>
      <c r="AJ8" s="25"/>
    </row>
    <row r="9" spans="1:36" x14ac:dyDescent="0.25">
      <c r="A9" s="27">
        <v>42743</v>
      </c>
      <c r="B9" s="16" t="s">
        <v>484</v>
      </c>
      <c r="C9" s="19"/>
      <c r="D9" s="16"/>
      <c r="E9" s="28">
        <f ca="1">SUMIF(Courrier!$A$2:$E$65003,A9,Courrier!$E$2:$E$65003)</f>
        <v>0</v>
      </c>
      <c r="F9" s="16"/>
      <c r="G9" s="27">
        <v>42774</v>
      </c>
      <c r="H9" s="18" t="s">
        <v>485</v>
      </c>
      <c r="I9" s="19"/>
      <c r="J9" s="24"/>
      <c r="K9" s="24"/>
      <c r="L9" s="24"/>
      <c r="M9" s="16">
        <v>8</v>
      </c>
      <c r="N9" s="18" t="s">
        <v>485</v>
      </c>
      <c r="O9" s="19"/>
      <c r="P9" s="24"/>
      <c r="Q9" s="24"/>
      <c r="R9" s="24"/>
      <c r="S9" s="16">
        <v>8</v>
      </c>
      <c r="T9" s="18" t="s">
        <v>486</v>
      </c>
      <c r="U9" s="19"/>
      <c r="V9" s="24"/>
      <c r="W9" s="24"/>
      <c r="X9" s="24"/>
      <c r="Y9" s="16">
        <v>8</v>
      </c>
      <c r="Z9" s="16" t="s">
        <v>487</v>
      </c>
      <c r="AA9" s="19"/>
      <c r="AB9" s="16"/>
      <c r="AC9" s="16"/>
      <c r="AD9" s="16"/>
      <c r="AE9" s="16">
        <v>8</v>
      </c>
      <c r="AF9" s="18" t="s">
        <v>488</v>
      </c>
      <c r="AG9" s="19"/>
      <c r="AH9" s="24"/>
      <c r="AI9" s="24"/>
      <c r="AJ9" s="25"/>
    </row>
    <row r="10" spans="1:36" x14ac:dyDescent="0.25">
      <c r="A10" s="27">
        <v>42744</v>
      </c>
      <c r="B10" s="18" t="s">
        <v>487</v>
      </c>
      <c r="C10" s="19">
        <v>75062</v>
      </c>
      <c r="D10" s="24"/>
      <c r="E10" s="28">
        <f ca="1">SUMIF(Courrier!$A$2:$E$65003,A10,Courrier!$E$2:$E$65003)</f>
        <v>20063</v>
      </c>
      <c r="F10" s="24"/>
      <c r="G10" s="27">
        <v>42775</v>
      </c>
      <c r="H10" s="18" t="s">
        <v>488</v>
      </c>
      <c r="I10" s="19"/>
      <c r="J10" s="24"/>
      <c r="K10" s="24"/>
      <c r="L10" s="24"/>
      <c r="M10" s="16">
        <v>9</v>
      </c>
      <c r="N10" s="18" t="s">
        <v>488</v>
      </c>
      <c r="O10" s="19"/>
      <c r="P10" s="24"/>
      <c r="Q10" s="24"/>
      <c r="R10" s="24"/>
      <c r="S10" s="16">
        <v>9</v>
      </c>
      <c r="T10" s="16" t="s">
        <v>484</v>
      </c>
      <c r="U10" s="19"/>
      <c r="V10" s="16"/>
      <c r="W10" s="16"/>
      <c r="X10" s="16"/>
      <c r="Y10" s="16">
        <v>9</v>
      </c>
      <c r="Z10" s="18" t="s">
        <v>485</v>
      </c>
      <c r="AA10" s="19"/>
      <c r="AB10" s="24"/>
      <c r="AC10" s="24"/>
      <c r="AD10" s="24"/>
      <c r="AE10" s="16">
        <v>9</v>
      </c>
      <c r="AF10" s="18" t="s">
        <v>489</v>
      </c>
      <c r="AG10" s="19"/>
      <c r="AH10" s="24"/>
      <c r="AI10" s="24"/>
      <c r="AJ10" s="25"/>
    </row>
    <row r="11" spans="1:36" x14ac:dyDescent="0.25">
      <c r="A11" s="27">
        <v>42745</v>
      </c>
      <c r="B11" s="18" t="s">
        <v>485</v>
      </c>
      <c r="C11" s="19">
        <v>20652</v>
      </c>
      <c r="D11" s="24"/>
      <c r="E11" s="28">
        <f ca="1">SUMIF(Courrier!$A$2:$E$65003,A11,Courrier!$E$2:$E$65003)</f>
        <v>23581</v>
      </c>
      <c r="F11" s="24"/>
      <c r="G11" s="27">
        <v>42776</v>
      </c>
      <c r="H11" s="18" t="s">
        <v>489</v>
      </c>
      <c r="I11" s="19"/>
      <c r="J11" s="24"/>
      <c r="K11" s="24"/>
      <c r="L11" s="24"/>
      <c r="M11" s="16">
        <v>10</v>
      </c>
      <c r="N11" s="18" t="s">
        <v>489</v>
      </c>
      <c r="O11" s="19"/>
      <c r="P11" s="24"/>
      <c r="Q11" s="24"/>
      <c r="R11" s="24"/>
      <c r="S11" s="16">
        <v>10</v>
      </c>
      <c r="T11" s="18" t="s">
        <v>487</v>
      </c>
      <c r="U11" s="19"/>
      <c r="V11" s="24"/>
      <c r="W11" s="24"/>
      <c r="X11" s="24"/>
      <c r="Y11" s="16">
        <v>10</v>
      </c>
      <c r="Z11" s="18" t="s">
        <v>485</v>
      </c>
      <c r="AA11" s="19"/>
      <c r="AB11" s="24"/>
      <c r="AC11" s="24"/>
      <c r="AD11" s="24"/>
      <c r="AE11" s="16">
        <v>10</v>
      </c>
      <c r="AF11" s="18" t="s">
        <v>486</v>
      </c>
      <c r="AG11" s="19"/>
      <c r="AH11" s="24"/>
      <c r="AI11" s="24"/>
      <c r="AJ11" s="25"/>
    </row>
    <row r="12" spans="1:36" x14ac:dyDescent="0.25">
      <c r="A12" s="27">
        <v>42746</v>
      </c>
      <c r="B12" s="18" t="s">
        <v>485</v>
      </c>
      <c r="C12" s="19">
        <v>14756</v>
      </c>
      <c r="D12" s="24"/>
      <c r="E12" s="28">
        <f ca="1">SUMIF(Courrier!$A$2:$E$65003,A12,Courrier!$E$2:$E$65003)</f>
        <v>24051</v>
      </c>
      <c r="F12" s="24"/>
      <c r="G12" s="27">
        <v>42777</v>
      </c>
      <c r="H12" s="18" t="s">
        <v>486</v>
      </c>
      <c r="I12" s="19"/>
      <c r="J12" s="24"/>
      <c r="K12" s="24"/>
      <c r="L12" s="24"/>
      <c r="M12" s="16">
        <v>11</v>
      </c>
      <c r="N12" s="18" t="s">
        <v>486</v>
      </c>
      <c r="O12" s="19"/>
      <c r="P12" s="24"/>
      <c r="Q12" s="24"/>
      <c r="R12" s="24"/>
      <c r="S12" s="16">
        <v>11</v>
      </c>
      <c r="T12" s="18" t="s">
        <v>485</v>
      </c>
      <c r="U12" s="19"/>
      <c r="V12" s="24"/>
      <c r="W12" s="24"/>
      <c r="X12" s="24"/>
      <c r="Y12" s="16">
        <v>11</v>
      </c>
      <c r="Z12" s="18" t="s">
        <v>488</v>
      </c>
      <c r="AA12" s="19"/>
      <c r="AB12" s="24"/>
      <c r="AC12" s="24"/>
      <c r="AD12" s="24"/>
      <c r="AE12" s="16">
        <v>11</v>
      </c>
      <c r="AF12" s="16" t="s">
        <v>484</v>
      </c>
      <c r="AG12" s="19"/>
      <c r="AH12" s="16"/>
      <c r="AI12" s="16"/>
      <c r="AJ12" s="20"/>
    </row>
    <row r="13" spans="1:36" x14ac:dyDescent="0.25">
      <c r="A13" s="27">
        <v>42747</v>
      </c>
      <c r="B13" s="18" t="s">
        <v>488</v>
      </c>
      <c r="C13" s="19">
        <v>2512</v>
      </c>
      <c r="D13" s="24"/>
      <c r="E13" s="28">
        <f ca="1">SUMIF(Courrier!$A$2:$E$65003,A13,Courrier!$E$2:$E$65003)</f>
        <v>25767</v>
      </c>
      <c r="F13" s="24"/>
      <c r="G13" s="27">
        <v>42778</v>
      </c>
      <c r="H13" s="16" t="s">
        <v>484</v>
      </c>
      <c r="I13" s="19"/>
      <c r="J13" s="16"/>
      <c r="K13" s="16"/>
      <c r="L13" s="16"/>
      <c r="M13" s="16">
        <v>12</v>
      </c>
      <c r="N13" s="16" t="s">
        <v>484</v>
      </c>
      <c r="O13" s="19"/>
      <c r="P13" s="16"/>
      <c r="Q13" s="16"/>
      <c r="R13" s="16"/>
      <c r="S13" s="16">
        <v>12</v>
      </c>
      <c r="T13" s="18" t="s">
        <v>485</v>
      </c>
      <c r="U13" s="19"/>
      <c r="V13" s="24"/>
      <c r="W13" s="24"/>
      <c r="X13" s="24"/>
      <c r="Y13" s="16">
        <v>12</v>
      </c>
      <c r="Z13" s="18" t="s">
        <v>489</v>
      </c>
      <c r="AA13" s="19"/>
      <c r="AB13" s="24"/>
      <c r="AC13" s="24"/>
      <c r="AD13" s="24"/>
      <c r="AE13" s="16">
        <v>12</v>
      </c>
      <c r="AF13" s="18" t="s">
        <v>487</v>
      </c>
      <c r="AG13" s="19"/>
      <c r="AH13" s="24"/>
      <c r="AI13" s="24"/>
      <c r="AJ13" s="25"/>
    </row>
    <row r="14" spans="1:36" x14ac:dyDescent="0.25">
      <c r="A14" s="27">
        <v>42748</v>
      </c>
      <c r="B14" s="18" t="s">
        <v>489</v>
      </c>
      <c r="C14" s="19">
        <v>12266</v>
      </c>
      <c r="D14" s="24"/>
      <c r="E14" s="28">
        <f ca="1">SUMIF(Courrier!$A$2:$E$65003,A14,Courrier!$E$2:$E$65003)</f>
        <v>11072</v>
      </c>
      <c r="F14" s="24"/>
      <c r="G14" s="27">
        <v>42779</v>
      </c>
      <c r="H14" s="18" t="s">
        <v>487</v>
      </c>
      <c r="I14" s="19"/>
      <c r="J14" s="24"/>
      <c r="K14" s="24"/>
      <c r="L14" s="24"/>
      <c r="M14" s="16">
        <v>13</v>
      </c>
      <c r="N14" s="18" t="s">
        <v>487</v>
      </c>
      <c r="O14" s="19"/>
      <c r="P14" s="24"/>
      <c r="Q14" s="24"/>
      <c r="R14" s="24"/>
      <c r="S14" s="16">
        <v>13</v>
      </c>
      <c r="T14" s="18" t="s">
        <v>488</v>
      </c>
      <c r="U14" s="19"/>
      <c r="V14" s="24"/>
      <c r="W14" s="24"/>
      <c r="X14" s="24"/>
      <c r="Y14" s="16">
        <v>13</v>
      </c>
      <c r="Z14" s="18" t="s">
        <v>486</v>
      </c>
      <c r="AA14" s="19"/>
      <c r="AB14" s="24"/>
      <c r="AC14" s="24"/>
      <c r="AD14" s="24"/>
      <c r="AE14" s="16">
        <v>13</v>
      </c>
      <c r="AF14" s="18" t="s">
        <v>485</v>
      </c>
      <c r="AG14" s="19"/>
      <c r="AH14" s="24"/>
      <c r="AI14" s="24"/>
      <c r="AJ14" s="25"/>
    </row>
    <row r="15" spans="1:36" x14ac:dyDescent="0.25">
      <c r="A15" s="27">
        <v>42749</v>
      </c>
      <c r="B15" s="18" t="s">
        <v>486</v>
      </c>
      <c r="C15" s="19"/>
      <c r="D15" s="24"/>
      <c r="E15" s="28">
        <f ca="1">SUMIF(Courrier!$A$2:$E$65003,A15,Courrier!$E$2:$E$65003)</f>
        <v>0</v>
      </c>
      <c r="F15" s="24"/>
      <c r="G15" s="27">
        <v>42780</v>
      </c>
      <c r="H15" s="18" t="s">
        <v>485</v>
      </c>
      <c r="I15" s="19"/>
      <c r="J15" s="24"/>
      <c r="K15" s="24"/>
      <c r="L15" s="24"/>
      <c r="M15" s="16">
        <v>14</v>
      </c>
      <c r="N15" s="18" t="s">
        <v>485</v>
      </c>
      <c r="O15" s="19"/>
      <c r="P15" s="24"/>
      <c r="Q15" s="24"/>
      <c r="R15" s="24"/>
      <c r="S15" s="16">
        <v>14</v>
      </c>
      <c r="T15" s="18" t="s">
        <v>489</v>
      </c>
      <c r="U15" s="19"/>
      <c r="V15" s="24"/>
      <c r="W15" s="24"/>
      <c r="X15" s="24"/>
      <c r="Y15" s="16">
        <v>14</v>
      </c>
      <c r="Z15" s="16" t="s">
        <v>484</v>
      </c>
      <c r="AA15" s="19"/>
      <c r="AB15" s="16"/>
      <c r="AC15" s="16"/>
      <c r="AD15" s="16"/>
      <c r="AE15" s="16">
        <v>14</v>
      </c>
      <c r="AF15" s="18" t="s">
        <v>485</v>
      </c>
      <c r="AG15" s="19"/>
      <c r="AH15" s="24"/>
      <c r="AI15" s="24"/>
      <c r="AJ15" s="25"/>
    </row>
    <row r="16" spans="1:36" x14ac:dyDescent="0.25">
      <c r="A16" s="27">
        <v>42750</v>
      </c>
      <c r="B16" s="16" t="s">
        <v>484</v>
      </c>
      <c r="C16" s="19"/>
      <c r="D16" s="16"/>
      <c r="E16" s="28">
        <f ca="1">SUMIF(Courrier!$A$2:$E$65003,A16,Courrier!$E$2:$E$65003)</f>
        <v>0</v>
      </c>
      <c r="F16" s="16"/>
      <c r="G16" s="27">
        <v>42781</v>
      </c>
      <c r="H16" s="18" t="s">
        <v>485</v>
      </c>
      <c r="I16" s="19"/>
      <c r="J16" s="24"/>
      <c r="K16" s="24"/>
      <c r="L16" s="24"/>
      <c r="M16" s="16">
        <v>15</v>
      </c>
      <c r="N16" s="18" t="s">
        <v>485</v>
      </c>
      <c r="O16" s="19"/>
      <c r="P16" s="24"/>
      <c r="Q16" s="24"/>
      <c r="R16" s="24"/>
      <c r="S16" s="16">
        <v>15</v>
      </c>
      <c r="T16" s="18" t="s">
        <v>486</v>
      </c>
      <c r="U16" s="19"/>
      <c r="V16" s="24"/>
      <c r="W16" s="24"/>
      <c r="X16" s="24"/>
      <c r="Y16" s="16">
        <v>15</v>
      </c>
      <c r="Z16" s="18" t="s">
        <v>487</v>
      </c>
      <c r="AA16" s="19"/>
      <c r="AB16" s="24"/>
      <c r="AC16" s="24"/>
      <c r="AD16" s="24"/>
      <c r="AE16" s="16">
        <v>15</v>
      </c>
      <c r="AF16" s="18" t="s">
        <v>488</v>
      </c>
      <c r="AG16" s="19"/>
      <c r="AH16" s="24"/>
      <c r="AI16" s="24"/>
      <c r="AJ16" s="25"/>
    </row>
    <row r="17" spans="1:36" x14ac:dyDescent="0.25">
      <c r="A17" s="27">
        <v>42751</v>
      </c>
      <c r="B17" s="18" t="s">
        <v>487</v>
      </c>
      <c r="C17" s="19">
        <v>15664</v>
      </c>
      <c r="D17" s="24"/>
      <c r="E17" s="28">
        <f ca="1">SUMIF(Courrier!$A$2:$E$65003,A17,Courrier!$E$2:$E$65003)</f>
        <v>28839</v>
      </c>
      <c r="F17" s="24"/>
      <c r="G17" s="27">
        <v>42782</v>
      </c>
      <c r="H17" s="18" t="s">
        <v>488</v>
      </c>
      <c r="I17" s="19"/>
      <c r="J17" s="24"/>
      <c r="K17" s="24"/>
      <c r="L17" s="24"/>
      <c r="M17" s="16">
        <v>16</v>
      </c>
      <c r="N17" s="18" t="s">
        <v>488</v>
      </c>
      <c r="O17" s="19"/>
      <c r="P17" s="24"/>
      <c r="Q17" s="24"/>
      <c r="R17" s="24"/>
      <c r="S17" s="16">
        <v>16</v>
      </c>
      <c r="T17" s="16" t="s">
        <v>484</v>
      </c>
      <c r="U17" s="19"/>
      <c r="V17" s="16"/>
      <c r="W17" s="16"/>
      <c r="X17" s="16"/>
      <c r="Y17" s="16">
        <v>16</v>
      </c>
      <c r="Z17" s="18" t="s">
        <v>485</v>
      </c>
      <c r="AA17" s="19"/>
      <c r="AB17" s="24"/>
      <c r="AC17" s="24"/>
      <c r="AD17" s="24"/>
      <c r="AE17" s="16">
        <v>16</v>
      </c>
      <c r="AF17" s="18" t="s">
        <v>489</v>
      </c>
      <c r="AG17" s="19"/>
      <c r="AH17" s="24"/>
      <c r="AI17" s="24"/>
      <c r="AJ17" s="25"/>
    </row>
    <row r="18" spans="1:36" x14ac:dyDescent="0.25">
      <c r="A18" s="27">
        <v>42752</v>
      </c>
      <c r="B18" s="18" t="s">
        <v>485</v>
      </c>
      <c r="C18" s="19">
        <v>6799</v>
      </c>
      <c r="D18" s="24"/>
      <c r="E18" s="28">
        <f ca="1">SUMIF(Courrier!$A$2:$E$65003,A18,Courrier!$E$2:$E$65003)</f>
        <v>24188</v>
      </c>
      <c r="F18" s="24"/>
      <c r="G18" s="27">
        <v>42783</v>
      </c>
      <c r="H18" s="18" t="s">
        <v>489</v>
      </c>
      <c r="I18" s="19"/>
      <c r="J18" s="24"/>
      <c r="K18" s="24"/>
      <c r="L18" s="24"/>
      <c r="M18" s="16">
        <v>17</v>
      </c>
      <c r="N18" s="18" t="s">
        <v>489</v>
      </c>
      <c r="O18" s="19"/>
      <c r="P18" s="24"/>
      <c r="Q18" s="24"/>
      <c r="R18" s="24"/>
      <c r="S18" s="16">
        <v>17</v>
      </c>
      <c r="T18" s="16" t="s">
        <v>487</v>
      </c>
      <c r="U18" s="19"/>
      <c r="V18" s="16"/>
      <c r="W18" s="16"/>
      <c r="X18" s="16"/>
      <c r="Y18" s="16">
        <v>17</v>
      </c>
      <c r="Z18" s="18" t="s">
        <v>485</v>
      </c>
      <c r="AA18" s="19"/>
      <c r="AB18" s="24"/>
      <c r="AC18" s="24"/>
      <c r="AD18" s="24"/>
      <c r="AE18" s="16">
        <v>17</v>
      </c>
      <c r="AF18" s="18" t="s">
        <v>486</v>
      </c>
      <c r="AG18" s="19"/>
      <c r="AH18" s="24"/>
      <c r="AI18" s="24"/>
      <c r="AJ18" s="25"/>
    </row>
    <row r="19" spans="1:36" x14ac:dyDescent="0.25">
      <c r="A19" s="27">
        <v>42753</v>
      </c>
      <c r="B19" s="18" t="s">
        <v>485</v>
      </c>
      <c r="C19" s="19">
        <v>24281</v>
      </c>
      <c r="D19" s="24"/>
      <c r="E19" s="28">
        <f ca="1">SUMIF(Courrier!$A$2:$E$65003,A19,Courrier!$E$2:$E$65003)</f>
        <v>21771</v>
      </c>
      <c r="F19" s="24"/>
      <c r="G19" s="27">
        <v>42784</v>
      </c>
      <c r="H19" s="18" t="s">
        <v>486</v>
      </c>
      <c r="I19" s="19"/>
      <c r="J19" s="24"/>
      <c r="K19" s="24"/>
      <c r="L19" s="24"/>
      <c r="M19" s="16">
        <v>18</v>
      </c>
      <c r="N19" s="18" t="s">
        <v>486</v>
      </c>
      <c r="O19" s="19"/>
      <c r="P19" s="24"/>
      <c r="Q19" s="24"/>
      <c r="R19" s="24"/>
      <c r="S19" s="16">
        <v>18</v>
      </c>
      <c r="T19" s="18" t="s">
        <v>485</v>
      </c>
      <c r="U19" s="19"/>
      <c r="V19" s="24"/>
      <c r="W19" s="24"/>
      <c r="X19" s="24"/>
      <c r="Y19" s="16">
        <v>18</v>
      </c>
      <c r="Z19" s="18" t="s">
        <v>488</v>
      </c>
      <c r="AA19" s="19"/>
      <c r="AB19" s="24"/>
      <c r="AC19" s="24"/>
      <c r="AD19" s="24"/>
      <c r="AE19" s="16">
        <v>18</v>
      </c>
      <c r="AF19" s="16" t="s">
        <v>484</v>
      </c>
      <c r="AG19" s="19"/>
      <c r="AH19" s="16"/>
      <c r="AI19" s="16"/>
      <c r="AJ19" s="20"/>
    </row>
    <row r="20" spans="1:36" x14ac:dyDescent="0.25">
      <c r="A20" s="27">
        <v>42754</v>
      </c>
      <c r="B20" s="18" t="s">
        <v>488</v>
      </c>
      <c r="C20" s="19">
        <v>2301</v>
      </c>
      <c r="D20" s="24"/>
      <c r="E20" s="28">
        <f ca="1">SUMIF(Courrier!$A$2:$E$65003,A20,Courrier!$E$2:$E$65003)</f>
        <v>15092</v>
      </c>
      <c r="F20" s="24"/>
      <c r="G20" s="27">
        <v>42785</v>
      </c>
      <c r="H20" s="16" t="s">
        <v>484</v>
      </c>
      <c r="I20" s="19"/>
      <c r="J20" s="16"/>
      <c r="K20" s="16"/>
      <c r="L20" s="16"/>
      <c r="M20" s="16">
        <v>19</v>
      </c>
      <c r="N20" s="16" t="s">
        <v>484</v>
      </c>
      <c r="O20" s="19"/>
      <c r="P20" s="16"/>
      <c r="Q20" s="16"/>
      <c r="R20" s="16"/>
      <c r="S20" s="16">
        <v>19</v>
      </c>
      <c r="T20" s="18" t="s">
        <v>485</v>
      </c>
      <c r="U20" s="19"/>
      <c r="V20" s="24"/>
      <c r="W20" s="24"/>
      <c r="X20" s="24"/>
      <c r="Y20" s="16">
        <v>19</v>
      </c>
      <c r="Z20" s="18" t="s">
        <v>489</v>
      </c>
      <c r="AA20" s="19"/>
      <c r="AB20" s="24"/>
      <c r="AC20" s="24"/>
      <c r="AD20" s="24"/>
      <c r="AE20" s="16">
        <v>19</v>
      </c>
      <c r="AF20" s="18" t="s">
        <v>487</v>
      </c>
      <c r="AG20" s="19"/>
      <c r="AH20" s="24"/>
      <c r="AI20" s="24"/>
      <c r="AJ20" s="25"/>
    </row>
    <row r="21" spans="1:36" x14ac:dyDescent="0.25">
      <c r="A21" s="27">
        <v>42755</v>
      </c>
      <c r="B21" s="18" t="s">
        <v>489</v>
      </c>
      <c r="C21" s="19">
        <v>43947</v>
      </c>
      <c r="D21" s="24"/>
      <c r="E21" s="28">
        <f ca="1">SUMIF(Courrier!$A$2:$E$65003,A21,Courrier!$E$2:$E$65003)</f>
        <v>12983</v>
      </c>
      <c r="F21" s="24"/>
      <c r="G21" s="27">
        <v>42786</v>
      </c>
      <c r="H21" s="18" t="s">
        <v>487</v>
      </c>
      <c r="I21" s="19"/>
      <c r="J21" s="24"/>
      <c r="K21" s="24"/>
      <c r="L21" s="24"/>
      <c r="M21" s="16">
        <v>20</v>
      </c>
      <c r="N21" s="18" t="s">
        <v>487</v>
      </c>
      <c r="O21" s="19"/>
      <c r="P21" s="24"/>
      <c r="Q21" s="24"/>
      <c r="R21" s="24"/>
      <c r="S21" s="16">
        <v>20</v>
      </c>
      <c r="T21" s="18" t="s">
        <v>488</v>
      </c>
      <c r="U21" s="19"/>
      <c r="V21" s="24"/>
      <c r="W21" s="24"/>
      <c r="X21" s="24"/>
      <c r="Y21" s="16">
        <v>20</v>
      </c>
      <c r="Z21" s="18" t="s">
        <v>486</v>
      </c>
      <c r="AA21" s="19"/>
      <c r="AB21" s="24"/>
      <c r="AC21" s="24"/>
      <c r="AD21" s="24"/>
      <c r="AE21" s="16">
        <v>20</v>
      </c>
      <c r="AF21" s="18" t="s">
        <v>485</v>
      </c>
      <c r="AG21" s="19"/>
      <c r="AH21" s="24"/>
      <c r="AI21" s="24"/>
      <c r="AJ21" s="25"/>
    </row>
    <row r="22" spans="1:36" x14ac:dyDescent="0.25">
      <c r="A22" s="27">
        <v>42756</v>
      </c>
      <c r="B22" s="18" t="s">
        <v>486</v>
      </c>
      <c r="C22" s="19"/>
      <c r="D22" s="24"/>
      <c r="E22" s="28">
        <f ca="1">SUMIF(Courrier!$A$2:$E$65003,A22,Courrier!$E$2:$E$65003)</f>
        <v>0</v>
      </c>
      <c r="F22" s="24"/>
      <c r="G22" s="27">
        <v>42787</v>
      </c>
      <c r="H22" s="18" t="s">
        <v>485</v>
      </c>
      <c r="I22" s="19"/>
      <c r="J22" s="24"/>
      <c r="K22" s="24"/>
      <c r="L22" s="24"/>
      <c r="M22" s="16">
        <v>21</v>
      </c>
      <c r="N22" s="18" t="s">
        <v>485</v>
      </c>
      <c r="O22" s="19"/>
      <c r="P22" s="24"/>
      <c r="Q22" s="24"/>
      <c r="R22" s="24"/>
      <c r="S22" s="16">
        <v>21</v>
      </c>
      <c r="T22" s="18" t="s">
        <v>489</v>
      </c>
      <c r="U22" s="19"/>
      <c r="V22" s="24"/>
      <c r="W22" s="24"/>
      <c r="X22" s="24"/>
      <c r="Y22" s="16">
        <v>21</v>
      </c>
      <c r="Z22" s="16" t="s">
        <v>484</v>
      </c>
      <c r="AA22" s="19"/>
      <c r="AB22" s="16"/>
      <c r="AC22" s="16"/>
      <c r="AD22" s="16"/>
      <c r="AE22" s="16">
        <v>21</v>
      </c>
      <c r="AF22" s="18" t="s">
        <v>485</v>
      </c>
      <c r="AG22" s="19"/>
      <c r="AH22" s="24"/>
      <c r="AI22" s="24"/>
      <c r="AJ22" s="25"/>
    </row>
    <row r="23" spans="1:36" x14ac:dyDescent="0.25">
      <c r="A23" s="27">
        <v>42757</v>
      </c>
      <c r="B23" s="16" t="s">
        <v>484</v>
      </c>
      <c r="C23" s="19"/>
      <c r="D23" s="16"/>
      <c r="E23" s="28">
        <f ca="1">SUMIF(Courrier!$A$2:$E$65003,A23,Courrier!$E$2:$E$65003)</f>
        <v>0</v>
      </c>
      <c r="F23" s="16"/>
      <c r="G23" s="27">
        <v>42788</v>
      </c>
      <c r="H23" s="18" t="s">
        <v>485</v>
      </c>
      <c r="I23" s="19"/>
      <c r="J23" s="24"/>
      <c r="K23" s="24"/>
      <c r="L23" s="24"/>
      <c r="M23" s="16">
        <v>22</v>
      </c>
      <c r="N23" s="18" t="s">
        <v>485</v>
      </c>
      <c r="O23" s="19"/>
      <c r="P23" s="24"/>
      <c r="Q23" s="24"/>
      <c r="R23" s="24"/>
      <c r="S23" s="16">
        <v>22</v>
      </c>
      <c r="T23" s="18" t="s">
        <v>486</v>
      </c>
      <c r="U23" s="19"/>
      <c r="V23" s="24"/>
      <c r="W23" s="24"/>
      <c r="X23" s="24"/>
      <c r="Y23" s="16">
        <v>22</v>
      </c>
      <c r="Z23" s="18" t="s">
        <v>487</v>
      </c>
      <c r="AA23" s="19"/>
      <c r="AB23" s="24"/>
      <c r="AC23" s="24"/>
      <c r="AD23" s="24"/>
      <c r="AE23" s="16">
        <v>22</v>
      </c>
      <c r="AF23" s="18" t="s">
        <v>488</v>
      </c>
      <c r="AG23" s="19"/>
      <c r="AH23" s="24"/>
      <c r="AI23" s="24"/>
      <c r="AJ23" s="25"/>
    </row>
    <row r="24" spans="1:36" x14ac:dyDescent="0.25">
      <c r="A24" s="27">
        <v>42758</v>
      </c>
      <c r="B24" s="18" t="s">
        <v>487</v>
      </c>
      <c r="C24" s="19">
        <v>9738</v>
      </c>
      <c r="D24" s="24"/>
      <c r="E24" s="28">
        <f ca="1">SUMIF(Courrier!$A$2:$E$65003,A24,Courrier!$E$2:$E$65003)</f>
        <v>17503</v>
      </c>
      <c r="F24" s="24"/>
      <c r="G24" s="27">
        <v>42789</v>
      </c>
      <c r="H24" s="18" t="s">
        <v>488</v>
      </c>
      <c r="I24" s="19"/>
      <c r="J24" s="24"/>
      <c r="K24" s="24"/>
      <c r="L24" s="24"/>
      <c r="M24" s="16">
        <v>23</v>
      </c>
      <c r="N24" s="18" t="s">
        <v>488</v>
      </c>
      <c r="O24" s="19"/>
      <c r="P24" s="24"/>
      <c r="Q24" s="24"/>
      <c r="R24" s="24"/>
      <c r="S24" s="16">
        <v>23</v>
      </c>
      <c r="T24" s="16" t="s">
        <v>484</v>
      </c>
      <c r="U24" s="19"/>
      <c r="V24" s="16"/>
      <c r="W24" s="16"/>
      <c r="X24" s="16"/>
      <c r="Y24" s="16">
        <v>23</v>
      </c>
      <c r="Z24" s="18" t="s">
        <v>485</v>
      </c>
      <c r="AA24" s="19"/>
      <c r="AB24" s="24"/>
      <c r="AC24" s="24"/>
      <c r="AD24" s="24"/>
      <c r="AE24" s="16">
        <v>23</v>
      </c>
      <c r="AF24" s="18" t="s">
        <v>489</v>
      </c>
      <c r="AG24" s="19"/>
      <c r="AH24" s="24"/>
      <c r="AI24" s="24"/>
      <c r="AJ24" s="25"/>
    </row>
    <row r="25" spans="1:36" x14ac:dyDescent="0.25">
      <c r="A25" s="27">
        <v>42759</v>
      </c>
      <c r="B25" s="18" t="s">
        <v>485</v>
      </c>
      <c r="C25" s="19">
        <v>14105</v>
      </c>
      <c r="D25" s="24"/>
      <c r="E25" s="28">
        <f ca="1">SUMIF(Courrier!$A$2:$E$65003,A25,Courrier!$E$2:$E$65003)</f>
        <v>20466</v>
      </c>
      <c r="F25" s="24"/>
      <c r="G25" s="27">
        <v>42790</v>
      </c>
      <c r="H25" s="18" t="s">
        <v>489</v>
      </c>
      <c r="I25" s="19"/>
      <c r="J25" s="24"/>
      <c r="K25" s="24"/>
      <c r="L25" s="24"/>
      <c r="M25" s="16">
        <v>24</v>
      </c>
      <c r="N25" s="18" t="s">
        <v>489</v>
      </c>
      <c r="O25" s="19"/>
      <c r="P25" s="24"/>
      <c r="Q25" s="24"/>
      <c r="R25" s="24"/>
      <c r="S25" s="16">
        <v>24</v>
      </c>
      <c r="T25" s="18" t="s">
        <v>487</v>
      </c>
      <c r="U25" s="19"/>
      <c r="V25" s="24"/>
      <c r="W25" s="24"/>
      <c r="X25" s="24"/>
      <c r="Y25" s="16">
        <v>24</v>
      </c>
      <c r="Z25" s="18" t="s">
        <v>485</v>
      </c>
      <c r="AA25" s="19"/>
      <c r="AB25" s="24"/>
      <c r="AC25" s="24"/>
      <c r="AD25" s="24"/>
      <c r="AE25" s="16">
        <v>24</v>
      </c>
      <c r="AF25" s="18" t="s">
        <v>486</v>
      </c>
      <c r="AG25" s="19"/>
      <c r="AH25" s="24"/>
      <c r="AI25" s="24"/>
      <c r="AJ25" s="25"/>
    </row>
    <row r="26" spans="1:36" x14ac:dyDescent="0.25">
      <c r="A26" s="27">
        <v>42760</v>
      </c>
      <c r="B26" s="18" t="s">
        <v>485</v>
      </c>
      <c r="C26" s="19">
        <v>18516</v>
      </c>
      <c r="D26" s="24"/>
      <c r="E26" s="28">
        <f ca="1">SUMIF(Courrier!$A$2:$E$65003,A26,Courrier!$E$2:$E$65003)</f>
        <v>18463</v>
      </c>
      <c r="F26" s="24"/>
      <c r="G26" s="27">
        <v>42791</v>
      </c>
      <c r="H26" s="18" t="s">
        <v>486</v>
      </c>
      <c r="I26" s="19"/>
      <c r="J26" s="24"/>
      <c r="K26" s="24"/>
      <c r="L26" s="24"/>
      <c r="M26" s="16">
        <v>25</v>
      </c>
      <c r="N26" s="18" t="s">
        <v>486</v>
      </c>
      <c r="O26" s="19"/>
      <c r="P26" s="24"/>
      <c r="Q26" s="24"/>
      <c r="R26" s="24"/>
      <c r="S26" s="16">
        <v>25</v>
      </c>
      <c r="T26" s="18" t="s">
        <v>485</v>
      </c>
      <c r="U26" s="19"/>
      <c r="V26" s="24"/>
      <c r="W26" s="24"/>
      <c r="X26" s="24"/>
      <c r="Y26" s="16">
        <v>25</v>
      </c>
      <c r="Z26" s="16" t="s">
        <v>488</v>
      </c>
      <c r="AA26" s="19"/>
      <c r="AB26" s="16"/>
      <c r="AC26" s="16"/>
      <c r="AD26" s="16"/>
      <c r="AE26" s="16">
        <v>25</v>
      </c>
      <c r="AF26" s="16" t="s">
        <v>484</v>
      </c>
      <c r="AG26" s="19"/>
      <c r="AH26" s="16"/>
      <c r="AI26" s="16"/>
      <c r="AJ26" s="20"/>
    </row>
    <row r="27" spans="1:36" x14ac:dyDescent="0.25">
      <c r="A27" s="27">
        <v>42761</v>
      </c>
      <c r="B27" s="18" t="s">
        <v>488</v>
      </c>
      <c r="C27" s="19">
        <v>19649</v>
      </c>
      <c r="D27" s="24"/>
      <c r="E27" s="28">
        <f ca="1">SUMIF(Courrier!$A$2:$E$65003,A27,Courrier!$E$2:$E$65003)</f>
        <v>17079</v>
      </c>
      <c r="F27" s="24"/>
      <c r="G27" s="27">
        <v>42792</v>
      </c>
      <c r="H27" s="16" t="s">
        <v>484</v>
      </c>
      <c r="I27" s="19"/>
      <c r="J27" s="16"/>
      <c r="K27" s="16"/>
      <c r="L27" s="16"/>
      <c r="M27" s="16">
        <v>26</v>
      </c>
      <c r="N27" s="16" t="s">
        <v>484</v>
      </c>
      <c r="O27" s="19"/>
      <c r="P27" s="16"/>
      <c r="Q27" s="16"/>
      <c r="R27" s="16"/>
      <c r="S27" s="16">
        <v>26</v>
      </c>
      <c r="T27" s="18" t="s">
        <v>485</v>
      </c>
      <c r="U27" s="19"/>
      <c r="V27" s="24"/>
      <c r="W27" s="24"/>
      <c r="X27" s="24"/>
      <c r="Y27" s="16">
        <v>26</v>
      </c>
      <c r="Z27" s="18" t="s">
        <v>489</v>
      </c>
      <c r="AA27" s="19"/>
      <c r="AB27" s="24"/>
      <c r="AC27" s="24"/>
      <c r="AD27" s="24"/>
      <c r="AE27" s="16">
        <v>26</v>
      </c>
      <c r="AF27" s="18" t="s">
        <v>487</v>
      </c>
      <c r="AG27" s="19"/>
      <c r="AH27" s="24"/>
      <c r="AI27" s="24"/>
      <c r="AJ27" s="25"/>
    </row>
    <row r="28" spans="1:36" x14ac:dyDescent="0.25">
      <c r="A28" s="27">
        <v>42762</v>
      </c>
      <c r="B28" s="18" t="s">
        <v>489</v>
      </c>
      <c r="C28" s="19">
        <f>'[1]Premier semestre - Tableau'!$C$28</f>
        <v>8275</v>
      </c>
      <c r="D28" s="24"/>
      <c r="E28" s="28">
        <f ca="1">SUMIF(Courrier!$A$2:$E$65003,A28,Courrier!$E$2:$E$65003)</f>
        <v>12720</v>
      </c>
      <c r="F28" s="24"/>
      <c r="G28" s="27">
        <v>42793</v>
      </c>
      <c r="H28" s="18" t="s">
        <v>487</v>
      </c>
      <c r="I28" s="19"/>
      <c r="J28" s="24"/>
      <c r="K28" s="24"/>
      <c r="L28" s="24"/>
      <c r="M28" s="16">
        <v>27</v>
      </c>
      <c r="N28" s="18" t="s">
        <v>487</v>
      </c>
      <c r="O28" s="19"/>
      <c r="P28" s="24"/>
      <c r="Q28" s="24"/>
      <c r="R28" s="24"/>
      <c r="S28" s="16">
        <v>27</v>
      </c>
      <c r="T28" s="18" t="s">
        <v>488</v>
      </c>
      <c r="U28" s="19"/>
      <c r="V28" s="24"/>
      <c r="W28" s="24"/>
      <c r="X28" s="24"/>
      <c r="Y28" s="16">
        <v>27</v>
      </c>
      <c r="Z28" s="18" t="s">
        <v>486</v>
      </c>
      <c r="AA28" s="19"/>
      <c r="AB28" s="24"/>
      <c r="AC28" s="24"/>
      <c r="AD28" s="24"/>
      <c r="AE28" s="16">
        <v>27</v>
      </c>
      <c r="AF28" s="18" t="s">
        <v>485</v>
      </c>
      <c r="AG28" s="19"/>
      <c r="AH28" s="24"/>
      <c r="AI28" s="24"/>
      <c r="AJ28" s="25"/>
    </row>
    <row r="29" spans="1:36" x14ac:dyDescent="0.25">
      <c r="A29" s="27">
        <v>42763</v>
      </c>
      <c r="B29" s="18" t="s">
        <v>486</v>
      </c>
      <c r="C29" s="19"/>
      <c r="D29" s="24"/>
      <c r="E29" s="28">
        <f ca="1">SUMIF(Courrier!$A$2:$E$65003,A29,Courrier!$E$2:$E$65003)</f>
        <v>0</v>
      </c>
      <c r="F29" s="24"/>
      <c r="G29" s="27">
        <v>42794</v>
      </c>
      <c r="H29" s="18" t="s">
        <v>485</v>
      </c>
      <c r="I29" s="19"/>
      <c r="J29" s="24"/>
      <c r="K29" s="24"/>
      <c r="L29" s="24"/>
      <c r="M29" s="16">
        <v>28</v>
      </c>
      <c r="N29" s="18" t="s">
        <v>485</v>
      </c>
      <c r="O29" s="19"/>
      <c r="P29" s="24"/>
      <c r="Q29" s="24"/>
      <c r="R29" s="24"/>
      <c r="S29" s="16">
        <v>28</v>
      </c>
      <c r="T29" s="18" t="s">
        <v>489</v>
      </c>
      <c r="U29" s="19"/>
      <c r="V29" s="24"/>
      <c r="W29" s="24"/>
      <c r="X29" s="24"/>
      <c r="Y29" s="16">
        <v>28</v>
      </c>
      <c r="Z29" s="16" t="s">
        <v>484</v>
      </c>
      <c r="AA29" s="19"/>
      <c r="AB29" s="16"/>
      <c r="AC29" s="16"/>
      <c r="AD29" s="16"/>
      <c r="AE29" s="16">
        <v>28</v>
      </c>
      <c r="AF29" s="18" t="s">
        <v>485</v>
      </c>
      <c r="AG29" s="19"/>
      <c r="AH29" s="24"/>
      <c r="AI29" s="24"/>
      <c r="AJ29" s="25"/>
    </row>
    <row r="30" spans="1:36" x14ac:dyDescent="0.25">
      <c r="A30" s="27">
        <v>42764</v>
      </c>
      <c r="B30" s="16" t="s">
        <v>484</v>
      </c>
      <c r="C30" s="19"/>
      <c r="D30" s="16"/>
      <c r="E30" s="28">
        <f ca="1">SUMIF(Courrier!$A$2:$E$65003,A30,Courrier!$E$2:$E$65003)</f>
        <v>0</v>
      </c>
      <c r="F30" s="16"/>
      <c r="G30" s="43"/>
      <c r="H30" s="43"/>
      <c r="I30" s="43"/>
      <c r="J30" s="43"/>
      <c r="K30" s="43"/>
      <c r="L30" s="43"/>
      <c r="M30" s="16">
        <v>29</v>
      </c>
      <c r="N30" s="18" t="s">
        <v>485</v>
      </c>
      <c r="O30" s="19"/>
      <c r="P30" s="24"/>
      <c r="Q30" s="24"/>
      <c r="R30" s="24"/>
      <c r="S30" s="16">
        <v>29</v>
      </c>
      <c r="T30" s="18" t="s">
        <v>486</v>
      </c>
      <c r="U30" s="19"/>
      <c r="V30" s="24"/>
      <c r="W30" s="24"/>
      <c r="X30" s="24"/>
      <c r="Y30" s="16">
        <v>29</v>
      </c>
      <c r="Z30" s="18" t="s">
        <v>487</v>
      </c>
      <c r="AA30" s="19"/>
      <c r="AB30" s="24"/>
      <c r="AC30" s="24"/>
      <c r="AD30" s="24"/>
      <c r="AE30" s="16">
        <v>29</v>
      </c>
      <c r="AF30" s="18" t="s">
        <v>488</v>
      </c>
      <c r="AG30" s="19"/>
      <c r="AH30" s="24"/>
      <c r="AI30" s="24"/>
      <c r="AJ30" s="25"/>
    </row>
    <row r="31" spans="1:36" x14ac:dyDescent="0.25">
      <c r="A31" s="27">
        <v>42765</v>
      </c>
      <c r="B31" s="18" t="s">
        <v>487</v>
      </c>
      <c r="C31" s="19">
        <v>21585</v>
      </c>
      <c r="D31" s="24"/>
      <c r="E31" s="28">
        <f ca="1">SUMIF(Courrier!$A$2:$E$65003,A31,Courrier!$E$2:$E$65003)</f>
        <v>18323</v>
      </c>
      <c r="F31" s="24"/>
      <c r="G31" s="43"/>
      <c r="H31" s="43"/>
      <c r="I31" s="43"/>
      <c r="J31" s="43"/>
      <c r="K31" s="43"/>
      <c r="L31" s="43"/>
      <c r="M31" s="16">
        <v>30</v>
      </c>
      <c r="N31" s="18" t="s">
        <v>488</v>
      </c>
      <c r="O31" s="19"/>
      <c r="P31" s="24"/>
      <c r="Q31" s="24"/>
      <c r="R31" s="24"/>
      <c r="S31" s="16">
        <v>30</v>
      </c>
      <c r="T31" s="16" t="s">
        <v>484</v>
      </c>
      <c r="U31" s="19"/>
      <c r="V31" s="16"/>
      <c r="W31" s="16"/>
      <c r="X31" s="16"/>
      <c r="Y31" s="16">
        <v>30</v>
      </c>
      <c r="Z31" s="18" t="s">
        <v>485</v>
      </c>
      <c r="AA31" s="19"/>
      <c r="AB31" s="24"/>
      <c r="AC31" s="24"/>
      <c r="AD31" s="24"/>
      <c r="AE31" s="16">
        <v>30</v>
      </c>
      <c r="AF31" s="18" t="s">
        <v>489</v>
      </c>
      <c r="AG31" s="19"/>
      <c r="AH31" s="24"/>
      <c r="AI31" s="24"/>
      <c r="AJ31" s="25"/>
    </row>
    <row r="32" spans="1:36" ht="15.75" thickBot="1" x14ac:dyDescent="0.3">
      <c r="A32" s="27">
        <v>42766</v>
      </c>
      <c r="B32" s="18" t="s">
        <v>485</v>
      </c>
      <c r="C32" s="19">
        <v>26590</v>
      </c>
      <c r="D32" s="24"/>
      <c r="E32" s="28">
        <f ca="1">SUMIF(Courrier!$A$2:$E$65003,A32,Courrier!$E$2:$E$65003)</f>
        <v>18702</v>
      </c>
      <c r="F32" s="24"/>
      <c r="G32" s="43"/>
      <c r="H32" s="43"/>
      <c r="I32" s="43"/>
      <c r="J32" s="43"/>
      <c r="K32" s="43"/>
      <c r="L32" s="43"/>
      <c r="M32" s="16">
        <v>31</v>
      </c>
      <c r="N32" s="18" t="s">
        <v>489</v>
      </c>
      <c r="O32" s="19"/>
      <c r="P32" s="24"/>
      <c r="Q32" s="24"/>
      <c r="R32" s="24"/>
      <c r="S32" s="43"/>
      <c r="T32" s="43"/>
      <c r="U32" s="43"/>
      <c r="V32" s="43"/>
      <c r="W32" s="43"/>
      <c r="X32" s="43"/>
      <c r="Y32" s="21">
        <v>31</v>
      </c>
      <c r="Z32" s="22" t="s">
        <v>485</v>
      </c>
      <c r="AA32" s="23"/>
      <c r="AB32" s="26"/>
      <c r="AC32" s="26"/>
      <c r="AD32" s="26"/>
      <c r="AE32" s="44"/>
      <c r="AF32" s="44"/>
      <c r="AG32" s="44"/>
      <c r="AH32" s="44"/>
      <c r="AI32" s="44"/>
      <c r="AJ32" s="45"/>
    </row>
  </sheetData>
  <mergeCells count="9">
    <mergeCell ref="G30:L32"/>
    <mergeCell ref="S32:X32"/>
    <mergeCell ref="AE32:AJ32"/>
    <mergeCell ref="A1:F1"/>
    <mergeCell ref="G1:L1"/>
    <mergeCell ref="M1:R1"/>
    <mergeCell ref="S1:X1"/>
    <mergeCell ref="Y1:AD1"/>
    <mergeCell ref="AE1:AJ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27"/>
  <sheetViews>
    <sheetView tabSelected="1" workbookViewId="0">
      <selection activeCell="C9" sqref="C9"/>
    </sheetView>
  </sheetViews>
  <sheetFormatPr baseColWidth="10" defaultRowHeight="15" x14ac:dyDescent="0.25"/>
  <cols>
    <col min="1" max="1" width="23.7109375" customWidth="1"/>
    <col min="2" max="2" width="27.85546875" customWidth="1"/>
    <col min="3" max="3" width="31.7109375" customWidth="1"/>
  </cols>
  <sheetData>
    <row r="1" spans="1:19" x14ac:dyDescent="0.25">
      <c r="B1" s="3" t="s">
        <v>1</v>
      </c>
    </row>
    <row r="2" spans="1:19" x14ac:dyDescent="0.25">
      <c r="B2" t="s">
        <v>311</v>
      </c>
    </row>
    <row r="3" spans="1:19" ht="7.5" customHeight="1" x14ac:dyDescent="0.25"/>
    <row r="4" spans="1:19" s="3" customFormat="1" x14ac:dyDescent="0.25">
      <c r="A4" s="29" t="s">
        <v>0</v>
      </c>
      <c r="B4" s="3" t="s">
        <v>1</v>
      </c>
      <c r="C4" s="3" t="s">
        <v>2</v>
      </c>
      <c r="D4" s="3" t="s">
        <v>3</v>
      </c>
      <c r="E4" s="30" t="s">
        <v>4</v>
      </c>
      <c r="F4" s="4" t="s">
        <v>5</v>
      </c>
      <c r="G4" s="3" t="s">
        <v>6</v>
      </c>
      <c r="H4" s="3" t="s">
        <v>299</v>
      </c>
      <c r="I4" s="4" t="s">
        <v>7</v>
      </c>
      <c r="J4" s="4" t="s">
        <v>409</v>
      </c>
      <c r="K4" s="4" t="s">
        <v>298</v>
      </c>
      <c r="L4" s="4" t="s">
        <v>297</v>
      </c>
      <c r="M4" s="3" t="s">
        <v>454</v>
      </c>
      <c r="N4" s="3" t="s">
        <v>8</v>
      </c>
      <c r="O4" s="3" t="s">
        <v>9</v>
      </c>
      <c r="P4" s="3" t="s">
        <v>10</v>
      </c>
      <c r="Q4" s="3" t="s">
        <v>11</v>
      </c>
      <c r="R4" s="3" t="s">
        <v>12</v>
      </c>
      <c r="S4" s="3" t="s">
        <v>13</v>
      </c>
    </row>
    <row r="5" spans="1:19" x14ac:dyDescent="0.25">
      <c r="A5" s="1">
        <v>42737</v>
      </c>
      <c r="B5" t="s">
        <v>311</v>
      </c>
      <c r="C5" t="s">
        <v>151</v>
      </c>
      <c r="D5" t="s">
        <v>132</v>
      </c>
      <c r="E5" s="15">
        <v>678</v>
      </c>
      <c r="F5" s="2"/>
      <c r="I5" s="2"/>
      <c r="J5" s="2"/>
      <c r="K5" s="2"/>
      <c r="L5" s="2">
        <v>31</v>
      </c>
      <c r="M5">
        <v>1110</v>
      </c>
    </row>
    <row r="6" spans="1:19" x14ac:dyDescent="0.25">
      <c r="A6" s="1">
        <v>42738</v>
      </c>
      <c r="B6" t="s">
        <v>311</v>
      </c>
      <c r="C6" t="s">
        <v>151</v>
      </c>
      <c r="D6" t="s">
        <v>133</v>
      </c>
      <c r="E6" s="15">
        <v>622</v>
      </c>
      <c r="F6" s="2"/>
      <c r="I6" s="2"/>
      <c r="J6" s="2"/>
      <c r="K6" s="2"/>
      <c r="L6" s="2">
        <v>35</v>
      </c>
    </row>
    <row r="7" spans="1:19" x14ac:dyDescent="0.25">
      <c r="A7" s="1">
        <v>42739</v>
      </c>
      <c r="B7" t="s">
        <v>311</v>
      </c>
      <c r="C7" t="s">
        <v>151</v>
      </c>
      <c r="D7" t="s">
        <v>134</v>
      </c>
      <c r="E7" s="15"/>
      <c r="F7" s="2">
        <v>623</v>
      </c>
      <c r="G7" t="s">
        <v>151</v>
      </c>
      <c r="H7" t="s">
        <v>403</v>
      </c>
      <c r="I7" s="2"/>
      <c r="J7" s="2"/>
      <c r="K7" s="2"/>
      <c r="L7" s="2">
        <v>28</v>
      </c>
    </row>
    <row r="8" spans="1:19" x14ac:dyDescent="0.25">
      <c r="A8" s="1">
        <v>42740</v>
      </c>
      <c r="B8" t="s">
        <v>311</v>
      </c>
      <c r="C8" t="s">
        <v>151</v>
      </c>
      <c r="D8" t="s">
        <v>134</v>
      </c>
      <c r="E8" s="15">
        <v>198</v>
      </c>
      <c r="F8" s="2"/>
      <c r="I8" s="2"/>
      <c r="J8" s="2"/>
      <c r="K8" s="2"/>
      <c r="L8" s="2">
        <v>22</v>
      </c>
    </row>
    <row r="9" spans="1:19" x14ac:dyDescent="0.25">
      <c r="A9" s="1">
        <v>42744</v>
      </c>
      <c r="C9" t="s">
        <v>151</v>
      </c>
      <c r="D9" t="s">
        <v>132</v>
      </c>
      <c r="E9" s="15">
        <v>1014</v>
      </c>
      <c r="F9" s="2"/>
      <c r="I9" s="2"/>
      <c r="J9" s="2"/>
      <c r="K9" s="2"/>
      <c r="L9" s="2">
        <v>68</v>
      </c>
    </row>
    <row r="10" spans="1:19" x14ac:dyDescent="0.25">
      <c r="A10" s="1">
        <v>42745</v>
      </c>
      <c r="B10" t="s">
        <v>311</v>
      </c>
      <c r="C10" t="s">
        <v>151</v>
      </c>
      <c r="D10" t="s">
        <v>133</v>
      </c>
      <c r="E10" s="15">
        <v>1080</v>
      </c>
      <c r="F10" s="2"/>
      <c r="I10" s="2"/>
      <c r="J10" s="2"/>
      <c r="K10" s="2"/>
      <c r="L10" s="2">
        <v>103</v>
      </c>
    </row>
    <row r="11" spans="1:19" x14ac:dyDescent="0.25">
      <c r="A11" s="1">
        <v>42746</v>
      </c>
      <c r="B11" t="s">
        <v>311</v>
      </c>
      <c r="C11" t="s">
        <v>151</v>
      </c>
      <c r="D11" t="s">
        <v>134</v>
      </c>
      <c r="E11" s="15">
        <v>1872</v>
      </c>
      <c r="F11" s="2"/>
      <c r="I11" s="2"/>
      <c r="J11" s="2"/>
      <c r="K11" s="2">
        <v>700</v>
      </c>
      <c r="L11" s="2">
        <v>126</v>
      </c>
    </row>
    <row r="12" spans="1:19" x14ac:dyDescent="0.25">
      <c r="A12" s="1">
        <v>42747</v>
      </c>
      <c r="B12" t="s">
        <v>311</v>
      </c>
      <c r="C12" t="s">
        <v>151</v>
      </c>
      <c r="D12" t="s">
        <v>457</v>
      </c>
      <c r="E12" s="15">
        <v>701</v>
      </c>
      <c r="F12" s="2"/>
      <c r="G12" t="s">
        <v>396</v>
      </c>
      <c r="H12">
        <v>21</v>
      </c>
      <c r="I12" s="2">
        <v>700</v>
      </c>
      <c r="J12" s="2" t="s">
        <v>460</v>
      </c>
      <c r="K12" s="2">
        <v>350</v>
      </c>
      <c r="L12" s="2">
        <v>155</v>
      </c>
    </row>
    <row r="13" spans="1:19" x14ac:dyDescent="0.25">
      <c r="A13" s="1">
        <v>42748</v>
      </c>
      <c r="B13" t="s">
        <v>311</v>
      </c>
      <c r="C13" t="s">
        <v>151</v>
      </c>
      <c r="D13" t="s">
        <v>458</v>
      </c>
      <c r="E13" s="15">
        <v>369</v>
      </c>
      <c r="F13" s="2"/>
      <c r="G13" t="s">
        <v>396</v>
      </c>
      <c r="H13">
        <v>21</v>
      </c>
      <c r="I13" s="2">
        <v>350</v>
      </c>
      <c r="J13" s="2" t="s">
        <v>457</v>
      </c>
      <c r="K13" s="2"/>
      <c r="L13" s="2">
        <v>86</v>
      </c>
    </row>
    <row r="14" spans="1:19" x14ac:dyDescent="0.25">
      <c r="A14" s="1">
        <v>42751</v>
      </c>
      <c r="B14" t="s">
        <v>311</v>
      </c>
      <c r="C14" t="s">
        <v>151</v>
      </c>
      <c r="D14" t="s">
        <v>138</v>
      </c>
      <c r="E14" s="15">
        <v>847</v>
      </c>
      <c r="F14" s="2"/>
      <c r="I14" s="2"/>
      <c r="J14" s="2"/>
      <c r="K14" s="2"/>
      <c r="L14" s="2">
        <v>65</v>
      </c>
    </row>
    <row r="15" spans="1:19" x14ac:dyDescent="0.25">
      <c r="A15" s="1">
        <v>42752</v>
      </c>
      <c r="B15" t="s">
        <v>311</v>
      </c>
      <c r="C15" t="s">
        <v>151</v>
      </c>
      <c r="D15" t="s">
        <v>132</v>
      </c>
      <c r="E15" s="15">
        <v>653</v>
      </c>
      <c r="F15" s="2"/>
      <c r="I15" s="2"/>
      <c r="J15" s="2"/>
      <c r="K15" s="2"/>
      <c r="L15" s="2">
        <v>59</v>
      </c>
    </row>
    <row r="16" spans="1:19" x14ac:dyDescent="0.25">
      <c r="A16" s="1">
        <v>42753</v>
      </c>
      <c r="B16" t="s">
        <v>311</v>
      </c>
      <c r="C16" t="s">
        <v>151</v>
      </c>
      <c r="D16" t="s">
        <v>133</v>
      </c>
      <c r="E16" s="15">
        <v>647</v>
      </c>
      <c r="F16" s="2">
        <v>7</v>
      </c>
      <c r="I16" s="2"/>
      <c r="J16" s="2"/>
      <c r="K16" s="2"/>
      <c r="L16" s="2">
        <v>48</v>
      </c>
    </row>
    <row r="17" spans="1:12" x14ac:dyDescent="0.25">
      <c r="A17" s="1">
        <v>42754</v>
      </c>
      <c r="B17" t="s">
        <v>311</v>
      </c>
      <c r="C17" t="s">
        <v>151</v>
      </c>
      <c r="D17" t="s">
        <v>134</v>
      </c>
      <c r="E17" s="15">
        <v>993</v>
      </c>
      <c r="F17" s="2"/>
      <c r="I17" s="2"/>
      <c r="J17" s="2"/>
      <c r="K17" s="2">
        <v>250</v>
      </c>
      <c r="L17" s="2">
        <v>83</v>
      </c>
    </row>
    <row r="18" spans="1:12" x14ac:dyDescent="0.25">
      <c r="A18" s="1">
        <v>42755</v>
      </c>
      <c r="B18" t="s">
        <v>311</v>
      </c>
      <c r="C18" t="s">
        <v>151</v>
      </c>
      <c r="D18" t="s">
        <v>135</v>
      </c>
      <c r="E18" s="15">
        <v>502</v>
      </c>
      <c r="F18" s="2"/>
      <c r="G18" t="s">
        <v>396</v>
      </c>
      <c r="H18">
        <v>21</v>
      </c>
      <c r="I18" s="2">
        <v>250</v>
      </c>
      <c r="J18" s="2" t="s">
        <v>460</v>
      </c>
      <c r="K18" s="2"/>
      <c r="L18" s="2">
        <v>47</v>
      </c>
    </row>
    <row r="19" spans="1:12" x14ac:dyDescent="0.25">
      <c r="A19" s="1">
        <v>42758</v>
      </c>
      <c r="B19" t="s">
        <v>311</v>
      </c>
      <c r="C19" t="s">
        <v>151</v>
      </c>
      <c r="D19" t="s">
        <v>138</v>
      </c>
      <c r="E19" s="15">
        <v>437</v>
      </c>
      <c r="F19" s="2">
        <v>11</v>
      </c>
      <c r="I19" s="2"/>
      <c r="J19" s="2"/>
      <c r="K19" s="2"/>
      <c r="L19" s="2">
        <v>39</v>
      </c>
    </row>
    <row r="20" spans="1:12" x14ac:dyDescent="0.25">
      <c r="A20" s="1">
        <v>42759</v>
      </c>
      <c r="B20" t="s">
        <v>311</v>
      </c>
      <c r="C20" t="s">
        <v>151</v>
      </c>
      <c r="D20" t="s">
        <v>132</v>
      </c>
      <c r="E20" s="15">
        <v>649</v>
      </c>
      <c r="F20" s="2">
        <v>22</v>
      </c>
      <c r="I20" s="2"/>
      <c r="J20" s="2"/>
      <c r="K20" s="2"/>
      <c r="L20" s="2">
        <v>39</v>
      </c>
    </row>
    <row r="21" spans="1:12" x14ac:dyDescent="0.25">
      <c r="A21" s="1">
        <v>42760</v>
      </c>
      <c r="B21" t="s">
        <v>311</v>
      </c>
      <c r="C21" t="s">
        <v>151</v>
      </c>
      <c r="D21" t="s">
        <v>133</v>
      </c>
      <c r="E21" s="15">
        <v>536</v>
      </c>
      <c r="F21" s="2">
        <v>1</v>
      </c>
      <c r="I21" s="2"/>
      <c r="J21" s="2"/>
      <c r="K21" s="2"/>
      <c r="L21" s="2">
        <v>37</v>
      </c>
    </row>
    <row r="22" spans="1:12" x14ac:dyDescent="0.25">
      <c r="A22" s="1">
        <v>42761</v>
      </c>
      <c r="B22" t="s">
        <v>311</v>
      </c>
      <c r="C22" t="s">
        <v>151</v>
      </c>
      <c r="D22" t="s">
        <v>134</v>
      </c>
      <c r="E22" s="15">
        <v>1107</v>
      </c>
      <c r="F22" s="2">
        <v>124</v>
      </c>
      <c r="I22" s="2"/>
      <c r="J22" s="2"/>
      <c r="K22" s="2">
        <v>500</v>
      </c>
      <c r="L22" s="2">
        <v>58</v>
      </c>
    </row>
    <row r="23" spans="1:12" x14ac:dyDescent="0.25">
      <c r="A23" s="1">
        <v>42762</v>
      </c>
      <c r="B23" t="s">
        <v>311</v>
      </c>
      <c r="C23" t="s">
        <v>151</v>
      </c>
      <c r="D23" t="s">
        <v>135</v>
      </c>
      <c r="E23" s="15">
        <v>323</v>
      </c>
      <c r="F23" s="2">
        <v>76</v>
      </c>
      <c r="I23" s="2"/>
      <c r="J23" s="2"/>
      <c r="K23" s="2"/>
      <c r="L23" s="2"/>
    </row>
    <row r="24" spans="1:12" x14ac:dyDescent="0.25">
      <c r="A24" s="1">
        <v>42765</v>
      </c>
      <c r="B24" t="s">
        <v>311</v>
      </c>
      <c r="C24" t="s">
        <v>151</v>
      </c>
      <c r="D24" t="s">
        <v>138</v>
      </c>
      <c r="E24" s="15">
        <v>562</v>
      </c>
      <c r="F24" s="2"/>
      <c r="I24" s="2"/>
      <c r="J24" s="2"/>
      <c r="K24" s="2"/>
      <c r="L24" s="2"/>
    </row>
    <row r="25" spans="1:12" x14ac:dyDescent="0.25">
      <c r="A25" s="1">
        <v>42766</v>
      </c>
      <c r="B25" t="s">
        <v>311</v>
      </c>
      <c r="C25" t="s">
        <v>151</v>
      </c>
      <c r="D25" t="s">
        <v>132</v>
      </c>
      <c r="E25" s="15">
        <v>422</v>
      </c>
      <c r="F25" s="2">
        <v>7</v>
      </c>
      <c r="I25" s="2"/>
      <c r="J25" s="2"/>
      <c r="K25" s="2"/>
      <c r="L25" s="2"/>
    </row>
    <row r="26" spans="1:12" x14ac:dyDescent="0.25">
      <c r="A26" s="1">
        <v>42767</v>
      </c>
      <c r="B26" t="s">
        <v>311</v>
      </c>
      <c r="C26" t="s">
        <v>151</v>
      </c>
      <c r="D26" t="s">
        <v>133</v>
      </c>
      <c r="E26" s="15">
        <v>458</v>
      </c>
      <c r="F26" s="2"/>
      <c r="I26" s="2"/>
      <c r="J26" s="2"/>
      <c r="K26" s="2"/>
      <c r="L26" s="2"/>
    </row>
    <row r="27" spans="1:12" x14ac:dyDescent="0.25">
      <c r="A27" s="1">
        <v>42768</v>
      </c>
      <c r="B27" t="s">
        <v>311</v>
      </c>
      <c r="C27" t="s">
        <v>151</v>
      </c>
      <c r="D27" t="s">
        <v>135</v>
      </c>
      <c r="E27" s="15">
        <v>399</v>
      </c>
      <c r="F27" s="2"/>
      <c r="I27" s="2"/>
      <c r="J27" s="2"/>
      <c r="K27" s="2"/>
      <c r="L27" s="2"/>
    </row>
  </sheetData>
  <conditionalFormatting sqref="C4 G4">
    <cfRule type="containsText" dxfId="14" priority="2" operator="containsText" text="9">
      <formula>NOT(ISERROR(SEARCH("9",C4)))</formula>
    </cfRule>
    <cfRule type="containsText" dxfId="13" priority="3" operator="containsText" text="8">
      <formula>NOT(ISERROR(SEARCH("8",C4)))</formula>
    </cfRule>
    <cfRule type="containsText" dxfId="12" priority="4" operator="containsText" text="7">
      <formula>NOT(ISERROR(SEARCH("7",C4)))</formula>
    </cfRule>
    <cfRule type="containsText" dxfId="11" priority="5" operator="containsText" text="6">
      <formula>NOT(ISERROR(SEARCH("6",C4)))</formula>
    </cfRule>
    <cfRule type="containsText" dxfId="10" priority="6" operator="containsText" text="RETOURS">
      <formula>NOT(ISERROR(SEARCH("RETOURS",C4)))</formula>
    </cfRule>
    <cfRule type="containsText" dxfId="9" priority="7" operator="containsText" text="5">
      <formula>NOT(ISERROR(SEARCH("5",C4)))</formula>
    </cfRule>
    <cfRule type="containsText" dxfId="8" priority="8" operator="containsText" text="43">
      <formula>NOT(ISERROR(SEARCH("43",C4)))</formula>
    </cfRule>
    <cfRule type="containsText" dxfId="7" priority="9" operator="containsText" text="44">
      <formula>NOT(ISERROR(SEARCH("44",C4)))</formula>
    </cfRule>
    <cfRule type="containsText" dxfId="6" priority="10" operator="containsText" text="42">
      <formula>NOT(ISERROR(SEARCH("42",C4)))</formula>
    </cfRule>
    <cfRule type="containsText" dxfId="5" priority="11" operator="containsText" text="41">
      <formula>NOT(ISERROR(SEARCH("41",C4)))</formula>
    </cfRule>
    <cfRule type="containsText" dxfId="4" priority="12" operator="containsText" text="34">
      <formula>NOT(ISERROR(SEARCH("34",C4)))</formula>
    </cfRule>
    <cfRule type="containsText" dxfId="3" priority="13" operator="containsText" text="32">
      <formula>NOT(ISERROR(SEARCH("32",C4)))</formula>
    </cfRule>
    <cfRule type="containsText" dxfId="2" priority="14" operator="containsText" text="31">
      <formula>NOT(ISERROR(SEARCH("31",C4)))</formula>
    </cfRule>
    <cfRule type="containsText" dxfId="1" priority="15" operator="containsText" text="Ville">
      <formula>NOT(ISERROR(SEARCH("Ville",C4)))</formula>
    </cfRule>
  </conditionalFormatting>
  <conditionalFormatting sqref="K4">
    <cfRule type="cellIs" dxfId="0" priority="1" operator="greaterThan">
      <formula>1</formula>
    </cfRule>
  </conditionalFormatting>
  <dataValidations count="1">
    <dataValidation type="list" allowBlank="1" showInputMessage="1" sqref="C3 B2">
      <formula1>IF(B2&lt;&gt;"",OFFSET(f_Chauffeurs,MATCH(B2&amp;"*",f_Chauffeurs,0)-1,,COUNTIF(f_Chauffeurs,B2&amp;"*"),1),f_Chauffeurs)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44</vt:i4>
      </vt:variant>
    </vt:vector>
  </HeadingPairs>
  <TitlesOfParts>
    <vt:vector size="50" baseType="lpstr">
      <vt:lpstr>Courrier</vt:lpstr>
      <vt:lpstr>Données</vt:lpstr>
      <vt:lpstr>Feuil2</vt:lpstr>
      <vt:lpstr>Absences</vt:lpstr>
      <vt:lpstr>Réceptions + Distribution</vt:lpstr>
      <vt:lpstr>Chauffeur</vt:lpstr>
      <vt:lpstr>ABACO_Jonathan</vt:lpstr>
      <vt:lpstr>Absence</vt:lpstr>
      <vt:lpstr>Centre_1_3</vt:lpstr>
      <vt:lpstr>Chauffeurs</vt:lpstr>
      <vt:lpstr>Chauffeur!Criteres</vt:lpstr>
      <vt:lpstr>Essentiel</vt:lpstr>
      <vt:lpstr>Chauffeur!Extraire</vt:lpstr>
      <vt:lpstr>p_Chauffeurs</vt:lpstr>
      <vt:lpstr>RETOURS</vt:lpstr>
      <vt:lpstr>Secteur</vt:lpstr>
      <vt:lpstr>Secteur__31</vt:lpstr>
      <vt:lpstr>Secteur_31</vt:lpstr>
      <vt:lpstr>Secteur_32</vt:lpstr>
      <vt:lpstr>Secteur_34</vt:lpstr>
      <vt:lpstr>Secteur_41</vt:lpstr>
      <vt:lpstr>Secteur_42</vt:lpstr>
      <vt:lpstr>Secteur_43</vt:lpstr>
      <vt:lpstr>Secteur_44</vt:lpstr>
      <vt:lpstr>Secteur_51</vt:lpstr>
      <vt:lpstr>Secteur_52</vt:lpstr>
      <vt:lpstr>Secteur_53</vt:lpstr>
      <vt:lpstr>Secteur_54</vt:lpstr>
      <vt:lpstr>Secteur_61</vt:lpstr>
      <vt:lpstr>Secteur_62</vt:lpstr>
      <vt:lpstr>Secteur_71</vt:lpstr>
      <vt:lpstr>Secteur_72</vt:lpstr>
      <vt:lpstr>Secteur_81</vt:lpstr>
      <vt:lpstr>Secteur_82</vt:lpstr>
      <vt:lpstr>Secteur_83</vt:lpstr>
      <vt:lpstr>Secteur_84</vt:lpstr>
      <vt:lpstr>Secteur_91</vt:lpstr>
      <vt:lpstr>Secteur_92</vt:lpstr>
      <vt:lpstr>Secteur_93</vt:lpstr>
      <vt:lpstr>Secteurs</vt:lpstr>
      <vt:lpstr>secteurtri</vt:lpstr>
      <vt:lpstr>TriGare</vt:lpstr>
      <vt:lpstr>TriHowald</vt:lpstr>
      <vt:lpstr>TriNeudorf</vt:lpstr>
      <vt:lpstr>Triville</vt:lpstr>
      <vt:lpstr>Vehicule</vt:lpstr>
      <vt:lpstr>Ville11</vt:lpstr>
      <vt:lpstr>Ville12</vt:lpstr>
      <vt:lpstr>Ville21</vt:lpstr>
      <vt:lpstr>Ville22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Virgile Combaud</dc:creator>
  <cp:lastModifiedBy>Eric</cp:lastModifiedBy>
  <cp:lastPrinted>2017-01-19T12:09:13Z</cp:lastPrinted>
  <dcterms:created xsi:type="dcterms:W3CDTF">2016-10-24T08:44:15Z</dcterms:created>
  <dcterms:modified xsi:type="dcterms:W3CDTF">2017-02-02T14:33:22Z</dcterms:modified>
</cp:coreProperties>
</file>