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3045" windowWidth="21360" windowHeight="3060"/>
  </bookViews>
  <sheets>
    <sheet name="H.Passage CP" sheetId="1" r:id="rId1"/>
    <sheet name="H.Passage CP (avant)" sheetId="2" r:id="rId2"/>
  </sheets>
  <definedNames>
    <definedName name="_xlnm._FilterDatabase" localSheetId="1" hidden="1">'H.Passage CP (avant)'!$AE$23:$AF$208</definedName>
  </definedNames>
  <calcPr calcId="145621" iterateCount="1"/>
</workbook>
</file>

<file path=xl/calcChain.xml><?xml version="1.0" encoding="utf-8"?>
<calcChain xmlns="http://schemas.openxmlformats.org/spreadsheetml/2006/main">
  <c r="J4" i="1" l="1"/>
  <c r="N54" i="1"/>
  <c r="L54" i="1"/>
  <c r="N53" i="1"/>
  <c r="L53" i="1"/>
  <c r="N52" i="1"/>
  <c r="L52" i="1"/>
  <c r="N51" i="1"/>
  <c r="L51" i="1"/>
  <c r="N50" i="1"/>
  <c r="L50" i="1"/>
  <c r="N49" i="1"/>
  <c r="L49" i="1"/>
  <c r="N44" i="1"/>
  <c r="L44" i="1"/>
  <c r="N43" i="1"/>
  <c r="L43" i="1"/>
  <c r="N42" i="1"/>
  <c r="L42" i="1"/>
  <c r="N41" i="1"/>
  <c r="L41" i="1"/>
  <c r="N40" i="1"/>
  <c r="L40" i="1"/>
  <c r="N39" i="1"/>
  <c r="L39" i="1"/>
  <c r="N38" i="1"/>
  <c r="L38" i="1"/>
  <c r="N33" i="1"/>
  <c r="L33" i="1"/>
  <c r="N32" i="1"/>
  <c r="L32" i="1"/>
  <c r="N31" i="1"/>
  <c r="L31" i="1"/>
  <c r="N30" i="1"/>
  <c r="L30" i="1"/>
  <c r="N29" i="1"/>
  <c r="L29" i="1"/>
  <c r="N28" i="1"/>
  <c r="L28" i="1"/>
  <c r="N27" i="1"/>
  <c r="L27" i="1"/>
  <c r="N26" i="1"/>
  <c r="L26" i="1"/>
  <c r="F55" i="2"/>
  <c r="L55" i="2" s="1"/>
  <c r="N54" i="2"/>
  <c r="L54" i="2"/>
  <c r="N53" i="2"/>
  <c r="L53" i="2"/>
  <c r="N52" i="2"/>
  <c r="L52" i="2"/>
  <c r="N51" i="2"/>
  <c r="L51" i="2"/>
  <c r="N50" i="2"/>
  <c r="L50" i="2"/>
  <c r="N49" i="2"/>
  <c r="N55" i="2" s="1"/>
  <c r="L49" i="2"/>
  <c r="F45" i="2"/>
  <c r="N44" i="2"/>
  <c r="L44" i="2"/>
  <c r="N43" i="2"/>
  <c r="L43" i="2"/>
  <c r="N42" i="2"/>
  <c r="L42" i="2"/>
  <c r="N41" i="2"/>
  <c r="L41" i="2"/>
  <c r="N40" i="2"/>
  <c r="L40" i="2"/>
  <c r="N39" i="2"/>
  <c r="L39" i="2"/>
  <c r="N38" i="2"/>
  <c r="N45" i="2" s="1"/>
  <c r="L38" i="2"/>
  <c r="L45" i="2" s="1"/>
  <c r="F34" i="2"/>
  <c r="N33" i="2"/>
  <c r="L33" i="2"/>
  <c r="N32" i="2"/>
  <c r="L32" i="2"/>
  <c r="N31" i="2"/>
  <c r="L31" i="2"/>
  <c r="N30" i="2"/>
  <c r="L30" i="2"/>
  <c r="N29" i="2"/>
  <c r="L29" i="2"/>
  <c r="N28" i="2"/>
  <c r="L28" i="2"/>
  <c r="N27" i="2"/>
  <c r="L27" i="2"/>
  <c r="N26" i="2"/>
  <c r="N34" i="2" s="1"/>
  <c r="L26" i="2"/>
  <c r="L34" i="2" s="1"/>
  <c r="F22" i="2"/>
  <c r="E55" i="2" s="1"/>
  <c r="N21" i="2"/>
  <c r="L21" i="2"/>
  <c r="N20" i="2"/>
  <c r="L20" i="2"/>
  <c r="N19" i="2"/>
  <c r="L19" i="2"/>
  <c r="N18" i="2"/>
  <c r="L18" i="2"/>
  <c r="N17" i="2"/>
  <c r="L17" i="2"/>
  <c r="N16" i="2"/>
  <c r="L16" i="2"/>
  <c r="N15" i="2"/>
  <c r="N22" i="2" s="1"/>
  <c r="L15" i="2"/>
  <c r="L22" i="2" s="1"/>
  <c r="K15" i="2"/>
  <c r="J15" i="2" s="1"/>
  <c r="N14" i="2"/>
  <c r="O14" i="2" s="1"/>
  <c r="L14" i="2"/>
  <c r="K14" i="2"/>
  <c r="J14" i="2"/>
  <c r="N9" i="2"/>
  <c r="N8" i="2"/>
  <c r="A5" i="2"/>
  <c r="L55" i="1" l="1"/>
  <c r="N55" i="1"/>
  <c r="L45" i="1"/>
  <c r="L34" i="1"/>
  <c r="N45" i="1"/>
  <c r="O15" i="2"/>
  <c r="P14" i="2"/>
  <c r="N56" i="2"/>
  <c r="L56" i="2"/>
  <c r="E34" i="2"/>
  <c r="K16" i="2"/>
  <c r="E45" i="2"/>
  <c r="P15" i="2" l="1"/>
  <c r="O16" i="2"/>
  <c r="J16" i="2"/>
  <c r="K17" i="2"/>
  <c r="J17" i="2" l="1"/>
  <c r="K18" i="2"/>
  <c r="O17" i="2"/>
  <c r="P16" i="2"/>
  <c r="P17" i="2" l="1"/>
  <c r="O18" i="2"/>
  <c r="J18" i="2"/>
  <c r="K19" i="2"/>
  <c r="J19" i="2" l="1"/>
  <c r="K20" i="2"/>
  <c r="O19" i="2"/>
  <c r="P18" i="2"/>
  <c r="O20" i="2" l="1"/>
  <c r="P19" i="2"/>
  <c r="K21" i="2"/>
  <c r="J20" i="2"/>
  <c r="J21" i="2" l="1"/>
  <c r="K26" i="2"/>
  <c r="O21" i="2"/>
  <c r="P20" i="2"/>
  <c r="O26" i="2" l="1"/>
  <c r="P21" i="2"/>
  <c r="J26" i="2"/>
  <c r="K27" i="2"/>
  <c r="J27" i="2" l="1"/>
  <c r="K28" i="2"/>
  <c r="O27" i="2"/>
  <c r="P26" i="2"/>
  <c r="P27" i="2" l="1"/>
  <c r="O28" i="2"/>
  <c r="K29" i="2"/>
  <c r="J28" i="2"/>
  <c r="J29" i="2" l="1"/>
  <c r="K30" i="2"/>
  <c r="P28" i="2"/>
  <c r="O29" i="2"/>
  <c r="P29" i="2" l="1"/>
  <c r="O30" i="2"/>
  <c r="J30" i="2"/>
  <c r="K31" i="2"/>
  <c r="J31" i="2" l="1"/>
  <c r="K32" i="2"/>
  <c r="P30" i="2"/>
  <c r="O31" i="2"/>
  <c r="P31" i="2" l="1"/>
  <c r="O32" i="2"/>
  <c r="K33" i="2"/>
  <c r="J32" i="2"/>
  <c r="K38" i="2" l="1"/>
  <c r="J33" i="2"/>
  <c r="P32" i="2"/>
  <c r="O33" i="2"/>
  <c r="O38" i="2" l="1"/>
  <c r="P33" i="2"/>
  <c r="K39" i="2"/>
  <c r="J38" i="2"/>
  <c r="J39" i="2" l="1"/>
  <c r="K40" i="2"/>
  <c r="O39" i="2"/>
  <c r="P38" i="2"/>
  <c r="P39" i="2" l="1"/>
  <c r="O40" i="2"/>
  <c r="J40" i="2"/>
  <c r="K41" i="2"/>
  <c r="J41" i="2" l="1"/>
  <c r="K42" i="2"/>
  <c r="O41" i="2"/>
  <c r="P40" i="2"/>
  <c r="P41" i="2" l="1"/>
  <c r="O42" i="2"/>
  <c r="K43" i="2"/>
  <c r="J42" i="2"/>
  <c r="J43" i="2" l="1"/>
  <c r="K44" i="2"/>
  <c r="O43" i="2"/>
  <c r="P42" i="2"/>
  <c r="P43" i="2" l="1"/>
  <c r="O44" i="2"/>
  <c r="K49" i="2"/>
  <c r="J44" i="2"/>
  <c r="J49" i="2" l="1"/>
  <c r="K50" i="2"/>
  <c r="P44" i="2"/>
  <c r="O49" i="2"/>
  <c r="P49" i="2" l="1"/>
  <c r="O50" i="2"/>
  <c r="J50" i="2"/>
  <c r="K51" i="2"/>
  <c r="J51" i="2" l="1"/>
  <c r="K52" i="2"/>
  <c r="O51" i="2"/>
  <c r="P50" i="2"/>
  <c r="P51" i="2" l="1"/>
  <c r="O52" i="2"/>
  <c r="K53" i="2"/>
  <c r="J52" i="2"/>
  <c r="J53" i="2" l="1"/>
  <c r="K54" i="2"/>
  <c r="J54" i="2" s="1"/>
  <c r="P52" i="2"/>
  <c r="O53" i="2"/>
  <c r="P53" i="2" l="1"/>
  <c r="O54" i="2"/>
  <c r="P54" i="2" s="1"/>
  <c r="N16" i="1" l="1"/>
  <c r="N17" i="1"/>
  <c r="N18" i="1"/>
  <c r="N19" i="1"/>
  <c r="N20" i="1"/>
  <c r="N21" i="1"/>
  <c r="N15" i="1"/>
  <c r="N14" i="1"/>
  <c r="O14" i="1" s="1"/>
  <c r="P14" i="1" s="1"/>
  <c r="L19" i="1"/>
  <c r="L20" i="1"/>
  <c r="L21" i="1"/>
  <c r="L16" i="1"/>
  <c r="L17" i="1"/>
  <c r="L18" i="1"/>
  <c r="L15" i="1"/>
  <c r="L14" i="1"/>
  <c r="J14" i="1" s="1"/>
  <c r="J15" i="1" l="1"/>
  <c r="K14" i="1"/>
  <c r="O15" i="1"/>
  <c r="P15" i="1" s="1"/>
  <c r="O16" i="1"/>
  <c r="J16" i="1" l="1"/>
  <c r="K15" i="1"/>
  <c r="O26" i="1" s="1"/>
  <c r="O17" i="1"/>
  <c r="P16" i="1"/>
  <c r="O27" i="1" l="1"/>
  <c r="P26" i="1"/>
  <c r="J17" i="1"/>
  <c r="K16" i="1"/>
  <c r="O18" i="1"/>
  <c r="P17" i="1"/>
  <c r="J18" i="1" l="1"/>
  <c r="K17" i="1"/>
  <c r="P27" i="1"/>
  <c r="O28" i="1"/>
  <c r="O19" i="1"/>
  <c r="P18" i="1"/>
  <c r="O29" i="1" l="1"/>
  <c r="P28" i="1"/>
  <c r="J19" i="1"/>
  <c r="K18" i="1"/>
  <c r="O20" i="1"/>
  <c r="P19" i="1"/>
  <c r="A5" i="1"/>
  <c r="K19" i="1" l="1"/>
  <c r="J20" i="1"/>
  <c r="O30" i="1"/>
  <c r="P29" i="1"/>
  <c r="O21" i="1"/>
  <c r="P21" i="1" s="1"/>
  <c r="P20" i="1"/>
  <c r="F55" i="1"/>
  <c r="F45" i="1"/>
  <c r="F34" i="1"/>
  <c r="F22" i="1"/>
  <c r="K20" i="1" l="1"/>
  <c r="J21" i="1"/>
  <c r="O31" i="1"/>
  <c r="P30" i="1"/>
  <c r="E34" i="1"/>
  <c r="E45" i="1"/>
  <c r="E55" i="1"/>
  <c r="P31" i="1" l="1"/>
  <c r="O32" i="1"/>
  <c r="J26" i="1"/>
  <c r="K21" i="1"/>
  <c r="N22" i="1"/>
  <c r="N34" i="1"/>
  <c r="L22" i="1"/>
  <c r="J27" i="1" l="1"/>
  <c r="K26" i="1"/>
  <c r="O33" i="1"/>
  <c r="P33" i="1" s="1"/>
  <c r="P32" i="1"/>
  <c r="N56" i="1"/>
  <c r="K27" i="1" l="1"/>
  <c r="O38" i="1" s="1"/>
  <c r="J28" i="1"/>
  <c r="P38" i="1" l="1"/>
  <c r="O39" i="1"/>
  <c r="K28" i="1"/>
  <c r="J29" i="1"/>
  <c r="L56" i="1"/>
  <c r="K29" i="1" l="1"/>
  <c r="J30" i="1"/>
  <c r="P39" i="1"/>
  <c r="O40" i="1"/>
  <c r="J31" i="1" l="1"/>
  <c r="K30" i="1"/>
  <c r="O41" i="1"/>
  <c r="P40" i="1"/>
  <c r="P41" i="1" l="1"/>
  <c r="O42" i="1"/>
  <c r="K31" i="1"/>
  <c r="J32" i="1"/>
  <c r="K32" i="1" l="1"/>
  <c r="J33" i="1"/>
  <c r="O43" i="1"/>
  <c r="P42" i="1"/>
  <c r="O44" i="1" l="1"/>
  <c r="P44" i="1" s="1"/>
  <c r="P43" i="1"/>
  <c r="K33" i="1"/>
  <c r="J38" i="1"/>
  <c r="K38" i="1" l="1"/>
  <c r="O49" i="1" s="1"/>
  <c r="J39" i="1"/>
  <c r="O50" i="1" l="1"/>
  <c r="P49" i="1"/>
  <c r="K39" i="1"/>
  <c r="J40" i="1"/>
  <c r="J41" i="1" l="1"/>
  <c r="K40" i="1"/>
  <c r="P50" i="1"/>
  <c r="O51" i="1"/>
  <c r="K41" i="1" l="1"/>
  <c r="J42" i="1"/>
  <c r="P51" i="1"/>
  <c r="O52" i="1"/>
  <c r="P52" i="1" l="1"/>
  <c r="O53" i="1"/>
  <c r="K42" i="1"/>
  <c r="J43" i="1"/>
  <c r="J44" i="1" l="1"/>
  <c r="K43" i="1"/>
  <c r="P53" i="1"/>
  <c r="O54" i="1"/>
  <c r="P54" i="1" s="1"/>
  <c r="J49" i="1" l="1"/>
  <c r="K44" i="1"/>
  <c r="K49" i="1" l="1"/>
  <c r="J50" i="1"/>
  <c r="K50" i="1" l="1"/>
  <c r="J51" i="1"/>
  <c r="J52" i="1" l="1"/>
  <c r="K51" i="1"/>
  <c r="J53" i="1" l="1"/>
  <c r="K52" i="1"/>
  <c r="K53" i="1" l="1"/>
  <c r="J54" i="1"/>
  <c r="K54" i="1" s="1"/>
</calcChain>
</file>

<file path=xl/sharedStrings.xml><?xml version="1.0" encoding="utf-8"?>
<sst xmlns="http://schemas.openxmlformats.org/spreadsheetml/2006/main" count="1884" uniqueCount="115">
  <si>
    <t>+</t>
  </si>
  <si>
    <t>-</t>
  </si>
  <si>
    <t>T1</t>
  </si>
  <si>
    <t>T2</t>
  </si>
  <si>
    <t>T3</t>
  </si>
  <si>
    <t>T4</t>
  </si>
  <si>
    <t xml:space="preserve">Départ </t>
  </si>
  <si>
    <t>PK</t>
  </si>
  <si>
    <t>Arrivée</t>
  </si>
  <si>
    <t>distance</t>
  </si>
  <si>
    <t>start</t>
  </si>
  <si>
    <t>Lundi 18/07</t>
  </si>
  <si>
    <t>CP1</t>
  </si>
  <si>
    <t>Mardi 19/07</t>
  </si>
  <si>
    <t>CP2</t>
  </si>
  <si>
    <t>Mercredi 20/07</t>
  </si>
  <si>
    <t>CP3</t>
  </si>
  <si>
    <t>CP4</t>
  </si>
  <si>
    <t>Jeudi 21/07</t>
  </si>
  <si>
    <t>CP5</t>
  </si>
  <si>
    <t>CP7</t>
  </si>
  <si>
    <t>Vendredi 22/07</t>
  </si>
  <si>
    <t>CP9</t>
  </si>
  <si>
    <t>Samedi 23/07</t>
  </si>
  <si>
    <t>CP10</t>
  </si>
  <si>
    <t>Dimanche 24/07</t>
  </si>
  <si>
    <t>CP11</t>
  </si>
  <si>
    <t>Lundi 25/07</t>
  </si>
  <si>
    <t>CP12</t>
  </si>
  <si>
    <t>CP13</t>
  </si>
  <si>
    <t>Mardi 26/07</t>
  </si>
  <si>
    <t>CP15</t>
  </si>
  <si>
    <t>Mercredi 27/07</t>
  </si>
  <si>
    <t>Jeudi 28/07</t>
  </si>
  <si>
    <t>CP17</t>
  </si>
  <si>
    <t>Vendredi 29/07</t>
  </si>
  <si>
    <t>CP18</t>
  </si>
  <si>
    <t>CP19</t>
  </si>
  <si>
    <t>Samedi 30/07</t>
  </si>
  <si>
    <t>CP20</t>
  </si>
  <si>
    <t>Dimanche 31/07</t>
  </si>
  <si>
    <t>Lundi 01/08</t>
  </si>
  <si>
    <t>CP22</t>
  </si>
  <si>
    <t>Mardi 02/08</t>
  </si>
  <si>
    <t>CP24</t>
  </si>
  <si>
    <t>Mercredi 03/08</t>
  </si>
  <si>
    <t>CP25</t>
  </si>
  <si>
    <t>Jour Arrivee</t>
  </si>
  <si>
    <t>Heure</t>
  </si>
  <si>
    <t>temps</t>
  </si>
  <si>
    <t>Temps</t>
  </si>
  <si>
    <t>lundi 18/07</t>
  </si>
  <si>
    <t>samedi 23/07</t>
  </si>
  <si>
    <t>10 jours</t>
  </si>
  <si>
    <t>11 jours</t>
  </si>
  <si>
    <t>Lundi 24/07</t>
  </si>
  <si>
    <t>Lundi 245/07</t>
  </si>
  <si>
    <t>Mercredi 207/07</t>
  </si>
  <si>
    <t>lundi 01/08</t>
  </si>
  <si>
    <t>samedi 30/07</t>
  </si>
  <si>
    <t>=</t>
  </si>
  <si>
    <t>8 KM/H</t>
  </si>
  <si>
    <t>5 KM/H</t>
  </si>
  <si>
    <t>3,74KM/H</t>
  </si>
  <si>
    <t>3,4 KM/H</t>
  </si>
  <si>
    <t>CP6</t>
  </si>
  <si>
    <t>CP8/Base vie 1</t>
  </si>
  <si>
    <t>CP14</t>
  </si>
  <si>
    <t>CP16/Base vie 2</t>
  </si>
  <si>
    <t xml:space="preserve">CP21 </t>
  </si>
  <si>
    <t>CP23/Base vie 3</t>
  </si>
  <si>
    <t xml:space="preserve">CP26 </t>
  </si>
  <si>
    <t>CP27</t>
  </si>
  <si>
    <t>CP28</t>
  </si>
  <si>
    <t>CP29/Base vie 4/Finish</t>
  </si>
  <si>
    <t xml:space="preserve">Jour et heure de départ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</si>
  <si>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</si>
  <si>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</si>
  <si>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</si>
  <si>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</si>
  <si>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</si>
  <si>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</si>
  <si>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</si>
  <si>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</si>
  <si>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</si>
  <si>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</si>
  <si>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</si>
  <si>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</si>
  <si>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</si>
  <si>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</si>
  <si>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</si>
  <si>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</si>
  <si>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</si>
  <si>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Temps = KM/heure</t>
  </si>
  <si>
    <t>Colonne + = les plus rapides</t>
  </si>
  <si>
    <t>Colonne - = Les moins rapides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</si>
  <si>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</si>
  <si>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</si>
  <si>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</si>
  <si>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</si>
  <si>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</si>
  <si>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</si>
  <si>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</si>
  <si>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</si>
  <si>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</si>
  <si>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</si>
  <si>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</si>
  <si>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</si>
  <si>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</si>
  <si>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</si>
  <si>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COLONNE +</t>
  </si>
  <si>
    <t xml:space="preserve">COLONNE - </t>
  </si>
  <si>
    <t>2,45 KM/H</t>
  </si>
  <si>
    <t>km/h</t>
  </si>
  <si>
    <t>Avant pour contrôle  (à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</si>
</sst>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$-F400]h:mm:ss\ AM/PM"/>
    <numFmt numFmtId="165" formatCode="[h]:mm:ss;@"/>
    <numFmt numFmtId="166" formatCode="0.000"/>
    <numFmt numFmtId="167" formatCode="[$-F800]dddd\,\ mmmm\ dd\,\ yyyy"/>
    <numFmt numFmtId="168" formatCode="0.00000"/>
    <numFmt numFmtId="169" formatCode="h:mm;@"/>
    <numFmt numFmtId="171" formatCode="General&quot; km/h&quot;"/>
    <numFmt numFmtId="174" formatCode="hh:mm;@"/>
    <numFmt numFmtId="175" formatCode="dddd\ dd/mm"/>
    <numFmt numFmtId="176" formatCode="d/m/yy\ h:mm;@"/>
    <numFmt numFmtId="177" formatCode="yyyy"/>
  </numFmts>
  <fonts count="15" x14ac:knownFonts="1">
    <font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u/>
      <sz val="14"/>
      <name val="Times New Roman"/>
      <family val="1"/>
    </font>
    <font>
      <u/>
      <sz val="11"/>
      <color indexed="12"/>
      <name val="Calibri"/>
      <family val="2"/>
    </font>
    <font>
      <b/>
      <sz val="11"/>
      <name val="Times New Roman"/>
      <family val="1"/>
    </font>
    <font>
      <b/>
      <sz val="12"/>
      <color theme="0"/>
      <name val="Times New Roman"/>
      <family val="1"/>
    </font>
    <font>
      <sz val="7.5"/>
      <color theme="0"/>
      <name val="Arial"/>
      <family val="2"/>
    </font>
    <font>
      <b/>
      <sz val="16"/>
      <color rgb="FFFF0000"/>
      <name val="Times New Roman"/>
      <family val="1"/>
    </font>
    <font>
      <b/>
      <sz val="20"/>
      <color rgb="FFFF0000"/>
      <name val="Times New Roman"/>
      <family val="1"/>
    </font>
    <font>
      <sz val="16"/>
      <name val="Times New Roman"/>
      <family val="1"/>
    </font>
    <font>
      <sz val="18"/>
      <name val="Times New Roman"/>
      <family val="1"/>
    </font>
    <font>
      <sz val="20"/>
      <name val="Times New Roman"/>
      <family val="1"/>
    </font>
    <font>
      <b/>
      <sz val="22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2" borderId="0" xfId="0" applyNumberFormat="1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/>
    <xf numFmtId="0" fontId="1" fillId="0" borderId="1" xfId="0" applyFont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/>
    <xf numFmtId="165" fontId="1" fillId="2" borderId="0" xfId="0" applyNumberFormat="1" applyFont="1" applyFill="1"/>
    <xf numFmtId="0" fontId="1" fillId="0" borderId="0" xfId="0" applyFont="1"/>
    <xf numFmtId="0" fontId="2" fillId="0" borderId="1" xfId="0" applyFont="1" applyBorder="1"/>
    <xf numFmtId="0" fontId="1" fillId="0" borderId="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164" fontId="2" fillId="3" borderId="0" xfId="0" applyNumberFormat="1" applyFont="1" applyFill="1"/>
    <xf numFmtId="0" fontId="1" fillId="3" borderId="0" xfId="0" applyFont="1" applyFill="1"/>
    <xf numFmtId="0" fontId="2" fillId="3" borderId="0" xfId="0" applyFont="1" applyFill="1"/>
    <xf numFmtId="166" fontId="1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20" fontId="2" fillId="2" borderId="0" xfId="0" applyNumberFormat="1" applyFont="1" applyFill="1" applyAlignment="1">
      <alignment horizontal="center"/>
    </xf>
    <xf numFmtId="16" fontId="7" fillId="0" borderId="0" xfId="0" applyNumberFormat="1" applyFont="1" applyAlignment="1">
      <alignment horizontal="center"/>
    </xf>
    <xf numFmtId="167" fontId="8" fillId="0" borderId="0" xfId="0" applyNumberFormat="1" applyFont="1"/>
    <xf numFmtId="20" fontId="2" fillId="0" borderId="0" xfId="0" applyNumberFormat="1" applyFont="1"/>
    <xf numFmtId="20" fontId="1" fillId="0" borderId="0" xfId="0" applyNumberFormat="1" applyFont="1"/>
    <xf numFmtId="0" fontId="2" fillId="0" borderId="0" xfId="0" applyFont="1" applyFill="1"/>
    <xf numFmtId="0" fontId="1" fillId="0" borderId="0" xfId="0" applyFont="1" applyFill="1" applyAlignment="1">
      <alignment horizontal="center"/>
    </xf>
    <xf numFmtId="20" fontId="2" fillId="0" borderId="0" xfId="0" applyNumberFormat="1" applyFont="1" applyFill="1"/>
    <xf numFmtId="0" fontId="1" fillId="0" borderId="0" xfId="0" applyFont="1" applyFill="1"/>
    <xf numFmtId="0" fontId="9" fillId="0" borderId="0" xfId="0" applyFont="1" applyAlignment="1">
      <alignment horizontal="center"/>
    </xf>
    <xf numFmtId="20" fontId="2" fillId="4" borderId="0" xfId="0" applyNumberFormat="1" applyFont="1" applyFill="1"/>
    <xf numFmtId="0" fontId="2" fillId="4" borderId="0" xfId="0" applyFont="1" applyFill="1"/>
    <xf numFmtId="20" fontId="2" fillId="5" borderId="0" xfId="0" applyNumberFormat="1" applyFont="1" applyFill="1"/>
    <xf numFmtId="0" fontId="1" fillId="5" borderId="0" xfId="0" applyFont="1" applyFill="1"/>
    <xf numFmtId="0" fontId="2" fillId="5" borderId="0" xfId="0" applyFont="1" applyFill="1"/>
    <xf numFmtId="20" fontId="2" fillId="6" borderId="0" xfId="0" applyNumberFormat="1" applyFont="1" applyFill="1"/>
    <xf numFmtId="0" fontId="2" fillId="6" borderId="0" xfId="0" applyFont="1" applyFill="1"/>
    <xf numFmtId="20" fontId="2" fillId="7" borderId="0" xfId="0" applyNumberFormat="1" applyFont="1" applyFill="1"/>
    <xf numFmtId="0" fontId="2" fillId="7" borderId="0" xfId="0" applyFont="1" applyFill="1"/>
    <xf numFmtId="20" fontId="1" fillId="4" borderId="0" xfId="0" applyNumberFormat="1" applyFont="1" applyFill="1"/>
    <xf numFmtId="0" fontId="1" fillId="4" borderId="0" xfId="0" applyFont="1" applyFill="1"/>
    <xf numFmtId="166" fontId="9" fillId="0" borderId="0" xfId="0" applyNumberFormat="1" applyFont="1" applyAlignment="1">
      <alignment horizontal="center"/>
    </xf>
    <xf numFmtId="168" fontId="1" fillId="0" borderId="0" xfId="0" applyNumberFormat="1" applyFont="1" applyAlignment="1">
      <alignment horizontal="center"/>
    </xf>
    <xf numFmtId="20" fontId="2" fillId="8" borderId="0" xfId="0" applyNumberFormat="1" applyFont="1" applyFill="1" applyAlignment="1">
      <alignment horizontal="center"/>
    </xf>
    <xf numFmtId="164" fontId="2" fillId="8" borderId="0" xfId="0" applyNumberFormat="1" applyFont="1" applyFill="1"/>
    <xf numFmtId="164" fontId="2" fillId="7" borderId="0" xfId="0" applyNumberFormat="1" applyFont="1" applyFill="1" applyBorder="1" applyAlignment="1">
      <alignment horizontal="center"/>
    </xf>
    <xf numFmtId="20" fontId="2" fillId="7" borderId="0" xfId="0" applyNumberFormat="1" applyFont="1" applyFill="1" applyAlignment="1">
      <alignment horizontal="center"/>
    </xf>
    <xf numFmtId="164" fontId="2" fillId="7" borderId="0" xfId="0" applyNumberFormat="1" applyFont="1" applyFill="1"/>
    <xf numFmtId="0" fontId="2" fillId="9" borderId="0" xfId="0" applyFont="1" applyFill="1" applyAlignment="1">
      <alignment horizontal="center"/>
    </xf>
    <xf numFmtId="20" fontId="10" fillId="9" borderId="0" xfId="0" applyNumberFormat="1" applyFont="1" applyFill="1" applyAlignment="1">
      <alignment horizontal="center"/>
    </xf>
    <xf numFmtId="0" fontId="2" fillId="9" borderId="0" xfId="0" applyFont="1" applyFill="1"/>
    <xf numFmtId="0" fontId="3" fillId="9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2" fillId="8" borderId="0" xfId="0" applyFont="1" applyFill="1" applyBorder="1" applyAlignment="1">
      <alignment horizontal="center"/>
    </xf>
    <xf numFmtId="164" fontId="2" fillId="11" borderId="0" xfId="0" applyNumberFormat="1" applyFont="1" applyFill="1" applyBorder="1" applyAlignment="1">
      <alignment horizontal="center"/>
    </xf>
    <xf numFmtId="20" fontId="2" fillId="11" borderId="0" xfId="0" applyNumberFormat="1" applyFont="1" applyFill="1" applyAlignment="1">
      <alignment horizontal="center"/>
    </xf>
    <xf numFmtId="164" fontId="2" fillId="11" borderId="0" xfId="0" applyNumberFormat="1" applyFont="1" applyFill="1"/>
    <xf numFmtId="0" fontId="2" fillId="11" borderId="0" xfId="0" applyFont="1" applyFill="1"/>
    <xf numFmtId="0" fontId="2" fillId="10" borderId="0" xfId="0" applyFont="1" applyFill="1"/>
    <xf numFmtId="169" fontId="2" fillId="0" borderId="0" xfId="0" applyNumberFormat="1" applyFont="1"/>
    <xf numFmtId="169" fontId="2" fillId="12" borderId="0" xfId="0" applyNumberFormat="1" applyFont="1" applyFill="1"/>
    <xf numFmtId="0" fontId="2" fillId="12" borderId="0" xfId="0" applyFont="1" applyFill="1"/>
    <xf numFmtId="0" fontId="11" fillId="6" borderId="0" xfId="0" applyFont="1" applyFill="1"/>
    <xf numFmtId="0" fontId="2" fillId="6" borderId="0" xfId="0" applyFont="1" applyFill="1" applyAlignment="1">
      <alignment horizontal="center"/>
    </xf>
    <xf numFmtId="0" fontId="12" fillId="6" borderId="0" xfId="0" applyFont="1" applyFill="1"/>
    <xf numFmtId="0" fontId="14" fillId="9" borderId="0" xfId="0" applyFont="1" applyFill="1"/>
    <xf numFmtId="0" fontId="4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4" fillId="9" borderId="6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168" fontId="1" fillId="9" borderId="7" xfId="0" applyNumberFormat="1" applyFont="1" applyFill="1" applyBorder="1" applyAlignment="1">
      <alignment horizontal="center"/>
    </xf>
    <xf numFmtId="168" fontId="1" fillId="9" borderId="8" xfId="0" applyNumberFormat="1" applyFont="1" applyFill="1" applyBorder="1" applyAlignment="1">
      <alignment horizontal="center"/>
    </xf>
    <xf numFmtId="0" fontId="1" fillId="9" borderId="7" xfId="0" applyFont="1" applyFill="1" applyBorder="1"/>
    <xf numFmtId="0" fontId="2" fillId="9" borderId="7" xfId="0" applyFont="1" applyFill="1" applyBorder="1"/>
    <xf numFmtId="0" fontId="2" fillId="9" borderId="8" xfId="0" applyFont="1" applyFill="1" applyBorder="1"/>
    <xf numFmtId="0" fontId="13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171" fontId="2" fillId="0" borderId="0" xfId="0" applyNumberFormat="1" applyFont="1" applyAlignment="1">
      <alignment horizontal="center"/>
    </xf>
    <xf numFmtId="174" fontId="10" fillId="9" borderId="0" xfId="0" applyNumberFormat="1" applyFont="1" applyFill="1" applyAlignment="1">
      <alignment horizontal="center"/>
    </xf>
    <xf numFmtId="176" fontId="1" fillId="0" borderId="0" xfId="0" applyNumberFormat="1" applyFont="1" applyAlignment="1">
      <alignment horizontal="center"/>
    </xf>
    <xf numFmtId="20" fontId="2" fillId="0" borderId="0" xfId="0" applyNumberFormat="1" applyFont="1" applyFill="1" applyAlignment="1">
      <alignment horizontal="center"/>
    </xf>
    <xf numFmtId="175" fontId="2" fillId="0" borderId="0" xfId="0" applyNumberFormat="1" applyFont="1" applyFill="1" applyAlignment="1">
      <alignment horizontal="center"/>
    </xf>
    <xf numFmtId="175" fontId="2" fillId="2" borderId="0" xfId="0" applyNumberFormat="1" applyFont="1" applyFill="1" applyAlignment="1">
      <alignment horizontal="center"/>
    </xf>
    <xf numFmtId="175" fontId="1" fillId="9" borderId="0" xfId="0" applyNumberFormat="1" applyFont="1" applyFill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2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165" fontId="1" fillId="0" borderId="0" xfId="0" applyNumberFormat="1" applyFont="1" applyFill="1"/>
    <xf numFmtId="0" fontId="2" fillId="0" borderId="1" xfId="0" applyNumberFormat="1" applyFont="1" applyBorder="1" applyAlignment="1">
      <alignment horizontal="center"/>
    </xf>
    <xf numFmtId="177" fontId="2" fillId="0" borderId="0" xfId="0" applyNumberFormat="1" applyFont="1" applyAlignment="1">
      <alignment horizontal="center"/>
    </xf>
  </cellXfs>
  <cellStyles count="2">
    <cellStyle name="Lien hypertexte_Classeur1" xfId="1"/>
    <cellStyle name="Normal" xfId="0" builtinId="0"/>
  </cellStyles>
  <dxfs count="39"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1</xdr:row>
      <xdr:rowOff>137584</xdr:rowOff>
    </xdr:from>
    <xdr:to>
      <xdr:col>9</xdr:col>
      <xdr:colOff>57652</xdr:colOff>
      <xdr:row>3</xdr:row>
      <xdr:rowOff>93049</xdr:rowOff>
    </xdr:to>
    <xdr:sp macro="" textlink="">
      <xdr:nvSpPr>
        <xdr:cNvPr id="2" name="Flèche droite 1"/>
        <xdr:cNvSpPr/>
      </xdr:nvSpPr>
      <xdr:spPr>
        <a:xfrm>
          <a:off x="5217582" y="338667"/>
          <a:ext cx="1359403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105828</xdr:colOff>
      <xdr:row>1</xdr:row>
      <xdr:rowOff>137584</xdr:rowOff>
    </xdr:from>
    <xdr:to>
      <xdr:col>9</xdr:col>
      <xdr:colOff>57652</xdr:colOff>
      <xdr:row>3</xdr:row>
      <xdr:rowOff>93049</xdr:rowOff>
    </xdr:to>
    <xdr:sp macro="" textlink="">
      <xdr:nvSpPr>
        <xdr:cNvPr id="2" name="Flèche droite 1"/>
        <xdr:cNvSpPr/>
      </xdr:nvSpPr>
      <xdr:spPr>
        <a:xfrm>
          <a:off x="5544603" y="337609"/>
          <a:ext cx="1980649" cy="4793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285749</xdr:colOff>
      <xdr:row>6</xdr:row>
      <xdr:rowOff>21164</xdr:rowOff>
    </xdr:from>
    <xdr:to>
      <xdr:col>16</xdr:col>
      <xdr:colOff>804332</xdr:colOff>
      <xdr:row>8</xdr:row>
      <xdr:rowOff>148167</xdr:rowOff>
    </xdr:to>
    <xdr:sp macro="" textlink="">
      <xdr:nvSpPr>
        <xdr:cNvPr id="3" name="Flèche droite 2"/>
        <xdr:cNvSpPr/>
      </xdr:nvSpPr>
      <xdr:spPr>
        <a:xfrm rot="10800000">
          <a:off x="11449049" y="1611839"/>
          <a:ext cx="2356908" cy="62230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21167</xdr:colOff>
      <xdr:row>13</xdr:row>
      <xdr:rowOff>105834</xdr:rowOff>
    </xdr:from>
    <xdr:to>
      <xdr:col>9</xdr:col>
      <xdr:colOff>0</xdr:colOff>
      <xdr:row>13</xdr:row>
      <xdr:rowOff>105834</xdr:rowOff>
    </xdr:to>
    <xdr:cxnSp macro="">
      <xdr:nvCxnSpPr>
        <xdr:cNvPr id="4" name="Connecteur droit avec flèche 3"/>
        <xdr:cNvCxnSpPr/>
      </xdr:nvCxnSpPr>
      <xdr:spPr>
        <a:xfrm>
          <a:off x="6183842" y="3210984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21166</xdr:colOff>
      <xdr:row>14</xdr:row>
      <xdr:rowOff>95247</xdr:rowOff>
    </xdr:from>
    <xdr:to>
      <xdr:col>8</xdr:col>
      <xdr:colOff>148166</xdr:colOff>
      <xdr:row>14</xdr:row>
      <xdr:rowOff>95247</xdr:rowOff>
    </xdr:to>
    <xdr:cxnSp macro="">
      <xdr:nvCxnSpPr>
        <xdr:cNvPr id="5" name="Connecteur droit avec flèche 4"/>
        <xdr:cNvCxnSpPr/>
      </xdr:nvCxnSpPr>
      <xdr:spPr>
        <a:xfrm>
          <a:off x="6183841" y="3400422"/>
          <a:ext cx="1279525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31749</xdr:colOff>
      <xdr:row>15</xdr:row>
      <xdr:rowOff>105830</xdr:rowOff>
    </xdr:from>
    <xdr:to>
      <xdr:col>9</xdr:col>
      <xdr:colOff>10582</xdr:colOff>
      <xdr:row>15</xdr:row>
      <xdr:rowOff>105830</xdr:rowOff>
    </xdr:to>
    <xdr:cxnSp macro="">
      <xdr:nvCxnSpPr>
        <xdr:cNvPr id="6" name="Connecteur droit avec flèche 5"/>
        <xdr:cNvCxnSpPr/>
      </xdr:nvCxnSpPr>
      <xdr:spPr>
        <a:xfrm>
          <a:off x="6194424" y="3611030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31749</xdr:colOff>
      <xdr:row>16</xdr:row>
      <xdr:rowOff>105830</xdr:rowOff>
    </xdr:from>
    <xdr:to>
      <xdr:col>9</xdr:col>
      <xdr:colOff>10582</xdr:colOff>
      <xdr:row>16</xdr:row>
      <xdr:rowOff>105830</xdr:rowOff>
    </xdr:to>
    <xdr:cxnSp macro="">
      <xdr:nvCxnSpPr>
        <xdr:cNvPr id="7" name="Connecteur droit avec flèche 6"/>
        <xdr:cNvCxnSpPr/>
      </xdr:nvCxnSpPr>
      <xdr:spPr>
        <a:xfrm>
          <a:off x="6194424" y="3811055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31749</xdr:colOff>
      <xdr:row>17</xdr:row>
      <xdr:rowOff>95247</xdr:rowOff>
    </xdr:from>
    <xdr:to>
      <xdr:col>9</xdr:col>
      <xdr:colOff>10582</xdr:colOff>
      <xdr:row>17</xdr:row>
      <xdr:rowOff>95247</xdr:rowOff>
    </xdr:to>
    <xdr:cxnSp macro="">
      <xdr:nvCxnSpPr>
        <xdr:cNvPr id="8" name="Connecteur droit avec flèche 7"/>
        <xdr:cNvCxnSpPr/>
      </xdr:nvCxnSpPr>
      <xdr:spPr>
        <a:xfrm>
          <a:off x="6194424" y="4000497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21166</xdr:colOff>
      <xdr:row>18</xdr:row>
      <xdr:rowOff>95247</xdr:rowOff>
    </xdr:from>
    <xdr:to>
      <xdr:col>8</xdr:col>
      <xdr:colOff>148166</xdr:colOff>
      <xdr:row>18</xdr:row>
      <xdr:rowOff>95247</xdr:rowOff>
    </xdr:to>
    <xdr:cxnSp macro="">
      <xdr:nvCxnSpPr>
        <xdr:cNvPr id="9" name="Connecteur droit avec flèche 8"/>
        <xdr:cNvCxnSpPr/>
      </xdr:nvCxnSpPr>
      <xdr:spPr>
        <a:xfrm>
          <a:off x="6183841" y="4200522"/>
          <a:ext cx="1279525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31749</xdr:colOff>
      <xdr:row>19</xdr:row>
      <xdr:rowOff>95247</xdr:rowOff>
    </xdr:from>
    <xdr:to>
      <xdr:col>9</xdr:col>
      <xdr:colOff>10582</xdr:colOff>
      <xdr:row>19</xdr:row>
      <xdr:rowOff>95247</xdr:rowOff>
    </xdr:to>
    <xdr:cxnSp macro="">
      <xdr:nvCxnSpPr>
        <xdr:cNvPr id="10" name="Connecteur droit avec flèche 9"/>
        <xdr:cNvCxnSpPr/>
      </xdr:nvCxnSpPr>
      <xdr:spPr>
        <a:xfrm>
          <a:off x="6194424" y="4400547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31749</xdr:colOff>
      <xdr:row>20</xdr:row>
      <xdr:rowOff>84664</xdr:rowOff>
    </xdr:from>
    <xdr:to>
      <xdr:col>9</xdr:col>
      <xdr:colOff>10582</xdr:colOff>
      <xdr:row>20</xdr:row>
      <xdr:rowOff>84664</xdr:rowOff>
    </xdr:to>
    <xdr:cxnSp macro="">
      <xdr:nvCxnSpPr>
        <xdr:cNvPr id="11" name="Connecteur droit avec flèche 10"/>
        <xdr:cNvCxnSpPr/>
      </xdr:nvCxnSpPr>
      <xdr:spPr>
        <a:xfrm>
          <a:off x="6194424" y="4589989"/>
          <a:ext cx="1283758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21166</xdr:colOff>
      <xdr:row>25</xdr:row>
      <xdr:rowOff>105830</xdr:rowOff>
    </xdr:from>
    <xdr:to>
      <xdr:col>8</xdr:col>
      <xdr:colOff>148166</xdr:colOff>
      <xdr:row>25</xdr:row>
      <xdr:rowOff>105830</xdr:rowOff>
    </xdr:to>
    <xdr:cxnSp macro="">
      <xdr:nvCxnSpPr>
        <xdr:cNvPr id="12" name="Connecteur droit avec flèche 11"/>
        <xdr:cNvCxnSpPr/>
      </xdr:nvCxnSpPr>
      <xdr:spPr>
        <a:xfrm>
          <a:off x="6183841" y="5611280"/>
          <a:ext cx="1279525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21166</xdr:colOff>
      <xdr:row>26</xdr:row>
      <xdr:rowOff>95247</xdr:rowOff>
    </xdr:from>
    <xdr:to>
      <xdr:col>8</xdr:col>
      <xdr:colOff>148166</xdr:colOff>
      <xdr:row>26</xdr:row>
      <xdr:rowOff>95247</xdr:rowOff>
    </xdr:to>
    <xdr:cxnSp macro="">
      <xdr:nvCxnSpPr>
        <xdr:cNvPr id="13" name="Connecteur droit avec flèche 12"/>
        <xdr:cNvCxnSpPr/>
      </xdr:nvCxnSpPr>
      <xdr:spPr>
        <a:xfrm>
          <a:off x="6183841" y="5800722"/>
          <a:ext cx="1279525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21166</xdr:colOff>
      <xdr:row>27</xdr:row>
      <xdr:rowOff>105830</xdr:rowOff>
    </xdr:from>
    <xdr:to>
      <xdr:col>8</xdr:col>
      <xdr:colOff>148166</xdr:colOff>
      <xdr:row>27</xdr:row>
      <xdr:rowOff>105830</xdr:rowOff>
    </xdr:to>
    <xdr:cxnSp macro="">
      <xdr:nvCxnSpPr>
        <xdr:cNvPr id="14" name="Connecteur droit avec flèche 13"/>
        <xdr:cNvCxnSpPr/>
      </xdr:nvCxnSpPr>
      <xdr:spPr>
        <a:xfrm>
          <a:off x="6183841" y="6011330"/>
          <a:ext cx="1279525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Q57"/>
  <sheetViews>
    <sheetView tabSelected="1" zoomScale="90" zoomScaleNormal="90" workbookViewId="0">
      <selection activeCell="H17" sqref="H17"/>
    </sheetView>
  </sheetViews>
  <sheetFormatPr baseColWidth="10" defaultColWidth="11.42578125" defaultRowHeight="15.75" x14ac:dyDescent="0.25"/>
  <cols>
    <col min="1" max="1" width="20" style="1" customWidth="1"/>
    <col min="2" max="2" width="14.28515625" style="2" customWidth="1"/>
    <col min="3" max="3" width="7.85546875" style="3" customWidth="1"/>
    <col min="4" max="4" width="14.28515625" style="3" customWidth="1"/>
    <col min="5" max="5" width="7.28515625" style="2" customWidth="1"/>
    <col min="6" max="6" width="13" style="2" customWidth="1"/>
    <col min="7" max="7" width="10" style="2" customWidth="1"/>
    <col min="8" max="8" width="8.7109375" style="2" customWidth="1"/>
    <col min="9" max="9" width="2.28515625" style="2" customWidth="1"/>
    <col min="10" max="10" width="15.42578125" style="2" bestFit="1" customWidth="1"/>
    <col min="11" max="11" width="15.42578125" style="3" customWidth="1"/>
    <col min="12" max="12" width="10.42578125" style="3" bestFit="1" customWidth="1"/>
    <col min="13" max="13" width="3.42578125" style="3" customWidth="1"/>
    <col min="14" max="14" width="11.42578125" style="2"/>
    <col min="15" max="15" width="15.42578125" style="3" bestFit="1" customWidth="1"/>
    <col min="16" max="16" width="7.140625" style="3" bestFit="1" customWidth="1"/>
    <col min="17" max="18" width="14.7109375" style="3" customWidth="1"/>
    <col min="19" max="19" width="11.42578125" style="3" customWidth="1"/>
    <col min="20" max="20" width="14.85546875" style="3" customWidth="1"/>
    <col min="21" max="21" width="3.140625" style="3" customWidth="1"/>
    <col min="22" max="22" width="11.42578125" style="3" customWidth="1"/>
    <col min="23" max="23" width="14.85546875" style="3" customWidth="1"/>
    <col min="24" max="24" width="15.85546875" style="3" bestFit="1" customWidth="1"/>
    <col min="25" max="25" width="11.42578125" style="3" customWidth="1"/>
    <col min="26" max="26" width="15.42578125" style="3" customWidth="1"/>
    <col min="27" max="27" width="3.7109375" style="3" customWidth="1"/>
    <col min="28" max="28" width="11.42578125" style="3" customWidth="1"/>
    <col min="29" max="29" width="14.85546875" style="3" customWidth="1"/>
    <col min="30" max="30" width="3.5703125" style="3" customWidth="1"/>
    <col min="31" max="31" width="11.42578125" style="3" customWidth="1"/>
    <col min="32" max="32" width="14.85546875" style="3" customWidth="1"/>
    <col min="33" max="33" width="3.28515625" style="3" customWidth="1"/>
    <col min="34" max="34" width="11.42578125" style="3" customWidth="1"/>
    <col min="35" max="35" width="15.42578125" style="3" customWidth="1"/>
    <col min="36" max="36" width="3.7109375" style="3" customWidth="1"/>
    <col min="37" max="37" width="11.42578125" style="3" customWidth="1"/>
    <col min="38" max="38" width="16" style="3" customWidth="1"/>
    <col min="39" max="40" width="11.42578125" style="3" customWidth="1"/>
    <col min="41" max="41" width="15.7109375" style="3" customWidth="1"/>
    <col min="42" max="42" width="11.42578125" style="3" customWidth="1"/>
    <col min="43" max="16384" width="11.42578125" style="3"/>
  </cols>
  <sheetData>
    <row r="3" spans="1:43" ht="25.5" x14ac:dyDescent="0.35">
      <c r="A3" s="90"/>
      <c r="D3" s="72" t="s">
        <v>75</v>
      </c>
      <c r="E3" s="73"/>
      <c r="F3" s="73"/>
      <c r="J3" s="94">
        <v>42569</v>
      </c>
      <c r="K3" s="89">
        <v>0.20833333333333334</v>
      </c>
      <c r="L3" s="60"/>
      <c r="M3" s="60"/>
      <c r="N3" s="58"/>
      <c r="O3" s="60"/>
      <c r="P3" s="60"/>
    </row>
    <row r="4" spans="1:43" x14ac:dyDescent="0.25">
      <c r="A4" s="31"/>
      <c r="J4" s="104">
        <f>J3</f>
        <v>42569</v>
      </c>
    </row>
    <row r="5" spans="1:43" x14ac:dyDescent="0.25">
      <c r="A5" s="32">
        <f>IF(WEEKDAY(A3,3)&lt;4,A3+1,A3+(7-WEEKDAY(A3,3)))</f>
        <v>2</v>
      </c>
      <c r="B5" s="86" t="s">
        <v>110</v>
      </c>
      <c r="C5" s="86"/>
      <c r="D5" s="48"/>
      <c r="E5" s="2" t="s">
        <v>60</v>
      </c>
      <c r="F5" s="88">
        <v>8</v>
      </c>
    </row>
    <row r="6" spans="1:43" x14ac:dyDescent="0.25">
      <c r="B6" s="86"/>
      <c r="C6" s="86"/>
      <c r="D6" s="67"/>
      <c r="E6" s="2" t="s">
        <v>60</v>
      </c>
      <c r="F6" s="88">
        <v>5</v>
      </c>
    </row>
    <row r="7" spans="1:43" x14ac:dyDescent="0.25">
      <c r="B7" s="86"/>
      <c r="C7" s="86"/>
      <c r="D7" s="10"/>
      <c r="E7" s="2" t="s">
        <v>60</v>
      </c>
      <c r="F7" s="88">
        <v>3.742</v>
      </c>
    </row>
    <row r="8" spans="1:43" x14ac:dyDescent="0.25">
      <c r="B8" s="86"/>
      <c r="C8" s="86"/>
      <c r="D8" s="68"/>
      <c r="E8" s="2" t="s">
        <v>60</v>
      </c>
      <c r="F8" s="88">
        <v>3.4</v>
      </c>
    </row>
    <row r="9" spans="1:43" ht="15" customHeight="1" x14ac:dyDescent="0.25">
      <c r="F9" s="88"/>
      <c r="J9" s="97"/>
      <c r="K9" s="35"/>
      <c r="L9" s="35"/>
      <c r="M9" s="35"/>
      <c r="N9" s="97"/>
      <c r="P9" s="35"/>
    </row>
    <row r="10" spans="1:43" ht="19.5" customHeight="1" x14ac:dyDescent="0.35">
      <c r="B10" s="87" t="s">
        <v>111</v>
      </c>
      <c r="C10" s="87"/>
      <c r="D10" s="87"/>
      <c r="E10" s="2" t="s">
        <v>60</v>
      </c>
      <c r="F10" s="88">
        <v>2.4550000000000001</v>
      </c>
      <c r="J10" s="97"/>
      <c r="K10" s="35"/>
      <c r="L10" s="35"/>
      <c r="M10" s="35"/>
      <c r="N10" s="97"/>
      <c r="P10" s="35"/>
    </row>
    <row r="11" spans="1:43" ht="15" customHeight="1" x14ac:dyDescent="0.25">
      <c r="J11" s="97"/>
      <c r="K11" s="35"/>
      <c r="L11" s="35"/>
      <c r="M11" s="35"/>
      <c r="N11" s="97"/>
      <c r="P11" s="35"/>
    </row>
    <row r="12" spans="1:43" ht="15" customHeight="1" x14ac:dyDescent="0.25">
      <c r="J12" s="97"/>
      <c r="K12" s="35"/>
      <c r="L12" s="35"/>
      <c r="M12" s="35"/>
      <c r="N12" s="97"/>
      <c r="P12" s="35"/>
      <c r="R12" s="3" t="s">
        <v>114</v>
      </c>
    </row>
    <row r="13" spans="1:43" s="1" customFormat="1" x14ac:dyDescent="0.25">
      <c r="A13" s="20" t="s">
        <v>2</v>
      </c>
      <c r="B13" s="4" t="s">
        <v>6</v>
      </c>
      <c r="C13" s="4" t="s">
        <v>7</v>
      </c>
      <c r="D13" s="4" t="s">
        <v>8</v>
      </c>
      <c r="E13" s="4" t="s">
        <v>7</v>
      </c>
      <c r="F13" s="4" t="s">
        <v>9</v>
      </c>
      <c r="G13" s="4" t="s">
        <v>113</v>
      </c>
      <c r="H13" s="5"/>
      <c r="I13" s="5"/>
      <c r="J13" s="28" t="s">
        <v>47</v>
      </c>
      <c r="K13" s="29" t="s">
        <v>48</v>
      </c>
      <c r="L13" s="29" t="s">
        <v>50</v>
      </c>
      <c r="M13" s="29"/>
      <c r="N13" s="29" t="s">
        <v>50</v>
      </c>
      <c r="O13" s="29" t="s">
        <v>47</v>
      </c>
      <c r="P13" s="29" t="s">
        <v>48</v>
      </c>
      <c r="R13" s="28" t="s">
        <v>47</v>
      </c>
      <c r="S13" s="29" t="s">
        <v>48</v>
      </c>
      <c r="T13" s="29" t="s">
        <v>49</v>
      </c>
      <c r="U13" s="29"/>
      <c r="V13" s="29" t="s">
        <v>50</v>
      </c>
      <c r="W13" s="29" t="s">
        <v>48</v>
      </c>
      <c r="X13" s="29" t="s">
        <v>47</v>
      </c>
      <c r="Y13" s="36"/>
      <c r="Z13" s="36"/>
      <c r="AA13" s="36"/>
      <c r="AB13" s="36"/>
      <c r="AC13" s="36"/>
    </row>
    <row r="14" spans="1:43" x14ac:dyDescent="0.25">
      <c r="A14" s="20" t="s">
        <v>10</v>
      </c>
      <c r="B14" s="6" t="s">
        <v>76</v>
      </c>
      <c r="C14" s="7">
        <v>0</v>
      </c>
      <c r="D14" s="7" t="s">
        <v>77</v>
      </c>
      <c r="E14" s="7">
        <v>31.6</v>
      </c>
      <c r="F14" s="7">
        <v>31.6</v>
      </c>
      <c r="G14" s="103">
        <v>8</v>
      </c>
      <c r="H14" s="19"/>
      <c r="I14" s="19"/>
      <c r="J14" s="92">
        <f>$J$3+$K$3+L14</f>
        <v>42569.372916666667</v>
      </c>
      <c r="K14" s="91">
        <f>J14</f>
        <v>42569.372916666667</v>
      </c>
      <c r="L14" s="98">
        <f>($F14/$G14)/24</f>
        <v>0.16458333333333333</v>
      </c>
      <c r="M14" s="23"/>
      <c r="N14" s="99">
        <f>($F14/$F$10)/24</f>
        <v>0.5363204344874406</v>
      </c>
      <c r="O14" s="93">
        <f>J3+K3+N14</f>
        <v>42569.744653767826</v>
      </c>
      <c r="P14" s="30">
        <f>O14</f>
        <v>42569.744653767826</v>
      </c>
      <c r="R14" s="55" t="s">
        <v>11</v>
      </c>
      <c r="S14" s="56">
        <v>0.37291666666666667</v>
      </c>
      <c r="T14" s="57">
        <v>0.16458333333333333</v>
      </c>
      <c r="U14" s="23"/>
      <c r="V14" s="8">
        <v>0.53639326453014669</v>
      </c>
      <c r="W14" s="30">
        <v>0.74472659786348006</v>
      </c>
      <c r="X14" s="8" t="s">
        <v>11</v>
      </c>
      <c r="AQ14" s="33"/>
    </row>
    <row r="15" spans="1:43" x14ac:dyDescent="0.25">
      <c r="A15" s="20" t="s">
        <v>12</v>
      </c>
      <c r="B15" s="6" t="s">
        <v>77</v>
      </c>
      <c r="C15" s="7">
        <v>31.6</v>
      </c>
      <c r="D15" s="7" t="s">
        <v>78</v>
      </c>
      <c r="E15" s="7">
        <v>45</v>
      </c>
      <c r="F15" s="7">
        <v>13.4</v>
      </c>
      <c r="G15" s="103">
        <v>8</v>
      </c>
      <c r="H15" s="19"/>
      <c r="I15" s="19"/>
      <c r="J15" s="92">
        <f>J14+L15</f>
        <v>42569.442708333336</v>
      </c>
      <c r="K15" s="91">
        <f t="shared" ref="K15:K21" si="0">J15</f>
        <v>42569.442708333336</v>
      </c>
      <c r="L15" s="98">
        <f>($F15/$G15)/24</f>
        <v>6.9791666666666669E-2</v>
      </c>
      <c r="M15" s="23"/>
      <c r="N15" s="99">
        <f>($F15/$F$10)/24</f>
        <v>0.22742701968771215</v>
      </c>
      <c r="O15" s="93">
        <f>O14+N15</f>
        <v>42569.972080787513</v>
      </c>
      <c r="P15" s="30">
        <f>O15</f>
        <v>42569.972080787513</v>
      </c>
      <c r="R15" s="55" t="s">
        <v>11</v>
      </c>
      <c r="S15" s="56">
        <v>0.44270833333333337</v>
      </c>
      <c r="T15" s="57">
        <v>6.9791666666666669E-2</v>
      </c>
      <c r="U15" s="23"/>
      <c r="V15" s="8">
        <v>0.22745790331341662</v>
      </c>
      <c r="W15" s="30">
        <v>0.9721845011768967</v>
      </c>
      <c r="X15" s="8" t="s">
        <v>11</v>
      </c>
      <c r="AQ15" s="33"/>
    </row>
    <row r="16" spans="1:43" x14ac:dyDescent="0.25">
      <c r="A16" s="20" t="s">
        <v>14</v>
      </c>
      <c r="B16" s="6" t="s">
        <v>78</v>
      </c>
      <c r="C16" s="7">
        <v>45</v>
      </c>
      <c r="D16" s="7" t="s">
        <v>79</v>
      </c>
      <c r="E16" s="7">
        <v>73.8</v>
      </c>
      <c r="F16" s="7">
        <v>28.8</v>
      </c>
      <c r="G16" s="103">
        <v>8</v>
      </c>
      <c r="H16" s="19"/>
      <c r="I16" s="19"/>
      <c r="J16" s="92">
        <f>J15+L16</f>
        <v>42569.592708333337</v>
      </c>
      <c r="K16" s="91">
        <f t="shared" si="0"/>
        <v>42569.592708333337</v>
      </c>
      <c r="L16" s="98">
        <f t="shared" ref="L16:L18" si="1">($F16/$G16)/24</f>
        <v>0.15</v>
      </c>
      <c r="M16" s="23"/>
      <c r="N16" s="99">
        <f t="shared" ref="N16:N21" si="2">($F16/$F$10)/24</f>
        <v>0.48879837067209775</v>
      </c>
      <c r="O16" s="93">
        <f>O15+N16</f>
        <v>42570.460879158185</v>
      </c>
      <c r="P16" s="30">
        <f>O16</f>
        <v>42570.460879158185</v>
      </c>
      <c r="R16" s="55" t="s">
        <v>11</v>
      </c>
      <c r="S16" s="56">
        <v>0.59270833333333339</v>
      </c>
      <c r="T16" s="57">
        <v>0.15</v>
      </c>
      <c r="U16" s="23"/>
      <c r="V16" s="8">
        <v>0.48886474741988045</v>
      </c>
      <c r="W16" s="30">
        <v>1.4610492485967772</v>
      </c>
      <c r="X16" s="8" t="s">
        <v>13</v>
      </c>
      <c r="AQ16" s="33"/>
    </row>
    <row r="17" spans="1:43" x14ac:dyDescent="0.25">
      <c r="A17" s="20" t="s">
        <v>16</v>
      </c>
      <c r="B17" s="6" t="s">
        <v>79</v>
      </c>
      <c r="C17" s="7">
        <v>73.8</v>
      </c>
      <c r="D17" s="7" t="s">
        <v>80</v>
      </c>
      <c r="E17" s="7">
        <v>85</v>
      </c>
      <c r="F17" s="7">
        <v>11.2</v>
      </c>
      <c r="G17" s="103">
        <v>8</v>
      </c>
      <c r="H17" s="19"/>
      <c r="I17" s="19"/>
      <c r="J17" s="92">
        <f>J16+L17</f>
        <v>42569.651041666672</v>
      </c>
      <c r="K17" s="91">
        <f t="shared" si="0"/>
        <v>42569.651041666672</v>
      </c>
      <c r="L17" s="98">
        <f t="shared" si="1"/>
        <v>5.8333333333333327E-2</v>
      </c>
      <c r="M17" s="23"/>
      <c r="N17" s="99">
        <f t="shared" si="2"/>
        <v>0.19008825526137133</v>
      </c>
      <c r="O17" s="93">
        <f>O16+N17</f>
        <v>42570.650967413443</v>
      </c>
      <c r="P17" s="30">
        <f>O17</f>
        <v>42570.650967413443</v>
      </c>
      <c r="R17" s="55" t="s">
        <v>11</v>
      </c>
      <c r="S17" s="56">
        <v>0.65104166666666674</v>
      </c>
      <c r="T17" s="57">
        <v>5.8333333333333327E-2</v>
      </c>
      <c r="U17" s="23"/>
      <c r="V17" s="8">
        <v>0.19011406844106463</v>
      </c>
      <c r="W17" s="30">
        <v>1.6511633170378419</v>
      </c>
      <c r="X17" s="8" t="s">
        <v>13</v>
      </c>
      <c r="AQ17" s="33"/>
    </row>
    <row r="18" spans="1:43" x14ac:dyDescent="0.25">
      <c r="A18" s="20" t="s">
        <v>17</v>
      </c>
      <c r="B18" s="6" t="s">
        <v>80</v>
      </c>
      <c r="C18" s="7">
        <v>85</v>
      </c>
      <c r="D18" s="7" t="s">
        <v>81</v>
      </c>
      <c r="E18" s="7">
        <v>124.5</v>
      </c>
      <c r="F18" s="7">
        <v>39.5</v>
      </c>
      <c r="G18" s="103">
        <v>8</v>
      </c>
      <c r="H18" s="19"/>
      <c r="I18" s="19"/>
      <c r="J18" s="92">
        <f>J17+L18</f>
        <v>42569.856770833336</v>
      </c>
      <c r="K18" s="91">
        <f t="shared" si="0"/>
        <v>42569.856770833336</v>
      </c>
      <c r="L18" s="98">
        <f t="shared" si="1"/>
        <v>0.20572916666666666</v>
      </c>
      <c r="M18" s="23"/>
      <c r="N18" s="99">
        <f t="shared" si="2"/>
        <v>0.67040054310930064</v>
      </c>
      <c r="O18" s="93">
        <f>O17+N18</f>
        <v>42571.321367956552</v>
      </c>
      <c r="P18" s="30">
        <f>O18</f>
        <v>42571.321367956552</v>
      </c>
      <c r="R18" s="55" t="s">
        <v>11</v>
      </c>
      <c r="S18" s="56">
        <v>0.85677083333333337</v>
      </c>
      <c r="T18" s="57">
        <v>0.20572916666666666</v>
      </c>
      <c r="U18" s="23"/>
      <c r="V18" s="8">
        <v>0.67049158066268333</v>
      </c>
      <c r="W18" s="30">
        <v>2.3216548977005251</v>
      </c>
      <c r="X18" s="8" t="s">
        <v>15</v>
      </c>
      <c r="AQ18" s="33"/>
    </row>
    <row r="19" spans="1:43" x14ac:dyDescent="0.25">
      <c r="A19" s="20" t="s">
        <v>19</v>
      </c>
      <c r="B19" s="6" t="s">
        <v>81</v>
      </c>
      <c r="C19" s="7">
        <v>124.5</v>
      </c>
      <c r="D19" s="7" t="s">
        <v>82</v>
      </c>
      <c r="E19" s="7">
        <v>156.19999999999999</v>
      </c>
      <c r="F19" s="7">
        <v>31.7</v>
      </c>
      <c r="G19" s="103">
        <v>5</v>
      </c>
      <c r="H19" s="19"/>
      <c r="I19" s="19"/>
      <c r="J19" s="92">
        <f>J18+L19</f>
        <v>42570.120937500003</v>
      </c>
      <c r="K19" s="91">
        <f t="shared" si="0"/>
        <v>42570.120937500003</v>
      </c>
      <c r="L19" s="98">
        <f>($F19/$G19)/24</f>
        <v>0.26416666666666666</v>
      </c>
      <c r="M19" s="23"/>
      <c r="N19" s="99">
        <f t="shared" si="2"/>
        <v>0.53801765105227417</v>
      </c>
      <c r="O19" s="93">
        <f>O18+N19</f>
        <v>42571.859385607604</v>
      </c>
      <c r="P19" s="30">
        <f>O19</f>
        <v>42571.859385607604</v>
      </c>
      <c r="R19" s="64" t="s">
        <v>13</v>
      </c>
      <c r="S19" s="65">
        <v>1.1209375000000001</v>
      </c>
      <c r="T19" s="66">
        <v>0.26416666666666666</v>
      </c>
      <c r="U19" s="23"/>
      <c r="V19" s="8">
        <v>0.53809071156979893</v>
      </c>
      <c r="W19" s="30">
        <v>2.8597456092703242</v>
      </c>
      <c r="X19" s="8" t="s">
        <v>15</v>
      </c>
      <c r="AQ19" s="33"/>
    </row>
    <row r="20" spans="1:43" x14ac:dyDescent="0.25">
      <c r="A20" s="20" t="s">
        <v>65</v>
      </c>
      <c r="B20" s="6" t="s">
        <v>82</v>
      </c>
      <c r="C20" s="7">
        <v>156.19999999999999</v>
      </c>
      <c r="D20" s="7" t="s">
        <v>83</v>
      </c>
      <c r="E20" s="7">
        <v>171.2</v>
      </c>
      <c r="F20" s="7">
        <v>15</v>
      </c>
      <c r="G20" s="103">
        <v>5</v>
      </c>
      <c r="H20" s="19"/>
      <c r="I20" s="19"/>
      <c r="J20" s="92">
        <f>J19+L20</f>
        <v>42570.245937500003</v>
      </c>
      <c r="K20" s="91">
        <f t="shared" si="0"/>
        <v>42570.245937500003</v>
      </c>
      <c r="L20" s="98">
        <f>($F20/$G20)/24</f>
        <v>0.125</v>
      </c>
      <c r="M20" s="23"/>
      <c r="N20" s="99">
        <f t="shared" si="2"/>
        <v>0.25458248472505091</v>
      </c>
      <c r="O20" s="93">
        <f>O19+N20</f>
        <v>42572.11396809233</v>
      </c>
      <c r="P20" s="30">
        <f>O20</f>
        <v>42572.11396809233</v>
      </c>
      <c r="R20" s="64" t="s">
        <v>13</v>
      </c>
      <c r="S20" s="65">
        <v>1.2459375000000001</v>
      </c>
      <c r="T20" s="66">
        <v>0.125</v>
      </c>
      <c r="U20" s="23"/>
      <c r="V20" s="8">
        <v>0.25461705594785439</v>
      </c>
      <c r="W20" s="30">
        <v>3.1143626652181786</v>
      </c>
      <c r="X20" s="8" t="s">
        <v>18</v>
      </c>
    </row>
    <row r="21" spans="1:43" x14ac:dyDescent="0.25">
      <c r="A21" s="20" t="s">
        <v>20</v>
      </c>
      <c r="B21" s="6" t="s">
        <v>83</v>
      </c>
      <c r="C21" s="7">
        <v>171.2</v>
      </c>
      <c r="D21" s="7" t="s">
        <v>84</v>
      </c>
      <c r="E21" s="7">
        <v>195.3</v>
      </c>
      <c r="F21" s="7">
        <v>24.1</v>
      </c>
      <c r="G21" s="103">
        <v>5</v>
      </c>
      <c r="H21" s="19"/>
      <c r="I21" s="19"/>
      <c r="J21" s="92">
        <f>J20+L21</f>
        <v>42570.44677083334</v>
      </c>
      <c r="K21" s="91">
        <f t="shared" si="0"/>
        <v>42570.44677083334</v>
      </c>
      <c r="L21" s="98">
        <f t="shared" ref="L21" si="3">($F21/$G21)/24</f>
        <v>0.20083333333333334</v>
      </c>
      <c r="M21" s="23"/>
      <c r="N21" s="99">
        <f t="shared" si="2"/>
        <v>0.40902919212491518</v>
      </c>
      <c r="O21" s="93">
        <f>O20+N21</f>
        <v>42572.522997284454</v>
      </c>
      <c r="P21" s="30">
        <f>O21</f>
        <v>42572.522997284454</v>
      </c>
      <c r="R21" s="64" t="s">
        <v>13</v>
      </c>
      <c r="S21" s="65">
        <v>1.4467708333333336</v>
      </c>
      <c r="T21" s="66">
        <v>0.20083333333333334</v>
      </c>
      <c r="U21" s="23"/>
      <c r="V21" s="8">
        <v>0.40908473655621941</v>
      </c>
      <c r="W21" s="30">
        <v>3.5234474017743982</v>
      </c>
      <c r="X21" s="8" t="s">
        <v>18</v>
      </c>
    </row>
    <row r="22" spans="1:43" s="15" customFormat="1" x14ac:dyDescent="0.25">
      <c r="A22" s="20" t="s">
        <v>66</v>
      </c>
      <c r="B22" s="4" t="s">
        <v>84</v>
      </c>
      <c r="C22" s="11"/>
      <c r="D22" s="11"/>
      <c r="E22" s="4"/>
      <c r="F22" s="4">
        <f>SUM(F14:F21)</f>
        <v>195.29999999999998</v>
      </c>
      <c r="G22" s="95"/>
      <c r="H22" s="5"/>
      <c r="I22" s="5"/>
      <c r="J22" s="101"/>
      <c r="K22" s="38"/>
      <c r="L22" s="100">
        <f>SUM(L14:L21)</f>
        <v>1.2384375000000001</v>
      </c>
      <c r="M22" s="24"/>
      <c r="N22" s="100">
        <f>SUM(N14:N21)</f>
        <v>3.3146639511201625</v>
      </c>
      <c r="O22" s="38"/>
      <c r="P22" s="102"/>
      <c r="R22" s="12"/>
      <c r="S22" s="13"/>
      <c r="T22" s="14">
        <v>1.2384375000000001</v>
      </c>
      <c r="U22" s="24"/>
      <c r="V22" s="14">
        <v>3.3151140684410647</v>
      </c>
      <c r="W22" s="14"/>
      <c r="X22" s="13"/>
    </row>
    <row r="23" spans="1:43" x14ac:dyDescent="0.25">
      <c r="A23" s="21"/>
      <c r="G23" s="96"/>
      <c r="H23" s="19"/>
      <c r="L23" s="2"/>
      <c r="R23" s="2"/>
    </row>
    <row r="24" spans="1:43" x14ac:dyDescent="0.25">
      <c r="A24" s="21"/>
      <c r="G24" s="96"/>
      <c r="H24" s="19"/>
      <c r="L24" s="2"/>
      <c r="R24" s="2"/>
    </row>
    <row r="25" spans="1:43" x14ac:dyDescent="0.25">
      <c r="A25" s="20" t="s">
        <v>3</v>
      </c>
      <c r="B25" s="4" t="s">
        <v>6</v>
      </c>
      <c r="C25" s="4" t="s">
        <v>7</v>
      </c>
      <c r="D25" s="4" t="s">
        <v>8</v>
      </c>
      <c r="E25" s="4" t="s">
        <v>7</v>
      </c>
      <c r="F25" s="4" t="s">
        <v>9</v>
      </c>
      <c r="G25" s="4" t="s">
        <v>113</v>
      </c>
      <c r="H25" s="5"/>
      <c r="I25" s="5"/>
      <c r="J25" s="28" t="s">
        <v>47</v>
      </c>
      <c r="K25" s="29" t="s">
        <v>48</v>
      </c>
      <c r="L25" s="29" t="s">
        <v>49</v>
      </c>
      <c r="M25" s="29"/>
      <c r="N25" s="29" t="s">
        <v>50</v>
      </c>
      <c r="O25" s="29" t="s">
        <v>47</v>
      </c>
      <c r="P25" s="29" t="s">
        <v>48</v>
      </c>
      <c r="R25" s="28" t="s">
        <v>47</v>
      </c>
      <c r="S25" s="29" t="s">
        <v>48</v>
      </c>
      <c r="T25" s="29" t="s">
        <v>49</v>
      </c>
      <c r="U25" s="29"/>
      <c r="V25" s="29" t="s">
        <v>50</v>
      </c>
      <c r="W25" s="29" t="s">
        <v>48</v>
      </c>
      <c r="X25" s="29" t="s">
        <v>47</v>
      </c>
    </row>
    <row r="26" spans="1:43" x14ac:dyDescent="0.25">
      <c r="A26" s="22" t="s">
        <v>10</v>
      </c>
      <c r="B26" s="7" t="s">
        <v>84</v>
      </c>
      <c r="C26" s="7">
        <v>195.3</v>
      </c>
      <c r="D26" s="7" t="s">
        <v>85</v>
      </c>
      <c r="E26" s="7">
        <v>220.8</v>
      </c>
      <c r="F26" s="7">
        <v>25.5</v>
      </c>
      <c r="G26" s="103">
        <v>3.742</v>
      </c>
      <c r="H26" s="19"/>
      <c r="I26" s="19"/>
      <c r="J26" s="92">
        <f>J21+L26</f>
        <v>42570.730709903357</v>
      </c>
      <c r="K26" s="91">
        <f>J26</f>
        <v>42570.730709903357</v>
      </c>
      <c r="L26" s="98">
        <f>($F26/$G26)/24</f>
        <v>0.28393907001603419</v>
      </c>
      <c r="M26" s="23"/>
      <c r="N26" s="99">
        <f>($F26/$F$10)/24</f>
        <v>0.43279022403258655</v>
      </c>
      <c r="O26" s="93">
        <f>J15+K15+N26</f>
        <v>85139.318206890704</v>
      </c>
      <c r="P26" s="30">
        <f>O26</f>
        <v>85139.318206890704</v>
      </c>
      <c r="R26" s="9" t="s">
        <v>13</v>
      </c>
      <c r="S26" s="30">
        <v>1.7307351985894583</v>
      </c>
      <c r="T26" s="8">
        <v>0.28396436525612473</v>
      </c>
      <c r="U26" s="25"/>
      <c r="V26" s="8">
        <v>0.4328489951113525</v>
      </c>
      <c r="W26" s="30">
        <v>3.9562963968857505</v>
      </c>
      <c r="X26" s="10" t="s">
        <v>18</v>
      </c>
    </row>
    <row r="27" spans="1:43" x14ac:dyDescent="0.25">
      <c r="A27" s="22" t="s">
        <v>22</v>
      </c>
      <c r="B27" s="7" t="s">
        <v>85</v>
      </c>
      <c r="C27" s="7">
        <v>220.8</v>
      </c>
      <c r="D27" s="7" t="s">
        <v>86</v>
      </c>
      <c r="E27" s="7">
        <v>241.2</v>
      </c>
      <c r="F27" s="7">
        <v>20.399999999999999</v>
      </c>
      <c r="G27" s="103">
        <v>3.742</v>
      </c>
      <c r="H27" s="19"/>
      <c r="I27" s="19"/>
      <c r="J27" s="92">
        <f>J26+L27</f>
        <v>42570.957861159368</v>
      </c>
      <c r="K27" s="91">
        <f t="shared" ref="K27:K33" si="4">J27</f>
        <v>42570.957861159368</v>
      </c>
      <c r="L27" s="98">
        <f>($F27/$G27)/24</f>
        <v>0.22715125601282735</v>
      </c>
      <c r="M27" s="23"/>
      <c r="N27" s="99">
        <f>($F27/$F$10)/24</f>
        <v>0.34623217922606919</v>
      </c>
      <c r="O27" s="93">
        <f>O26+N27</f>
        <v>85139.664439069937</v>
      </c>
      <c r="P27" s="30">
        <f>O27</f>
        <v>85139.664439069937</v>
      </c>
      <c r="R27" s="9" t="s">
        <v>13</v>
      </c>
      <c r="S27" s="30">
        <v>1.9579066907943581</v>
      </c>
      <c r="T27" s="8">
        <v>0.22717149220489977</v>
      </c>
      <c r="U27" s="25"/>
      <c r="V27" s="8">
        <v>0.34627919608908203</v>
      </c>
      <c r="W27" s="30">
        <v>4.3025755929748328</v>
      </c>
      <c r="X27" s="10" t="s">
        <v>21</v>
      </c>
    </row>
    <row r="28" spans="1:43" x14ac:dyDescent="0.25">
      <c r="A28" s="22" t="s">
        <v>24</v>
      </c>
      <c r="B28" s="7" t="s">
        <v>86</v>
      </c>
      <c r="C28" s="7">
        <v>241.2</v>
      </c>
      <c r="D28" s="7" t="s">
        <v>87</v>
      </c>
      <c r="E28" s="27">
        <v>277.60000000000002</v>
      </c>
      <c r="F28" s="7">
        <v>36.4</v>
      </c>
      <c r="G28" s="103">
        <v>3.4</v>
      </c>
      <c r="H28" s="19"/>
      <c r="I28" s="19"/>
      <c r="J28" s="92">
        <f>J27+L28</f>
        <v>42571.403939590738</v>
      </c>
      <c r="K28" s="91">
        <f t="shared" si="4"/>
        <v>42571.403939590738</v>
      </c>
      <c r="L28" s="98">
        <f t="shared" ref="L28:L30" si="5">($F28/$G28)/24</f>
        <v>0.44607843137254899</v>
      </c>
      <c r="M28" s="23"/>
      <c r="N28" s="99">
        <f t="shared" ref="N28:N33" si="6">($F28/$F$10)/24</f>
        <v>0.61778682959945685</v>
      </c>
      <c r="O28" s="93">
        <f>O27+N28</f>
        <v>85140.282225899529</v>
      </c>
      <c r="P28" s="30">
        <f>O28</f>
        <v>85140.282225899529</v>
      </c>
      <c r="R28" s="63" t="s">
        <v>15</v>
      </c>
      <c r="S28" s="53">
        <v>2.4037864235337789</v>
      </c>
      <c r="T28" s="54">
        <v>0.44587973273942089</v>
      </c>
      <c r="U28" s="25"/>
      <c r="V28" s="8">
        <v>0.61787072243345997</v>
      </c>
      <c r="W28" s="30">
        <v>4.9204463154082925</v>
      </c>
      <c r="X28" s="10" t="s">
        <v>21</v>
      </c>
    </row>
    <row r="29" spans="1:43" x14ac:dyDescent="0.25">
      <c r="A29" s="22" t="s">
        <v>26</v>
      </c>
      <c r="B29" s="7" t="s">
        <v>87</v>
      </c>
      <c r="C29" s="7">
        <v>277.60000000000002</v>
      </c>
      <c r="D29" s="7" t="s">
        <v>88</v>
      </c>
      <c r="E29" s="27">
        <v>317</v>
      </c>
      <c r="F29" s="7">
        <v>39.4</v>
      </c>
      <c r="G29" s="103">
        <v>3.4</v>
      </c>
      <c r="H29" s="19"/>
      <c r="I29" s="19"/>
      <c r="J29" s="92">
        <f>J28+L29</f>
        <v>42571.88678272799</v>
      </c>
      <c r="K29" s="91">
        <f t="shared" si="4"/>
        <v>42571.88678272799</v>
      </c>
      <c r="L29" s="98">
        <f t="shared" si="5"/>
        <v>0.48284313725490197</v>
      </c>
      <c r="M29" s="23"/>
      <c r="N29" s="99">
        <f t="shared" si="6"/>
        <v>0.66870332654446696</v>
      </c>
      <c r="O29" s="93">
        <f>O28+N29</f>
        <v>85140.950929226077</v>
      </c>
      <c r="P29" s="30">
        <f>O29</f>
        <v>85140.950929226077</v>
      </c>
      <c r="Q29" s="15"/>
      <c r="R29" s="63" t="s">
        <v>15</v>
      </c>
      <c r="S29" s="53">
        <v>2.8864144858945808</v>
      </c>
      <c r="T29" s="54">
        <v>0.48262806236080175</v>
      </c>
      <c r="U29" s="25"/>
      <c r="V29" s="8">
        <v>0.66879413362303097</v>
      </c>
      <c r="W29" s="30">
        <v>5.5892404490313234</v>
      </c>
      <c r="X29" s="10" t="s">
        <v>23</v>
      </c>
    </row>
    <row r="30" spans="1:43" x14ac:dyDescent="0.25">
      <c r="A30" s="22" t="s">
        <v>28</v>
      </c>
      <c r="B30" s="7" t="s">
        <v>88</v>
      </c>
      <c r="C30" s="7">
        <v>317</v>
      </c>
      <c r="D30" s="7" t="s">
        <v>89</v>
      </c>
      <c r="E30" s="27">
        <v>350.9</v>
      </c>
      <c r="F30" s="7">
        <v>33.9</v>
      </c>
      <c r="G30" s="103">
        <v>3.4</v>
      </c>
      <c r="H30" s="19"/>
      <c r="I30" s="19"/>
      <c r="J30" s="92">
        <f>J29+L30</f>
        <v>42572.302223904459</v>
      </c>
      <c r="K30" s="91">
        <f t="shared" si="4"/>
        <v>42572.302223904459</v>
      </c>
      <c r="L30" s="98">
        <f t="shared" si="5"/>
        <v>0.41544117647058826</v>
      </c>
      <c r="M30" s="23"/>
      <c r="N30" s="99">
        <f t="shared" si="6"/>
        <v>0.57535641547861505</v>
      </c>
      <c r="O30" s="93">
        <f>O29+N30</f>
        <v>85141.52628564155</v>
      </c>
      <c r="P30" s="30">
        <f>O30</f>
        <v>85141.52628564155</v>
      </c>
      <c r="R30" s="63" t="s">
        <v>18</v>
      </c>
      <c r="S30" s="53">
        <v>3.3016706106161844</v>
      </c>
      <c r="T30" s="54">
        <v>0.41525612472160356</v>
      </c>
      <c r="U30" s="25"/>
      <c r="V30" s="8">
        <v>0.57543454644215097</v>
      </c>
      <c r="W30" s="30">
        <v>6.1646749954734741</v>
      </c>
      <c r="X30" s="10" t="s">
        <v>25</v>
      </c>
    </row>
    <row r="31" spans="1:43" x14ac:dyDescent="0.25">
      <c r="A31" s="22" t="s">
        <v>29</v>
      </c>
      <c r="B31" s="7" t="s">
        <v>89</v>
      </c>
      <c r="C31" s="7">
        <v>350.9</v>
      </c>
      <c r="D31" s="7" t="s">
        <v>90</v>
      </c>
      <c r="E31" s="27">
        <v>398.6</v>
      </c>
      <c r="F31" s="7">
        <v>47.7</v>
      </c>
      <c r="G31" s="103">
        <v>3.4</v>
      </c>
      <c r="H31" s="19"/>
      <c r="I31" s="19"/>
      <c r="J31" s="92">
        <f>J30+L31</f>
        <v>42572.88678272799</v>
      </c>
      <c r="K31" s="91">
        <f t="shared" si="4"/>
        <v>42572.88678272799</v>
      </c>
      <c r="L31" s="98">
        <f>($F31/$G31)/24</f>
        <v>0.5845588235294118</v>
      </c>
      <c r="M31" s="23"/>
      <c r="N31" s="99">
        <f t="shared" si="6"/>
        <v>0.80957230142566194</v>
      </c>
      <c r="O31" s="93">
        <f>O30+N31</f>
        <v>85142.335857942977</v>
      </c>
      <c r="P31" s="30">
        <f>O31</f>
        <v>85142.335857942977</v>
      </c>
      <c r="R31" s="63" t="s">
        <v>18</v>
      </c>
      <c r="S31" s="53">
        <v>3.88596905159614</v>
      </c>
      <c r="T31" s="54">
        <v>0.58429844097995554</v>
      </c>
      <c r="U31" s="25"/>
      <c r="V31" s="8">
        <v>0.80968223791417715</v>
      </c>
      <c r="W31" s="30">
        <v>6.9743572333876509</v>
      </c>
      <c r="X31" s="10" t="s">
        <v>25</v>
      </c>
    </row>
    <row r="32" spans="1:43" x14ac:dyDescent="0.25">
      <c r="A32" s="22" t="s">
        <v>67</v>
      </c>
      <c r="B32" s="7" t="s">
        <v>90</v>
      </c>
      <c r="C32" s="7">
        <v>398.6</v>
      </c>
      <c r="D32" s="7" t="s">
        <v>91</v>
      </c>
      <c r="E32" s="7">
        <v>423.5</v>
      </c>
      <c r="F32" s="7">
        <v>24.9</v>
      </c>
      <c r="G32" s="103">
        <v>3.742</v>
      </c>
      <c r="H32" s="19"/>
      <c r="I32" s="19"/>
      <c r="J32" s="92">
        <f>J31+L32</f>
        <v>42573.164040878713</v>
      </c>
      <c r="K32" s="91">
        <f t="shared" si="4"/>
        <v>42573.164040878713</v>
      </c>
      <c r="L32" s="98">
        <f>($F32/$G32)/24</f>
        <v>0.27725815072153925</v>
      </c>
      <c r="M32" s="23"/>
      <c r="N32" s="99">
        <f t="shared" si="6"/>
        <v>0.42260692464358446</v>
      </c>
      <c r="O32" s="93">
        <f>O31+N32</f>
        <v>85142.758464867627</v>
      </c>
      <c r="P32" s="30">
        <f>O32</f>
        <v>85142.758464867627</v>
      </c>
      <c r="R32" s="9" t="s">
        <v>21</v>
      </c>
      <c r="S32" s="30">
        <v>4.1632519023756505</v>
      </c>
      <c r="T32" s="8">
        <v>0.27728285077951004</v>
      </c>
      <c r="U32" s="25"/>
      <c r="V32" s="8">
        <v>0.42266431287343825</v>
      </c>
      <c r="W32" s="30">
        <v>7.3970215462610893</v>
      </c>
      <c r="X32" s="10" t="s">
        <v>27</v>
      </c>
    </row>
    <row r="33" spans="1:24" x14ac:dyDescent="0.25">
      <c r="A33" s="22" t="s">
        <v>31</v>
      </c>
      <c r="B33" s="7" t="s">
        <v>91</v>
      </c>
      <c r="C33" s="7">
        <v>423.5</v>
      </c>
      <c r="D33" s="7" t="s">
        <v>92</v>
      </c>
      <c r="E33" s="7">
        <v>450.1</v>
      </c>
      <c r="F33" s="7">
        <v>26.6</v>
      </c>
      <c r="G33" s="103">
        <v>3.742</v>
      </c>
      <c r="H33" s="19"/>
      <c r="I33" s="19"/>
      <c r="J33" s="92">
        <f>J32+L33</f>
        <v>42573.46022830077</v>
      </c>
      <c r="K33" s="91">
        <f t="shared" si="4"/>
        <v>42573.46022830077</v>
      </c>
      <c r="L33" s="98">
        <f t="shared" ref="L33" si="7">($F33/$G33)/24</f>
        <v>0.29618742205594156</v>
      </c>
      <c r="M33" s="23"/>
      <c r="N33" s="99">
        <f t="shared" si="6"/>
        <v>0.45145960624575698</v>
      </c>
      <c r="O33" s="93">
        <f>O32+N33</f>
        <v>85143.209924473878</v>
      </c>
      <c r="P33" s="30">
        <f>O33</f>
        <v>85143.209924473878</v>
      </c>
      <c r="R33" s="9" t="s">
        <v>21</v>
      </c>
      <c r="S33" s="30">
        <v>4.4594657108389022</v>
      </c>
      <c r="T33" s="8">
        <v>0.29621380846325168</v>
      </c>
      <c r="U33" s="25"/>
      <c r="V33" s="8">
        <v>0.45152091254752852</v>
      </c>
      <c r="W33" s="30">
        <v>7.8485424588086179</v>
      </c>
      <c r="X33" s="10" t="s">
        <v>27</v>
      </c>
    </row>
    <row r="34" spans="1:24" s="15" customFormat="1" x14ac:dyDescent="0.25">
      <c r="A34" s="20" t="s">
        <v>68</v>
      </c>
      <c r="B34" s="4" t="s">
        <v>92</v>
      </c>
      <c r="C34" s="11"/>
      <c r="D34" s="11"/>
      <c r="E34" s="4">
        <f>F22+F34</f>
        <v>450.1</v>
      </c>
      <c r="F34" s="4">
        <f>SUM(F26:F33)</f>
        <v>254.8</v>
      </c>
      <c r="G34" s="95"/>
      <c r="H34" s="5"/>
      <c r="I34" s="5"/>
      <c r="J34" s="101"/>
      <c r="K34" s="38"/>
      <c r="L34" s="100">
        <f>SUM(L26:L33)</f>
        <v>3.0134574674337933</v>
      </c>
      <c r="M34" s="24"/>
      <c r="N34" s="100">
        <f>SUM(N26:N33)</f>
        <v>4.3245078071961984</v>
      </c>
      <c r="O34" s="38"/>
      <c r="P34" s="102"/>
      <c r="Q34" s="3"/>
      <c r="R34" s="12"/>
      <c r="S34" s="13"/>
      <c r="T34" s="14">
        <v>3.012694877505568</v>
      </c>
      <c r="U34" s="24"/>
      <c r="V34" s="14">
        <v>4.325095057034221</v>
      </c>
      <c r="W34" s="13"/>
      <c r="X34" s="13"/>
    </row>
    <row r="35" spans="1:24" x14ac:dyDescent="0.25">
      <c r="A35" s="21"/>
      <c r="G35" s="96"/>
      <c r="H35" s="19"/>
      <c r="L35" s="2"/>
      <c r="R35" s="2"/>
    </row>
    <row r="36" spans="1:24" x14ac:dyDescent="0.25">
      <c r="A36" s="21"/>
      <c r="G36" s="96"/>
      <c r="H36" s="19"/>
      <c r="L36" s="2"/>
      <c r="R36" s="2"/>
    </row>
    <row r="37" spans="1:24" x14ac:dyDescent="0.25">
      <c r="A37" s="20" t="s">
        <v>4</v>
      </c>
      <c r="B37" s="4" t="s">
        <v>6</v>
      </c>
      <c r="C37" s="4" t="s">
        <v>7</v>
      </c>
      <c r="D37" s="4" t="s">
        <v>8</v>
      </c>
      <c r="E37" s="4" t="s">
        <v>7</v>
      </c>
      <c r="F37" s="4" t="s">
        <v>9</v>
      </c>
      <c r="G37" s="4" t="s">
        <v>113</v>
      </c>
      <c r="H37" s="5"/>
      <c r="I37" s="5"/>
      <c r="J37" s="28" t="s">
        <v>47</v>
      </c>
      <c r="K37" s="29" t="s">
        <v>48</v>
      </c>
      <c r="L37" s="29" t="s">
        <v>49</v>
      </c>
      <c r="M37" s="29"/>
      <c r="N37" s="29" t="s">
        <v>50</v>
      </c>
      <c r="O37" s="29" t="s">
        <v>47</v>
      </c>
      <c r="P37" s="29" t="s">
        <v>48</v>
      </c>
      <c r="R37" s="28" t="s">
        <v>47</v>
      </c>
      <c r="S37" s="29" t="s">
        <v>48</v>
      </c>
      <c r="T37" s="29" t="s">
        <v>49</v>
      </c>
      <c r="U37" s="29"/>
      <c r="V37" s="29" t="s">
        <v>50</v>
      </c>
      <c r="W37" s="29" t="s">
        <v>48</v>
      </c>
      <c r="X37" s="29" t="s">
        <v>47</v>
      </c>
    </row>
    <row r="38" spans="1:24" x14ac:dyDescent="0.25">
      <c r="A38" s="20" t="s">
        <v>10</v>
      </c>
      <c r="B38" s="7" t="s">
        <v>92</v>
      </c>
      <c r="C38" s="7">
        <v>450.1</v>
      </c>
      <c r="D38" s="7" t="s">
        <v>96</v>
      </c>
      <c r="E38" s="7">
        <v>485.3</v>
      </c>
      <c r="F38" s="7">
        <v>35.200000000000003</v>
      </c>
      <c r="G38" s="103">
        <v>3.742</v>
      </c>
      <c r="H38" s="19"/>
      <c r="I38" s="19"/>
      <c r="J38" s="92">
        <f>J33+L38</f>
        <v>42573.852175566048</v>
      </c>
      <c r="K38" s="91">
        <f>J38</f>
        <v>42573.852175566048</v>
      </c>
      <c r="L38" s="98">
        <f>($F38/$G38)/24</f>
        <v>0.39194726527703549</v>
      </c>
      <c r="M38" s="23"/>
      <c r="N38" s="99">
        <f>($F38/$F$10)/24</f>
        <v>0.59742023082145279</v>
      </c>
      <c r="O38" s="93">
        <f>J27+K27+N38</f>
        <v>85142.513142549564</v>
      </c>
      <c r="P38" s="30">
        <f>O38</f>
        <v>85142.513142549564</v>
      </c>
      <c r="R38" s="9" t="s">
        <v>21</v>
      </c>
      <c r="S38" s="30">
        <v>4.8514478934669647</v>
      </c>
      <c r="T38" s="8">
        <v>0.39198218262806234</v>
      </c>
      <c r="U38" s="25"/>
      <c r="V38" s="8">
        <v>0.59750135795763171</v>
      </c>
      <c r="W38" s="30">
        <v>8.4460438167662488</v>
      </c>
      <c r="X38" s="10" t="s">
        <v>30</v>
      </c>
    </row>
    <row r="39" spans="1:24" x14ac:dyDescent="0.25">
      <c r="A39" s="20" t="s">
        <v>34</v>
      </c>
      <c r="B39" s="7" t="s">
        <v>96</v>
      </c>
      <c r="C39" s="7">
        <v>485.3</v>
      </c>
      <c r="D39" s="7" t="s">
        <v>97</v>
      </c>
      <c r="E39" s="7">
        <v>531.29999999999995</v>
      </c>
      <c r="F39" s="7">
        <v>46</v>
      </c>
      <c r="G39" s="103">
        <v>3.742</v>
      </c>
      <c r="H39" s="19"/>
      <c r="I39" s="19"/>
      <c r="J39" s="92">
        <f>J38+L39</f>
        <v>42574.364379378625</v>
      </c>
      <c r="K39" s="91">
        <f t="shared" ref="K39:K44" si="8">J39</f>
        <v>42574.364379378625</v>
      </c>
      <c r="L39" s="98">
        <f>($F39/$G39)/24</f>
        <v>0.51220381257794412</v>
      </c>
      <c r="M39" s="23"/>
      <c r="N39" s="99">
        <f>($F39/$F$10)/24</f>
        <v>0.78071961982348947</v>
      </c>
      <c r="O39" s="93">
        <f>O38+N39</f>
        <v>85143.29386216939</v>
      </c>
      <c r="P39" s="30">
        <f>O39</f>
        <v>85143.29386216939</v>
      </c>
      <c r="R39" s="9" t="s">
        <v>23</v>
      </c>
      <c r="S39" s="30">
        <v>5.3636973366740914</v>
      </c>
      <c r="T39" s="8">
        <v>0.51224944320712695</v>
      </c>
      <c r="U39" s="25"/>
      <c r="V39" s="8">
        <v>0.78082563824008677</v>
      </c>
      <c r="W39" s="30">
        <v>9.2268694550063355</v>
      </c>
      <c r="X39" s="10" t="s">
        <v>32</v>
      </c>
    </row>
    <row r="40" spans="1:24" x14ac:dyDescent="0.25">
      <c r="A40" s="20" t="s">
        <v>36</v>
      </c>
      <c r="B40" s="7" t="s">
        <v>97</v>
      </c>
      <c r="C40" s="7">
        <v>531.29999999999995</v>
      </c>
      <c r="D40" s="7" t="s">
        <v>98</v>
      </c>
      <c r="E40" s="7">
        <v>569.20000000000005</v>
      </c>
      <c r="F40" s="7">
        <v>37.9</v>
      </c>
      <c r="G40" s="103">
        <v>3.742</v>
      </c>
      <c r="H40" s="19"/>
      <c r="I40" s="19"/>
      <c r="J40" s="92">
        <f>J39+L40</f>
        <v>42574.786390780726</v>
      </c>
      <c r="K40" s="91">
        <f t="shared" si="8"/>
        <v>42574.786390780726</v>
      </c>
      <c r="L40" s="98">
        <f t="shared" ref="L40:L42" si="9">($F40/$G40)/24</f>
        <v>0.42201140210226257</v>
      </c>
      <c r="M40" s="23"/>
      <c r="N40" s="99">
        <f t="shared" ref="N40:N44" si="10">($F40/$F$10)/24</f>
        <v>0.64324507807196196</v>
      </c>
      <c r="O40" s="93">
        <f>O39+N40</f>
        <v>85143.937107247461</v>
      </c>
      <c r="P40" s="30">
        <f>O40</f>
        <v>85143.937107247461</v>
      </c>
      <c r="R40" s="9" t="s">
        <v>23</v>
      </c>
      <c r="S40" s="30">
        <v>5.7857463344469195</v>
      </c>
      <c r="T40" s="8">
        <v>0.4220489977728285</v>
      </c>
      <c r="U40" s="25"/>
      <c r="V40" s="8">
        <v>0.64333242802824542</v>
      </c>
      <c r="W40" s="30">
        <v>9.8702018830345803</v>
      </c>
      <c r="X40" s="10" t="s">
        <v>32</v>
      </c>
    </row>
    <row r="41" spans="1:24" x14ac:dyDescent="0.25">
      <c r="A41" s="20" t="s">
        <v>37</v>
      </c>
      <c r="B41" s="7" t="s">
        <v>98</v>
      </c>
      <c r="C41" s="7">
        <v>569.20000000000005</v>
      </c>
      <c r="D41" s="7" t="s">
        <v>99</v>
      </c>
      <c r="E41" s="7">
        <v>603.1</v>
      </c>
      <c r="F41" s="7">
        <v>33.9</v>
      </c>
      <c r="G41" s="103">
        <v>3.742</v>
      </c>
      <c r="H41" s="19"/>
      <c r="I41" s="19"/>
      <c r="J41" s="92">
        <f>J40+L41</f>
        <v>42575.163862720867</v>
      </c>
      <c r="K41" s="91">
        <f t="shared" si="8"/>
        <v>42575.163862720867</v>
      </c>
      <c r="L41" s="98">
        <f t="shared" si="9"/>
        <v>0.37747194013896307</v>
      </c>
      <c r="M41" s="23"/>
      <c r="N41" s="99">
        <f t="shared" si="10"/>
        <v>0.57535641547861505</v>
      </c>
      <c r="O41" s="93">
        <f>O40+N41</f>
        <v>85144.512463662933</v>
      </c>
      <c r="P41" s="30">
        <f>O41</f>
        <v>85144.512463662933</v>
      </c>
      <c r="Q41" s="15"/>
      <c r="R41" s="9" t="s">
        <v>25</v>
      </c>
      <c r="S41" s="30">
        <v>6.1632519023756505</v>
      </c>
      <c r="T41" s="8">
        <v>0.37750556792873047</v>
      </c>
      <c r="U41" s="25"/>
      <c r="V41" s="8">
        <v>0.57543454644215097</v>
      </c>
      <c r="W41" s="30">
        <v>10.445636429476732</v>
      </c>
      <c r="X41" s="10" t="s">
        <v>33</v>
      </c>
    </row>
    <row r="42" spans="1:24" x14ac:dyDescent="0.25">
      <c r="A42" s="20" t="s">
        <v>39</v>
      </c>
      <c r="B42" s="7" t="s">
        <v>99</v>
      </c>
      <c r="C42" s="7">
        <v>603.1</v>
      </c>
      <c r="D42" s="7" t="s">
        <v>100</v>
      </c>
      <c r="E42" s="7">
        <v>639.20000000000005</v>
      </c>
      <c r="F42" s="7">
        <v>36.1</v>
      </c>
      <c r="G42" s="103">
        <v>3.742</v>
      </c>
      <c r="H42" s="19"/>
      <c r="I42" s="19"/>
      <c r="J42" s="92">
        <f>J41+L42</f>
        <v>42575.565831365086</v>
      </c>
      <c r="K42" s="91">
        <f t="shared" si="8"/>
        <v>42575.565831365086</v>
      </c>
      <c r="L42" s="98">
        <f t="shared" si="9"/>
        <v>0.40196864421877782</v>
      </c>
      <c r="M42" s="23"/>
      <c r="N42" s="99">
        <f t="shared" si="10"/>
        <v>0.61269517990495592</v>
      </c>
      <c r="O42" s="93">
        <f>O41+N42</f>
        <v>85145.125158842842</v>
      </c>
      <c r="P42" s="30">
        <f>O42</f>
        <v>85145.125158842842</v>
      </c>
      <c r="R42" s="9" t="s">
        <v>25</v>
      </c>
      <c r="S42" s="30">
        <v>6.5652563567186348</v>
      </c>
      <c r="T42" s="8">
        <v>0.40200445434298443</v>
      </c>
      <c r="U42" s="25"/>
      <c r="V42" s="8">
        <v>0.61277838131450302</v>
      </c>
      <c r="W42" s="30">
        <v>11.058414810791234</v>
      </c>
      <c r="X42" s="10" t="s">
        <v>35</v>
      </c>
    </row>
    <row r="43" spans="1:24" x14ac:dyDescent="0.25">
      <c r="A43" s="20" t="s">
        <v>69</v>
      </c>
      <c r="B43" s="7" t="s">
        <v>100</v>
      </c>
      <c r="C43" s="7">
        <v>639.20000000000005</v>
      </c>
      <c r="D43" s="7" t="s">
        <v>101</v>
      </c>
      <c r="E43" s="7">
        <v>681.5</v>
      </c>
      <c r="F43" s="7">
        <v>42.3</v>
      </c>
      <c r="G43" s="103">
        <v>3.742</v>
      </c>
      <c r="H43" s="19"/>
      <c r="I43" s="19"/>
      <c r="J43" s="92">
        <f>J42+L43</f>
        <v>42576.03683617535</v>
      </c>
      <c r="K43" s="91">
        <f t="shared" si="8"/>
        <v>42576.03683617535</v>
      </c>
      <c r="L43" s="98">
        <f>($F43/$G43)/24</f>
        <v>0.471004810261892</v>
      </c>
      <c r="M43" s="23"/>
      <c r="N43" s="99">
        <f t="shared" si="10"/>
        <v>0.71792260692464349</v>
      </c>
      <c r="O43" s="93">
        <f>O42+N43</f>
        <v>85145.84308144977</v>
      </c>
      <c r="P43" s="30">
        <f>O43</f>
        <v>85145.84308144977</v>
      </c>
      <c r="R43" s="9" t="s">
        <v>27</v>
      </c>
      <c r="S43" s="30">
        <v>7.0363031273199708</v>
      </c>
      <c r="T43" s="8">
        <v>0.47104677060133632</v>
      </c>
      <c r="U43" s="25"/>
      <c r="V43" s="8">
        <v>0.71802009777294939</v>
      </c>
      <c r="W43" s="30">
        <v>11.776434908564184</v>
      </c>
      <c r="X43" s="10" t="s">
        <v>35</v>
      </c>
    </row>
    <row r="44" spans="1:24" x14ac:dyDescent="0.25">
      <c r="A44" s="20" t="s">
        <v>42</v>
      </c>
      <c r="B44" s="7" t="s">
        <v>101</v>
      </c>
      <c r="C44" s="7">
        <v>681.5</v>
      </c>
      <c r="D44" s="7" t="s">
        <v>102</v>
      </c>
      <c r="E44" s="7">
        <v>711.5</v>
      </c>
      <c r="F44" s="7">
        <v>30</v>
      </c>
      <c r="G44" s="103">
        <v>3.742</v>
      </c>
      <c r="H44" s="19"/>
      <c r="I44" s="19"/>
      <c r="J44" s="92">
        <f>J43+L44</f>
        <v>42576.370882140072</v>
      </c>
      <c r="K44" s="91">
        <f t="shared" si="8"/>
        <v>42576.370882140072</v>
      </c>
      <c r="L44" s="98">
        <f>($F44/$G44)/24</f>
        <v>0.33404596472474618</v>
      </c>
      <c r="M44" s="23"/>
      <c r="N44" s="99">
        <f t="shared" si="10"/>
        <v>0.50916496945010181</v>
      </c>
      <c r="O44" s="93">
        <f>O43+N44</f>
        <v>85146.352246419221</v>
      </c>
      <c r="P44" s="30">
        <f>O44</f>
        <v>85146.352246419221</v>
      </c>
      <c r="R44" s="9" t="s">
        <v>27</v>
      </c>
      <c r="S44" s="30">
        <v>7.370378851150706</v>
      </c>
      <c r="T44" s="8">
        <v>0.33407572383073497</v>
      </c>
      <c r="U44" s="25"/>
      <c r="V44" s="8">
        <v>0.50923411189570877</v>
      </c>
      <c r="W44" s="30">
        <v>12.285669020459892</v>
      </c>
      <c r="X44" s="10" t="s">
        <v>38</v>
      </c>
    </row>
    <row r="45" spans="1:24" x14ac:dyDescent="0.25">
      <c r="A45" s="20" t="s">
        <v>70</v>
      </c>
      <c r="B45" s="7" t="s">
        <v>103</v>
      </c>
      <c r="C45" s="7">
        <v>711.5</v>
      </c>
      <c r="D45" s="16"/>
      <c r="E45" s="4">
        <f>F22+F34+F45</f>
        <v>711.5</v>
      </c>
      <c r="F45" s="4">
        <f>SUM(F38:F44)</f>
        <v>261.39999999999998</v>
      </c>
      <c r="G45" s="95"/>
      <c r="H45" s="5"/>
      <c r="I45" s="5"/>
      <c r="J45" s="101"/>
      <c r="K45" s="38"/>
      <c r="L45" s="100">
        <f>SUM(L38:L44)</f>
        <v>2.910653839301621</v>
      </c>
      <c r="M45" s="24"/>
      <c r="N45" s="100">
        <f>SUM(N38:N44)</f>
        <v>4.4365241004752205</v>
      </c>
      <c r="O45" s="38"/>
      <c r="P45" s="102"/>
      <c r="R45" s="12"/>
      <c r="S45" s="10"/>
      <c r="T45" s="14">
        <v>2.9109131403118038</v>
      </c>
      <c r="U45" s="25"/>
      <c r="V45" s="14">
        <v>4.4371265616512758</v>
      </c>
      <c r="W45" s="10"/>
      <c r="X45" s="10"/>
    </row>
    <row r="46" spans="1:24" x14ac:dyDescent="0.25">
      <c r="A46" s="21"/>
      <c r="G46" s="96"/>
      <c r="H46" s="19"/>
      <c r="L46" s="2"/>
      <c r="R46" s="2"/>
    </row>
    <row r="47" spans="1:24" x14ac:dyDescent="0.25">
      <c r="A47" s="21"/>
      <c r="G47" s="96"/>
      <c r="H47" s="19"/>
      <c r="L47" s="2"/>
      <c r="R47" s="2"/>
    </row>
    <row r="48" spans="1:24" x14ac:dyDescent="0.25">
      <c r="A48" s="20" t="s">
        <v>5</v>
      </c>
      <c r="B48" s="17" t="s">
        <v>6</v>
      </c>
      <c r="C48" s="4" t="s">
        <v>7</v>
      </c>
      <c r="D48" s="4" t="s">
        <v>8</v>
      </c>
      <c r="E48" s="4" t="s">
        <v>7</v>
      </c>
      <c r="F48" s="4" t="s">
        <v>9</v>
      </c>
      <c r="G48" s="4" t="s">
        <v>113</v>
      </c>
      <c r="H48" s="5"/>
      <c r="I48" s="5"/>
      <c r="J48" s="28" t="s">
        <v>47</v>
      </c>
      <c r="K48" s="29" t="s">
        <v>48</v>
      </c>
      <c r="L48" s="29" t="s">
        <v>49</v>
      </c>
      <c r="M48" s="29"/>
      <c r="N48" s="29" t="s">
        <v>50</v>
      </c>
      <c r="O48" s="29" t="s">
        <v>47</v>
      </c>
      <c r="P48" s="29" t="s">
        <v>48</v>
      </c>
      <c r="R48" s="28" t="s">
        <v>47</v>
      </c>
      <c r="S48" s="29" t="s">
        <v>48</v>
      </c>
      <c r="T48" s="29" t="s">
        <v>49</v>
      </c>
      <c r="U48" s="29"/>
      <c r="V48" s="29" t="s">
        <v>50</v>
      </c>
      <c r="W48" s="29" t="s">
        <v>48</v>
      </c>
      <c r="X48" s="29" t="s">
        <v>47</v>
      </c>
    </row>
    <row r="49" spans="1:24" x14ac:dyDescent="0.25">
      <c r="A49" s="20" t="s">
        <v>10</v>
      </c>
      <c r="B49" s="7" t="s">
        <v>103</v>
      </c>
      <c r="C49" s="7">
        <v>711.5</v>
      </c>
      <c r="D49" s="7" t="s">
        <v>104</v>
      </c>
      <c r="E49" s="7">
        <v>761.6</v>
      </c>
      <c r="F49" s="7">
        <v>50.1</v>
      </c>
      <c r="G49" s="103">
        <v>3.742</v>
      </c>
      <c r="H49" s="19"/>
      <c r="I49" s="19"/>
      <c r="J49" s="92">
        <f>J44+L49</f>
        <v>42576.928738901166</v>
      </c>
      <c r="K49" s="91">
        <f>J49</f>
        <v>42576.928738901166</v>
      </c>
      <c r="L49" s="98">
        <f>($F49/$G49)/24</f>
        <v>0.55785676109032611</v>
      </c>
      <c r="M49" s="23"/>
      <c r="N49" s="99">
        <f>($F49/$F$10)/24</f>
        <v>0.85030549898166996</v>
      </c>
      <c r="O49" s="93">
        <f>J38+K38+N49</f>
        <v>85148.55465663108</v>
      </c>
      <c r="P49" s="30">
        <f>O49</f>
        <v>85148.55465663108</v>
      </c>
      <c r="R49" s="9" t="s">
        <v>27</v>
      </c>
      <c r="S49" s="30">
        <v>7.9282853099480333</v>
      </c>
      <c r="T49" s="8">
        <v>0.55790645879732736</v>
      </c>
      <c r="U49" s="25"/>
      <c r="V49" s="8">
        <v>0.85042096686583379</v>
      </c>
      <c r="W49" s="30">
        <v>13.136089987325725</v>
      </c>
      <c r="X49" s="10" t="s">
        <v>40</v>
      </c>
    </row>
    <row r="50" spans="1:24" x14ac:dyDescent="0.25">
      <c r="A50" s="20" t="s">
        <v>44</v>
      </c>
      <c r="B50" s="7" t="s">
        <v>104</v>
      </c>
      <c r="C50" s="7">
        <v>761.6</v>
      </c>
      <c r="D50" s="7" t="s">
        <v>105</v>
      </c>
      <c r="E50" s="7">
        <v>796.5</v>
      </c>
      <c r="F50" s="7">
        <v>34.9</v>
      </c>
      <c r="G50" s="103">
        <v>3.742</v>
      </c>
      <c r="H50" s="19"/>
      <c r="I50" s="19"/>
      <c r="J50" s="92">
        <f>J49+L50</f>
        <v>42577.317345706797</v>
      </c>
      <c r="K50" s="91">
        <f t="shared" ref="K50:K54" si="11">J50</f>
        <v>42577.317345706797</v>
      </c>
      <c r="L50" s="98">
        <f>($F50/$G50)/24</f>
        <v>0.388606805629788</v>
      </c>
      <c r="M50" s="23"/>
      <c r="N50" s="99">
        <f>($F50/$F$10)/24</f>
        <v>0.59232858112695175</v>
      </c>
      <c r="O50" s="93">
        <f>O49+N50</f>
        <v>85149.14698521221</v>
      </c>
      <c r="P50" s="30">
        <f>O50</f>
        <v>85149.14698521221</v>
      </c>
      <c r="R50" s="9" t="s">
        <v>30</v>
      </c>
      <c r="S50" s="30">
        <v>8.3169267353377876</v>
      </c>
      <c r="T50" s="8">
        <v>0.38864142538975499</v>
      </c>
      <c r="U50" s="25"/>
      <c r="V50" s="8">
        <v>0.59240901683867453</v>
      </c>
      <c r="W50" s="30">
        <v>13.7284990041644</v>
      </c>
      <c r="X50" s="10" t="s">
        <v>40</v>
      </c>
    </row>
    <row r="51" spans="1:24" x14ac:dyDescent="0.25">
      <c r="A51" s="20" t="s">
        <v>46</v>
      </c>
      <c r="B51" s="7" t="s">
        <v>105</v>
      </c>
      <c r="C51" s="7">
        <v>796.5</v>
      </c>
      <c r="D51" s="7" t="s">
        <v>106</v>
      </c>
      <c r="E51" s="7">
        <v>831.2</v>
      </c>
      <c r="F51" s="7">
        <v>34.700000000000003</v>
      </c>
      <c r="G51" s="103">
        <v>3.742</v>
      </c>
      <c r="H51" s="19"/>
      <c r="I51" s="19"/>
      <c r="J51" s="92">
        <f>J50+L51</f>
        <v>42577.70372553933</v>
      </c>
      <c r="K51" s="91">
        <f t="shared" si="11"/>
        <v>42577.70372553933</v>
      </c>
      <c r="L51" s="98">
        <f t="shared" ref="L51:L53" si="12">($F51/$G51)/24</f>
        <v>0.38637983253162306</v>
      </c>
      <c r="M51" s="23"/>
      <c r="N51" s="99">
        <f t="shared" ref="N51:N54" si="13">($F51/$F$10)/24</f>
        <v>0.5889341479972845</v>
      </c>
      <c r="O51" s="93">
        <f>O50+N51</f>
        <v>85149.735919360202</v>
      </c>
      <c r="P51" s="30">
        <f>O51</f>
        <v>85149.735919360202</v>
      </c>
      <c r="R51" s="9" t="s">
        <v>30</v>
      </c>
      <c r="S51" s="30">
        <v>8.7033409892353379</v>
      </c>
      <c r="T51" s="8">
        <v>0.38641425389755013</v>
      </c>
      <c r="U51" s="25"/>
      <c r="V51" s="8">
        <v>0.58901412275936993</v>
      </c>
      <c r="W51" s="30">
        <v>14.317513126923769</v>
      </c>
      <c r="X51" s="10" t="s">
        <v>41</v>
      </c>
    </row>
    <row r="52" spans="1:24" x14ac:dyDescent="0.25">
      <c r="A52" s="20" t="s">
        <v>71</v>
      </c>
      <c r="B52" s="7" t="s">
        <v>106</v>
      </c>
      <c r="C52" s="7">
        <v>831.2</v>
      </c>
      <c r="D52" s="7" t="s">
        <v>107</v>
      </c>
      <c r="E52" s="7">
        <v>865</v>
      </c>
      <c r="F52" s="7">
        <v>33.799999999999997</v>
      </c>
      <c r="G52" s="103">
        <v>3.742</v>
      </c>
      <c r="H52" s="19"/>
      <c r="I52" s="19"/>
      <c r="J52" s="92">
        <f>J51+L52</f>
        <v>42578.080083992922</v>
      </c>
      <c r="K52" s="91">
        <f t="shared" si="11"/>
        <v>42578.080083992922</v>
      </c>
      <c r="L52" s="98">
        <f t="shared" si="12"/>
        <v>0.37635845358988057</v>
      </c>
      <c r="M52" s="23"/>
      <c r="N52" s="99">
        <f t="shared" si="13"/>
        <v>0.57365919891378137</v>
      </c>
      <c r="O52" s="93">
        <f>O51+N52</f>
        <v>85150.309578559114</v>
      </c>
      <c r="P52" s="30">
        <f>O52</f>
        <v>85150.309578559114</v>
      </c>
      <c r="R52" s="9" t="s">
        <v>32</v>
      </c>
      <c r="S52" s="30">
        <v>9.0797329714179664</v>
      </c>
      <c r="T52" s="8">
        <v>0.37639198218262804</v>
      </c>
      <c r="U52" s="25"/>
      <c r="V52" s="8">
        <v>0.57373709940249851</v>
      </c>
      <c r="W52" s="30">
        <v>14.891250226326267</v>
      </c>
      <c r="X52" s="10" t="s">
        <v>41</v>
      </c>
    </row>
    <row r="53" spans="1:24" x14ac:dyDescent="0.25">
      <c r="A53" s="20" t="s">
        <v>72</v>
      </c>
      <c r="B53" s="7" t="s">
        <v>107</v>
      </c>
      <c r="C53" s="7">
        <v>865</v>
      </c>
      <c r="D53" s="7" t="s">
        <v>108</v>
      </c>
      <c r="E53" s="7">
        <v>887.4</v>
      </c>
      <c r="F53" s="7">
        <v>22.4</v>
      </c>
      <c r="G53" s="103">
        <v>3.742</v>
      </c>
      <c r="H53" s="19"/>
      <c r="I53" s="19"/>
      <c r="J53" s="92">
        <f>J52+L53</f>
        <v>42578.329504979913</v>
      </c>
      <c r="K53" s="91">
        <f t="shared" si="11"/>
        <v>42578.329504979913</v>
      </c>
      <c r="L53" s="98">
        <f t="shared" si="12"/>
        <v>0.2494209869944771</v>
      </c>
      <c r="M53" s="23"/>
      <c r="N53" s="99">
        <f t="shared" si="13"/>
        <v>0.38017651052274265</v>
      </c>
      <c r="O53" s="93">
        <f>O52+N53</f>
        <v>85150.68975506963</v>
      </c>
      <c r="P53" s="30">
        <f>O53</f>
        <v>85150.68975506963</v>
      </c>
      <c r="R53" s="9" t="s">
        <v>32</v>
      </c>
      <c r="S53" s="30">
        <v>9.3291761785449143</v>
      </c>
      <c r="T53" s="8">
        <v>0.24944320712694876</v>
      </c>
      <c r="U53" s="25"/>
      <c r="V53" s="8">
        <v>0.38022813688212925</v>
      </c>
      <c r="W53" s="30">
        <v>15.271478363208397</v>
      </c>
      <c r="X53" s="10" t="s">
        <v>43</v>
      </c>
    </row>
    <row r="54" spans="1:24" x14ac:dyDescent="0.25">
      <c r="A54" s="20" t="s">
        <v>73</v>
      </c>
      <c r="B54" s="7" t="s">
        <v>108</v>
      </c>
      <c r="C54" s="7">
        <v>887.4</v>
      </c>
      <c r="D54" s="7" t="s">
        <v>109</v>
      </c>
      <c r="E54" s="7">
        <v>895.6</v>
      </c>
      <c r="F54" s="7">
        <v>8.1999999999999993</v>
      </c>
      <c r="G54" s="103">
        <v>3.742</v>
      </c>
      <c r="H54" s="19"/>
      <c r="I54" s="19"/>
      <c r="J54" s="92">
        <f>J53+L54</f>
        <v>42578.420810876938</v>
      </c>
      <c r="K54" s="91">
        <f t="shared" si="11"/>
        <v>42578.420810876938</v>
      </c>
      <c r="L54" s="98">
        <f>($F54/$G54)/24</f>
        <v>9.1305897024763938E-2</v>
      </c>
      <c r="M54" s="23"/>
      <c r="N54" s="99">
        <f t="shared" si="13"/>
        <v>0.13917175831636117</v>
      </c>
      <c r="O54" s="93">
        <f>O53+N54</f>
        <v>85150.828926827948</v>
      </c>
      <c r="P54" s="30">
        <f>O54</f>
        <v>85150.828926827948</v>
      </c>
      <c r="R54" s="9" t="s">
        <v>32</v>
      </c>
      <c r="S54" s="30">
        <v>9.4204902097253154</v>
      </c>
      <c r="T54" s="8">
        <v>9.1314031180400879E-2</v>
      </c>
      <c r="U54" s="25"/>
      <c r="V54" s="8">
        <v>0.13919065725149374</v>
      </c>
      <c r="W54" s="30">
        <v>15.41066902045989</v>
      </c>
      <c r="X54" s="10" t="s">
        <v>43</v>
      </c>
    </row>
    <row r="55" spans="1:24" x14ac:dyDescent="0.25">
      <c r="A55" s="20" t="s">
        <v>74</v>
      </c>
      <c r="B55" s="7" t="s">
        <v>109</v>
      </c>
      <c r="C55" s="7">
        <v>895.6</v>
      </c>
      <c r="D55" s="16"/>
      <c r="E55" s="4">
        <f>F22+F34+F45+F55</f>
        <v>895.6</v>
      </c>
      <c r="F55" s="4">
        <f>SUM(F49:F54)</f>
        <v>184.1</v>
      </c>
      <c r="G55" s="95"/>
      <c r="H55" s="5"/>
      <c r="I55" s="5"/>
      <c r="J55" s="101"/>
      <c r="K55" s="38"/>
      <c r="L55" s="100">
        <f>SUM(L49:L54)</f>
        <v>2.0499287368608585</v>
      </c>
      <c r="M55" s="24"/>
      <c r="N55" s="100">
        <f>SUM(N49:N54)</f>
        <v>3.1245756958587911</v>
      </c>
      <c r="O55" s="38"/>
      <c r="P55" s="102"/>
      <c r="R55" s="12"/>
      <c r="S55" s="10"/>
      <c r="T55" s="8">
        <v>2.0501113585746102</v>
      </c>
      <c r="U55" s="25"/>
      <c r="V55" s="14">
        <v>3.125</v>
      </c>
      <c r="W55" s="10"/>
      <c r="X55" s="10"/>
    </row>
    <row r="56" spans="1:24" ht="25.5" customHeight="1" x14ac:dyDescent="0.3">
      <c r="F56" s="76"/>
      <c r="G56" s="18"/>
      <c r="H56" s="18"/>
      <c r="I56" s="18"/>
      <c r="J56" s="101"/>
      <c r="K56" s="38"/>
      <c r="L56" s="100">
        <f>+L55+L45+L34+L22</f>
        <v>9.2124775435962736</v>
      </c>
      <c r="M56" s="24"/>
      <c r="N56" s="100">
        <f>+N55+N45+N34+N22</f>
        <v>15.200271554650374</v>
      </c>
      <c r="O56" s="38"/>
      <c r="P56" s="102"/>
      <c r="R56" s="18"/>
      <c r="T56" s="14">
        <v>9.2121568763919814</v>
      </c>
      <c r="U56" s="13"/>
      <c r="V56" s="14">
        <v>15.202335687126563</v>
      </c>
    </row>
    <row r="57" spans="1:24" x14ac:dyDescent="0.25">
      <c r="F57" s="19"/>
      <c r="G57" s="19"/>
      <c r="H57" s="19"/>
    </row>
  </sheetData>
  <mergeCells count="2">
    <mergeCell ref="B5:C8"/>
    <mergeCell ref="B10:D10"/>
  </mergeCells>
  <conditionalFormatting sqref="G14:G21 G26:G33 J14:L21 J26:L33 J38:L44 J49:L54">
    <cfRule type="expression" dxfId="11" priority="28">
      <formula>$G14=$F$5</formula>
    </cfRule>
  </conditionalFormatting>
  <conditionalFormatting sqref="G14:G21 G26:G33 J14:L21 J26:L33 J38:L44 J49:L54">
    <cfRule type="expression" dxfId="10" priority="27">
      <formula>$G14=$F$6</formula>
    </cfRule>
  </conditionalFormatting>
  <conditionalFormatting sqref="G14:G21 G26:G33 J14:L21 J26:L33 J38:L44 J49:L54">
    <cfRule type="expression" dxfId="9" priority="26">
      <formula>$G14=$F$7</formula>
    </cfRule>
  </conditionalFormatting>
  <conditionalFormatting sqref="G14:G21 G26:G33 J14:L21 J26:L33 J49:L54 J38:L44">
    <cfRule type="expression" dxfId="8" priority="25">
      <formula>$G14=$F$8</formula>
    </cfRule>
  </conditionalFormatting>
  <conditionalFormatting sqref="G38:G44">
    <cfRule type="expression" dxfId="7" priority="16">
      <formula>$G38=$F$5</formula>
    </cfRule>
  </conditionalFormatting>
  <conditionalFormatting sqref="G38:G44">
    <cfRule type="expression" dxfId="6" priority="15">
      <formula>$G38=$F$6</formula>
    </cfRule>
  </conditionalFormatting>
  <conditionalFormatting sqref="G38:G44">
    <cfRule type="expression" dxfId="5" priority="14">
      <formula>$G38=$F$7</formula>
    </cfRule>
  </conditionalFormatting>
  <conditionalFormatting sqref="G38:G44">
    <cfRule type="expression" dxfId="4" priority="13">
      <formula>$G38=$F$8</formula>
    </cfRule>
  </conditionalFormatting>
  <conditionalFormatting sqref="G49:G54">
    <cfRule type="expression" dxfId="3" priority="8">
      <formula>$G49=$F$5</formula>
    </cfRule>
  </conditionalFormatting>
  <conditionalFormatting sqref="G49:G54">
    <cfRule type="expression" dxfId="2" priority="7">
      <formula>$G49=$F$6</formula>
    </cfRule>
  </conditionalFormatting>
  <conditionalFormatting sqref="G49:G54">
    <cfRule type="expression" dxfId="1" priority="6">
      <formula>$G49=$F$7</formula>
    </cfRule>
  </conditionalFormatting>
  <conditionalFormatting sqref="G49:G54">
    <cfRule type="expression" dxfId="0" priority="5">
      <formula>$G49=$F$8</formula>
    </cfRule>
  </conditionalFormatting>
  <dataValidations count="1">
    <dataValidation type="list" allowBlank="1" showInputMessage="1" showErrorMessage="1" sqref="G14:G21 G26:G33 G38:G44 G49:G54">
      <formula1>$F$5:$F$8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Q262"/>
  <sheetViews>
    <sheetView topLeftCell="A34" zoomScale="90" zoomScaleNormal="90" workbookViewId="0">
      <selection activeCell="J13" sqref="J13:P56"/>
    </sheetView>
  </sheetViews>
  <sheetFormatPr baseColWidth="10" defaultColWidth="11.42578125" defaultRowHeight="15.75" x14ac:dyDescent="0.25"/>
  <cols>
    <col min="1" max="1" width="20" style="1" customWidth="1"/>
    <col min="2" max="2" width="22.7109375" style="2" customWidth="1"/>
    <col min="3" max="3" width="7.85546875" style="3" customWidth="1"/>
    <col min="4" max="4" width="23.7109375" style="3" customWidth="1"/>
    <col min="5" max="5" width="7.28515625" style="2" customWidth="1"/>
    <col min="6" max="6" width="10.85546875" style="2" bestFit="1" customWidth="1"/>
    <col min="7" max="7" width="8.5703125" style="2" customWidth="1"/>
    <col min="8" max="8" width="8.7109375" style="2" customWidth="1"/>
    <col min="9" max="9" width="2.28515625" style="2" customWidth="1"/>
    <col min="10" max="10" width="17" style="2" bestFit="1" customWidth="1"/>
    <col min="11" max="11" width="11.42578125" style="3"/>
    <col min="12" max="12" width="12.140625" style="3" bestFit="1" customWidth="1"/>
    <col min="13" max="13" width="3.42578125" style="3" customWidth="1"/>
    <col min="14" max="15" width="11.42578125" style="3"/>
    <col min="16" max="16" width="16.140625" style="3" customWidth="1"/>
    <col min="17" max="18" width="14.7109375" style="3" customWidth="1"/>
    <col min="19" max="19" width="11.42578125" style="3" customWidth="1"/>
    <col min="20" max="20" width="14.85546875" style="3" customWidth="1"/>
    <col min="21" max="21" width="3.140625" style="3" customWidth="1"/>
    <col min="22" max="22" width="11.42578125" style="3" customWidth="1"/>
    <col min="23" max="23" width="14.85546875" style="3" customWidth="1"/>
    <col min="24" max="24" width="3" style="3" customWidth="1"/>
    <col min="25" max="25" width="11.42578125" style="3" customWidth="1"/>
    <col min="26" max="26" width="15.42578125" style="3" customWidth="1"/>
    <col min="27" max="27" width="3.7109375" style="3" customWidth="1"/>
    <col min="28" max="28" width="11.42578125" style="3" customWidth="1"/>
    <col min="29" max="29" width="14.85546875" style="3" customWidth="1"/>
    <col min="30" max="30" width="3.5703125" style="3" customWidth="1"/>
    <col min="31" max="31" width="11.42578125" style="3" customWidth="1"/>
    <col min="32" max="32" width="14.85546875" style="3" customWidth="1"/>
    <col min="33" max="33" width="3.28515625" style="3" customWidth="1"/>
    <col min="34" max="34" width="11.42578125" style="3" customWidth="1"/>
    <col min="35" max="35" width="15.42578125" style="3" customWidth="1"/>
    <col min="36" max="36" width="3.7109375" style="3" customWidth="1"/>
    <col min="37" max="37" width="11.42578125" style="3" customWidth="1"/>
    <col min="38" max="38" width="16" style="3" customWidth="1"/>
    <col min="39" max="40" width="11.42578125" style="3" customWidth="1"/>
    <col min="41" max="41" width="15.7109375" style="3" customWidth="1"/>
    <col min="42" max="42" width="11.42578125" style="3" customWidth="1"/>
    <col min="43" max="16384" width="11.42578125" style="3"/>
  </cols>
  <sheetData>
    <row r="3" spans="1:43" ht="25.5" x14ac:dyDescent="0.35">
      <c r="A3" s="31">
        <v>42568</v>
      </c>
      <c r="D3" s="72" t="s">
        <v>75</v>
      </c>
      <c r="E3" s="73"/>
      <c r="J3" s="62" t="s">
        <v>11</v>
      </c>
      <c r="K3" s="59">
        <v>0.20833333333333334</v>
      </c>
      <c r="L3" s="60"/>
      <c r="M3" s="60"/>
      <c r="N3" s="60"/>
      <c r="O3" s="60"/>
      <c r="P3" s="60"/>
    </row>
    <row r="4" spans="1:43" ht="25.5" x14ac:dyDescent="0.35">
      <c r="A4" s="31"/>
      <c r="J4" s="58"/>
      <c r="K4" s="59"/>
      <c r="L4" s="60"/>
      <c r="M4" s="60"/>
      <c r="N4" s="60"/>
      <c r="O4" s="60"/>
      <c r="P4" s="60"/>
    </row>
    <row r="5" spans="1:43" ht="27" x14ac:dyDescent="0.35">
      <c r="A5" s="32">
        <f>IF(WEEKDAY(A3,3)&lt;4,A3+1,A3+(7-WEEKDAY(A3,3)))</f>
        <v>42569</v>
      </c>
      <c r="B5" s="86" t="s">
        <v>110</v>
      </c>
      <c r="C5" s="86"/>
      <c r="D5" s="48"/>
      <c r="E5" s="2" t="s">
        <v>60</v>
      </c>
      <c r="F5" s="2" t="s">
        <v>61</v>
      </c>
      <c r="J5" s="58"/>
      <c r="K5" s="60"/>
      <c r="L5" s="79" t="s">
        <v>0</v>
      </c>
      <c r="M5" s="75"/>
      <c r="N5" s="79" t="s">
        <v>1</v>
      </c>
      <c r="O5" s="61"/>
      <c r="P5" s="61"/>
    </row>
    <row r="6" spans="1:43" x14ac:dyDescent="0.25">
      <c r="B6" s="86"/>
      <c r="C6" s="86"/>
      <c r="D6" s="67"/>
      <c r="E6" s="2" t="s">
        <v>60</v>
      </c>
      <c r="F6" s="2" t="s">
        <v>62</v>
      </c>
      <c r="J6" s="58"/>
      <c r="K6" s="60"/>
      <c r="L6" s="80">
        <v>240</v>
      </c>
      <c r="M6" s="62"/>
      <c r="N6" s="80">
        <v>400</v>
      </c>
      <c r="O6" s="62"/>
      <c r="P6" s="62"/>
    </row>
    <row r="7" spans="1:43" ht="23.25" x14ac:dyDescent="0.35">
      <c r="B7" s="86"/>
      <c r="C7" s="86"/>
      <c r="D7" s="10"/>
      <c r="E7" s="2" t="s">
        <v>60</v>
      </c>
      <c r="F7" s="2" t="s">
        <v>63</v>
      </c>
      <c r="J7" s="58"/>
      <c r="K7" s="60" t="s">
        <v>53</v>
      </c>
      <c r="L7" s="80">
        <v>3.7416666666666667</v>
      </c>
      <c r="M7" s="62"/>
      <c r="N7" s="80">
        <v>2.2450000000000001</v>
      </c>
      <c r="O7" s="62"/>
      <c r="P7" s="62"/>
      <c r="R7" s="74" t="s">
        <v>93</v>
      </c>
      <c r="S7" s="46"/>
      <c r="T7" s="46"/>
    </row>
    <row r="8" spans="1:43" x14ac:dyDescent="0.25">
      <c r="B8" s="86"/>
      <c r="C8" s="86"/>
      <c r="D8" s="68"/>
      <c r="E8" s="2" t="s">
        <v>60</v>
      </c>
      <c r="F8" s="2" t="s">
        <v>64</v>
      </c>
      <c r="J8" s="58"/>
      <c r="K8" s="60" t="s">
        <v>54</v>
      </c>
      <c r="L8" s="83">
        <v>3.4015151515151514</v>
      </c>
      <c r="M8" s="62"/>
      <c r="N8" s="81">
        <f>195.3/85</f>
        <v>2.2976470588235296</v>
      </c>
      <c r="O8" s="62"/>
      <c r="P8" s="62"/>
    </row>
    <row r="9" spans="1:43" ht="15" customHeight="1" x14ac:dyDescent="0.3">
      <c r="J9" s="58"/>
      <c r="K9" s="60"/>
      <c r="L9" s="84">
        <v>5</v>
      </c>
      <c r="M9" s="62"/>
      <c r="N9" s="81">
        <f>184.1/75</f>
        <v>2.4546666666666668</v>
      </c>
      <c r="O9" s="62"/>
      <c r="P9" s="62"/>
      <c r="R9" s="72" t="s">
        <v>94</v>
      </c>
      <c r="S9" s="72"/>
      <c r="T9" s="72"/>
      <c r="V9" s="35"/>
      <c r="W9" s="35"/>
      <c r="X9" s="35"/>
      <c r="Y9" s="35"/>
      <c r="Z9" s="35"/>
      <c r="AA9" s="35"/>
      <c r="AB9" s="35"/>
      <c r="AC9" s="35"/>
      <c r="AE9" s="41"/>
    </row>
    <row r="10" spans="1:43" ht="19.5" customHeight="1" x14ac:dyDescent="0.35">
      <c r="B10" s="87" t="s">
        <v>111</v>
      </c>
      <c r="C10" s="87"/>
      <c r="D10" s="87"/>
      <c r="E10" s="2" t="s">
        <v>60</v>
      </c>
      <c r="F10" s="2" t="s">
        <v>112</v>
      </c>
      <c r="J10" s="58"/>
      <c r="K10" s="60"/>
      <c r="L10" s="84">
        <v>8</v>
      </c>
      <c r="M10" s="62"/>
      <c r="N10" s="81"/>
      <c r="O10" s="62"/>
      <c r="P10" s="62"/>
      <c r="R10" s="72" t="s">
        <v>95</v>
      </c>
      <c r="S10" s="72"/>
      <c r="T10" s="72"/>
      <c r="V10" s="35"/>
      <c r="W10" s="35"/>
      <c r="X10" s="35"/>
      <c r="Y10" s="35"/>
      <c r="Z10" s="35"/>
      <c r="AA10" s="35"/>
      <c r="AB10" s="35"/>
      <c r="AC10" s="35"/>
      <c r="AE10" s="41"/>
    </row>
    <row r="11" spans="1:43" ht="15" customHeight="1" x14ac:dyDescent="0.25">
      <c r="J11" s="58"/>
      <c r="K11" s="60"/>
      <c r="L11" s="85"/>
      <c r="M11" s="62"/>
      <c r="N11" s="82"/>
      <c r="O11" s="62"/>
      <c r="P11" s="62"/>
      <c r="V11" s="35"/>
      <c r="W11" s="35"/>
      <c r="X11" s="35"/>
      <c r="Y11" s="35"/>
      <c r="Z11" s="35"/>
      <c r="AA11" s="35"/>
      <c r="AB11" s="35"/>
      <c r="AC11" s="35"/>
      <c r="AE11" s="41"/>
    </row>
    <row r="12" spans="1:43" ht="15" customHeight="1" x14ac:dyDescent="0.3">
      <c r="L12" s="39">
        <v>3.7416666666666667</v>
      </c>
      <c r="M12" s="1"/>
      <c r="N12" s="51">
        <v>2.4546666666666668</v>
      </c>
      <c r="O12" s="1"/>
      <c r="P12" s="1"/>
      <c r="V12" s="35"/>
      <c r="W12" s="35"/>
      <c r="X12" s="35"/>
      <c r="Y12" s="35"/>
      <c r="Z12" s="35"/>
      <c r="AA12" s="35"/>
      <c r="AB12" s="35"/>
      <c r="AC12" s="35"/>
    </row>
    <row r="13" spans="1:43" s="1" customFormat="1" x14ac:dyDescent="0.25">
      <c r="A13" s="20" t="s">
        <v>2</v>
      </c>
      <c r="B13" s="4" t="s">
        <v>6</v>
      </c>
      <c r="C13" s="4" t="s">
        <v>7</v>
      </c>
      <c r="D13" s="4" t="s">
        <v>8</v>
      </c>
      <c r="E13" s="4" t="s">
        <v>7</v>
      </c>
      <c r="F13" s="4" t="s">
        <v>9</v>
      </c>
      <c r="G13" s="77"/>
      <c r="H13" s="5"/>
      <c r="I13" s="5"/>
      <c r="J13" s="28" t="s">
        <v>47</v>
      </c>
      <c r="K13" s="29" t="s">
        <v>48</v>
      </c>
      <c r="L13" s="29" t="s">
        <v>49</v>
      </c>
      <c r="M13" s="29"/>
      <c r="N13" s="29" t="s">
        <v>50</v>
      </c>
      <c r="O13" s="29" t="s">
        <v>48</v>
      </c>
      <c r="P13" s="29" t="s">
        <v>47</v>
      </c>
      <c r="V13" s="36"/>
      <c r="W13" s="36"/>
      <c r="X13" s="36"/>
      <c r="Y13" s="36"/>
      <c r="Z13" s="36"/>
      <c r="AA13" s="36"/>
      <c r="AB13" s="36"/>
      <c r="AC13" s="36"/>
    </row>
    <row r="14" spans="1:43" x14ac:dyDescent="0.25">
      <c r="A14" s="20" t="s">
        <v>10</v>
      </c>
      <c r="B14" s="6" t="s">
        <v>76</v>
      </c>
      <c r="C14" s="7">
        <v>0</v>
      </c>
      <c r="D14" s="7" t="s">
        <v>77</v>
      </c>
      <c r="E14" s="7">
        <v>31.6</v>
      </c>
      <c r="F14" s="7">
        <v>31.6</v>
      </c>
      <c r="G14" s="78"/>
      <c r="H14" s="19"/>
      <c r="I14" s="19"/>
      <c r="J14" s="55" t="str">
        <f t="shared" ref="J14:J21" si="0">VLOOKUP(K14,$S$23:$T$203,2,FALSE)</f>
        <v>Lundi 18/07</v>
      </c>
      <c r="K14" s="56">
        <f>$K$3+L14</f>
        <v>0.37291666666666667</v>
      </c>
      <c r="L14" s="57">
        <f>(F14/$L$10)/24</f>
        <v>0.16458333333333333</v>
      </c>
      <c r="M14" s="23"/>
      <c r="N14" s="8">
        <f>(F14/$N$12)/24</f>
        <v>0.53639326453014669</v>
      </c>
      <c r="O14" s="30">
        <f>$K$3+N14</f>
        <v>0.74472659786348006</v>
      </c>
      <c r="P14" s="8" t="str">
        <f>VLOOKUP(O14,$AE$23:$AF$253,2,FALSE)</f>
        <v>Lundi 18/07</v>
      </c>
      <c r="AQ14" s="33"/>
    </row>
    <row r="15" spans="1:43" x14ac:dyDescent="0.25">
      <c r="A15" s="20" t="s">
        <v>12</v>
      </c>
      <c r="B15" s="6" t="s">
        <v>77</v>
      </c>
      <c r="C15" s="7">
        <v>31.6</v>
      </c>
      <c r="D15" s="7" t="s">
        <v>78</v>
      </c>
      <c r="E15" s="7">
        <v>45</v>
      </c>
      <c r="F15" s="7">
        <v>13.4</v>
      </c>
      <c r="G15" s="78"/>
      <c r="H15" s="19"/>
      <c r="I15" s="19"/>
      <c r="J15" s="55" t="str">
        <f t="shared" si="0"/>
        <v>Lundi 18/07</v>
      </c>
      <c r="K15" s="56">
        <f>$K$14+L15</f>
        <v>0.44270833333333337</v>
      </c>
      <c r="L15" s="57">
        <f>(F15/$L$10)/24</f>
        <v>6.9791666666666669E-2</v>
      </c>
      <c r="M15" s="23"/>
      <c r="N15" s="8">
        <f>(F15/$N$12)/24</f>
        <v>0.22745790331341662</v>
      </c>
      <c r="O15" s="30">
        <f>$O$14+N15</f>
        <v>0.9721845011768967</v>
      </c>
      <c r="P15" s="8" t="str">
        <f t="shared" ref="P15:P21" si="1">VLOOKUP(O15,$AE$23:$AF$253,2,FALSE)</f>
        <v>Lundi 18/07</v>
      </c>
      <c r="AQ15" s="33"/>
    </row>
    <row r="16" spans="1:43" x14ac:dyDescent="0.25">
      <c r="A16" s="20" t="s">
        <v>14</v>
      </c>
      <c r="B16" s="6" t="s">
        <v>78</v>
      </c>
      <c r="C16" s="7">
        <v>45</v>
      </c>
      <c r="D16" s="7" t="s">
        <v>79</v>
      </c>
      <c r="E16" s="7">
        <v>73.8</v>
      </c>
      <c r="F16" s="7">
        <v>28.8</v>
      </c>
      <c r="G16" s="78"/>
      <c r="H16" s="19"/>
      <c r="I16" s="19"/>
      <c r="J16" s="55" t="str">
        <f t="shared" si="0"/>
        <v>Lundi 18/07</v>
      </c>
      <c r="K16" s="56">
        <f>$K$15+L16</f>
        <v>0.59270833333333339</v>
      </c>
      <c r="L16" s="57">
        <f>(F16/$L$10)/24</f>
        <v>0.15</v>
      </c>
      <c r="M16" s="23"/>
      <c r="N16" s="8">
        <f>(F16/$N$12)/24</f>
        <v>0.48886474741988045</v>
      </c>
      <c r="O16" s="30">
        <f>$O$15+N16</f>
        <v>1.4610492485967772</v>
      </c>
      <c r="P16" s="8" t="str">
        <f t="shared" si="1"/>
        <v>Mardi 19/07</v>
      </c>
      <c r="AQ16" s="33"/>
    </row>
    <row r="17" spans="1:43" x14ac:dyDescent="0.25">
      <c r="A17" s="20" t="s">
        <v>16</v>
      </c>
      <c r="B17" s="6" t="s">
        <v>79</v>
      </c>
      <c r="C17" s="7">
        <v>73.8</v>
      </c>
      <c r="D17" s="7" t="s">
        <v>80</v>
      </c>
      <c r="E17" s="7">
        <v>85</v>
      </c>
      <c r="F17" s="7">
        <v>11.2</v>
      </c>
      <c r="G17" s="78"/>
      <c r="H17" s="19"/>
      <c r="I17" s="19"/>
      <c r="J17" s="55" t="str">
        <f t="shared" si="0"/>
        <v>Lundi 18/07</v>
      </c>
      <c r="K17" s="56">
        <f>$K$16+L17</f>
        <v>0.65104166666666674</v>
      </c>
      <c r="L17" s="57">
        <f>(F17/$L$10)/24</f>
        <v>5.8333333333333327E-2</v>
      </c>
      <c r="M17" s="23"/>
      <c r="N17" s="8">
        <f>(F17/$N$12)/24</f>
        <v>0.19011406844106463</v>
      </c>
      <c r="O17" s="30">
        <f>$O$16+N17</f>
        <v>1.6511633170378419</v>
      </c>
      <c r="P17" s="8" t="str">
        <f t="shared" si="1"/>
        <v>Mardi 19/07</v>
      </c>
      <c r="AQ17" s="33"/>
    </row>
    <row r="18" spans="1:43" x14ac:dyDescent="0.25">
      <c r="A18" s="20" t="s">
        <v>17</v>
      </c>
      <c r="B18" s="6" t="s">
        <v>80</v>
      </c>
      <c r="C18" s="7">
        <v>85</v>
      </c>
      <c r="D18" s="7" t="s">
        <v>81</v>
      </c>
      <c r="E18" s="7">
        <v>124.5</v>
      </c>
      <c r="F18" s="7">
        <v>39.5</v>
      </c>
      <c r="G18" s="78"/>
      <c r="H18" s="19"/>
      <c r="I18" s="19"/>
      <c r="J18" s="55" t="str">
        <f t="shared" si="0"/>
        <v>Lundi 18/07</v>
      </c>
      <c r="K18" s="56">
        <f>$K$17+L18</f>
        <v>0.85677083333333337</v>
      </c>
      <c r="L18" s="57">
        <f>(F18/$L$10)/24</f>
        <v>0.20572916666666666</v>
      </c>
      <c r="M18" s="23"/>
      <c r="N18" s="8">
        <f t="shared" ref="N18:N21" si="2">(F18/$N$12)/24</f>
        <v>0.67049158066268333</v>
      </c>
      <c r="O18" s="30">
        <f>$O$17+N18</f>
        <v>2.3216548977005251</v>
      </c>
      <c r="P18" s="8" t="str">
        <f t="shared" si="1"/>
        <v>Mercredi 20/07</v>
      </c>
      <c r="AQ18" s="33"/>
    </row>
    <row r="19" spans="1:43" x14ac:dyDescent="0.25">
      <c r="A19" s="20" t="s">
        <v>19</v>
      </c>
      <c r="B19" s="6" t="s">
        <v>81</v>
      </c>
      <c r="C19" s="7">
        <v>124.5</v>
      </c>
      <c r="D19" s="7" t="s">
        <v>82</v>
      </c>
      <c r="E19" s="7">
        <v>156.19999999999999</v>
      </c>
      <c r="F19" s="7">
        <v>31.7</v>
      </c>
      <c r="G19" s="78"/>
      <c r="H19" s="19"/>
      <c r="I19" s="19"/>
      <c r="J19" s="64" t="str">
        <f t="shared" si="0"/>
        <v>Mardi 19/07</v>
      </c>
      <c r="K19" s="65">
        <f>$K$18+L19</f>
        <v>1.1209375000000001</v>
      </c>
      <c r="L19" s="66">
        <f>(F19/$L$9)/24</f>
        <v>0.26416666666666666</v>
      </c>
      <c r="M19" s="23"/>
      <c r="N19" s="8">
        <f t="shared" si="2"/>
        <v>0.53809071156979893</v>
      </c>
      <c r="O19" s="30">
        <f>$O$18+N19</f>
        <v>2.8597456092703242</v>
      </c>
      <c r="P19" s="8" t="str">
        <f t="shared" si="1"/>
        <v>Mercredi 20/07</v>
      </c>
      <c r="AQ19" s="33"/>
    </row>
    <row r="20" spans="1:43" x14ac:dyDescent="0.25">
      <c r="A20" s="20" t="s">
        <v>65</v>
      </c>
      <c r="B20" s="6" t="s">
        <v>82</v>
      </c>
      <c r="C20" s="7">
        <v>156.19999999999999</v>
      </c>
      <c r="D20" s="7" t="s">
        <v>83</v>
      </c>
      <c r="E20" s="7">
        <v>171.2</v>
      </c>
      <c r="F20" s="7">
        <v>15</v>
      </c>
      <c r="G20" s="78"/>
      <c r="H20" s="19"/>
      <c r="I20" s="19"/>
      <c r="J20" s="64" t="str">
        <f t="shared" si="0"/>
        <v>Mardi 19/07</v>
      </c>
      <c r="K20" s="65">
        <f>$K$19+L20</f>
        <v>1.2459375000000001</v>
      </c>
      <c r="L20" s="66">
        <f t="shared" ref="L20:L21" si="3">(F20/$L$9)/24</f>
        <v>0.125</v>
      </c>
      <c r="M20" s="23"/>
      <c r="N20" s="8">
        <f t="shared" si="2"/>
        <v>0.25461705594785439</v>
      </c>
      <c r="O20" s="30">
        <f>$O$19+N20</f>
        <v>3.1143626652181786</v>
      </c>
      <c r="P20" s="8" t="str">
        <f t="shared" si="1"/>
        <v>Jeudi 21/07</v>
      </c>
      <c r="AQ20" s="33"/>
    </row>
    <row r="21" spans="1:43" x14ac:dyDescent="0.25">
      <c r="A21" s="20" t="s">
        <v>20</v>
      </c>
      <c r="B21" s="6" t="s">
        <v>83</v>
      </c>
      <c r="C21" s="7">
        <v>171.2</v>
      </c>
      <c r="D21" s="7" t="s">
        <v>84</v>
      </c>
      <c r="E21" s="7">
        <v>195.3</v>
      </c>
      <c r="F21" s="7">
        <v>24.1</v>
      </c>
      <c r="G21" s="78"/>
      <c r="H21" s="19"/>
      <c r="I21" s="19"/>
      <c r="J21" s="64" t="str">
        <f t="shared" si="0"/>
        <v>Mardi 19/07</v>
      </c>
      <c r="K21" s="65">
        <f>$K$20+L21</f>
        <v>1.4467708333333336</v>
      </c>
      <c r="L21" s="66">
        <f t="shared" si="3"/>
        <v>0.20083333333333334</v>
      </c>
      <c r="M21" s="23"/>
      <c r="N21" s="8">
        <f t="shared" si="2"/>
        <v>0.40908473655621941</v>
      </c>
      <c r="O21" s="30">
        <f>$O$20+N21</f>
        <v>3.5234474017743982</v>
      </c>
      <c r="P21" s="8" t="str">
        <f t="shared" si="1"/>
        <v>Jeudi 21/07</v>
      </c>
      <c r="AQ21" s="33"/>
    </row>
    <row r="22" spans="1:43" s="15" customFormat="1" x14ac:dyDescent="0.25">
      <c r="A22" s="20" t="s">
        <v>66</v>
      </c>
      <c r="B22" s="4" t="s">
        <v>84</v>
      </c>
      <c r="C22" s="11"/>
      <c r="D22" s="11"/>
      <c r="E22" s="4"/>
      <c r="F22" s="4">
        <f>SUM(F14:F21)</f>
        <v>195.29999999999998</v>
      </c>
      <c r="G22" s="77"/>
      <c r="H22" s="5"/>
      <c r="I22" s="5"/>
      <c r="J22" s="12"/>
      <c r="K22" s="13"/>
      <c r="L22" s="14">
        <f>SUM(L14:L21)</f>
        <v>1.2384375000000001</v>
      </c>
      <c r="M22" s="24"/>
      <c r="N22" s="14">
        <f>SUM(N14:N21)</f>
        <v>3.3151140684410647</v>
      </c>
      <c r="O22" s="14"/>
      <c r="P22" s="13"/>
    </row>
    <row r="23" spans="1:43" x14ac:dyDescent="0.25">
      <c r="A23" s="21"/>
      <c r="G23" s="19"/>
      <c r="H23" s="19"/>
      <c r="R23" s="1"/>
      <c r="S23" s="33">
        <v>1.2685597624350409</v>
      </c>
      <c r="T23" s="3" t="s">
        <v>11</v>
      </c>
      <c r="V23" s="37">
        <v>3.5380103934669638</v>
      </c>
      <c r="W23" s="35" t="s">
        <v>15</v>
      </c>
      <c r="X23" s="35"/>
      <c r="Y23" s="37">
        <v>6.237564959168524</v>
      </c>
      <c r="Z23" s="35" t="s">
        <v>23</v>
      </c>
      <c r="AA23" s="35"/>
      <c r="AB23" s="40">
        <v>9.3144023756495926</v>
      </c>
      <c r="AC23" s="41" t="s">
        <v>30</v>
      </c>
      <c r="AE23" s="42">
        <v>1.4063833418672129</v>
      </c>
      <c r="AF23" s="44" t="s">
        <v>11</v>
      </c>
      <c r="AH23" s="42">
        <v>4.9313288789903487</v>
      </c>
      <c r="AI23" s="44" t="s">
        <v>18</v>
      </c>
      <c r="AK23" s="40">
        <v>9.8403860430586487</v>
      </c>
      <c r="AL23" s="41" t="s">
        <v>30</v>
      </c>
      <c r="AN23" s="47">
        <v>14.96844840386043</v>
      </c>
      <c r="AO23" s="48" t="s">
        <v>40</v>
      </c>
    </row>
    <row r="24" spans="1:43" x14ac:dyDescent="0.25">
      <c r="A24" s="21"/>
      <c r="G24" s="19"/>
      <c r="H24" s="19"/>
      <c r="R24" s="26"/>
      <c r="S24" s="33">
        <v>1.7384929472902748</v>
      </c>
      <c r="T24" s="3" t="s">
        <v>11</v>
      </c>
      <c r="V24" s="37">
        <v>3.7878990348923534</v>
      </c>
      <c r="W24" s="35" t="s">
        <v>15</v>
      </c>
      <c r="X24" s="35"/>
      <c r="Y24" s="37">
        <v>6.7498144023756508</v>
      </c>
      <c r="Z24" s="35" t="s">
        <v>23</v>
      </c>
      <c r="AA24" s="35"/>
      <c r="AB24" s="40">
        <v>9.7030438010393478</v>
      </c>
      <c r="AC24" s="41" t="s">
        <v>30</v>
      </c>
      <c r="AE24" s="42">
        <v>2.1716589861751152</v>
      </c>
      <c r="AF24" s="44" t="s">
        <v>13</v>
      </c>
      <c r="AH24" s="42">
        <v>5.3099480326651811</v>
      </c>
      <c r="AI24" s="44" t="s">
        <v>21</v>
      </c>
      <c r="AK24" s="40">
        <v>10.694135115070527</v>
      </c>
      <c r="AL24" s="41" t="s">
        <v>32</v>
      </c>
      <c r="AN24" s="47">
        <v>15.616184112843355</v>
      </c>
      <c r="AO24" s="48" t="s">
        <v>41</v>
      </c>
    </row>
    <row r="25" spans="1:43" x14ac:dyDescent="0.25">
      <c r="A25" s="20" t="s">
        <v>3</v>
      </c>
      <c r="B25" s="4" t="s">
        <v>6</v>
      </c>
      <c r="C25" s="4" t="s">
        <v>7</v>
      </c>
      <c r="D25" s="4" t="s">
        <v>8</v>
      </c>
      <c r="E25" s="4" t="s">
        <v>7</v>
      </c>
      <c r="F25" s="4" t="s">
        <v>9</v>
      </c>
      <c r="G25" s="77"/>
      <c r="H25" s="5"/>
      <c r="I25" s="5"/>
      <c r="J25" s="28" t="s">
        <v>47</v>
      </c>
      <c r="K25" s="29" t="s">
        <v>48</v>
      </c>
      <c r="L25" s="29" t="s">
        <v>49</v>
      </c>
      <c r="M25" s="29"/>
      <c r="N25" s="29" t="s">
        <v>50</v>
      </c>
      <c r="O25" s="29" t="s">
        <v>48</v>
      </c>
      <c r="P25" s="29" t="s">
        <v>47</v>
      </c>
      <c r="R25" s="52"/>
      <c r="S25" s="33">
        <v>2.3030809205642169</v>
      </c>
      <c r="T25" s="3" t="s">
        <v>13</v>
      </c>
      <c r="V25" s="37">
        <v>4.2337787676317742</v>
      </c>
      <c r="W25" s="35" t="s">
        <v>18</v>
      </c>
      <c r="X25" s="35"/>
      <c r="Y25" s="37">
        <v>7.1718634001484789</v>
      </c>
      <c r="Z25" s="35" t="s">
        <v>25</v>
      </c>
      <c r="AA25" s="35"/>
      <c r="AB25" s="40">
        <v>10.089458054936898</v>
      </c>
      <c r="AC25" s="41" t="s">
        <v>32</v>
      </c>
      <c r="AE25" s="42">
        <v>3.0910778289810548</v>
      </c>
      <c r="AF25" s="44" t="s">
        <v>15</v>
      </c>
      <c r="AH25" s="42">
        <v>5.9855233853006675</v>
      </c>
      <c r="AI25" s="44" t="s">
        <v>21</v>
      </c>
      <c r="AK25" s="40">
        <v>11.397550111358575</v>
      </c>
      <c r="AL25" s="41" t="s">
        <v>33</v>
      </c>
      <c r="AN25" s="47">
        <v>16.260207869339272</v>
      </c>
      <c r="AO25" s="48" t="s">
        <v>43</v>
      </c>
    </row>
    <row r="26" spans="1:43" x14ac:dyDescent="0.25">
      <c r="A26" s="22" t="s">
        <v>10</v>
      </c>
      <c r="B26" s="7" t="s">
        <v>84</v>
      </c>
      <c r="C26" s="7">
        <v>195.3</v>
      </c>
      <c r="D26" s="7" t="s">
        <v>85</v>
      </c>
      <c r="E26" s="7">
        <v>220.8</v>
      </c>
      <c r="F26" s="7">
        <v>25.5</v>
      </c>
      <c r="G26" s="78"/>
      <c r="H26" s="19"/>
      <c r="I26" s="19"/>
      <c r="J26" s="9" t="str">
        <f t="shared" ref="J26:J33" si="4">VLOOKUP(K26,$V$23:$W$262,2,FALSE)</f>
        <v>Mardi 19/07</v>
      </c>
      <c r="K26" s="30">
        <f>$K$21+L26</f>
        <v>1.7307351985894583</v>
      </c>
      <c r="L26" s="8">
        <f>(F26/$L$7)/24</f>
        <v>0.28396436525612473</v>
      </c>
      <c r="M26" s="25"/>
      <c r="N26" s="8">
        <f>(F26/$N$12)/24</f>
        <v>0.4328489951113525</v>
      </c>
      <c r="O26" s="30">
        <f>O21+N26</f>
        <v>3.9562963968857505</v>
      </c>
      <c r="P26" s="10" t="str">
        <f t="shared" ref="P26:P33" si="5">VLOOKUP(O26,$AH$23:$AI$295,2,FALSE)</f>
        <v>Jeudi 21/07</v>
      </c>
      <c r="S26" s="33">
        <v>2.6560876020786934</v>
      </c>
      <c r="T26" s="3" t="s">
        <v>13</v>
      </c>
      <c r="V26" s="37">
        <v>4.7164068299925761</v>
      </c>
      <c r="W26" s="35" t="s">
        <v>18</v>
      </c>
      <c r="X26" s="35"/>
      <c r="Y26" s="37">
        <v>7.5493689680772089</v>
      </c>
      <c r="Z26" s="35" t="s">
        <v>25</v>
      </c>
      <c r="AA26" s="35"/>
      <c r="AB26" s="40">
        <v>10.465850037119527</v>
      </c>
      <c r="AC26" s="41" t="s">
        <v>32</v>
      </c>
      <c r="AE26" s="42">
        <v>3.6659412869090287</v>
      </c>
      <c r="AF26" s="44" t="s">
        <v>15</v>
      </c>
      <c r="AH26" s="42">
        <v>6.7167780252412763</v>
      </c>
      <c r="AI26" s="44" t="s">
        <v>23</v>
      </c>
      <c r="AK26" s="40">
        <v>12.026726057906458</v>
      </c>
      <c r="AL26" s="41" t="s">
        <v>35</v>
      </c>
      <c r="AN26" s="47">
        <v>16.887527839643653</v>
      </c>
      <c r="AO26" s="48" t="s">
        <v>43</v>
      </c>
    </row>
    <row r="27" spans="1:43" x14ac:dyDescent="0.25">
      <c r="A27" s="22" t="s">
        <v>22</v>
      </c>
      <c r="B27" s="7" t="s">
        <v>85</v>
      </c>
      <c r="C27" s="7">
        <v>220.8</v>
      </c>
      <c r="D27" s="7" t="s">
        <v>86</v>
      </c>
      <c r="E27" s="7">
        <v>241.2</v>
      </c>
      <c r="F27" s="7">
        <v>20.399999999999999</v>
      </c>
      <c r="G27" s="78"/>
      <c r="H27" s="19"/>
      <c r="I27" s="19"/>
      <c r="J27" s="9" t="str">
        <f t="shared" si="4"/>
        <v>Mardi 19/07</v>
      </c>
      <c r="K27" s="30">
        <f>K26+L27</f>
        <v>1.9579066907943581</v>
      </c>
      <c r="L27" s="8">
        <f t="shared" ref="L27:L33" si="6">(F27/$L$7)/24</f>
        <v>0.22717149220489977</v>
      </c>
      <c r="M27" s="25"/>
      <c r="N27" s="8">
        <f>(F27/$N$12)/24</f>
        <v>0.34627919608908203</v>
      </c>
      <c r="O27" s="30">
        <f>O26+N27</f>
        <v>4.3025755929748328</v>
      </c>
      <c r="P27" s="10" t="str">
        <f t="shared" si="5"/>
        <v>Vendredi 22/07</v>
      </c>
      <c r="S27" s="33">
        <v>2.8231254639940611</v>
      </c>
      <c r="T27" s="3" t="s">
        <v>13</v>
      </c>
      <c r="V27" s="37">
        <v>5.1316629547141801</v>
      </c>
      <c r="W27" s="35" t="s">
        <v>21</v>
      </c>
      <c r="X27" s="35"/>
      <c r="Y27" s="37">
        <v>7.9513734224201933</v>
      </c>
      <c r="Z27" s="35" t="s">
        <v>25</v>
      </c>
      <c r="AA27" s="35"/>
      <c r="AB27" s="40">
        <v>10.715293244246475</v>
      </c>
      <c r="AC27" s="41" t="s">
        <v>32</v>
      </c>
      <c r="AE27" s="42">
        <v>3.937958696023212</v>
      </c>
      <c r="AF27" s="44" t="s">
        <v>15</v>
      </c>
      <c r="AH27" s="42">
        <v>7.3459539717891609</v>
      </c>
      <c r="AI27" s="44" t="s">
        <v>25</v>
      </c>
      <c r="AK27" s="40">
        <v>12.696733481811432</v>
      </c>
      <c r="AL27" s="41" t="s">
        <v>35</v>
      </c>
      <c r="AN27" s="47">
        <v>17.303266518188568</v>
      </c>
      <c r="AO27" s="48" t="s">
        <v>45</v>
      </c>
    </row>
    <row r="28" spans="1:43" x14ac:dyDescent="0.25">
      <c r="A28" s="22" t="s">
        <v>24</v>
      </c>
      <c r="B28" s="7" t="s">
        <v>86</v>
      </c>
      <c r="C28" s="7">
        <v>241.2</v>
      </c>
      <c r="D28" s="7" t="s">
        <v>87</v>
      </c>
      <c r="E28" s="27">
        <v>277.60000000000002</v>
      </c>
      <c r="F28" s="7">
        <v>36.4</v>
      </c>
      <c r="G28" s="78"/>
      <c r="H28" s="19"/>
      <c r="I28" s="19"/>
      <c r="J28" s="63" t="str">
        <f t="shared" si="4"/>
        <v>Mercredi 20/07</v>
      </c>
      <c r="K28" s="53">
        <f t="shared" ref="K28:K33" si="7">K27+L28</f>
        <v>2.4037864235337789</v>
      </c>
      <c r="L28" s="54">
        <f>(F28/$L$8)/24</f>
        <v>0.44587973273942089</v>
      </c>
      <c r="M28" s="25"/>
      <c r="N28" s="8">
        <f t="shared" ref="N28:N33" si="8">(F28/$N$12)/24</f>
        <v>0.61787072243345997</v>
      </c>
      <c r="O28" s="30">
        <f>N28+O27</f>
        <v>4.9204463154082925</v>
      </c>
      <c r="P28" s="10" t="str">
        <f t="shared" si="5"/>
        <v>Vendredi 22/07</v>
      </c>
      <c r="S28" s="33">
        <v>3.0914996288047516</v>
      </c>
      <c r="T28" s="3" t="s">
        <v>15</v>
      </c>
      <c r="V28" s="37">
        <v>5.7159613956941353</v>
      </c>
      <c r="W28" s="35" t="s">
        <v>21</v>
      </c>
      <c r="X28" s="35"/>
      <c r="Y28" s="37">
        <v>8.4224201930215301</v>
      </c>
      <c r="Z28" s="35" t="s">
        <v>27</v>
      </c>
      <c r="AA28" s="35"/>
      <c r="AB28" s="40">
        <v>10.806607275426876</v>
      </c>
      <c r="AC28" s="41" t="s">
        <v>32</v>
      </c>
      <c r="AE28" s="42">
        <v>4.375</v>
      </c>
      <c r="AF28" s="44" t="s">
        <v>18</v>
      </c>
      <c r="AH28" s="42">
        <v>8.2312546399406088</v>
      </c>
      <c r="AI28" s="44" t="s">
        <v>27</v>
      </c>
      <c r="AK28" s="40">
        <v>13.481811432813659</v>
      </c>
      <c r="AL28" s="41" t="s">
        <v>38</v>
      </c>
      <c r="AN28" s="47">
        <v>17.455456570155903</v>
      </c>
      <c r="AO28" s="48" t="s">
        <v>45</v>
      </c>
    </row>
    <row r="29" spans="1:43" x14ac:dyDescent="0.25">
      <c r="A29" s="22" t="s">
        <v>26</v>
      </c>
      <c r="B29" s="7" t="s">
        <v>87</v>
      </c>
      <c r="C29" s="7">
        <v>277.60000000000002</v>
      </c>
      <c r="D29" s="7" t="s">
        <v>88</v>
      </c>
      <c r="E29" s="27">
        <v>317</v>
      </c>
      <c r="F29" s="7">
        <v>39.4</v>
      </c>
      <c r="G29" s="78"/>
      <c r="H29" s="19"/>
      <c r="I29" s="19"/>
      <c r="J29" s="63" t="str">
        <f t="shared" si="4"/>
        <v>Mercredi 20/07</v>
      </c>
      <c r="K29" s="53">
        <f t="shared" si="7"/>
        <v>2.8864144858945808</v>
      </c>
      <c r="L29" s="54">
        <f t="shared" ref="L29:L31" si="9">(F29/$L$8)/24</f>
        <v>0.48262806236080175</v>
      </c>
      <c r="M29" s="25"/>
      <c r="N29" s="8">
        <f t="shared" si="8"/>
        <v>0.66879413362303097</v>
      </c>
      <c r="O29" s="30">
        <f>O28+N29</f>
        <v>5.5892404490313234</v>
      </c>
      <c r="P29" s="10" t="str">
        <f t="shared" si="5"/>
        <v>Samedi 23/07</v>
      </c>
      <c r="Q29" s="15"/>
      <c r="R29" s="15"/>
      <c r="S29" s="34">
        <v>1.3102264291017076</v>
      </c>
      <c r="T29" s="15" t="s">
        <v>11</v>
      </c>
      <c r="U29" s="15"/>
      <c r="V29" s="37">
        <v>6.0209725315515961</v>
      </c>
      <c r="W29" s="38" t="s">
        <v>23</v>
      </c>
      <c r="X29" s="38"/>
      <c r="Y29" s="37">
        <v>8.7564959168522645</v>
      </c>
      <c r="Z29" s="38" t="s">
        <v>27</v>
      </c>
      <c r="AA29" s="38"/>
      <c r="AB29" s="42">
        <v>9.3560690423162587</v>
      </c>
      <c r="AC29" s="43" t="s">
        <v>30</v>
      </c>
      <c r="AD29" s="15"/>
      <c r="AE29" s="49">
        <v>1.4480500085338797</v>
      </c>
      <c r="AF29" s="50" t="s">
        <v>51</v>
      </c>
      <c r="AG29" s="15"/>
      <c r="AH29" s="42">
        <v>8.6933927245731262</v>
      </c>
      <c r="AI29" s="43" t="s">
        <v>27</v>
      </c>
      <c r="AJ29" s="15"/>
      <c r="AK29" s="40">
        <v>14.038604305864885</v>
      </c>
      <c r="AL29" s="50" t="s">
        <v>40</v>
      </c>
      <c r="AM29" s="15"/>
      <c r="AN29" s="40">
        <v>15.010115070527098</v>
      </c>
      <c r="AO29" s="50" t="s">
        <v>41</v>
      </c>
    </row>
    <row r="30" spans="1:43" x14ac:dyDescent="0.25">
      <c r="A30" s="22" t="s">
        <v>28</v>
      </c>
      <c r="B30" s="7" t="s">
        <v>88</v>
      </c>
      <c r="C30" s="7">
        <v>317</v>
      </c>
      <c r="D30" s="7" t="s">
        <v>89</v>
      </c>
      <c r="E30" s="27">
        <v>350.9</v>
      </c>
      <c r="F30" s="7">
        <v>33.9</v>
      </c>
      <c r="G30" s="78"/>
      <c r="H30" s="19"/>
      <c r="I30" s="19"/>
      <c r="J30" s="63" t="str">
        <f t="shared" si="4"/>
        <v>Jeudi 21/07</v>
      </c>
      <c r="K30" s="53">
        <f t="shared" si="7"/>
        <v>3.3016706106161844</v>
      </c>
      <c r="L30" s="54">
        <f t="shared" si="9"/>
        <v>0.41525612472160356</v>
      </c>
      <c r="M30" s="25"/>
      <c r="N30" s="8">
        <f>(F30/$N$12)/24</f>
        <v>0.57543454644215097</v>
      </c>
      <c r="O30" s="30">
        <f>N30+O29</f>
        <v>6.1646749954734741</v>
      </c>
      <c r="P30" s="10" t="str">
        <f t="shared" si="5"/>
        <v>Dimanche 24/07</v>
      </c>
      <c r="S30" s="34">
        <v>1.7801596139569416</v>
      </c>
      <c r="T30" s="3" t="s">
        <v>11</v>
      </c>
      <c r="V30" s="37">
        <v>6.3468077208611726</v>
      </c>
      <c r="W30" s="35" t="s">
        <v>23</v>
      </c>
      <c r="X30" s="35"/>
      <c r="Y30" s="37">
        <v>6.2792316258351901</v>
      </c>
      <c r="Z30" s="35" t="s">
        <v>23</v>
      </c>
      <c r="AA30" s="35"/>
      <c r="AB30" s="42">
        <v>9.7447104677060139</v>
      </c>
      <c r="AC30" s="44" t="s">
        <v>30</v>
      </c>
      <c r="AE30" s="49">
        <v>2.2133256528417822</v>
      </c>
      <c r="AF30" s="41" t="s">
        <v>13</v>
      </c>
      <c r="AH30" s="42">
        <v>9.1870824053452118</v>
      </c>
      <c r="AI30" s="44" t="s">
        <v>30</v>
      </c>
      <c r="AK30" s="47">
        <v>9.8820527097253166</v>
      </c>
      <c r="AL30" s="48" t="s">
        <v>30</v>
      </c>
      <c r="AN30" s="40">
        <v>15.657850779510023</v>
      </c>
      <c r="AO30" s="41" t="s">
        <v>41</v>
      </c>
    </row>
    <row r="31" spans="1:43" x14ac:dyDescent="0.25">
      <c r="A31" s="22" t="s">
        <v>29</v>
      </c>
      <c r="B31" s="7" t="s">
        <v>89</v>
      </c>
      <c r="C31" s="7">
        <v>350.9</v>
      </c>
      <c r="D31" s="7" t="s">
        <v>90</v>
      </c>
      <c r="E31" s="27">
        <v>398.6</v>
      </c>
      <c r="F31" s="7">
        <v>47.7</v>
      </c>
      <c r="G31" s="78"/>
      <c r="H31" s="19"/>
      <c r="I31" s="19"/>
      <c r="J31" s="63" t="str">
        <f t="shared" si="4"/>
        <v>Jeudi 21/07</v>
      </c>
      <c r="K31" s="53">
        <f t="shared" si="7"/>
        <v>3.88596905159614</v>
      </c>
      <c r="L31" s="54">
        <f t="shared" si="9"/>
        <v>0.58429844097995554</v>
      </c>
      <c r="M31" s="25"/>
      <c r="N31" s="8">
        <f t="shared" si="8"/>
        <v>0.80968223791417715</v>
      </c>
      <c r="O31" s="30">
        <f>N31+O30</f>
        <v>6.9743572333876509</v>
      </c>
      <c r="P31" s="10" t="str">
        <f t="shared" si="5"/>
        <v>Dimanche 24/07</v>
      </c>
      <c r="S31" s="34">
        <v>2.3447475872308838</v>
      </c>
      <c r="T31" s="3" t="s">
        <v>13</v>
      </c>
      <c r="V31" s="37">
        <v>3.5796770601336299</v>
      </c>
      <c r="W31" s="35" t="s">
        <v>15</v>
      </c>
      <c r="X31" s="35"/>
      <c r="Y31" s="37">
        <v>6.7914810690423169</v>
      </c>
      <c r="Z31" s="35" t="s">
        <v>23</v>
      </c>
      <c r="AA31" s="35"/>
      <c r="AB31" s="42">
        <v>10.131124721603564</v>
      </c>
      <c r="AC31" s="44" t="s">
        <v>32</v>
      </c>
      <c r="AE31" s="49">
        <v>3.1327444956477217</v>
      </c>
      <c r="AF31" s="41" t="s">
        <v>15</v>
      </c>
      <c r="AH31" s="40">
        <v>4.9729955456570156</v>
      </c>
      <c r="AI31" s="41" t="s">
        <v>18</v>
      </c>
      <c r="AK31" s="47">
        <v>10.735801781737194</v>
      </c>
      <c r="AL31" s="48" t="s">
        <v>32</v>
      </c>
      <c r="AN31" s="40">
        <v>16.30187453600594</v>
      </c>
      <c r="AO31" s="41" t="s">
        <v>43</v>
      </c>
    </row>
    <row r="32" spans="1:43" x14ac:dyDescent="0.25">
      <c r="A32" s="22" t="s">
        <v>67</v>
      </c>
      <c r="B32" s="7" t="s">
        <v>90</v>
      </c>
      <c r="C32" s="7">
        <v>398.6</v>
      </c>
      <c r="D32" s="7" t="s">
        <v>91</v>
      </c>
      <c r="E32" s="7">
        <v>423.5</v>
      </c>
      <c r="F32" s="7">
        <v>24.9</v>
      </c>
      <c r="G32" s="78"/>
      <c r="H32" s="19"/>
      <c r="I32" s="19"/>
      <c r="J32" s="9" t="str">
        <f t="shared" si="4"/>
        <v>Vendredi 22/07</v>
      </c>
      <c r="K32" s="30">
        <f t="shared" si="7"/>
        <v>4.1632519023756505</v>
      </c>
      <c r="L32" s="8">
        <f>(F32/$L$7)/24</f>
        <v>0.27728285077951004</v>
      </c>
      <c r="M32" s="25"/>
      <c r="N32" s="8">
        <f t="shared" si="8"/>
        <v>0.42266431287343825</v>
      </c>
      <c r="O32" s="30">
        <f>N32+O31</f>
        <v>7.3970215462610893</v>
      </c>
      <c r="P32" s="10" t="str">
        <f t="shared" si="5"/>
        <v>Lundi 25/07</v>
      </c>
      <c r="S32" s="34">
        <v>2.6977542687453604</v>
      </c>
      <c r="T32" s="3" t="s">
        <v>13</v>
      </c>
      <c r="V32" s="37">
        <v>3.8295657015590194</v>
      </c>
      <c r="W32" s="35" t="s">
        <v>15</v>
      </c>
      <c r="X32" s="35"/>
      <c r="Y32" s="37">
        <v>7.213530066815145</v>
      </c>
      <c r="Z32" s="35" t="s">
        <v>25</v>
      </c>
      <c r="AA32" s="35"/>
      <c r="AB32" s="42">
        <v>10.507516703786193</v>
      </c>
      <c r="AC32" s="44" t="s">
        <v>32</v>
      </c>
      <c r="AE32" s="49">
        <v>3.7076079535756956</v>
      </c>
      <c r="AF32" s="41" t="s">
        <v>15</v>
      </c>
      <c r="AH32" s="40">
        <v>5.351614699331849</v>
      </c>
      <c r="AI32" s="41" t="s">
        <v>21</v>
      </c>
      <c r="AK32" s="47">
        <v>11.439216778025243</v>
      </c>
      <c r="AL32" s="48" t="s">
        <v>33</v>
      </c>
      <c r="AN32" s="40">
        <v>16.929194506310321</v>
      </c>
      <c r="AO32" s="41" t="s">
        <v>43</v>
      </c>
    </row>
    <row r="33" spans="1:41" x14ac:dyDescent="0.25">
      <c r="A33" s="22" t="s">
        <v>31</v>
      </c>
      <c r="B33" s="7" t="s">
        <v>91</v>
      </c>
      <c r="C33" s="7">
        <v>423.5</v>
      </c>
      <c r="D33" s="7" t="s">
        <v>92</v>
      </c>
      <c r="E33" s="7">
        <v>450.1</v>
      </c>
      <c r="F33" s="7">
        <v>26.6</v>
      </c>
      <c r="G33" s="78"/>
      <c r="H33" s="19"/>
      <c r="I33" s="19"/>
      <c r="J33" s="9" t="str">
        <f t="shared" si="4"/>
        <v>Vendredi 22/07</v>
      </c>
      <c r="K33" s="30">
        <f t="shared" si="7"/>
        <v>4.4594657108389022</v>
      </c>
      <c r="L33" s="8">
        <f t="shared" si="6"/>
        <v>0.29621380846325168</v>
      </c>
      <c r="M33" s="25"/>
      <c r="N33" s="8">
        <f t="shared" si="8"/>
        <v>0.45152091254752852</v>
      </c>
      <c r="O33" s="30">
        <f>N33+O32</f>
        <v>7.8485424588086179</v>
      </c>
      <c r="P33" s="10" t="str">
        <f t="shared" si="5"/>
        <v>Lundi 25/07</v>
      </c>
      <c r="S33" s="34">
        <v>2.864792130660728</v>
      </c>
      <c r="T33" s="3" t="s">
        <v>13</v>
      </c>
      <c r="V33" s="37">
        <v>4.2754454342984403</v>
      </c>
      <c r="W33" s="35" t="s">
        <v>18</v>
      </c>
      <c r="X33" s="35"/>
      <c r="Y33" s="37">
        <v>7.591035634743875</v>
      </c>
      <c r="Z33" s="35" t="s">
        <v>25</v>
      </c>
      <c r="AA33" s="35"/>
      <c r="AB33" s="42">
        <v>10.756959910913141</v>
      </c>
      <c r="AC33" s="44" t="s">
        <v>32</v>
      </c>
      <c r="AE33" s="49">
        <v>3.979625362689879</v>
      </c>
      <c r="AF33" s="41" t="s">
        <v>15</v>
      </c>
      <c r="AH33" s="40">
        <v>6.0271900519673354</v>
      </c>
      <c r="AI33" s="41" t="s">
        <v>23</v>
      </c>
      <c r="AK33" s="47">
        <v>12.068392724573126</v>
      </c>
      <c r="AL33" s="48" t="s">
        <v>35</v>
      </c>
      <c r="AN33" s="40">
        <v>17.344933184855236</v>
      </c>
      <c r="AO33" s="41" t="s">
        <v>45</v>
      </c>
    </row>
    <row r="34" spans="1:41" s="15" customFormat="1" x14ac:dyDescent="0.25">
      <c r="A34" s="20" t="s">
        <v>68</v>
      </c>
      <c r="B34" s="4" t="s">
        <v>92</v>
      </c>
      <c r="C34" s="11"/>
      <c r="D34" s="11"/>
      <c r="E34" s="4">
        <f>F22+F34</f>
        <v>450.1</v>
      </c>
      <c r="F34" s="4">
        <f>SUM(F26:F33)</f>
        <v>254.8</v>
      </c>
      <c r="G34" s="77"/>
      <c r="H34" s="5"/>
      <c r="I34" s="5"/>
      <c r="J34" s="12"/>
      <c r="K34" s="13"/>
      <c r="L34" s="14">
        <f>SUM(L26:L33)</f>
        <v>3.012694877505568</v>
      </c>
      <c r="M34" s="24"/>
      <c r="N34" s="14">
        <f>SUM(N26:N33)</f>
        <v>4.325095057034221</v>
      </c>
      <c r="O34" s="13"/>
      <c r="P34" s="13"/>
      <c r="Q34" s="3"/>
      <c r="R34" s="3"/>
      <c r="S34" s="34">
        <v>3.1331662954714186</v>
      </c>
      <c r="T34" s="3" t="s">
        <v>15</v>
      </c>
      <c r="U34" s="3"/>
      <c r="V34" s="37">
        <v>4.7580734966592422</v>
      </c>
      <c r="W34" s="35" t="s">
        <v>18</v>
      </c>
      <c r="X34" s="35"/>
      <c r="Y34" s="37">
        <v>7.9930400890868594</v>
      </c>
      <c r="Z34" s="35" t="s">
        <v>25</v>
      </c>
      <c r="AA34" s="35"/>
      <c r="AB34" s="42">
        <v>10.848273942093542</v>
      </c>
      <c r="AC34" s="44" t="s">
        <v>32</v>
      </c>
      <c r="AD34" s="3"/>
      <c r="AE34" s="49">
        <v>4.416666666666667</v>
      </c>
      <c r="AF34" s="41" t="s">
        <v>18</v>
      </c>
      <c r="AG34" s="3"/>
      <c r="AH34" s="40">
        <v>6.7584446919079442</v>
      </c>
      <c r="AI34" s="41" t="s">
        <v>23</v>
      </c>
      <c r="AJ34" s="3"/>
      <c r="AK34" s="47">
        <v>12.7384001484781</v>
      </c>
      <c r="AL34" s="48" t="s">
        <v>35</v>
      </c>
      <c r="AM34" s="3"/>
      <c r="AN34" s="40">
        <v>17.497123236822571</v>
      </c>
      <c r="AO34" s="41" t="s">
        <v>45</v>
      </c>
    </row>
    <row r="35" spans="1:41" x14ac:dyDescent="0.25">
      <c r="A35" s="21"/>
      <c r="G35" s="19"/>
      <c r="H35" s="19"/>
      <c r="S35" s="33">
        <v>1.1852264291017076</v>
      </c>
      <c r="T35" s="3" t="s">
        <v>11</v>
      </c>
      <c r="V35" s="37">
        <v>5.1733296213808462</v>
      </c>
      <c r="W35" s="35" t="s">
        <v>21</v>
      </c>
      <c r="X35" s="35"/>
      <c r="Y35" s="37">
        <v>8.4640868596881962</v>
      </c>
      <c r="Z35" s="35" t="s">
        <v>27</v>
      </c>
      <c r="AA35" s="35"/>
      <c r="AB35" s="40">
        <v>9.3977357089829265</v>
      </c>
      <c r="AC35" s="41" t="s">
        <v>30</v>
      </c>
      <c r="AE35" s="42">
        <v>1.4897166752005462</v>
      </c>
      <c r="AF35" s="44" t="s">
        <v>11</v>
      </c>
      <c r="AH35" s="40">
        <v>7.3876206384558287</v>
      </c>
      <c r="AI35" s="41" t="s">
        <v>25</v>
      </c>
      <c r="AK35" s="47">
        <v>13.523478099480327</v>
      </c>
      <c r="AL35" s="48" t="s">
        <v>38</v>
      </c>
      <c r="AN35" s="47">
        <v>15.051781737193764</v>
      </c>
      <c r="AO35" s="48" t="s">
        <v>41</v>
      </c>
    </row>
    <row r="36" spans="1:41" x14ac:dyDescent="0.25">
      <c r="A36" s="21"/>
      <c r="G36" s="19"/>
      <c r="H36" s="19"/>
      <c r="S36" s="33">
        <v>1.6551596139569416</v>
      </c>
      <c r="T36" s="3" t="s">
        <v>11</v>
      </c>
      <c r="V36" s="37">
        <v>5.7576280623608014</v>
      </c>
      <c r="W36" s="35" t="s">
        <v>21</v>
      </c>
      <c r="X36" s="35"/>
      <c r="Y36" s="37">
        <v>8.7981625835189305</v>
      </c>
      <c r="Z36" s="35" t="s">
        <v>27</v>
      </c>
      <c r="AA36" s="35"/>
      <c r="AB36" s="40">
        <v>9.7863771343726818</v>
      </c>
      <c r="AC36" s="41" t="s">
        <v>30</v>
      </c>
      <c r="AE36" s="42">
        <v>2.2549923195084487</v>
      </c>
      <c r="AF36" s="44" t="s">
        <v>13</v>
      </c>
      <c r="AH36" s="40">
        <v>8.2729213066072766</v>
      </c>
      <c r="AI36" s="41" t="s">
        <v>27</v>
      </c>
      <c r="AK36" s="47">
        <v>14.080270972531553</v>
      </c>
      <c r="AL36" s="48" t="s">
        <v>40</v>
      </c>
      <c r="AN36" s="47">
        <v>15.699517446176689</v>
      </c>
      <c r="AO36" s="48" t="s">
        <v>41</v>
      </c>
    </row>
    <row r="37" spans="1:41" x14ac:dyDescent="0.25">
      <c r="A37" s="20" t="s">
        <v>4</v>
      </c>
      <c r="B37" s="4" t="s">
        <v>6</v>
      </c>
      <c r="C37" s="4" t="s">
        <v>7</v>
      </c>
      <c r="D37" s="4" t="s">
        <v>8</v>
      </c>
      <c r="E37" s="4" t="s">
        <v>7</v>
      </c>
      <c r="F37" s="4" t="s">
        <v>9</v>
      </c>
      <c r="G37" s="77"/>
      <c r="H37" s="5"/>
      <c r="I37" s="5"/>
      <c r="J37" s="28" t="s">
        <v>47</v>
      </c>
      <c r="K37" s="29" t="s">
        <v>48</v>
      </c>
      <c r="L37" s="29" t="s">
        <v>49</v>
      </c>
      <c r="M37" s="29"/>
      <c r="N37" s="29" t="s">
        <v>50</v>
      </c>
      <c r="O37" s="29" t="s">
        <v>48</v>
      </c>
      <c r="P37" s="29" t="s">
        <v>47</v>
      </c>
      <c r="S37" s="33">
        <v>2.2197475872308838</v>
      </c>
      <c r="T37" s="3" t="s">
        <v>13</v>
      </c>
      <c r="V37" s="37">
        <v>6.0626391982182621</v>
      </c>
      <c r="W37" s="35" t="s">
        <v>23</v>
      </c>
      <c r="X37" s="35"/>
      <c r="Y37" s="37">
        <v>6.320898292501858</v>
      </c>
      <c r="Z37" s="35" t="s">
        <v>23</v>
      </c>
      <c r="AA37" s="35"/>
      <c r="AB37" s="40">
        <v>10.172791388270232</v>
      </c>
      <c r="AC37" s="41" t="s">
        <v>32</v>
      </c>
      <c r="AE37" s="42">
        <v>3.1744111623143882</v>
      </c>
      <c r="AF37" s="44" t="s">
        <v>15</v>
      </c>
      <c r="AH37" s="40">
        <v>8.735059391239794</v>
      </c>
      <c r="AI37" s="41" t="s">
        <v>27</v>
      </c>
      <c r="AK37" s="40">
        <v>9.9237193763919826</v>
      </c>
      <c r="AL37" s="41" t="s">
        <v>30</v>
      </c>
      <c r="AN37" s="47">
        <v>16.343541202672604</v>
      </c>
      <c r="AO37" s="48" t="s">
        <v>43</v>
      </c>
    </row>
    <row r="38" spans="1:41" x14ac:dyDescent="0.25">
      <c r="A38" s="20" t="s">
        <v>10</v>
      </c>
      <c r="B38" s="7" t="s">
        <v>92</v>
      </c>
      <c r="C38" s="7">
        <v>450.1</v>
      </c>
      <c r="D38" s="7" t="s">
        <v>96</v>
      </c>
      <c r="E38" s="7">
        <v>485.3</v>
      </c>
      <c r="F38" s="7">
        <v>35.200000000000003</v>
      </c>
      <c r="G38" s="78"/>
      <c r="H38" s="19"/>
      <c r="I38" s="19"/>
      <c r="J38" s="9" t="str">
        <f t="shared" ref="J38:J44" si="10">VLOOKUP(K38,$Y$23:$Z$262,2,FALSE)</f>
        <v>Vendredi 22/07</v>
      </c>
      <c r="K38" s="30">
        <f>K33+L38</f>
        <v>4.8514478934669647</v>
      </c>
      <c r="L38" s="8">
        <f>(F38/$L$7)/24</f>
        <v>0.39198218262806234</v>
      </c>
      <c r="M38" s="25"/>
      <c r="N38" s="8">
        <f>(F38/$N$12)/24</f>
        <v>0.59750135795763171</v>
      </c>
      <c r="O38" s="30">
        <f>O33+N38</f>
        <v>8.4460438167662488</v>
      </c>
      <c r="P38" s="10" t="str">
        <f t="shared" ref="P38:P44" si="11">VLOOKUP(O38,$AK$23:$AL$262,2,FALSE)</f>
        <v>Mardi 26/07</v>
      </c>
      <c r="S38" s="33">
        <v>2.5727542687453604</v>
      </c>
      <c r="T38" s="3" t="s">
        <v>13</v>
      </c>
      <c r="V38" s="37">
        <v>6.3884743875278387</v>
      </c>
      <c r="W38" s="35" t="s">
        <v>23</v>
      </c>
      <c r="X38" s="35"/>
      <c r="Y38" s="37">
        <v>6.8331477357089847</v>
      </c>
      <c r="Z38" s="35" t="s">
        <v>23</v>
      </c>
      <c r="AA38" s="35"/>
      <c r="AB38" s="40">
        <v>10.549183370452861</v>
      </c>
      <c r="AC38" s="41" t="s">
        <v>32</v>
      </c>
      <c r="AE38" s="42">
        <v>3.7492746202423621</v>
      </c>
      <c r="AF38" s="44" t="s">
        <v>15</v>
      </c>
      <c r="AH38" s="40">
        <v>9.2287490720118797</v>
      </c>
      <c r="AI38" s="41" t="s">
        <v>30</v>
      </c>
      <c r="AK38" s="40">
        <v>10.777468448403861</v>
      </c>
      <c r="AL38" s="41" t="s">
        <v>32</v>
      </c>
      <c r="AN38" s="47">
        <v>16.970861172976985</v>
      </c>
      <c r="AO38" s="48" t="s">
        <v>43</v>
      </c>
    </row>
    <row r="39" spans="1:41" x14ac:dyDescent="0.25">
      <c r="A39" s="20" t="s">
        <v>34</v>
      </c>
      <c r="B39" s="7" t="s">
        <v>96</v>
      </c>
      <c r="C39" s="7">
        <v>485.3</v>
      </c>
      <c r="D39" s="7" t="s">
        <v>97</v>
      </c>
      <c r="E39" s="7">
        <v>531.29999999999995</v>
      </c>
      <c r="F39" s="7">
        <v>46</v>
      </c>
      <c r="G39" s="78"/>
      <c r="H39" s="19"/>
      <c r="I39" s="19"/>
      <c r="J39" s="9" t="str">
        <f t="shared" si="10"/>
        <v>Samedi 23/07</v>
      </c>
      <c r="K39" s="30">
        <f t="shared" ref="K39:K44" si="12">K38+L39</f>
        <v>5.3636973366740914</v>
      </c>
      <c r="L39" s="8">
        <f t="shared" ref="L39:L44" si="13">(F39/$L$7)/24</f>
        <v>0.51224944320712695</v>
      </c>
      <c r="M39" s="25"/>
      <c r="N39" s="8">
        <f t="shared" ref="N39:N44" si="14">(F39/$N$12)/24</f>
        <v>0.78082563824008677</v>
      </c>
      <c r="O39" s="30">
        <f t="shared" ref="O39:O44" si="15">O38+N39</f>
        <v>9.2268694550063355</v>
      </c>
      <c r="P39" s="10" t="str">
        <f t="shared" si="11"/>
        <v>Mercredi 27/07</v>
      </c>
      <c r="S39" s="33">
        <v>2.739792130660728</v>
      </c>
      <c r="T39" s="3" t="s">
        <v>13</v>
      </c>
      <c r="V39" s="37">
        <v>3.6213437268002968</v>
      </c>
      <c r="W39" s="35" t="s">
        <v>15</v>
      </c>
      <c r="X39" s="35"/>
      <c r="Y39" s="37">
        <v>7.2551967334818128</v>
      </c>
      <c r="Z39" s="35" t="s">
        <v>25</v>
      </c>
      <c r="AA39" s="35"/>
      <c r="AB39" s="40">
        <v>10.798626577579808</v>
      </c>
      <c r="AC39" s="41" t="s">
        <v>32</v>
      </c>
      <c r="AE39" s="42">
        <v>4.0212920293565455</v>
      </c>
      <c r="AF39" s="44" t="s">
        <v>18</v>
      </c>
      <c r="AH39" s="42">
        <v>5.0146622123236817</v>
      </c>
      <c r="AI39" s="44" t="s">
        <v>21</v>
      </c>
      <c r="AK39" s="40">
        <v>11.480883444691909</v>
      </c>
      <c r="AL39" s="41" t="s">
        <v>33</v>
      </c>
      <c r="AN39" s="47">
        <v>17.3865998515219</v>
      </c>
      <c r="AO39" s="48" t="s">
        <v>45</v>
      </c>
    </row>
    <row r="40" spans="1:41" x14ac:dyDescent="0.25">
      <c r="A40" s="20" t="s">
        <v>36</v>
      </c>
      <c r="B40" s="7" t="s">
        <v>97</v>
      </c>
      <c r="C40" s="7">
        <v>531.29999999999995</v>
      </c>
      <c r="D40" s="7" t="s">
        <v>98</v>
      </c>
      <c r="E40" s="7">
        <v>569.20000000000005</v>
      </c>
      <c r="F40" s="7">
        <v>37.9</v>
      </c>
      <c r="G40" s="78"/>
      <c r="H40" s="19"/>
      <c r="I40" s="19"/>
      <c r="J40" s="9" t="str">
        <f t="shared" si="10"/>
        <v>Samedi 23/07</v>
      </c>
      <c r="K40" s="30">
        <f t="shared" si="12"/>
        <v>5.7857463344469195</v>
      </c>
      <c r="L40" s="8">
        <f t="shared" si="13"/>
        <v>0.4220489977728285</v>
      </c>
      <c r="M40" s="25"/>
      <c r="N40" s="8">
        <f t="shared" si="14"/>
        <v>0.64333242802824542</v>
      </c>
      <c r="O40" s="30">
        <f t="shared" si="15"/>
        <v>9.8702018830345803</v>
      </c>
      <c r="P40" s="10" t="str">
        <f t="shared" si="11"/>
        <v>Mercredi 27/07</v>
      </c>
      <c r="S40" s="33">
        <v>3.0081662954714186</v>
      </c>
      <c r="T40" s="3" t="s">
        <v>15</v>
      </c>
      <c r="V40" s="37">
        <v>3.8712323682256864</v>
      </c>
      <c r="W40" s="35" t="s">
        <v>15</v>
      </c>
      <c r="X40" s="35"/>
      <c r="Y40" s="37">
        <v>7.6327023014105428</v>
      </c>
      <c r="Z40" s="35" t="s">
        <v>25</v>
      </c>
      <c r="AA40" s="35"/>
      <c r="AB40" s="40">
        <v>10.88994060876021</v>
      </c>
      <c r="AC40" s="41" t="s">
        <v>32</v>
      </c>
      <c r="AE40" s="42">
        <v>4.458333333333333</v>
      </c>
      <c r="AF40" s="44" t="s">
        <v>18</v>
      </c>
      <c r="AH40" s="42">
        <v>5.393281365998515</v>
      </c>
      <c r="AI40" s="44" t="s">
        <v>21</v>
      </c>
      <c r="AK40" s="40">
        <v>12.110059391239792</v>
      </c>
      <c r="AL40" s="41" t="s">
        <v>35</v>
      </c>
      <c r="AN40" s="47">
        <v>17.538789903489235</v>
      </c>
      <c r="AO40" s="48" t="s">
        <v>45</v>
      </c>
    </row>
    <row r="41" spans="1:41" x14ac:dyDescent="0.25">
      <c r="A41" s="20" t="s">
        <v>37</v>
      </c>
      <c r="B41" s="7" t="s">
        <v>98</v>
      </c>
      <c r="C41" s="7">
        <v>569.20000000000005</v>
      </c>
      <c r="D41" s="7" t="s">
        <v>99</v>
      </c>
      <c r="E41" s="7">
        <v>603.1</v>
      </c>
      <c r="F41" s="7">
        <v>33.9</v>
      </c>
      <c r="G41" s="78"/>
      <c r="H41" s="19"/>
      <c r="I41" s="19"/>
      <c r="J41" s="9" t="str">
        <f t="shared" si="10"/>
        <v>Dimanche 24/07</v>
      </c>
      <c r="K41" s="30">
        <f t="shared" si="12"/>
        <v>6.1632519023756505</v>
      </c>
      <c r="L41" s="8">
        <f t="shared" si="13"/>
        <v>0.37750556792873047</v>
      </c>
      <c r="M41" s="25"/>
      <c r="N41" s="8">
        <f>(F41/$N$12)/24</f>
        <v>0.57543454644215097</v>
      </c>
      <c r="O41" s="30">
        <f t="shared" si="15"/>
        <v>10.445636429476732</v>
      </c>
      <c r="P41" s="10" t="str">
        <f t="shared" si="11"/>
        <v>Jeudi 28/07</v>
      </c>
      <c r="Q41" s="15"/>
      <c r="R41" s="15"/>
      <c r="S41" s="34">
        <v>1.2268930957683741</v>
      </c>
      <c r="T41" s="15" t="s">
        <v>11</v>
      </c>
      <c r="U41" s="15"/>
      <c r="V41" s="37">
        <v>4.3171121009651072</v>
      </c>
      <c r="W41" s="38" t="s">
        <v>18</v>
      </c>
      <c r="X41" s="38"/>
      <c r="Y41" s="37">
        <v>8.0347067557535272</v>
      </c>
      <c r="Z41" s="38" t="s">
        <v>27</v>
      </c>
      <c r="AA41" s="38"/>
      <c r="AB41" s="42">
        <v>9.4394023756495926</v>
      </c>
      <c r="AC41" s="43" t="s">
        <v>30</v>
      </c>
      <c r="AD41" s="15"/>
      <c r="AE41" s="49">
        <v>1.5313833418672129</v>
      </c>
      <c r="AF41" s="50" t="s">
        <v>11</v>
      </c>
      <c r="AG41" s="15"/>
      <c r="AH41" s="42">
        <v>6.0688567186340014</v>
      </c>
      <c r="AI41" s="43" t="s">
        <v>23</v>
      </c>
      <c r="AJ41" s="15"/>
      <c r="AK41" s="40">
        <v>12.780066815144766</v>
      </c>
      <c r="AL41" s="50" t="s">
        <v>35</v>
      </c>
      <c r="AM41" s="15"/>
      <c r="AN41" s="49">
        <v>15.09344840386043</v>
      </c>
      <c r="AO41" s="50" t="s">
        <v>41</v>
      </c>
    </row>
    <row r="42" spans="1:41" x14ac:dyDescent="0.25">
      <c r="A42" s="20" t="s">
        <v>39</v>
      </c>
      <c r="B42" s="7" t="s">
        <v>99</v>
      </c>
      <c r="C42" s="7">
        <v>603.1</v>
      </c>
      <c r="D42" s="7" t="s">
        <v>100</v>
      </c>
      <c r="E42" s="7">
        <v>639.20000000000005</v>
      </c>
      <c r="F42" s="7">
        <v>36.1</v>
      </c>
      <c r="G42" s="78"/>
      <c r="H42" s="19"/>
      <c r="I42" s="19"/>
      <c r="J42" s="9" t="str">
        <f t="shared" si="10"/>
        <v>Dimanche 24/07</v>
      </c>
      <c r="K42" s="30">
        <f t="shared" si="12"/>
        <v>6.5652563567186348</v>
      </c>
      <c r="L42" s="8">
        <f t="shared" si="13"/>
        <v>0.40200445434298443</v>
      </c>
      <c r="M42" s="25"/>
      <c r="N42" s="8">
        <f t="shared" si="14"/>
        <v>0.61277838131450302</v>
      </c>
      <c r="O42" s="30">
        <f t="shared" si="15"/>
        <v>11.058414810791234</v>
      </c>
      <c r="P42" s="10" t="str">
        <f t="shared" si="11"/>
        <v>Vendredi 29/07</v>
      </c>
      <c r="S42" s="34">
        <v>1.6968262806236081</v>
      </c>
      <c r="T42" s="3" t="s">
        <v>11</v>
      </c>
      <c r="V42" s="37">
        <v>4.7997401633259091</v>
      </c>
      <c r="W42" s="35" t="s">
        <v>18</v>
      </c>
      <c r="X42" s="35"/>
      <c r="Y42" s="37">
        <v>8.505753526354864</v>
      </c>
      <c r="Z42" s="35" t="s">
        <v>27</v>
      </c>
      <c r="AA42" s="35"/>
      <c r="AB42" s="42">
        <v>9.8280438010393478</v>
      </c>
      <c r="AC42" s="44" t="s">
        <v>30</v>
      </c>
      <c r="AE42" s="49">
        <v>2.2966589861751152</v>
      </c>
      <c r="AF42" s="41" t="s">
        <v>13</v>
      </c>
      <c r="AH42" s="42">
        <v>6.8001113585746102</v>
      </c>
      <c r="AI42" s="44" t="s">
        <v>23</v>
      </c>
      <c r="AK42" s="40">
        <v>13.565144766146993</v>
      </c>
      <c r="AL42" s="41" t="s">
        <v>38</v>
      </c>
      <c r="AN42" s="49">
        <v>15.741184112843355</v>
      </c>
      <c r="AO42" s="41" t="s">
        <v>41</v>
      </c>
    </row>
    <row r="43" spans="1:41" x14ac:dyDescent="0.25">
      <c r="A43" s="20" t="s">
        <v>69</v>
      </c>
      <c r="B43" s="7" t="s">
        <v>100</v>
      </c>
      <c r="C43" s="7">
        <v>639.20000000000005</v>
      </c>
      <c r="D43" s="7" t="s">
        <v>101</v>
      </c>
      <c r="E43" s="7">
        <v>681.5</v>
      </c>
      <c r="F43" s="7">
        <v>42.3</v>
      </c>
      <c r="G43" s="78"/>
      <c r="H43" s="19"/>
      <c r="I43" s="19"/>
      <c r="J43" s="9" t="str">
        <f t="shared" si="10"/>
        <v>Lundi 25/07</v>
      </c>
      <c r="K43" s="30">
        <f t="shared" si="12"/>
        <v>7.0363031273199708</v>
      </c>
      <c r="L43" s="8">
        <f t="shared" si="13"/>
        <v>0.47104677060133632</v>
      </c>
      <c r="M43" s="25"/>
      <c r="N43" s="8">
        <f t="shared" si="14"/>
        <v>0.71802009777294939</v>
      </c>
      <c r="O43" s="30">
        <f t="shared" si="15"/>
        <v>11.776434908564184</v>
      </c>
      <c r="P43" s="10" t="str">
        <f t="shared" si="11"/>
        <v>Vendredi 29/07</v>
      </c>
      <c r="S43" s="34">
        <v>2.2614142538975504</v>
      </c>
      <c r="T43" s="3" t="s">
        <v>13</v>
      </c>
      <c r="V43" s="37">
        <v>5.2149962880475123</v>
      </c>
      <c r="W43" s="35" t="s">
        <v>21</v>
      </c>
      <c r="X43" s="35"/>
      <c r="Y43" s="37">
        <v>8.8398292501855984</v>
      </c>
      <c r="Z43" s="35" t="s">
        <v>27</v>
      </c>
      <c r="AA43" s="35"/>
      <c r="AB43" s="42">
        <v>10.214458054936898</v>
      </c>
      <c r="AC43" s="44" t="s">
        <v>32</v>
      </c>
      <c r="AE43" s="49">
        <v>3.2160778289810548</v>
      </c>
      <c r="AF43" s="41" t="s">
        <v>15</v>
      </c>
      <c r="AH43" s="42">
        <v>7.4292873051224948</v>
      </c>
      <c r="AI43" s="44" t="s">
        <v>25</v>
      </c>
      <c r="AK43" s="40">
        <v>14.121937639198219</v>
      </c>
      <c r="AL43" s="41" t="s">
        <v>40</v>
      </c>
      <c r="AN43" s="49">
        <v>16.385207869339272</v>
      </c>
      <c r="AO43" s="41" t="s">
        <v>43</v>
      </c>
    </row>
    <row r="44" spans="1:41" x14ac:dyDescent="0.25">
      <c r="A44" s="20" t="s">
        <v>42</v>
      </c>
      <c r="B44" s="7" t="s">
        <v>101</v>
      </c>
      <c r="C44" s="7">
        <v>681.5</v>
      </c>
      <c r="D44" s="7" t="s">
        <v>102</v>
      </c>
      <c r="E44" s="7">
        <v>711.5</v>
      </c>
      <c r="F44" s="7">
        <v>30</v>
      </c>
      <c r="G44" s="78"/>
      <c r="H44" s="19"/>
      <c r="I44" s="19"/>
      <c r="J44" s="9" t="str">
        <f t="shared" si="10"/>
        <v>Lundi 25/07</v>
      </c>
      <c r="K44" s="30">
        <f t="shared" si="12"/>
        <v>7.370378851150706</v>
      </c>
      <c r="L44" s="8">
        <f t="shared" si="13"/>
        <v>0.33407572383073497</v>
      </c>
      <c r="M44" s="25"/>
      <c r="N44" s="8">
        <f t="shared" si="14"/>
        <v>0.50923411189570877</v>
      </c>
      <c r="O44" s="30">
        <f t="shared" si="15"/>
        <v>12.285669020459892</v>
      </c>
      <c r="P44" s="10" t="str">
        <f t="shared" si="11"/>
        <v>Samedi 30/07</v>
      </c>
      <c r="S44" s="34">
        <v>2.6144209354120269</v>
      </c>
      <c r="T44" s="3" t="s">
        <v>13</v>
      </c>
      <c r="V44" s="37">
        <v>5.7992947290274675</v>
      </c>
      <c r="W44" s="35" t="s">
        <v>21</v>
      </c>
      <c r="X44" s="35"/>
      <c r="Y44" s="37">
        <v>6.362564959168524</v>
      </c>
      <c r="Z44" s="35" t="s">
        <v>23</v>
      </c>
      <c r="AA44" s="35"/>
      <c r="AB44" s="42">
        <v>10.590850037119527</v>
      </c>
      <c r="AC44" s="44" t="s">
        <v>32</v>
      </c>
      <c r="AE44" s="49">
        <v>3.7909412869090287</v>
      </c>
      <c r="AF44" s="41" t="s">
        <v>15</v>
      </c>
      <c r="AH44" s="42">
        <v>8.3145879732739427</v>
      </c>
      <c r="AI44" s="44" t="s">
        <v>27</v>
      </c>
      <c r="AK44" s="45">
        <v>9.9653860430586487</v>
      </c>
      <c r="AL44" s="46" t="s">
        <v>30</v>
      </c>
      <c r="AN44" s="49">
        <v>17.012527839643653</v>
      </c>
      <c r="AO44" s="41" t="s">
        <v>45</v>
      </c>
    </row>
    <row r="45" spans="1:41" x14ac:dyDescent="0.25">
      <c r="A45" s="20" t="s">
        <v>70</v>
      </c>
      <c r="B45" s="7" t="s">
        <v>103</v>
      </c>
      <c r="C45" s="7">
        <v>711.5</v>
      </c>
      <c r="D45" s="16"/>
      <c r="E45" s="4">
        <f>F22+F34+F45</f>
        <v>711.5</v>
      </c>
      <c r="F45" s="4">
        <f>SUM(F38:F44)</f>
        <v>261.39999999999998</v>
      </c>
      <c r="G45" s="77"/>
      <c r="H45" s="5"/>
      <c r="I45" s="5"/>
      <c r="J45" s="12"/>
      <c r="K45" s="10"/>
      <c r="L45" s="14">
        <f>SUM(L38:L44)</f>
        <v>2.9109131403118038</v>
      </c>
      <c r="M45" s="25"/>
      <c r="N45" s="14">
        <f>SUM(N37:N44)</f>
        <v>4.4371265616512758</v>
      </c>
      <c r="O45" s="10"/>
      <c r="P45" s="10"/>
      <c r="S45" s="34">
        <v>2.7814587973273945</v>
      </c>
      <c r="T45" s="3" t="s">
        <v>13</v>
      </c>
      <c r="V45" s="37">
        <v>6.1043058648849282</v>
      </c>
      <c r="W45" s="35" t="s">
        <v>23</v>
      </c>
      <c r="X45" s="35"/>
      <c r="Y45" s="37">
        <v>6.8748144023756508</v>
      </c>
      <c r="Z45" s="35" t="s">
        <v>23</v>
      </c>
      <c r="AA45" s="35"/>
      <c r="AB45" s="42">
        <v>10.840293244246475</v>
      </c>
      <c r="AC45" s="44" t="s">
        <v>32</v>
      </c>
      <c r="AE45" s="49">
        <v>4.0629586960232116</v>
      </c>
      <c r="AF45" s="41" t="s">
        <v>18</v>
      </c>
      <c r="AH45" s="42">
        <v>8.7767260579064601</v>
      </c>
      <c r="AI45" s="44" t="s">
        <v>27</v>
      </c>
      <c r="AK45" s="45">
        <v>10.819135115070527</v>
      </c>
      <c r="AL45" s="46" t="s">
        <v>32</v>
      </c>
      <c r="AN45" s="49">
        <v>17.428266518188568</v>
      </c>
      <c r="AO45" s="41" t="s">
        <v>45</v>
      </c>
    </row>
    <row r="46" spans="1:41" x14ac:dyDescent="0.25">
      <c r="A46" s="21"/>
      <c r="G46" s="19"/>
      <c r="H46" s="19"/>
      <c r="S46" s="34">
        <v>3.0498329621380851</v>
      </c>
      <c r="T46" s="3" t="s">
        <v>15</v>
      </c>
      <c r="V46" s="37">
        <v>6.4301410541945048</v>
      </c>
      <c r="W46" s="35" t="s">
        <v>23</v>
      </c>
      <c r="X46" s="35"/>
      <c r="Y46" s="37">
        <v>7.2968634001484789</v>
      </c>
      <c r="Z46" s="35" t="s">
        <v>25</v>
      </c>
      <c r="AA46" s="35"/>
      <c r="AB46" s="42">
        <v>10.931607275426876</v>
      </c>
      <c r="AC46" s="44" t="s">
        <v>32</v>
      </c>
      <c r="AE46" s="49">
        <v>4.4999999999999991</v>
      </c>
      <c r="AF46" s="41" t="s">
        <v>18</v>
      </c>
      <c r="AH46" s="42">
        <v>9.2704157386785457</v>
      </c>
      <c r="AI46" s="44" t="s">
        <v>30</v>
      </c>
      <c r="AK46" s="45">
        <v>11.522550111358575</v>
      </c>
      <c r="AL46" s="46" t="s">
        <v>33</v>
      </c>
      <c r="AN46" s="49">
        <v>17.580456570155903</v>
      </c>
      <c r="AO46" s="41" t="s">
        <v>45</v>
      </c>
    </row>
    <row r="47" spans="1:41" x14ac:dyDescent="0.25">
      <c r="A47" s="21"/>
      <c r="G47" s="19"/>
      <c r="H47" s="19"/>
      <c r="S47" s="33">
        <v>0.35189309576837419</v>
      </c>
      <c r="T47" s="3" t="s">
        <v>11</v>
      </c>
      <c r="V47" s="37">
        <v>3.6630103934669638</v>
      </c>
      <c r="W47" s="35" t="s">
        <v>15</v>
      </c>
      <c r="X47" s="35"/>
      <c r="Y47" s="37">
        <v>7.6743689680772089</v>
      </c>
      <c r="Z47" s="35" t="s">
        <v>25</v>
      </c>
      <c r="AA47" s="35"/>
      <c r="AB47" s="40">
        <v>8.4810690423162587</v>
      </c>
      <c r="AC47" s="41" t="s">
        <v>30</v>
      </c>
      <c r="AE47" s="42">
        <v>0.57305000853387955</v>
      </c>
      <c r="AF47" s="44" t="s">
        <v>11</v>
      </c>
      <c r="AH47" s="40">
        <v>5.0563288789903487</v>
      </c>
      <c r="AI47" s="41" t="s">
        <v>21</v>
      </c>
      <c r="AK47" s="45">
        <v>12.151726057906458</v>
      </c>
      <c r="AL47" s="46" t="s">
        <v>35</v>
      </c>
      <c r="AN47" s="47">
        <v>14.135115070527098</v>
      </c>
      <c r="AO47" s="48" t="s">
        <v>41</v>
      </c>
    </row>
    <row r="48" spans="1:41" x14ac:dyDescent="0.25">
      <c r="A48" s="20" t="s">
        <v>5</v>
      </c>
      <c r="B48" s="17" t="s">
        <v>6</v>
      </c>
      <c r="C48" s="4" t="s">
        <v>7</v>
      </c>
      <c r="D48" s="4" t="s">
        <v>8</v>
      </c>
      <c r="E48" s="4" t="s">
        <v>7</v>
      </c>
      <c r="F48" s="4" t="s">
        <v>9</v>
      </c>
      <c r="G48" s="77"/>
      <c r="H48" s="5"/>
      <c r="I48" s="5"/>
      <c r="J48" s="28" t="s">
        <v>47</v>
      </c>
      <c r="K48" s="29" t="s">
        <v>48</v>
      </c>
      <c r="L48" s="29" t="s">
        <v>49</v>
      </c>
      <c r="M48" s="29"/>
      <c r="N48" s="29" t="s">
        <v>50</v>
      </c>
      <c r="O48" s="29" t="s">
        <v>48</v>
      </c>
      <c r="P48" s="29" t="s">
        <v>47</v>
      </c>
      <c r="S48" s="33">
        <v>0.82182628062360807</v>
      </c>
      <c r="T48" s="3" t="s">
        <v>11</v>
      </c>
      <c r="V48" s="37">
        <v>3.9128990348923534</v>
      </c>
      <c r="W48" s="35" t="s">
        <v>15</v>
      </c>
      <c r="X48" s="35"/>
      <c r="Y48" s="37">
        <v>8.0763734224201933</v>
      </c>
      <c r="Z48" s="35" t="s">
        <v>27</v>
      </c>
      <c r="AA48" s="35"/>
      <c r="AB48" s="40">
        <v>8.8697104677060139</v>
      </c>
      <c r="AC48" s="41" t="s">
        <v>30</v>
      </c>
      <c r="AE48" s="42">
        <v>1.338325652841782</v>
      </c>
      <c r="AF48" s="44" t="s">
        <v>13</v>
      </c>
      <c r="AH48" s="40">
        <v>5.4349480326651811</v>
      </c>
      <c r="AI48" s="41" t="s">
        <v>21</v>
      </c>
      <c r="AK48" s="45">
        <v>12.821733481811432</v>
      </c>
      <c r="AL48" s="46" t="s">
        <v>35</v>
      </c>
      <c r="AN48" s="47">
        <v>14.782850779510023</v>
      </c>
      <c r="AO48" s="48" t="s">
        <v>41</v>
      </c>
    </row>
    <row r="49" spans="1:41" x14ac:dyDescent="0.25">
      <c r="A49" s="20" t="s">
        <v>10</v>
      </c>
      <c r="B49" s="7" t="s">
        <v>103</v>
      </c>
      <c r="C49" s="7">
        <v>711.5</v>
      </c>
      <c r="D49" s="7" t="s">
        <v>104</v>
      </c>
      <c r="E49" s="7">
        <v>761.6</v>
      </c>
      <c r="F49" s="7">
        <v>50.1</v>
      </c>
      <c r="G49" s="78"/>
      <c r="H49" s="19"/>
      <c r="I49" s="19"/>
      <c r="J49" s="9" t="str">
        <f>VLOOKUP(K49,AB23:AC262,2,FALSE)</f>
        <v>Lundi 25/07</v>
      </c>
      <c r="K49" s="30">
        <f>K44+L49</f>
        <v>7.9282853099480333</v>
      </c>
      <c r="L49" s="8">
        <f>(F49/$L$7)/24</f>
        <v>0.55790645879732736</v>
      </c>
      <c r="M49" s="25"/>
      <c r="N49" s="8">
        <f>(F49/$N$12)/24</f>
        <v>0.85042096686583379</v>
      </c>
      <c r="O49" s="30">
        <f>O44+N49</f>
        <v>13.136089987325725</v>
      </c>
      <c r="P49" s="10" t="str">
        <f t="shared" ref="P49:P54" si="16">VLOOKUP(O49,AN23:AO232,2,FALSE)</f>
        <v>Dimanche 31/07</v>
      </c>
      <c r="S49" s="33">
        <v>1.3864142538975504</v>
      </c>
      <c r="T49" s="3" t="s">
        <v>13</v>
      </c>
      <c r="V49" s="37">
        <v>4.3587787676317742</v>
      </c>
      <c r="W49" s="35" t="s">
        <v>18</v>
      </c>
      <c r="X49" s="35"/>
      <c r="Y49" s="37">
        <v>8.5474201930215301</v>
      </c>
      <c r="Z49" s="35" t="s">
        <v>27</v>
      </c>
      <c r="AA49" s="35"/>
      <c r="AB49" s="40">
        <v>9.2561247216035643</v>
      </c>
      <c r="AC49" s="41" t="s">
        <v>57</v>
      </c>
      <c r="AE49" s="42">
        <v>2.2577444956477217</v>
      </c>
      <c r="AF49" s="44" t="s">
        <v>15</v>
      </c>
      <c r="AH49" s="40">
        <v>6.1105233853006675</v>
      </c>
      <c r="AI49" s="41" t="s">
        <v>23</v>
      </c>
      <c r="AK49" s="45">
        <v>13.606811432813659</v>
      </c>
      <c r="AL49" s="46" t="s">
        <v>38</v>
      </c>
      <c r="AN49" s="47">
        <v>15.42687453600594</v>
      </c>
      <c r="AO49" s="48" t="s">
        <v>43</v>
      </c>
    </row>
    <row r="50" spans="1:41" x14ac:dyDescent="0.25">
      <c r="A50" s="20" t="s">
        <v>44</v>
      </c>
      <c r="B50" s="7" t="s">
        <v>104</v>
      </c>
      <c r="C50" s="7">
        <v>761.6</v>
      </c>
      <c r="D50" s="7" t="s">
        <v>105</v>
      </c>
      <c r="E50" s="7">
        <v>796.5</v>
      </c>
      <c r="F50" s="7">
        <v>34.9</v>
      </c>
      <c r="G50" s="78"/>
      <c r="H50" s="19"/>
      <c r="I50" s="19"/>
      <c r="J50" s="9" t="str">
        <f>VLOOKUP(K50,AB24:AC262,2,FALSE)</f>
        <v>Mardi 26/07</v>
      </c>
      <c r="K50" s="30">
        <f>K49+L50</f>
        <v>8.3169267353377876</v>
      </c>
      <c r="L50" s="8">
        <f t="shared" ref="L50:L54" si="17">(F50/$L$7)/24</f>
        <v>0.38864142538975499</v>
      </c>
      <c r="M50" s="25"/>
      <c r="N50" s="8">
        <f t="shared" ref="N50:N54" si="18">(F50/$N$12)/24</f>
        <v>0.59240901683867453</v>
      </c>
      <c r="O50" s="30">
        <f>O49+N50</f>
        <v>13.7284990041644</v>
      </c>
      <c r="P50" s="10" t="str">
        <f t="shared" si="16"/>
        <v>Dimanche 31/07</v>
      </c>
      <c r="S50" s="33">
        <v>1.7394209354120269</v>
      </c>
      <c r="T50" s="3" t="s">
        <v>13</v>
      </c>
      <c r="V50" s="37">
        <v>4.8414068299925761</v>
      </c>
      <c r="W50" s="35" t="s">
        <v>18</v>
      </c>
      <c r="X50" s="35"/>
      <c r="Y50" s="37">
        <v>8.8814959168522645</v>
      </c>
      <c r="Z50" s="35" t="s">
        <v>27</v>
      </c>
      <c r="AA50" s="35"/>
      <c r="AB50" s="40">
        <v>9.6325167037861927</v>
      </c>
      <c r="AC50" s="41" t="s">
        <v>32</v>
      </c>
      <c r="AE50" s="42">
        <v>2.8326079535756956</v>
      </c>
      <c r="AF50" s="44" t="s">
        <v>15</v>
      </c>
      <c r="AH50" s="40">
        <v>6.8417780252412763</v>
      </c>
      <c r="AI50" s="41" t="s">
        <v>23</v>
      </c>
      <c r="AK50" s="45">
        <v>14.163604305864885</v>
      </c>
      <c r="AL50" s="46" t="s">
        <v>40</v>
      </c>
      <c r="AN50" s="47">
        <v>16.054194506310321</v>
      </c>
      <c r="AO50" s="48" t="s">
        <v>45</v>
      </c>
    </row>
    <row r="51" spans="1:41" x14ac:dyDescent="0.25">
      <c r="A51" s="20" t="s">
        <v>46</v>
      </c>
      <c r="B51" s="7" t="s">
        <v>105</v>
      </c>
      <c r="C51" s="7">
        <v>796.5</v>
      </c>
      <c r="D51" s="7" t="s">
        <v>106</v>
      </c>
      <c r="E51" s="7">
        <v>831.2</v>
      </c>
      <c r="F51" s="7">
        <v>34.700000000000003</v>
      </c>
      <c r="G51" s="78"/>
      <c r="H51" s="19"/>
      <c r="I51" s="19"/>
      <c r="J51" s="9" t="str">
        <f>VLOOKUP(K51,AB25:AC262,2,FALSE)</f>
        <v>Mardi 26/07</v>
      </c>
      <c r="K51" s="30">
        <f>K50+L51</f>
        <v>8.7033409892353379</v>
      </c>
      <c r="L51" s="8">
        <f t="shared" si="17"/>
        <v>0.38641425389755013</v>
      </c>
      <c r="M51" s="25"/>
      <c r="N51" s="8">
        <f t="shared" si="18"/>
        <v>0.58901412275936993</v>
      </c>
      <c r="O51" s="30">
        <f>O50+N51</f>
        <v>14.317513126923769</v>
      </c>
      <c r="P51" s="10" t="str">
        <f t="shared" si="16"/>
        <v>Lundi 01/08</v>
      </c>
      <c r="S51" s="33">
        <v>1.9064587973273943</v>
      </c>
      <c r="T51" s="3" t="s">
        <v>13</v>
      </c>
      <c r="V51" s="37">
        <v>5.2566629547141801</v>
      </c>
      <c r="W51" s="35" t="s">
        <v>21</v>
      </c>
      <c r="X51" s="35"/>
      <c r="Y51" s="37">
        <v>5.4042316258351892</v>
      </c>
      <c r="Z51" s="35" t="s">
        <v>23</v>
      </c>
      <c r="AA51" s="35"/>
      <c r="AB51" s="40">
        <v>9.8819599109131406</v>
      </c>
      <c r="AC51" s="41" t="s">
        <v>32</v>
      </c>
      <c r="AE51" s="42">
        <v>3.104625362689879</v>
      </c>
      <c r="AF51" s="44" t="s">
        <v>18</v>
      </c>
      <c r="AH51" s="40">
        <v>7.4709539717891609</v>
      </c>
      <c r="AI51" s="41" t="s">
        <v>25</v>
      </c>
      <c r="AK51" s="40">
        <v>9.0070527097253166</v>
      </c>
      <c r="AL51" s="41" t="s">
        <v>32</v>
      </c>
      <c r="AN51" s="47">
        <v>16.469933184855236</v>
      </c>
      <c r="AO51" s="48" t="s">
        <v>45</v>
      </c>
    </row>
    <row r="52" spans="1:41" x14ac:dyDescent="0.25">
      <c r="A52" s="20" t="s">
        <v>71</v>
      </c>
      <c r="B52" s="7" t="s">
        <v>106</v>
      </c>
      <c r="C52" s="7">
        <v>831.2</v>
      </c>
      <c r="D52" s="7" t="s">
        <v>107</v>
      </c>
      <c r="E52" s="7">
        <v>865</v>
      </c>
      <c r="F52" s="7">
        <v>33.799999999999997</v>
      </c>
      <c r="G52" s="78"/>
      <c r="H52" s="19"/>
      <c r="I52" s="19"/>
      <c r="J52" s="9" t="str">
        <f>VLOOKUP(K52,AB26:AC262,2,FALSE)</f>
        <v>Mercredi 27/07</v>
      </c>
      <c r="K52" s="30">
        <f>K51+L52</f>
        <v>9.0797329714179664</v>
      </c>
      <c r="L52" s="8">
        <f t="shared" si="17"/>
        <v>0.37639198218262804</v>
      </c>
      <c r="M52" s="25"/>
      <c r="N52" s="8">
        <f t="shared" si="18"/>
        <v>0.57373709940249851</v>
      </c>
      <c r="O52" s="30">
        <f>O51+N52</f>
        <v>14.891250226326267</v>
      </c>
      <c r="P52" s="10" t="str">
        <f t="shared" si="16"/>
        <v>Lundi 01/08</v>
      </c>
      <c r="S52" s="33">
        <v>2.1748329621380846</v>
      </c>
      <c r="T52" s="3" t="s">
        <v>15</v>
      </c>
      <c r="V52" s="37">
        <v>5.8409613956941353</v>
      </c>
      <c r="W52" s="35" t="s">
        <v>21</v>
      </c>
      <c r="X52" s="35"/>
      <c r="Y52" s="37">
        <v>5.916481069042316</v>
      </c>
      <c r="Z52" s="35" t="s">
        <v>23</v>
      </c>
      <c r="AA52" s="35"/>
      <c r="AB52" s="40">
        <v>9.9732739420935417</v>
      </c>
      <c r="AC52" s="41" t="s">
        <v>32</v>
      </c>
      <c r="AE52" s="42">
        <v>3.541666666666667</v>
      </c>
      <c r="AF52" s="44" t="s">
        <v>18</v>
      </c>
      <c r="AH52" s="40">
        <v>8.3562546399406088</v>
      </c>
      <c r="AI52" s="41" t="s">
        <v>27</v>
      </c>
      <c r="AK52" s="40">
        <v>9.8608017817371945</v>
      </c>
      <c r="AL52" s="41" t="s">
        <v>32</v>
      </c>
      <c r="AN52" s="47">
        <v>16.622123236822571</v>
      </c>
      <c r="AO52" s="48" t="s">
        <v>45</v>
      </c>
    </row>
    <row r="53" spans="1:41" x14ac:dyDescent="0.25">
      <c r="A53" s="20" t="s">
        <v>72</v>
      </c>
      <c r="B53" s="7" t="s">
        <v>107</v>
      </c>
      <c r="C53" s="7">
        <v>865</v>
      </c>
      <c r="D53" s="7" t="s">
        <v>108</v>
      </c>
      <c r="E53" s="7">
        <v>887.4</v>
      </c>
      <c r="F53" s="7">
        <v>22.4</v>
      </c>
      <c r="G53" s="78"/>
      <c r="H53" s="19"/>
      <c r="I53" s="19"/>
      <c r="J53" s="9" t="str">
        <f>VLOOKUP(K53,AB27:AC262,2,FALSE)</f>
        <v>Mercredi 27/07</v>
      </c>
      <c r="K53" s="30">
        <f>K52+L53</f>
        <v>9.3291761785449143</v>
      </c>
      <c r="L53" s="8">
        <f t="shared" si="17"/>
        <v>0.24944320712694876</v>
      </c>
      <c r="M53" s="25"/>
      <c r="N53" s="8">
        <f t="shared" si="18"/>
        <v>0.38022813688212925</v>
      </c>
      <c r="O53" s="30">
        <f>O52+N53</f>
        <v>15.271478363208397</v>
      </c>
      <c r="P53" s="10" t="str">
        <f t="shared" si="16"/>
        <v>Mardi 02/08</v>
      </c>
      <c r="S53" s="33">
        <v>0.39355976243504087</v>
      </c>
      <c r="T53" s="3" t="s">
        <v>11</v>
      </c>
      <c r="V53" s="37">
        <v>6.1459725315515961</v>
      </c>
      <c r="W53" s="35" t="s">
        <v>23</v>
      </c>
      <c r="X53" s="35"/>
      <c r="Y53" s="37">
        <v>6.3385300668151441</v>
      </c>
      <c r="Z53" s="35" t="s">
        <v>25</v>
      </c>
      <c r="AA53" s="35"/>
      <c r="AB53" s="42">
        <v>8.5227357089829248</v>
      </c>
      <c r="AC53" s="44" t="s">
        <v>30</v>
      </c>
      <c r="AE53" s="40">
        <v>0.61471667520054618</v>
      </c>
      <c r="AF53" s="41" t="s">
        <v>11</v>
      </c>
      <c r="AH53" s="40">
        <v>8.8183927245731262</v>
      </c>
      <c r="AI53" s="41" t="s">
        <v>27</v>
      </c>
      <c r="AK53" s="40">
        <v>10.564216778025243</v>
      </c>
      <c r="AL53" s="41" t="s">
        <v>33</v>
      </c>
      <c r="AN53" s="40">
        <v>14.176781737193764</v>
      </c>
      <c r="AO53" s="41" t="s">
        <v>41</v>
      </c>
    </row>
    <row r="54" spans="1:41" x14ac:dyDescent="0.25">
      <c r="A54" s="20" t="s">
        <v>73</v>
      </c>
      <c r="B54" s="7" t="s">
        <v>108</v>
      </c>
      <c r="C54" s="7">
        <v>887.4</v>
      </c>
      <c r="D54" s="7" t="s">
        <v>109</v>
      </c>
      <c r="E54" s="7">
        <v>895.6</v>
      </c>
      <c r="F54" s="7">
        <v>8.1999999999999993</v>
      </c>
      <c r="G54" s="78"/>
      <c r="H54" s="19"/>
      <c r="I54" s="19"/>
      <c r="J54" s="9" t="str">
        <f>VLOOKUP(K54,AB28:AC262,2,FALSE)</f>
        <v>Mercredi 27/07</v>
      </c>
      <c r="K54" s="30">
        <f>K53+L54</f>
        <v>9.4204902097253154</v>
      </c>
      <c r="L54" s="8">
        <f t="shared" si="17"/>
        <v>9.1314031180400879E-2</v>
      </c>
      <c r="M54" s="25"/>
      <c r="N54" s="8">
        <f t="shared" si="18"/>
        <v>0.13919065725149374</v>
      </c>
      <c r="O54" s="30">
        <f>O53+N54</f>
        <v>15.41066902045989</v>
      </c>
      <c r="P54" s="10" t="str">
        <f t="shared" si="16"/>
        <v>Mardi 02/08</v>
      </c>
      <c r="S54" s="33">
        <v>0.86349294729027481</v>
      </c>
      <c r="T54" s="3" t="s">
        <v>11</v>
      </c>
      <c r="V54" s="37">
        <v>6.4718077208611726</v>
      </c>
      <c r="W54" s="35" t="s">
        <v>23</v>
      </c>
      <c r="X54" s="35"/>
      <c r="Y54" s="37">
        <v>6.716035634743875</v>
      </c>
      <c r="Z54" s="35" t="s">
        <v>25</v>
      </c>
      <c r="AA54" s="35"/>
      <c r="AB54" s="42">
        <v>8.91137713437268</v>
      </c>
      <c r="AC54" s="44" t="s">
        <v>30</v>
      </c>
      <c r="AE54" s="40">
        <v>1.3799923195084487</v>
      </c>
      <c r="AF54" s="41" t="s">
        <v>13</v>
      </c>
      <c r="AH54" s="40">
        <v>9.3120824053452118</v>
      </c>
      <c r="AI54" s="41" t="s">
        <v>30</v>
      </c>
      <c r="AK54" s="40">
        <v>11.193392724573126</v>
      </c>
      <c r="AL54" s="41" t="s">
        <v>35</v>
      </c>
      <c r="AN54" s="40">
        <v>14.824517446176689</v>
      </c>
      <c r="AO54" s="41" t="s">
        <v>41</v>
      </c>
    </row>
    <row r="55" spans="1:41" x14ac:dyDescent="0.25">
      <c r="A55" s="20" t="s">
        <v>74</v>
      </c>
      <c r="B55" s="7" t="s">
        <v>109</v>
      </c>
      <c r="C55" s="7">
        <v>895.6</v>
      </c>
      <c r="D55" s="16"/>
      <c r="E55" s="4">
        <f>F22+F34+F45+F55</f>
        <v>895.6</v>
      </c>
      <c r="F55" s="4">
        <f>SUM(F49:F54)</f>
        <v>184.1</v>
      </c>
      <c r="G55" s="77"/>
      <c r="H55" s="5"/>
      <c r="I55" s="5"/>
      <c r="J55" s="12"/>
      <c r="K55" s="10"/>
      <c r="L55" s="8">
        <f t="shared" ref="L55" si="19">(F55/$L$12)/24</f>
        <v>2.0501113585746102</v>
      </c>
      <c r="M55" s="25"/>
      <c r="N55" s="14">
        <f>SUM(N47:N54)</f>
        <v>3.125</v>
      </c>
      <c r="O55" s="10"/>
      <c r="P55" s="10"/>
      <c r="S55" s="33">
        <v>1.4280809205642169</v>
      </c>
      <c r="T55" s="3" t="s">
        <v>13</v>
      </c>
      <c r="V55" s="37">
        <v>2.7046770601336299</v>
      </c>
      <c r="W55" s="35" t="s">
        <v>15</v>
      </c>
      <c r="X55" s="35"/>
      <c r="Y55" s="37">
        <v>7.1180400890868594</v>
      </c>
      <c r="Z55" s="35" t="s">
        <v>27</v>
      </c>
      <c r="AA55" s="35"/>
      <c r="AB55" s="42">
        <v>9.2977913882702303</v>
      </c>
      <c r="AC55" s="44" t="s">
        <v>32</v>
      </c>
      <c r="AE55" s="40">
        <v>2.2994111623143882</v>
      </c>
      <c r="AF55" s="41" t="s">
        <v>15</v>
      </c>
      <c r="AH55" s="42">
        <v>4.0979955456570156</v>
      </c>
      <c r="AI55" s="44" t="s">
        <v>21</v>
      </c>
      <c r="AK55" s="40">
        <v>11.8634001484781</v>
      </c>
      <c r="AL55" s="41" t="s">
        <v>35</v>
      </c>
      <c r="AN55" s="40">
        <v>15.468541202672606</v>
      </c>
      <c r="AO55" s="41" t="s">
        <v>43</v>
      </c>
    </row>
    <row r="56" spans="1:41" ht="25.5" customHeight="1" x14ac:dyDescent="0.3">
      <c r="F56" s="76"/>
      <c r="G56" s="18"/>
      <c r="H56" s="18"/>
      <c r="I56" s="18"/>
      <c r="J56" s="18"/>
      <c r="L56" s="14">
        <f>+L55+L45+L34+L22</f>
        <v>9.2121568763919814</v>
      </c>
      <c r="M56" s="13"/>
      <c r="N56" s="14">
        <f>+N55+N45+N34+N22</f>
        <v>15.202335687126563</v>
      </c>
      <c r="S56" s="33">
        <v>1.7810876020786934</v>
      </c>
      <c r="T56" s="3" t="s">
        <v>13</v>
      </c>
      <c r="V56" s="37">
        <v>2.9545657015590194</v>
      </c>
      <c r="W56" s="35" t="s">
        <v>15</v>
      </c>
      <c r="X56" s="35"/>
      <c r="Y56" s="37">
        <v>7.5890868596881953</v>
      </c>
      <c r="Z56" s="35" t="s">
        <v>27</v>
      </c>
      <c r="AA56" s="35"/>
      <c r="AB56" s="42">
        <v>9.6741833704528588</v>
      </c>
      <c r="AC56" s="44" t="s">
        <v>32</v>
      </c>
      <c r="AE56" s="40">
        <v>2.8742746202423621</v>
      </c>
      <c r="AF56" s="41" t="s">
        <v>15</v>
      </c>
      <c r="AH56" s="42">
        <v>4.476614699331849</v>
      </c>
      <c r="AI56" s="44" t="s">
        <v>21</v>
      </c>
      <c r="AK56" s="40">
        <v>12.648478099480327</v>
      </c>
      <c r="AL56" s="41" t="s">
        <v>38</v>
      </c>
      <c r="AN56" s="40">
        <v>16.095861172976985</v>
      </c>
      <c r="AO56" s="41" t="s">
        <v>45</v>
      </c>
    </row>
    <row r="57" spans="1:41" x14ac:dyDescent="0.25">
      <c r="F57" s="19"/>
      <c r="G57" s="19"/>
      <c r="H57" s="19"/>
      <c r="S57" s="33">
        <v>1.9481254639940608</v>
      </c>
      <c r="T57" s="3" t="s">
        <v>13</v>
      </c>
      <c r="V57" s="37">
        <v>3.4004454342984403</v>
      </c>
      <c r="W57" s="35" t="s">
        <v>18</v>
      </c>
      <c r="X57" s="35"/>
      <c r="Y57" s="37">
        <v>7.9231625835189305</v>
      </c>
      <c r="Z57" s="35" t="s">
        <v>27</v>
      </c>
      <c r="AA57" s="35"/>
      <c r="AB57" s="42">
        <v>9.9236265775798067</v>
      </c>
      <c r="AC57" s="44" t="s">
        <v>32</v>
      </c>
      <c r="AE57" s="40">
        <v>3.1462920293565455</v>
      </c>
      <c r="AF57" s="41" t="s">
        <v>18</v>
      </c>
      <c r="AH57" s="42">
        <v>5.1521900519673354</v>
      </c>
      <c r="AI57" s="44" t="s">
        <v>23</v>
      </c>
      <c r="AK57" s="40">
        <v>13.205270972531553</v>
      </c>
      <c r="AL57" s="41" t="s">
        <v>40</v>
      </c>
      <c r="AN57" s="40">
        <v>16.5115998515219</v>
      </c>
      <c r="AO57" s="41" t="s">
        <v>45</v>
      </c>
    </row>
    <row r="58" spans="1:41" x14ac:dyDescent="0.25">
      <c r="S58" s="33">
        <v>2.2164996288047512</v>
      </c>
      <c r="T58" s="3" t="s">
        <v>15</v>
      </c>
      <c r="V58" s="37">
        <v>3.8830734966592422</v>
      </c>
      <c r="W58" s="35" t="s">
        <v>18</v>
      </c>
      <c r="X58" s="35"/>
      <c r="Y58" s="37">
        <v>5.4458982925018562</v>
      </c>
      <c r="Z58" s="35" t="s">
        <v>23</v>
      </c>
      <c r="AA58" s="35"/>
      <c r="AB58" s="42">
        <v>10.014940608760208</v>
      </c>
      <c r="AC58" s="44" t="s">
        <v>33</v>
      </c>
      <c r="AE58" s="40">
        <v>3.5833333333333335</v>
      </c>
      <c r="AF58" s="41" t="s">
        <v>18</v>
      </c>
      <c r="AH58" s="42">
        <v>5.8834446919079442</v>
      </c>
      <c r="AI58" s="44" t="s">
        <v>23</v>
      </c>
      <c r="AK58" s="45">
        <v>9.0487193763919826</v>
      </c>
      <c r="AL58" s="46" t="s">
        <v>32</v>
      </c>
      <c r="AN58" s="40">
        <v>16.663789903489235</v>
      </c>
      <c r="AO58" s="41" t="s">
        <v>45</v>
      </c>
    </row>
    <row r="59" spans="1:41" x14ac:dyDescent="0.25">
      <c r="S59" s="33">
        <v>0.4352264291017075</v>
      </c>
      <c r="T59" s="3" t="s">
        <v>11</v>
      </c>
      <c r="V59" s="37">
        <v>4.2983296213808462</v>
      </c>
      <c r="W59" s="35" t="s">
        <v>21</v>
      </c>
      <c r="X59" s="35"/>
      <c r="Y59" s="37">
        <v>5.9581477357089829</v>
      </c>
      <c r="Z59" s="35" t="s">
        <v>23</v>
      </c>
      <c r="AA59" s="35"/>
      <c r="AB59" s="40">
        <v>8.5644023756495908</v>
      </c>
      <c r="AC59" s="41" t="s">
        <v>30</v>
      </c>
      <c r="AE59" s="42">
        <v>0.65638334186721292</v>
      </c>
      <c r="AF59" s="44" t="s">
        <v>11</v>
      </c>
      <c r="AH59" s="42">
        <v>6.5126206384558287</v>
      </c>
      <c r="AI59" s="44" t="s">
        <v>25</v>
      </c>
      <c r="AK59" s="45">
        <v>9.9024684484038605</v>
      </c>
      <c r="AL59" s="46" t="s">
        <v>32</v>
      </c>
      <c r="AN59" s="47">
        <v>14.21844840386043</v>
      </c>
      <c r="AO59" s="48" t="s">
        <v>58</v>
      </c>
    </row>
    <row r="60" spans="1:41" x14ac:dyDescent="0.25">
      <c r="S60" s="33">
        <v>0.90515961395694133</v>
      </c>
      <c r="T60" s="3" t="s">
        <v>11</v>
      </c>
      <c r="V60" s="37">
        <v>4.8826280623608014</v>
      </c>
      <c r="W60" s="35" t="s">
        <v>21</v>
      </c>
      <c r="X60" s="35"/>
      <c r="Y60" s="37">
        <v>6.380196733481811</v>
      </c>
      <c r="Z60" s="35" t="s">
        <v>25</v>
      </c>
      <c r="AA60" s="35"/>
      <c r="AB60" s="40">
        <v>8.9530438010393461</v>
      </c>
      <c r="AC60" s="41" t="s">
        <v>30</v>
      </c>
      <c r="AE60" s="42">
        <v>1.4216589861751152</v>
      </c>
      <c r="AF60" s="44" t="s">
        <v>13</v>
      </c>
      <c r="AH60" s="42">
        <v>7.3979213066072766</v>
      </c>
      <c r="AI60" s="44" t="s">
        <v>27</v>
      </c>
      <c r="AK60" s="45">
        <v>10.605883444691909</v>
      </c>
      <c r="AL60" s="46" t="s">
        <v>33</v>
      </c>
      <c r="AN60" s="47">
        <v>14.866184112843355</v>
      </c>
      <c r="AO60" s="48" t="s">
        <v>41</v>
      </c>
    </row>
    <row r="61" spans="1:41" x14ac:dyDescent="0.25">
      <c r="S61" s="33">
        <v>1.4697475872308834</v>
      </c>
      <c r="T61" s="3" t="s">
        <v>13</v>
      </c>
      <c r="V61" s="37">
        <v>5.1876391982182621</v>
      </c>
      <c r="W61" s="35" t="s">
        <v>23</v>
      </c>
      <c r="X61" s="35"/>
      <c r="Y61" s="37">
        <v>6.7577023014105411</v>
      </c>
      <c r="Z61" s="35" t="s">
        <v>25</v>
      </c>
      <c r="AA61" s="35"/>
      <c r="AB61" s="40">
        <v>9.3394580549368964</v>
      </c>
      <c r="AC61" s="41" t="s">
        <v>32</v>
      </c>
      <c r="AE61" s="42">
        <v>2.3410778289810548</v>
      </c>
      <c r="AF61" s="44" t="s">
        <v>15</v>
      </c>
      <c r="AH61" s="42">
        <v>7.8600593912397931</v>
      </c>
      <c r="AI61" s="44" t="s">
        <v>27</v>
      </c>
      <c r="AK61" s="45">
        <v>11.235059391239792</v>
      </c>
      <c r="AL61" s="46" t="s">
        <v>35</v>
      </c>
      <c r="AN61" s="47">
        <v>15.510207869339272</v>
      </c>
      <c r="AO61" s="48" t="s">
        <v>43</v>
      </c>
    </row>
    <row r="62" spans="1:41" x14ac:dyDescent="0.25">
      <c r="S62" s="33">
        <v>1.82275426874536</v>
      </c>
      <c r="T62" s="3" t="s">
        <v>13</v>
      </c>
      <c r="V62" s="37">
        <v>5.5134743875278387</v>
      </c>
      <c r="W62" s="35" t="s">
        <v>23</v>
      </c>
      <c r="X62" s="35"/>
      <c r="Y62" s="37">
        <v>7.1597067557535254</v>
      </c>
      <c r="Z62" s="35" t="s">
        <v>27</v>
      </c>
      <c r="AA62" s="35"/>
      <c r="AB62" s="40">
        <v>9.7158500371195249</v>
      </c>
      <c r="AC62" s="41" t="s">
        <v>32</v>
      </c>
      <c r="AE62" s="42">
        <v>2.9159412869090287</v>
      </c>
      <c r="AF62" s="44" t="s">
        <v>15</v>
      </c>
      <c r="AH62" s="42">
        <v>8.3537490720118797</v>
      </c>
      <c r="AI62" s="44" t="s">
        <v>30</v>
      </c>
      <c r="AK62" s="45">
        <v>11.905066815144766</v>
      </c>
      <c r="AL62" s="46" t="s">
        <v>35</v>
      </c>
      <c r="AN62" s="47">
        <v>16.137527839643653</v>
      </c>
      <c r="AO62" s="48" t="s">
        <v>45</v>
      </c>
    </row>
    <row r="63" spans="1:41" x14ac:dyDescent="0.25">
      <c r="S63" s="33">
        <v>1.9897921306607274</v>
      </c>
      <c r="T63" s="3" t="s">
        <v>13</v>
      </c>
      <c r="V63" s="37">
        <v>2.7463437268002968</v>
      </c>
      <c r="W63" s="35" t="s">
        <v>15</v>
      </c>
      <c r="X63" s="35"/>
      <c r="Y63" s="37">
        <v>7.6307535263548614</v>
      </c>
      <c r="Z63" s="35" t="s">
        <v>27</v>
      </c>
      <c r="AA63" s="35"/>
      <c r="AB63" s="40">
        <v>9.9652932442464728</v>
      </c>
      <c r="AC63" s="41" t="s">
        <v>32</v>
      </c>
      <c r="AE63" s="42">
        <v>3.187958696023212</v>
      </c>
      <c r="AF63" s="44" t="s">
        <v>18</v>
      </c>
      <c r="AH63" s="40">
        <v>4.1396622123236817</v>
      </c>
      <c r="AI63" s="41" t="s">
        <v>21</v>
      </c>
      <c r="AK63" s="45">
        <v>12.690144766146993</v>
      </c>
      <c r="AL63" s="46" t="s">
        <v>38</v>
      </c>
      <c r="AN63" s="47">
        <v>16.553266518188568</v>
      </c>
      <c r="AO63" s="48" t="s">
        <v>45</v>
      </c>
    </row>
    <row r="64" spans="1:41" x14ac:dyDescent="0.25">
      <c r="S64" s="33">
        <v>2.2581662954714177</v>
      </c>
      <c r="T64" s="3" t="s">
        <v>15</v>
      </c>
      <c r="V64" s="37">
        <v>2.9962323682256864</v>
      </c>
      <c r="W64" s="35" t="s">
        <v>15</v>
      </c>
      <c r="X64" s="35"/>
      <c r="Y64" s="37">
        <v>7.9648292501855966</v>
      </c>
      <c r="Z64" s="35" t="s">
        <v>27</v>
      </c>
      <c r="AA64" s="35"/>
      <c r="AB64" s="40">
        <v>10.056607275426874</v>
      </c>
      <c r="AC64" s="41" t="s">
        <v>33</v>
      </c>
      <c r="AE64" s="42">
        <v>3.625</v>
      </c>
      <c r="AF64" s="44" t="s">
        <v>18</v>
      </c>
      <c r="AH64" s="40">
        <v>4.518281365998515</v>
      </c>
      <c r="AI64" s="41" t="s">
        <v>21</v>
      </c>
      <c r="AK64" s="45">
        <v>13.246937639198219</v>
      </c>
      <c r="AL64" s="46" t="s">
        <v>40</v>
      </c>
      <c r="AN64" s="47">
        <v>16.705456570155903</v>
      </c>
      <c r="AO64" s="48" t="s">
        <v>45</v>
      </c>
    </row>
    <row r="65" spans="19:41" x14ac:dyDescent="0.25">
      <c r="S65" s="33">
        <v>0.47689309576837419</v>
      </c>
      <c r="T65" s="3" t="s">
        <v>11</v>
      </c>
      <c r="V65" s="37">
        <v>3.4421121009651072</v>
      </c>
      <c r="W65" s="35" t="s">
        <v>18</v>
      </c>
      <c r="X65" s="35"/>
      <c r="Y65" s="37">
        <v>5.4875649591685223</v>
      </c>
      <c r="Z65" s="35" t="s">
        <v>23</v>
      </c>
      <c r="AA65" s="35"/>
      <c r="AB65" s="42">
        <v>8.6060690423162587</v>
      </c>
      <c r="AC65" s="44" t="s">
        <v>30</v>
      </c>
      <c r="AE65" s="40">
        <v>0.69805000853387955</v>
      </c>
      <c r="AF65" s="41" t="s">
        <v>11</v>
      </c>
      <c r="AH65" s="40">
        <v>5.1938567186340014</v>
      </c>
      <c r="AI65" s="41" t="s">
        <v>23</v>
      </c>
      <c r="AK65" s="40">
        <v>9.0903860430586487</v>
      </c>
      <c r="AL65" s="41" t="s">
        <v>32</v>
      </c>
      <c r="AN65" s="40">
        <v>14.260115070527098</v>
      </c>
      <c r="AO65" s="41" t="s">
        <v>41</v>
      </c>
    </row>
    <row r="66" spans="19:41" x14ac:dyDescent="0.25">
      <c r="S66" s="33">
        <v>0.94682628062360807</v>
      </c>
      <c r="T66" s="3" t="s">
        <v>11</v>
      </c>
      <c r="V66" s="37">
        <v>3.9247401633259091</v>
      </c>
      <c r="W66" s="35" t="s">
        <v>18</v>
      </c>
      <c r="X66" s="35"/>
      <c r="Y66" s="37">
        <v>5.999814402375649</v>
      </c>
      <c r="Z66" s="35" t="s">
        <v>23</v>
      </c>
      <c r="AA66" s="35"/>
      <c r="AB66" s="42">
        <v>8.9947104677060139</v>
      </c>
      <c r="AC66" s="44" t="s">
        <v>30</v>
      </c>
      <c r="AE66" s="40">
        <v>1.463325652841782</v>
      </c>
      <c r="AF66" s="41" t="s">
        <v>13</v>
      </c>
      <c r="AH66" s="40">
        <v>5.9251113585746102</v>
      </c>
      <c r="AI66" s="41" t="s">
        <v>23</v>
      </c>
      <c r="AK66" s="40">
        <v>9.9441351150705266</v>
      </c>
      <c r="AL66" s="41" t="s">
        <v>32</v>
      </c>
      <c r="AN66" s="40">
        <v>14.907850779510023</v>
      </c>
      <c r="AO66" s="41" t="s">
        <v>41</v>
      </c>
    </row>
    <row r="67" spans="19:41" x14ac:dyDescent="0.25">
      <c r="S67" s="33">
        <v>1.5114142538975504</v>
      </c>
      <c r="T67" s="3" t="s">
        <v>13</v>
      </c>
      <c r="V67" s="37">
        <v>4.3399962880475123</v>
      </c>
      <c r="W67" s="35" t="s">
        <v>21</v>
      </c>
      <c r="X67" s="35"/>
      <c r="Y67" s="37">
        <v>6.4218634001484771</v>
      </c>
      <c r="Z67" s="35" t="s">
        <v>25</v>
      </c>
      <c r="AA67" s="35"/>
      <c r="AB67" s="42">
        <v>9.3811247216035643</v>
      </c>
      <c r="AC67" s="44" t="s">
        <v>32</v>
      </c>
      <c r="AE67" s="40">
        <v>2.3827444956477217</v>
      </c>
      <c r="AF67" s="41" t="s">
        <v>15</v>
      </c>
      <c r="AH67" s="40">
        <v>6.5542873051224948</v>
      </c>
      <c r="AI67" s="41" t="s">
        <v>25</v>
      </c>
      <c r="AK67" s="40">
        <v>10.647550111358575</v>
      </c>
      <c r="AL67" s="41" t="s">
        <v>33</v>
      </c>
      <c r="AN67" s="40">
        <v>15.55187453600594</v>
      </c>
      <c r="AO67" s="41" t="s">
        <v>43</v>
      </c>
    </row>
    <row r="68" spans="19:41" x14ac:dyDescent="0.25">
      <c r="S68" s="33">
        <v>1.8644209354120269</v>
      </c>
      <c r="T68" s="3" t="s">
        <v>13</v>
      </c>
      <c r="V68" s="37">
        <v>4.9242947290274675</v>
      </c>
      <c r="W68" s="35" t="s">
        <v>21</v>
      </c>
      <c r="X68" s="35"/>
      <c r="Y68" s="37">
        <v>6.7993689680772071</v>
      </c>
      <c r="Z68" s="35" t="s">
        <v>25</v>
      </c>
      <c r="AA68" s="35"/>
      <c r="AB68" s="42">
        <v>9.7575167037861927</v>
      </c>
      <c r="AC68" s="44" t="s">
        <v>32</v>
      </c>
      <c r="AE68" s="40">
        <v>2.9576079535756956</v>
      </c>
      <c r="AF68" s="41" t="s">
        <v>15</v>
      </c>
      <c r="AH68" s="40">
        <v>7.4395879732739427</v>
      </c>
      <c r="AI68" s="41" t="s">
        <v>27</v>
      </c>
      <c r="AK68" s="40">
        <v>11.276726057906458</v>
      </c>
      <c r="AL68" s="41" t="s">
        <v>35</v>
      </c>
      <c r="AN68" s="40">
        <v>16.179194506310321</v>
      </c>
      <c r="AO68" s="41" t="s">
        <v>45</v>
      </c>
    </row>
    <row r="69" spans="19:41" x14ac:dyDescent="0.25">
      <c r="S69" s="33">
        <v>2.0314587973273945</v>
      </c>
      <c r="T69" s="3" t="s">
        <v>15</v>
      </c>
      <c r="V69" s="37">
        <v>5.2293058648849282</v>
      </c>
      <c r="W69" s="35" t="s">
        <v>23</v>
      </c>
      <c r="X69" s="35"/>
      <c r="Y69" s="37">
        <v>7.2013734224201915</v>
      </c>
      <c r="Z69" s="35" t="s">
        <v>27</v>
      </c>
      <c r="AA69" s="35"/>
      <c r="AB69" s="42">
        <v>10.006959910913141</v>
      </c>
      <c r="AC69" s="44" t="s">
        <v>33</v>
      </c>
      <c r="AE69" s="40">
        <v>3.229625362689879</v>
      </c>
      <c r="AF69" s="41" t="s">
        <v>18</v>
      </c>
      <c r="AH69" s="40">
        <v>7.9017260579064592</v>
      </c>
      <c r="AI69" s="41" t="s">
        <v>27</v>
      </c>
      <c r="AK69" s="40">
        <v>11.946733481811432</v>
      </c>
      <c r="AL69" s="41" t="s">
        <v>35</v>
      </c>
      <c r="AN69" s="40">
        <v>16.594933184855236</v>
      </c>
      <c r="AO69" s="41" t="s">
        <v>45</v>
      </c>
    </row>
    <row r="70" spans="19:41" x14ac:dyDescent="0.25">
      <c r="S70" s="33">
        <v>2.2998329621380851</v>
      </c>
      <c r="T70" s="3" t="s">
        <v>15</v>
      </c>
      <c r="V70" s="37">
        <v>5.5551410541945048</v>
      </c>
      <c r="W70" s="35" t="s">
        <v>23</v>
      </c>
      <c r="X70" s="35"/>
      <c r="Y70" s="37">
        <v>7.6724201930215274</v>
      </c>
      <c r="Z70" s="35" t="s">
        <v>27</v>
      </c>
      <c r="AA70" s="35"/>
      <c r="AB70" s="42">
        <v>10.098273942093542</v>
      </c>
      <c r="AC70" s="44" t="s">
        <v>33</v>
      </c>
      <c r="AE70" s="40">
        <v>3.666666666666667</v>
      </c>
      <c r="AF70" s="41" t="s">
        <v>18</v>
      </c>
      <c r="AH70" s="40">
        <v>8.3954157386785457</v>
      </c>
      <c r="AI70" s="41" t="s">
        <v>30</v>
      </c>
      <c r="AK70" s="40">
        <v>12.731811432813659</v>
      </c>
      <c r="AL70" s="41" t="s">
        <v>38</v>
      </c>
      <c r="AN70" s="40">
        <v>16.747123236822571</v>
      </c>
      <c r="AO70" s="41" t="s">
        <v>45</v>
      </c>
    </row>
    <row r="71" spans="19:41" x14ac:dyDescent="0.25">
      <c r="S71" s="33">
        <v>0.51855976243504087</v>
      </c>
      <c r="T71" s="3" t="s">
        <v>11</v>
      </c>
      <c r="V71" s="37">
        <v>2.7880103934669638</v>
      </c>
      <c r="W71" s="35" t="s">
        <v>15</v>
      </c>
      <c r="X71" s="35"/>
      <c r="Y71" s="37">
        <v>8.0064959168522627</v>
      </c>
      <c r="Z71" s="35" t="s">
        <v>30</v>
      </c>
      <c r="AA71" s="35"/>
      <c r="AB71" s="40">
        <v>8.6477357089829248</v>
      </c>
      <c r="AC71" s="41" t="s">
        <v>30</v>
      </c>
      <c r="AE71" s="42">
        <v>0.73971667520054618</v>
      </c>
      <c r="AF71" s="44" t="s">
        <v>11</v>
      </c>
      <c r="AH71" s="47">
        <v>4.1813288789903487</v>
      </c>
      <c r="AI71" s="48" t="s">
        <v>21</v>
      </c>
      <c r="AK71" s="40">
        <v>13.288604305864885</v>
      </c>
      <c r="AL71" s="41" t="s">
        <v>40</v>
      </c>
      <c r="AN71" s="47">
        <v>14.301781737193764</v>
      </c>
      <c r="AO71" s="48" t="s">
        <v>41</v>
      </c>
    </row>
    <row r="72" spans="19:41" x14ac:dyDescent="0.25">
      <c r="S72" s="33">
        <v>0.98849294729027481</v>
      </c>
      <c r="T72" s="3" t="s">
        <v>11</v>
      </c>
      <c r="V72" s="37">
        <v>3.0378990348923534</v>
      </c>
      <c r="W72" s="35" t="s">
        <v>18</v>
      </c>
      <c r="X72" s="35"/>
      <c r="Y72" s="37">
        <v>5.5292316258351901</v>
      </c>
      <c r="Z72" s="35" t="s">
        <v>23</v>
      </c>
      <c r="AA72" s="35"/>
      <c r="AB72" s="40">
        <v>9.03637713437268</v>
      </c>
      <c r="AC72" s="41" t="s">
        <v>32</v>
      </c>
      <c r="AE72" s="42">
        <v>1.5049923195084487</v>
      </c>
      <c r="AF72" s="44" t="s">
        <v>13</v>
      </c>
      <c r="AH72" s="47">
        <v>4.5599480326651811</v>
      </c>
      <c r="AI72" s="48" t="s">
        <v>21</v>
      </c>
      <c r="AK72" s="47">
        <v>9.1320527097253166</v>
      </c>
      <c r="AL72" s="48" t="s">
        <v>32</v>
      </c>
      <c r="AN72" s="47">
        <v>14.949517446176689</v>
      </c>
      <c r="AO72" s="48" t="s">
        <v>41</v>
      </c>
    </row>
    <row r="73" spans="19:41" x14ac:dyDescent="0.25">
      <c r="S73" s="33">
        <v>1.5530809205642169</v>
      </c>
      <c r="T73" s="3" t="s">
        <v>13</v>
      </c>
      <c r="V73" s="37">
        <v>3.4837787676317742</v>
      </c>
      <c r="W73" s="35" t="s">
        <v>18</v>
      </c>
      <c r="X73" s="35"/>
      <c r="Y73" s="37">
        <v>6.0414810690423169</v>
      </c>
      <c r="Z73" s="35" t="s">
        <v>25</v>
      </c>
      <c r="AA73" s="35"/>
      <c r="AB73" s="40">
        <v>9.4227913882702303</v>
      </c>
      <c r="AC73" s="41" t="s">
        <v>32</v>
      </c>
      <c r="AE73" s="42">
        <v>2.4244111623143882</v>
      </c>
      <c r="AF73" s="44" t="s">
        <v>15</v>
      </c>
      <c r="AH73" s="47">
        <v>5.2355233853006675</v>
      </c>
      <c r="AI73" s="48" t="s">
        <v>23</v>
      </c>
      <c r="AK73" s="47">
        <v>9.9858017817371945</v>
      </c>
      <c r="AL73" s="48" t="s">
        <v>32</v>
      </c>
      <c r="AN73" s="47">
        <v>15.593541202672606</v>
      </c>
      <c r="AO73" s="48" t="s">
        <v>43</v>
      </c>
    </row>
    <row r="74" spans="19:41" x14ac:dyDescent="0.25">
      <c r="S74" s="33">
        <v>1.9060876020786934</v>
      </c>
      <c r="T74" s="3" t="s">
        <v>13</v>
      </c>
      <c r="V74" s="37">
        <v>3.9664068299925761</v>
      </c>
      <c r="W74" s="35" t="s">
        <v>18</v>
      </c>
      <c r="X74" s="35"/>
      <c r="Y74" s="37">
        <v>6.463530066815145</v>
      </c>
      <c r="Z74" s="35" t="s">
        <v>25</v>
      </c>
      <c r="AA74" s="35"/>
      <c r="AB74" s="40">
        <v>9.7991833704528588</v>
      </c>
      <c r="AC74" s="41" t="s">
        <v>32</v>
      </c>
      <c r="AE74" s="42">
        <v>2.9992746202423621</v>
      </c>
      <c r="AF74" s="44" t="s">
        <v>15</v>
      </c>
      <c r="AH74" s="47">
        <v>5.9667780252412763</v>
      </c>
      <c r="AI74" s="48" t="s">
        <v>23</v>
      </c>
      <c r="AK74" s="47">
        <v>10.689216778025243</v>
      </c>
      <c r="AL74" s="48" t="s">
        <v>33</v>
      </c>
      <c r="AN74" s="47">
        <v>16.220861172976985</v>
      </c>
      <c r="AO74" s="48" t="s">
        <v>45</v>
      </c>
    </row>
    <row r="75" spans="19:41" x14ac:dyDescent="0.25">
      <c r="S75" s="33">
        <v>2.0731254639940611</v>
      </c>
      <c r="T75" s="3" t="s">
        <v>15</v>
      </c>
      <c r="V75" s="37">
        <v>4.3816629547141801</v>
      </c>
      <c r="W75" s="35" t="s">
        <v>21</v>
      </c>
      <c r="X75" s="35"/>
      <c r="Y75" s="37">
        <v>6.841035634743875</v>
      </c>
      <c r="Z75" s="35" t="s">
        <v>25</v>
      </c>
      <c r="AA75" s="35"/>
      <c r="AB75" s="40">
        <v>10.048626577579807</v>
      </c>
      <c r="AC75" s="41" t="s">
        <v>33</v>
      </c>
      <c r="AE75" s="42">
        <v>3.2712920293565455</v>
      </c>
      <c r="AF75" s="44" t="s">
        <v>18</v>
      </c>
      <c r="AH75" s="47">
        <v>6.5959539717891609</v>
      </c>
      <c r="AI75" s="48" t="s">
        <v>25</v>
      </c>
      <c r="AK75" s="47">
        <v>11.318392724573126</v>
      </c>
      <c r="AL75" s="48" t="s">
        <v>35</v>
      </c>
      <c r="AN75" s="47">
        <v>16.6365998515219</v>
      </c>
      <c r="AO75" s="48" t="s">
        <v>45</v>
      </c>
    </row>
    <row r="76" spans="19:41" x14ac:dyDescent="0.25">
      <c r="S76" s="33">
        <v>2.3414996288047516</v>
      </c>
      <c r="T76" s="3" t="s">
        <v>15</v>
      </c>
      <c r="V76" s="37">
        <v>4.9659613956941353</v>
      </c>
      <c r="W76" s="35" t="s">
        <v>21</v>
      </c>
      <c r="X76" s="35"/>
      <c r="Y76" s="37">
        <v>7.2430400890868594</v>
      </c>
      <c r="Z76" s="35" t="s">
        <v>27</v>
      </c>
      <c r="AA76" s="35"/>
      <c r="AB76" s="42">
        <v>10.139940608760208</v>
      </c>
      <c r="AC76" s="44" t="s">
        <v>33</v>
      </c>
      <c r="AE76" s="42">
        <v>3.7083333333333335</v>
      </c>
      <c r="AF76" s="44" t="s">
        <v>18</v>
      </c>
      <c r="AH76" s="47">
        <v>7.4812546399406088</v>
      </c>
      <c r="AI76" s="48" t="s">
        <v>55</v>
      </c>
      <c r="AK76" s="47">
        <v>11.9884001484781</v>
      </c>
      <c r="AL76" s="48" t="s">
        <v>35</v>
      </c>
      <c r="AN76" s="47">
        <v>16.788789903489235</v>
      </c>
      <c r="AO76" s="48" t="s">
        <v>45</v>
      </c>
    </row>
    <row r="77" spans="19:41" x14ac:dyDescent="0.25">
      <c r="S77" s="33">
        <v>0.5602264291017075</v>
      </c>
      <c r="T77" s="3" t="s">
        <v>11</v>
      </c>
      <c r="V77" s="37">
        <v>5.2709725315515961</v>
      </c>
      <c r="W77" s="35" t="s">
        <v>23</v>
      </c>
      <c r="X77" s="35"/>
      <c r="Y77" s="37">
        <v>7.7140868596881953</v>
      </c>
      <c r="Z77" s="35" t="s">
        <v>27</v>
      </c>
      <c r="AA77" s="35"/>
      <c r="AB77" s="42">
        <v>8.6894023756495926</v>
      </c>
      <c r="AC77" s="44" t="s">
        <v>30</v>
      </c>
      <c r="AE77" s="40">
        <v>0.78138334186721292</v>
      </c>
      <c r="AF77" s="41" t="s">
        <v>11</v>
      </c>
      <c r="AH77" s="47">
        <v>7.9433927245731253</v>
      </c>
      <c r="AI77" s="48" t="s">
        <v>27</v>
      </c>
      <c r="AK77" s="47">
        <v>12.773478099480327</v>
      </c>
      <c r="AL77" s="48" t="s">
        <v>38</v>
      </c>
      <c r="AN77" s="40">
        <v>14.34344840386043</v>
      </c>
      <c r="AO77" s="41" t="s">
        <v>41</v>
      </c>
    </row>
    <row r="78" spans="19:41" x14ac:dyDescent="0.25">
      <c r="S78" s="33">
        <v>1.0301596139569413</v>
      </c>
      <c r="T78" s="3" t="s">
        <v>13</v>
      </c>
      <c r="V78" s="37">
        <v>5.5968077208611726</v>
      </c>
      <c r="W78" s="35" t="s">
        <v>23</v>
      </c>
      <c r="X78" s="35"/>
      <c r="Y78" s="37">
        <v>8.0481625835189305</v>
      </c>
      <c r="Z78" s="35" t="s">
        <v>30</v>
      </c>
      <c r="AA78" s="35"/>
      <c r="AB78" s="42">
        <v>9.0780438010393478</v>
      </c>
      <c r="AC78" s="44" t="s">
        <v>32</v>
      </c>
      <c r="AE78" s="40">
        <v>1.5466589861751152</v>
      </c>
      <c r="AF78" s="41" t="s">
        <v>13</v>
      </c>
      <c r="AH78" s="47">
        <v>8.4370824053452118</v>
      </c>
      <c r="AI78" s="48" t="s">
        <v>30</v>
      </c>
      <c r="AK78" s="47">
        <v>13.330270972531553</v>
      </c>
      <c r="AL78" s="48" t="s">
        <v>40</v>
      </c>
      <c r="AN78" s="40">
        <v>14.991184112843355</v>
      </c>
      <c r="AO78" s="41" t="s">
        <v>41</v>
      </c>
    </row>
    <row r="79" spans="19:41" x14ac:dyDescent="0.25">
      <c r="S79" s="33">
        <v>1.5947475872308834</v>
      </c>
      <c r="T79" s="3" t="s">
        <v>13</v>
      </c>
      <c r="V79" s="37">
        <v>2.8296770601336299</v>
      </c>
      <c r="W79" s="35" t="s">
        <v>15</v>
      </c>
      <c r="X79" s="35"/>
      <c r="Y79" s="37">
        <v>5.5708982925018562</v>
      </c>
      <c r="Z79" s="35" t="s">
        <v>23</v>
      </c>
      <c r="AA79" s="35"/>
      <c r="AB79" s="42">
        <v>9.4644580549368982</v>
      </c>
      <c r="AC79" s="44" t="s">
        <v>32</v>
      </c>
      <c r="AE79" s="40">
        <v>2.4660778289810548</v>
      </c>
      <c r="AF79" s="41" t="s">
        <v>15</v>
      </c>
      <c r="AH79" s="40">
        <v>4.2229955456570156</v>
      </c>
      <c r="AI79" s="41" t="s">
        <v>21</v>
      </c>
      <c r="AK79" s="40">
        <v>9.1737193763919826</v>
      </c>
      <c r="AL79" s="41" t="s">
        <v>32</v>
      </c>
      <c r="AN79" s="40">
        <v>15.635207869339272</v>
      </c>
      <c r="AO79" s="41" t="s">
        <v>43</v>
      </c>
    </row>
    <row r="80" spans="19:41" x14ac:dyDescent="0.25">
      <c r="S80" s="33">
        <v>1.94775426874536</v>
      </c>
      <c r="T80" s="3" t="s">
        <v>13</v>
      </c>
      <c r="V80" s="37">
        <v>3.0795657015590194</v>
      </c>
      <c r="W80" s="35" t="s">
        <v>18</v>
      </c>
      <c r="X80" s="35"/>
      <c r="Y80" s="37">
        <v>6.0831477357089829</v>
      </c>
      <c r="Z80" s="35" t="s">
        <v>25</v>
      </c>
      <c r="AA80" s="35"/>
      <c r="AB80" s="42">
        <v>9.8408500371195267</v>
      </c>
      <c r="AC80" s="44" t="s">
        <v>32</v>
      </c>
      <c r="AE80" s="40">
        <v>3.0409412869090287</v>
      </c>
      <c r="AF80" s="41" t="s">
        <v>18</v>
      </c>
      <c r="AH80" s="40">
        <v>4.601614699331849</v>
      </c>
      <c r="AI80" s="41" t="s">
        <v>21</v>
      </c>
      <c r="AK80" s="40">
        <v>10.027468448403861</v>
      </c>
      <c r="AL80" s="41" t="s">
        <v>33</v>
      </c>
      <c r="AN80" s="40">
        <v>16.262527839643653</v>
      </c>
      <c r="AO80" s="41" t="s">
        <v>45</v>
      </c>
    </row>
    <row r="81" spans="19:41" x14ac:dyDescent="0.25">
      <c r="S81" s="33">
        <v>2.1147921306607276</v>
      </c>
      <c r="T81" s="3" t="s">
        <v>15</v>
      </c>
      <c r="V81" s="37">
        <v>3.5254454342984403</v>
      </c>
      <c r="W81" s="35" t="s">
        <v>18</v>
      </c>
      <c r="X81" s="35"/>
      <c r="Y81" s="37">
        <v>6.505196733481811</v>
      </c>
      <c r="Z81" s="35" t="s">
        <v>25</v>
      </c>
      <c r="AA81" s="35"/>
      <c r="AB81" s="42">
        <v>10.090293244246475</v>
      </c>
      <c r="AC81" s="44" t="s">
        <v>33</v>
      </c>
      <c r="AE81" s="40">
        <v>3.312958696023212</v>
      </c>
      <c r="AF81" s="41" t="s">
        <v>18</v>
      </c>
      <c r="AH81" s="40">
        <v>5.2771900519673354</v>
      </c>
      <c r="AI81" s="41" t="s">
        <v>23</v>
      </c>
      <c r="AK81" s="40">
        <v>10.730883444691909</v>
      </c>
      <c r="AL81" s="41" t="s">
        <v>33</v>
      </c>
      <c r="AN81" s="40">
        <v>16.678266518188568</v>
      </c>
      <c r="AO81" s="41" t="s">
        <v>45</v>
      </c>
    </row>
    <row r="82" spans="19:41" x14ac:dyDescent="0.25">
      <c r="S82" s="33">
        <v>2.3831662954714181</v>
      </c>
      <c r="T82" s="3" t="s">
        <v>15</v>
      </c>
      <c r="V82" s="37">
        <v>4.0080734966592422</v>
      </c>
      <c r="W82" s="35" t="s">
        <v>21</v>
      </c>
      <c r="X82" s="35"/>
      <c r="Y82" s="37">
        <v>6.8827023014105411</v>
      </c>
      <c r="Z82" s="35" t="s">
        <v>25</v>
      </c>
      <c r="AA82" s="35"/>
      <c r="AB82" s="40">
        <v>10.181607275426876</v>
      </c>
      <c r="AC82" s="41" t="s">
        <v>33</v>
      </c>
      <c r="AE82" s="40">
        <v>3.75</v>
      </c>
      <c r="AF82" s="41" t="s">
        <v>18</v>
      </c>
      <c r="AH82" s="40">
        <v>6.0084446919079442</v>
      </c>
      <c r="AI82" s="41" t="s">
        <v>25</v>
      </c>
      <c r="AK82" s="40">
        <v>11.360059391239792</v>
      </c>
      <c r="AL82" s="41" t="s">
        <v>35</v>
      </c>
      <c r="AN82" s="40">
        <v>16.830456570155903</v>
      </c>
      <c r="AO82" s="41" t="s">
        <v>45</v>
      </c>
    </row>
    <row r="83" spans="19:41" x14ac:dyDescent="0.25">
      <c r="S83" s="33">
        <v>1.220415738678545</v>
      </c>
      <c r="T83" s="3" t="s">
        <v>11</v>
      </c>
      <c r="V83" s="37">
        <v>4.4233296213808462</v>
      </c>
      <c r="W83" s="35" t="s">
        <v>21</v>
      </c>
      <c r="X83" s="35"/>
      <c r="Y83" s="37">
        <v>7.2847067557535254</v>
      </c>
      <c r="Z83" s="35" t="s">
        <v>27</v>
      </c>
      <c r="AA83" s="35"/>
      <c r="AB83" s="40">
        <v>10.162509279881217</v>
      </c>
      <c r="AC83" s="41" t="s">
        <v>30</v>
      </c>
      <c r="AE83" s="42">
        <v>1.4198218262806237</v>
      </c>
      <c r="AF83" s="44" t="s">
        <v>11</v>
      </c>
      <c r="AH83" s="40">
        <v>6.6376206384558287</v>
      </c>
      <c r="AI83" s="41" t="s">
        <v>25</v>
      </c>
      <c r="AK83" s="40">
        <v>12.030066815144766</v>
      </c>
      <c r="AL83" s="41" t="s">
        <v>38</v>
      </c>
      <c r="AN83" s="47">
        <v>14.64456391875747</v>
      </c>
      <c r="AO83" s="48" t="s">
        <v>40</v>
      </c>
    </row>
    <row r="84" spans="19:41" x14ac:dyDescent="0.25">
      <c r="S84" s="33">
        <v>1.7373422420193023</v>
      </c>
      <c r="T84" s="3" t="s">
        <v>11</v>
      </c>
      <c r="V84" s="37">
        <v>5.0076280623608014</v>
      </c>
      <c r="W84" s="35" t="s">
        <v>23</v>
      </c>
      <c r="X84" s="35"/>
      <c r="Y84" s="37">
        <v>7.7557535263548614</v>
      </c>
      <c r="Z84" s="35" t="s">
        <v>27</v>
      </c>
      <c r="AA84" s="35"/>
      <c r="AB84" s="40">
        <v>10.590014847809947</v>
      </c>
      <c r="AC84" s="41" t="s">
        <v>30</v>
      </c>
      <c r="AE84" s="42">
        <v>2.2030438010393469</v>
      </c>
      <c r="AF84" s="44" t="s">
        <v>13</v>
      </c>
      <c r="AH84" s="40">
        <v>7.5229213066072766</v>
      </c>
      <c r="AI84" s="41" t="s">
        <v>27</v>
      </c>
      <c r="AK84" s="40">
        <v>12.815144766146993</v>
      </c>
      <c r="AL84" s="41" t="s">
        <v>38</v>
      </c>
      <c r="AN84" s="47">
        <v>15.277457757296469</v>
      </c>
      <c r="AO84" s="48" t="s">
        <v>41</v>
      </c>
    </row>
    <row r="85" spans="19:41" x14ac:dyDescent="0.25">
      <c r="S85" s="33">
        <v>2.3583890126206386</v>
      </c>
      <c r="T85" s="3" t="s">
        <v>13</v>
      </c>
      <c r="V85" s="37">
        <v>5.3126391982182621</v>
      </c>
      <c r="W85" s="35" t="s">
        <v>23</v>
      </c>
      <c r="X85" s="35"/>
      <c r="Y85" s="37">
        <v>8.0898292501855966</v>
      </c>
      <c r="Z85" s="35" t="s">
        <v>30</v>
      </c>
      <c r="AA85" s="35"/>
      <c r="AB85" s="40">
        <v>11.015070527097253</v>
      </c>
      <c r="AC85" s="41" t="s">
        <v>32</v>
      </c>
      <c r="AE85" s="42">
        <v>3.1440237564959173</v>
      </c>
      <c r="AF85" s="44" t="s">
        <v>15</v>
      </c>
      <c r="AH85" s="40">
        <v>7.9850593912397931</v>
      </c>
      <c r="AI85" s="41" t="s">
        <v>27</v>
      </c>
      <c r="AK85" s="40">
        <v>13.371937639198219</v>
      </c>
      <c r="AL85" s="41" t="s">
        <v>40</v>
      </c>
      <c r="AN85" s="47">
        <v>15.906724697047279</v>
      </c>
      <c r="AO85" s="48" t="s">
        <v>41</v>
      </c>
    </row>
    <row r="86" spans="19:41" x14ac:dyDescent="0.25">
      <c r="S86" s="33">
        <v>2.746696362286563</v>
      </c>
      <c r="T86" s="3" t="s">
        <v>13</v>
      </c>
      <c r="V86" s="37">
        <v>5.6384743875278387</v>
      </c>
      <c r="W86" s="35" t="s">
        <v>23</v>
      </c>
      <c r="X86" s="35"/>
      <c r="Y86" s="37">
        <v>5.612564959168524</v>
      </c>
      <c r="Z86" s="35" t="s">
        <v>23</v>
      </c>
      <c r="AA86" s="35"/>
      <c r="AB86" s="40">
        <v>11.429101707498143</v>
      </c>
      <c r="AC86" s="41" t="s">
        <v>32</v>
      </c>
      <c r="AE86" s="42">
        <v>3.7323682256867117</v>
      </c>
      <c r="AF86" s="44" t="s">
        <v>15</v>
      </c>
      <c r="AH86" s="40">
        <v>8.4787490720118797</v>
      </c>
      <c r="AI86" s="41" t="s">
        <v>30</v>
      </c>
      <c r="AK86" s="45">
        <v>9.2153860430586487</v>
      </c>
      <c r="AL86" s="46" t="s">
        <v>32</v>
      </c>
      <c r="AN86" s="47">
        <v>16.519670592251238</v>
      </c>
      <c r="AO86" s="48" t="s">
        <v>43</v>
      </c>
    </row>
    <row r="87" spans="19:41" x14ac:dyDescent="0.25">
      <c r="S87" s="33">
        <v>2.9304380103934671</v>
      </c>
      <c r="T87" s="3" t="s">
        <v>13</v>
      </c>
      <c r="V87" s="37">
        <v>2.8713437268002968</v>
      </c>
      <c r="W87" s="35" t="s">
        <v>15</v>
      </c>
      <c r="X87" s="35"/>
      <c r="Y87" s="37">
        <v>6.1248144023756508</v>
      </c>
      <c r="Z87" s="35" t="s">
        <v>25</v>
      </c>
      <c r="AA87" s="35"/>
      <c r="AB87" s="40">
        <v>11.703489235337786</v>
      </c>
      <c r="AC87" s="41" t="s">
        <v>32</v>
      </c>
      <c r="AE87" s="42">
        <v>4.0107646622123241</v>
      </c>
      <c r="AF87" s="44" t="s">
        <v>18</v>
      </c>
      <c r="AH87" s="47">
        <v>4.2646622123236817</v>
      </c>
      <c r="AI87" s="48" t="s">
        <v>21</v>
      </c>
      <c r="AK87" s="45">
        <v>10.069135115070527</v>
      </c>
      <c r="AL87" s="46" t="s">
        <v>33</v>
      </c>
      <c r="AN87" s="47">
        <v>16.925883256528419</v>
      </c>
      <c r="AO87" s="48" t="s">
        <v>43</v>
      </c>
    </row>
    <row r="88" spans="19:41" x14ac:dyDescent="0.25">
      <c r="S88" s="33">
        <v>3.2256495916852268</v>
      </c>
      <c r="T88" s="3" t="s">
        <v>15</v>
      </c>
      <c r="V88" s="37">
        <v>3.1212323682256864</v>
      </c>
      <c r="W88" s="35" t="s">
        <v>18</v>
      </c>
      <c r="X88" s="35"/>
      <c r="Y88" s="37">
        <v>6.5468634001484789</v>
      </c>
      <c r="Z88" s="35" t="s">
        <v>25</v>
      </c>
      <c r="AA88" s="35"/>
      <c r="AB88" s="37">
        <v>11.803934669636227</v>
      </c>
      <c r="AC88" s="35" t="s">
        <v>32</v>
      </c>
      <c r="AE88" s="42">
        <v>4.4580549368968079</v>
      </c>
      <c r="AF88" s="44" t="s">
        <v>18</v>
      </c>
      <c r="AH88" s="47">
        <v>4.643281365998515</v>
      </c>
      <c r="AI88" s="48" t="s">
        <v>21</v>
      </c>
      <c r="AK88" s="45">
        <v>10.772550111358575</v>
      </c>
      <c r="AL88" s="46" t="s">
        <v>33</v>
      </c>
      <c r="AN88" s="47">
        <v>17.074586106844173</v>
      </c>
      <c r="AO88" s="48" t="s">
        <v>45</v>
      </c>
    </row>
    <row r="89" spans="19:41" x14ac:dyDescent="0.25">
      <c r="S89" s="33">
        <v>1.2620824053452115</v>
      </c>
      <c r="T89" s="3" t="s">
        <v>11</v>
      </c>
      <c r="V89" s="37">
        <v>3.5671121009651072</v>
      </c>
      <c r="W89" s="35" t="s">
        <v>18</v>
      </c>
      <c r="X89" s="35"/>
      <c r="Y89" s="37">
        <v>6.9243689680772089</v>
      </c>
      <c r="Z89" s="35" t="s">
        <v>25</v>
      </c>
      <c r="AA89" s="35"/>
      <c r="AB89" s="37">
        <v>10.204175946547883</v>
      </c>
      <c r="AC89" s="35" t="s">
        <v>30</v>
      </c>
      <c r="AE89" s="40">
        <v>1.4614884929472902</v>
      </c>
      <c r="AF89" s="41" t="s">
        <v>11</v>
      </c>
      <c r="AH89" s="47">
        <v>5.3188567186340014</v>
      </c>
      <c r="AI89" s="48" t="s">
        <v>23</v>
      </c>
      <c r="AK89" s="45">
        <v>11.401726057906458</v>
      </c>
      <c r="AL89" s="46" t="s">
        <v>35</v>
      </c>
      <c r="AN89" s="40">
        <v>14.686230585424138</v>
      </c>
      <c r="AO89" s="41" t="s">
        <v>40</v>
      </c>
    </row>
    <row r="90" spans="19:41" x14ac:dyDescent="0.25">
      <c r="S90" s="33">
        <v>1.7790089086859688</v>
      </c>
      <c r="T90" s="3" t="s">
        <v>11</v>
      </c>
      <c r="V90" s="37">
        <v>4.0497401633259091</v>
      </c>
      <c r="W90" s="35" t="s">
        <v>21</v>
      </c>
      <c r="X90" s="35"/>
      <c r="Y90" s="37">
        <v>7.3263734224201933</v>
      </c>
      <c r="Z90" s="35" t="s">
        <v>27</v>
      </c>
      <c r="AA90" s="35"/>
      <c r="AB90" s="37">
        <v>10.631681514476613</v>
      </c>
      <c r="AC90" s="35" t="s">
        <v>30</v>
      </c>
      <c r="AE90" s="40">
        <v>2.2447104677060135</v>
      </c>
      <c r="AF90" s="41" t="s">
        <v>13</v>
      </c>
      <c r="AH90" s="47">
        <v>6.0501113585746102</v>
      </c>
      <c r="AI90" s="48" t="s">
        <v>25</v>
      </c>
      <c r="AK90" s="45">
        <v>12.071733481811432</v>
      </c>
      <c r="AL90" s="46" t="s">
        <v>38</v>
      </c>
      <c r="AN90" s="40">
        <v>15.319124423963137</v>
      </c>
      <c r="AO90" s="41" t="s">
        <v>41</v>
      </c>
    </row>
    <row r="91" spans="19:41" x14ac:dyDescent="0.25">
      <c r="S91" s="33">
        <v>2.4000556792873051</v>
      </c>
      <c r="T91" s="3" t="s">
        <v>13</v>
      </c>
      <c r="V91" s="37">
        <v>4.4649962880475123</v>
      </c>
      <c r="W91" s="35" t="s">
        <v>21</v>
      </c>
      <c r="X91" s="35"/>
      <c r="Y91" s="37">
        <v>7.7974201930215292</v>
      </c>
      <c r="Z91" s="35" t="s">
        <v>27</v>
      </c>
      <c r="AA91" s="35"/>
      <c r="AB91" s="37">
        <v>11.056737193763919</v>
      </c>
      <c r="AC91" s="35" t="s">
        <v>32</v>
      </c>
      <c r="AE91" s="40">
        <v>3.1856904231625838</v>
      </c>
      <c r="AF91" s="41" t="s">
        <v>15</v>
      </c>
      <c r="AH91" s="47">
        <v>6.6792873051224948</v>
      </c>
      <c r="AI91" s="48" t="s">
        <v>25</v>
      </c>
      <c r="AK91" s="45">
        <v>12.856811432813659</v>
      </c>
      <c r="AL91" s="46" t="s">
        <v>38</v>
      </c>
      <c r="AN91" s="40">
        <v>15.948391363713947</v>
      </c>
      <c r="AO91" s="41" t="s">
        <v>41</v>
      </c>
    </row>
    <row r="92" spans="19:41" x14ac:dyDescent="0.25">
      <c r="S92" s="33">
        <v>2.7883630289532295</v>
      </c>
      <c r="T92" s="3" t="s">
        <v>13</v>
      </c>
      <c r="V92" s="37">
        <v>5.0492947290274675</v>
      </c>
      <c r="W92" s="35" t="s">
        <v>23</v>
      </c>
      <c r="X92" s="35"/>
      <c r="Y92" s="37">
        <v>8.1314959168522645</v>
      </c>
      <c r="Z92" s="35" t="s">
        <v>30</v>
      </c>
      <c r="AA92" s="35"/>
      <c r="AB92" s="37">
        <v>11.470768374164809</v>
      </c>
      <c r="AC92" s="35" t="s">
        <v>32</v>
      </c>
      <c r="AE92" s="40">
        <v>3.7740348923533782</v>
      </c>
      <c r="AF92" s="41" t="s">
        <v>15</v>
      </c>
      <c r="AH92" s="47">
        <v>7.5645879732739427</v>
      </c>
      <c r="AI92" s="48" t="s">
        <v>56</v>
      </c>
      <c r="AK92" s="45">
        <v>13.413604305864885</v>
      </c>
      <c r="AL92" s="46" t="s">
        <v>40</v>
      </c>
      <c r="AN92" s="40">
        <v>16.561337258917906</v>
      </c>
      <c r="AO92" s="41" t="s">
        <v>43</v>
      </c>
    </row>
    <row r="93" spans="19:41" x14ac:dyDescent="0.25">
      <c r="S93" s="33">
        <v>2.9721046770601336</v>
      </c>
      <c r="T93" s="3" t="s">
        <v>13</v>
      </c>
      <c r="V93" s="37">
        <v>5.3543058648849282</v>
      </c>
      <c r="W93" s="35" t="s">
        <v>23</v>
      </c>
      <c r="X93" s="35"/>
      <c r="Y93" s="37">
        <v>6.777988121752041</v>
      </c>
      <c r="Z93" s="35" t="s">
        <v>23</v>
      </c>
      <c r="AA93" s="35"/>
      <c r="AB93" s="37">
        <v>11.745155902004452</v>
      </c>
      <c r="AC93" s="35" t="s">
        <v>32</v>
      </c>
      <c r="AE93" s="40">
        <v>4.052431328878991</v>
      </c>
      <c r="AF93" s="41" t="s">
        <v>18</v>
      </c>
      <c r="AH93" s="47">
        <v>8.0267260579064601</v>
      </c>
      <c r="AI93" s="48" t="s">
        <v>30</v>
      </c>
      <c r="AK93" s="40">
        <v>9.6340032428742113</v>
      </c>
      <c r="AL93" s="41" t="s">
        <v>30</v>
      </c>
      <c r="AN93" s="40">
        <v>16.967549923195087</v>
      </c>
      <c r="AO93" s="41" t="s">
        <v>43</v>
      </c>
    </row>
    <row r="94" spans="19:41" x14ac:dyDescent="0.25">
      <c r="S94" s="33">
        <v>3.2673162583518929</v>
      </c>
      <c r="T94" s="3" t="s">
        <v>15</v>
      </c>
      <c r="V94" s="37">
        <v>5.6801410541945048</v>
      </c>
      <c r="W94" s="35" t="s">
        <v>23</v>
      </c>
      <c r="X94" s="35"/>
      <c r="Y94" s="37">
        <v>7.3414625092798804</v>
      </c>
      <c r="Z94" s="35" t="s">
        <v>25</v>
      </c>
      <c r="AA94" s="35"/>
      <c r="AB94" s="40">
        <v>11.845601336302893</v>
      </c>
      <c r="AC94" s="41" t="s">
        <v>32</v>
      </c>
      <c r="AE94" s="40">
        <v>4.4997216035634748</v>
      </c>
      <c r="AF94" s="41" t="s">
        <v>18</v>
      </c>
      <c r="AH94" s="47">
        <v>8.5204157386785457</v>
      </c>
      <c r="AI94" s="48" t="s">
        <v>30</v>
      </c>
      <c r="AK94" s="40">
        <v>10.468189964157707</v>
      </c>
      <c r="AL94" s="41" t="s">
        <v>32</v>
      </c>
      <c r="AN94" s="40">
        <v>17.116252773510841</v>
      </c>
      <c r="AO94" s="41" t="s">
        <v>45</v>
      </c>
    </row>
    <row r="95" spans="19:41" x14ac:dyDescent="0.25">
      <c r="S95" s="33">
        <v>1.3037490720118783</v>
      </c>
      <c r="T95" s="3" t="s">
        <v>11</v>
      </c>
      <c r="V95" s="37">
        <v>2.9130103934669638</v>
      </c>
      <c r="W95" s="35" t="s">
        <v>15</v>
      </c>
      <c r="X95" s="35"/>
      <c r="Y95" s="37">
        <v>7.8057164068299922</v>
      </c>
      <c r="Z95" s="35" t="s">
        <v>25</v>
      </c>
      <c r="AA95" s="35"/>
      <c r="AB95" s="37">
        <v>10.245842613214549</v>
      </c>
      <c r="AC95" s="35" t="s">
        <v>30</v>
      </c>
      <c r="AE95" s="42">
        <v>1.503155159613957</v>
      </c>
      <c r="AF95" s="44" t="s">
        <v>11</v>
      </c>
      <c r="AH95" s="40">
        <v>4.3063288789903487</v>
      </c>
      <c r="AI95" s="41" t="s">
        <v>21</v>
      </c>
      <c r="AK95" s="40">
        <v>11.155487284519543</v>
      </c>
      <c r="AL95" s="41" t="s">
        <v>33</v>
      </c>
      <c r="AN95" s="47">
        <v>14.727897252090804</v>
      </c>
      <c r="AO95" s="48" t="s">
        <v>40</v>
      </c>
    </row>
    <row r="96" spans="19:41" x14ac:dyDescent="0.25">
      <c r="S96" s="33">
        <v>1.8206755753526356</v>
      </c>
      <c r="T96" s="3" t="s">
        <v>11</v>
      </c>
      <c r="V96" s="37">
        <v>3.1628990348923534</v>
      </c>
      <c r="W96" s="35" t="s">
        <v>18</v>
      </c>
      <c r="X96" s="35"/>
      <c r="Y96" s="37">
        <v>8.2209725315515954</v>
      </c>
      <c r="Z96" s="35" t="s">
        <v>27</v>
      </c>
      <c r="AA96" s="35"/>
      <c r="AB96" s="37">
        <v>10.673348181143279</v>
      </c>
      <c r="AC96" s="35" t="s">
        <v>30</v>
      </c>
      <c r="AE96" s="42">
        <v>2.28637713437268</v>
      </c>
      <c r="AF96" s="44" t="s">
        <v>13</v>
      </c>
      <c r="AH96" s="40">
        <v>4.6849480326651811</v>
      </c>
      <c r="AI96" s="41" t="s">
        <v>21</v>
      </c>
      <c r="AK96" s="40">
        <v>11.770246629117597</v>
      </c>
      <c r="AL96" s="41" t="s">
        <v>33</v>
      </c>
      <c r="AN96" s="47">
        <v>15.360791090629803</v>
      </c>
      <c r="AO96" s="48" t="s">
        <v>41</v>
      </c>
    </row>
    <row r="97" spans="19:41" x14ac:dyDescent="0.25">
      <c r="S97" s="33">
        <v>2.4417223459539721</v>
      </c>
      <c r="T97" s="3" t="s">
        <v>13</v>
      </c>
      <c r="V97" s="37">
        <v>3.6087787676317742</v>
      </c>
      <c r="W97" s="35" t="s">
        <v>18</v>
      </c>
      <c r="X97" s="35"/>
      <c r="Y97" s="37">
        <v>8.6631774313288776</v>
      </c>
      <c r="Z97" s="35" t="s">
        <v>27</v>
      </c>
      <c r="AA97" s="35"/>
      <c r="AB97" s="37">
        <v>11.098403860430585</v>
      </c>
      <c r="AC97" s="35" t="s">
        <v>32</v>
      </c>
      <c r="AE97" s="42">
        <v>3.2273570898292503</v>
      </c>
      <c r="AF97" s="44" t="s">
        <v>15</v>
      </c>
      <c r="AH97" s="40">
        <v>5.3605233853006675</v>
      </c>
      <c r="AI97" s="41" t="s">
        <v>23</v>
      </c>
      <c r="AK97" s="40">
        <v>12.424901860385733</v>
      </c>
      <c r="AL97" s="41" t="s">
        <v>35</v>
      </c>
      <c r="AN97" s="47">
        <v>15.990058030380613</v>
      </c>
      <c r="AO97" s="48" t="s">
        <v>41</v>
      </c>
    </row>
    <row r="98" spans="19:41" x14ac:dyDescent="0.25">
      <c r="S98" s="33">
        <v>2.8300296956198965</v>
      </c>
      <c r="T98" s="3" t="s">
        <v>13</v>
      </c>
      <c r="V98" s="37">
        <v>4.0914068299925761</v>
      </c>
      <c r="W98" s="35" t="s">
        <v>21</v>
      </c>
      <c r="X98" s="35"/>
      <c r="Y98" s="37">
        <v>9.1813288789903478</v>
      </c>
      <c r="Z98" s="35" t="s">
        <v>30</v>
      </c>
      <c r="AA98" s="35"/>
      <c r="AB98" s="37">
        <v>11.512435040831475</v>
      </c>
      <c r="AC98" s="35" t="s">
        <v>32</v>
      </c>
      <c r="AE98" s="42">
        <v>3.8157015590200447</v>
      </c>
      <c r="AF98" s="44" t="s">
        <v>15</v>
      </c>
      <c r="AH98" s="40">
        <v>6.0917780252412763</v>
      </c>
      <c r="AI98" s="41" t="s">
        <v>25</v>
      </c>
      <c r="AK98" s="40">
        <v>13.19199095408773</v>
      </c>
      <c r="AL98" s="41" t="s">
        <v>38</v>
      </c>
      <c r="AN98" s="47">
        <v>16.603003925584574</v>
      </c>
      <c r="AO98" s="48" t="s">
        <v>43</v>
      </c>
    </row>
    <row r="99" spans="19:41" x14ac:dyDescent="0.25">
      <c r="S99" s="33">
        <v>3.0137713437268006</v>
      </c>
      <c r="T99" s="3" t="s">
        <v>15</v>
      </c>
      <c r="V99" s="37">
        <v>4.5066629547141801</v>
      </c>
      <c r="W99" s="35" t="s">
        <v>21</v>
      </c>
      <c r="X99" s="35"/>
      <c r="Y99" s="37">
        <v>9.5488121752041568</v>
      </c>
      <c r="Z99" s="35" t="s">
        <v>30</v>
      </c>
      <c r="AA99" s="35"/>
      <c r="AB99" s="37">
        <v>11.786822568671118</v>
      </c>
      <c r="AC99" s="35" t="s">
        <v>32</v>
      </c>
      <c r="AE99" s="42">
        <v>4.0940979955456571</v>
      </c>
      <c r="AF99" s="44" t="s">
        <v>18</v>
      </c>
      <c r="AH99" s="40">
        <v>6.7209539717891609</v>
      </c>
      <c r="AI99" s="41" t="s">
        <v>25</v>
      </c>
      <c r="AK99" s="40">
        <v>13.736025772316097</v>
      </c>
      <c r="AL99" s="41" t="s">
        <v>38</v>
      </c>
      <c r="AN99" s="47">
        <v>17.009216589861754</v>
      </c>
      <c r="AO99" s="48" t="s">
        <v>45</v>
      </c>
    </row>
    <row r="100" spans="19:41" x14ac:dyDescent="0.25">
      <c r="S100" s="33">
        <v>3.3089829250185598</v>
      </c>
      <c r="T100" s="3" t="s">
        <v>15</v>
      </c>
      <c r="V100" s="37">
        <v>5.0909613956941353</v>
      </c>
      <c r="W100" s="35" t="s">
        <v>23</v>
      </c>
      <c r="X100" s="35"/>
      <c r="Y100" s="37">
        <v>6.8196547884187071</v>
      </c>
      <c r="Z100" s="35" t="s">
        <v>23</v>
      </c>
      <c r="AA100" s="35"/>
      <c r="AB100" s="40">
        <v>11.887268002969559</v>
      </c>
      <c r="AC100" s="41" t="s">
        <v>32</v>
      </c>
      <c r="AE100" s="42">
        <v>4.5413882702301409</v>
      </c>
      <c r="AF100" s="44" t="s">
        <v>18</v>
      </c>
      <c r="AH100" s="40">
        <v>7.6062546399406088</v>
      </c>
      <c r="AI100" s="41" t="s">
        <v>27</v>
      </c>
      <c r="AK100" s="47">
        <v>9.6756699095408791</v>
      </c>
      <c r="AL100" s="48" t="s">
        <v>30</v>
      </c>
      <c r="AN100" s="47">
        <v>17.157919440177508</v>
      </c>
      <c r="AO100" s="48" t="s">
        <v>45</v>
      </c>
    </row>
    <row r="101" spans="19:41" x14ac:dyDescent="0.25">
      <c r="S101" s="33">
        <v>1.345415738678545</v>
      </c>
      <c r="T101" s="3" t="s">
        <v>11</v>
      </c>
      <c r="V101" s="37">
        <v>5.3959725315515961</v>
      </c>
      <c r="W101" s="35" t="s">
        <v>23</v>
      </c>
      <c r="X101" s="35"/>
      <c r="Y101" s="37">
        <v>7.3831291759465465</v>
      </c>
      <c r="Z101" s="35" t="s">
        <v>25</v>
      </c>
      <c r="AA101" s="35"/>
      <c r="AB101" s="37">
        <v>10.287509279881217</v>
      </c>
      <c r="AC101" s="35" t="s">
        <v>30</v>
      </c>
      <c r="AE101" s="40">
        <v>1.5448218262806237</v>
      </c>
      <c r="AF101" s="41" t="s">
        <v>11</v>
      </c>
      <c r="AH101" s="40">
        <v>8.0683927245731262</v>
      </c>
      <c r="AI101" s="41" t="s">
        <v>30</v>
      </c>
      <c r="AK101" s="47">
        <v>10.509856630824375</v>
      </c>
      <c r="AL101" s="48" t="s">
        <v>32</v>
      </c>
      <c r="AN101" s="40">
        <v>14.76956391875747</v>
      </c>
      <c r="AO101" s="41" t="s">
        <v>40</v>
      </c>
    </row>
    <row r="102" spans="19:41" x14ac:dyDescent="0.25">
      <c r="S102" s="33">
        <v>1.8623422420193023</v>
      </c>
      <c r="T102" s="3" t="s">
        <v>11</v>
      </c>
      <c r="V102" s="37">
        <v>5.7218077208611726</v>
      </c>
      <c r="W102" s="35" t="s">
        <v>23</v>
      </c>
      <c r="X102" s="35"/>
      <c r="Y102" s="37">
        <v>7.8473830734966583</v>
      </c>
      <c r="Z102" s="35" t="s">
        <v>25</v>
      </c>
      <c r="AA102" s="35"/>
      <c r="AB102" s="37">
        <v>10.715014847809947</v>
      </c>
      <c r="AC102" s="35" t="s">
        <v>30</v>
      </c>
      <c r="AE102" s="40">
        <v>2.3280438010393469</v>
      </c>
      <c r="AF102" s="41" t="s">
        <v>13</v>
      </c>
      <c r="AH102" s="40">
        <v>8.5620824053452118</v>
      </c>
      <c r="AI102" s="41" t="s">
        <v>30</v>
      </c>
      <c r="AK102" s="47">
        <v>11.197153951186211</v>
      </c>
      <c r="AL102" s="48" t="s">
        <v>33</v>
      </c>
      <c r="AN102" s="40">
        <v>15.402457757296469</v>
      </c>
      <c r="AO102" s="41" t="s">
        <v>41</v>
      </c>
    </row>
    <row r="103" spans="19:41" x14ac:dyDescent="0.25">
      <c r="S103" s="33">
        <v>2.4833890126206386</v>
      </c>
      <c r="T103" s="3" t="s">
        <v>13</v>
      </c>
      <c r="V103" s="37">
        <v>3.2921306607275431</v>
      </c>
      <c r="W103" s="35" t="s">
        <v>15</v>
      </c>
      <c r="X103" s="35"/>
      <c r="Y103" s="37">
        <v>8.2626391982182614</v>
      </c>
      <c r="Z103" s="35" t="s">
        <v>27</v>
      </c>
      <c r="AA103" s="35"/>
      <c r="AB103" s="37">
        <v>11.140070527097253</v>
      </c>
      <c r="AC103" s="35" t="s">
        <v>32</v>
      </c>
      <c r="AE103" s="40">
        <v>3.2690237564959173</v>
      </c>
      <c r="AF103" s="41" t="s">
        <v>15</v>
      </c>
      <c r="AH103" s="47">
        <v>4.8374295954941111</v>
      </c>
      <c r="AI103" s="48" t="s">
        <v>18</v>
      </c>
      <c r="AK103" s="47">
        <v>11.811913295784265</v>
      </c>
      <c r="AL103" s="48" t="s">
        <v>33</v>
      </c>
      <c r="AN103" s="40">
        <v>16.031724697047281</v>
      </c>
      <c r="AO103" s="41" t="s">
        <v>43</v>
      </c>
    </row>
    <row r="104" spans="19:41" x14ac:dyDescent="0.25">
      <c r="S104" s="33">
        <v>2.871696362286563</v>
      </c>
      <c r="T104" s="3" t="s">
        <v>13</v>
      </c>
      <c r="V104" s="37">
        <v>3.5193021529324429</v>
      </c>
      <c r="W104" s="35" t="s">
        <v>15</v>
      </c>
      <c r="X104" s="35"/>
      <c r="Y104" s="37">
        <v>8.7048440979955437</v>
      </c>
      <c r="Z104" s="35" t="s">
        <v>27</v>
      </c>
      <c r="AA104" s="35"/>
      <c r="AB104" s="37">
        <v>11.554101707498143</v>
      </c>
      <c r="AC104" s="35" t="s">
        <v>32</v>
      </c>
      <c r="AE104" s="40">
        <v>3.8573682256867117</v>
      </c>
      <c r="AF104" s="41" t="s">
        <v>15</v>
      </c>
      <c r="AH104" s="47">
        <v>5.2073732718894004</v>
      </c>
      <c r="AI104" s="48" t="s">
        <v>21</v>
      </c>
      <c r="AK104" s="47">
        <v>12.4665685270524</v>
      </c>
      <c r="AL104" s="48" t="s">
        <v>35</v>
      </c>
      <c r="AN104" s="40">
        <v>16.644670592251241</v>
      </c>
      <c r="AO104" s="41" t="s">
        <v>43</v>
      </c>
    </row>
    <row r="105" spans="19:41" x14ac:dyDescent="0.25">
      <c r="S105" s="33">
        <v>3.0554380103934671</v>
      </c>
      <c r="T105" s="3" t="s">
        <v>15</v>
      </c>
      <c r="V105" s="37">
        <v>3.9246473645137345</v>
      </c>
      <c r="W105" s="35" t="s">
        <v>15</v>
      </c>
      <c r="X105" s="35"/>
      <c r="Y105" s="37">
        <v>9.2229955456570138</v>
      </c>
      <c r="Z105" s="35" t="s">
        <v>30</v>
      </c>
      <c r="AA105" s="35"/>
      <c r="AB105" s="37">
        <v>11.828489235337786</v>
      </c>
      <c r="AC105" s="35" t="s">
        <v>32</v>
      </c>
      <c r="AE105" s="40">
        <v>4.1357646622123241</v>
      </c>
      <c r="AF105" s="41" t="s">
        <v>18</v>
      </c>
      <c r="AH105" s="47">
        <v>5.8674688513398188</v>
      </c>
      <c r="AI105" s="48" t="s">
        <v>21</v>
      </c>
      <c r="AK105" s="47">
        <v>13.233657620754398</v>
      </c>
      <c r="AL105" s="48" t="s">
        <v>38</v>
      </c>
      <c r="AN105" s="40">
        <v>17.050883256528422</v>
      </c>
      <c r="AO105" s="41" t="s">
        <v>45</v>
      </c>
    </row>
    <row r="106" spans="19:41" x14ac:dyDescent="0.25">
      <c r="S106" s="33">
        <v>3.3506495916852268</v>
      </c>
      <c r="T106" s="3" t="s">
        <v>15</v>
      </c>
      <c r="V106" s="37">
        <v>4.3634001484780995</v>
      </c>
      <c r="W106" s="35" t="s">
        <v>18</v>
      </c>
      <c r="X106" s="35"/>
      <c r="Y106" s="37">
        <v>9.5904788418708229</v>
      </c>
      <c r="Z106" s="35" t="s">
        <v>30</v>
      </c>
      <c r="AA106" s="35"/>
      <c r="AB106" s="40">
        <v>11.928934669636227</v>
      </c>
      <c r="AC106" s="41" t="s">
        <v>32</v>
      </c>
      <c r="AE106" s="40">
        <v>4.5830549368968079</v>
      </c>
      <c r="AF106" s="41" t="s">
        <v>18</v>
      </c>
      <c r="AH106" s="47">
        <v>6.5819679126130737</v>
      </c>
      <c r="AI106" s="48" t="s">
        <v>23</v>
      </c>
      <c r="AK106" s="47">
        <v>13.777692438982765</v>
      </c>
      <c r="AL106" s="48" t="s">
        <v>38</v>
      </c>
      <c r="AN106" s="40">
        <v>17.199586106844176</v>
      </c>
      <c r="AO106" s="41" t="s">
        <v>45</v>
      </c>
    </row>
    <row r="107" spans="19:41" x14ac:dyDescent="0.25">
      <c r="S107" s="33">
        <v>0.3870824053452116</v>
      </c>
      <c r="T107" s="3" t="s">
        <v>11</v>
      </c>
      <c r="V107" s="37">
        <v>4.7409057164068305</v>
      </c>
      <c r="W107" s="35" t="s">
        <v>18</v>
      </c>
      <c r="X107" s="35"/>
      <c r="Y107" s="37">
        <v>6.8613214550853732</v>
      </c>
      <c r="Z107" s="35" t="s">
        <v>23</v>
      </c>
      <c r="AA107" s="35"/>
      <c r="AB107" s="37">
        <v>9.329175946547883</v>
      </c>
      <c r="AC107" s="35" t="s">
        <v>30</v>
      </c>
      <c r="AE107" s="42">
        <v>0.58648849294729033</v>
      </c>
      <c r="AF107" s="44" t="s">
        <v>11</v>
      </c>
      <c r="AH107" s="47">
        <v>7.196727257211128</v>
      </c>
      <c r="AI107" s="48" t="s">
        <v>25</v>
      </c>
      <c r="AK107" s="40">
        <v>9.7173365762075452</v>
      </c>
      <c r="AL107" s="41" t="s">
        <v>30</v>
      </c>
      <c r="AN107" s="47">
        <v>13.811230585424138</v>
      </c>
      <c r="AO107" s="48" t="s">
        <v>40</v>
      </c>
    </row>
    <row r="108" spans="19:41" x14ac:dyDescent="0.25">
      <c r="S108" s="33">
        <v>0.90400890868596884</v>
      </c>
      <c r="T108" s="3" t="s">
        <v>11</v>
      </c>
      <c r="V108" s="37">
        <v>5.2720861172976994</v>
      </c>
      <c r="W108" s="35" t="s">
        <v>21</v>
      </c>
      <c r="X108" s="35"/>
      <c r="Y108" s="37">
        <v>7.4247958426132126</v>
      </c>
      <c r="Z108" s="35" t="s">
        <v>25</v>
      </c>
      <c r="AA108" s="35"/>
      <c r="AB108" s="37">
        <v>9.7566815144766128</v>
      </c>
      <c r="AC108" s="35" t="s">
        <v>30</v>
      </c>
      <c r="AE108" s="42">
        <v>1.3697104677060135</v>
      </c>
      <c r="AF108" s="44" t="s">
        <v>13</v>
      </c>
      <c r="AH108" s="47">
        <v>8.0617426181942307</v>
      </c>
      <c r="AI108" s="48" t="s">
        <v>27</v>
      </c>
      <c r="AK108" s="40">
        <v>10.551523297491041</v>
      </c>
      <c r="AL108" s="41" t="s">
        <v>32</v>
      </c>
      <c r="AN108" s="47">
        <v>14.444124423963137</v>
      </c>
      <c r="AO108" s="48" t="s">
        <v>41</v>
      </c>
    </row>
    <row r="109" spans="19:41" x14ac:dyDescent="0.25">
      <c r="S109" s="33">
        <v>1.5250556792873051</v>
      </c>
      <c r="T109" s="3" t="s">
        <v>13</v>
      </c>
      <c r="V109" s="37">
        <v>5.5493689680772098</v>
      </c>
      <c r="W109" s="35" t="s">
        <v>21</v>
      </c>
      <c r="X109" s="35"/>
      <c r="Y109" s="37">
        <v>7.8890497401633244</v>
      </c>
      <c r="Z109" s="35" t="s">
        <v>25</v>
      </c>
      <c r="AA109" s="35"/>
      <c r="AB109" s="37">
        <v>10.181737193763919</v>
      </c>
      <c r="AC109" s="35" t="s">
        <v>32</v>
      </c>
      <c r="AE109" s="42">
        <v>2.3106904231625838</v>
      </c>
      <c r="AF109" s="44" t="s">
        <v>15</v>
      </c>
      <c r="AH109" s="47">
        <v>8.5132915173237755</v>
      </c>
      <c r="AI109" s="48" t="s">
        <v>27</v>
      </c>
      <c r="AK109" s="40">
        <v>11.238820617852877</v>
      </c>
      <c r="AL109" s="41" t="s">
        <v>33</v>
      </c>
      <c r="AN109" s="47">
        <v>15.073391363713947</v>
      </c>
      <c r="AO109" s="48" t="s">
        <v>43</v>
      </c>
    </row>
    <row r="110" spans="19:41" x14ac:dyDescent="0.25">
      <c r="S110" s="33">
        <v>1.9133630289532293</v>
      </c>
      <c r="T110" s="3" t="s">
        <v>13</v>
      </c>
      <c r="V110" s="37">
        <v>5.8455827765404615</v>
      </c>
      <c r="W110" s="35" t="s">
        <v>21</v>
      </c>
      <c r="X110" s="35"/>
      <c r="Y110" s="37">
        <v>8.3043058648849275</v>
      </c>
      <c r="Z110" s="35" t="s">
        <v>27</v>
      </c>
      <c r="AA110" s="35"/>
      <c r="AB110" s="37">
        <v>10.595768374164809</v>
      </c>
      <c r="AC110" s="35" t="s">
        <v>32</v>
      </c>
      <c r="AE110" s="42">
        <v>2.8990348923533782</v>
      </c>
      <c r="AF110" s="44" t="s">
        <v>15</v>
      </c>
      <c r="AH110" s="47">
        <v>8.9956690561529271</v>
      </c>
      <c r="AI110" s="48" t="s">
        <v>27</v>
      </c>
      <c r="AK110" s="40">
        <v>11.853579962450931</v>
      </c>
      <c r="AL110" s="41" t="s">
        <v>33</v>
      </c>
      <c r="AN110" s="47">
        <v>15.686337258917906</v>
      </c>
      <c r="AO110" s="48" t="s">
        <v>43</v>
      </c>
    </row>
    <row r="111" spans="19:41" x14ac:dyDescent="0.25">
      <c r="S111" s="33">
        <v>2.0971046770601336</v>
      </c>
      <c r="T111" s="3" t="s">
        <v>15</v>
      </c>
      <c r="V111" s="37">
        <v>3.3337973273942096</v>
      </c>
      <c r="W111" s="35" t="s">
        <v>15</v>
      </c>
      <c r="X111" s="35"/>
      <c r="Y111" s="37">
        <v>8.7465107646622098</v>
      </c>
      <c r="Z111" s="35" t="s">
        <v>27</v>
      </c>
      <c r="AA111" s="35"/>
      <c r="AB111" s="37">
        <v>10.870155902004452</v>
      </c>
      <c r="AC111" s="35" t="s">
        <v>32</v>
      </c>
      <c r="AE111" s="42">
        <v>3.1774313288789906</v>
      </c>
      <c r="AF111" s="44" t="s">
        <v>18</v>
      </c>
      <c r="AH111" s="40">
        <v>4.879096262160779</v>
      </c>
      <c r="AI111" s="41" t="s">
        <v>18</v>
      </c>
      <c r="AK111" s="40">
        <v>12.508235193719067</v>
      </c>
      <c r="AL111" s="41" t="s">
        <v>35</v>
      </c>
      <c r="AN111" s="47">
        <v>16.092549923195087</v>
      </c>
      <c r="AO111" s="48" t="s">
        <v>45</v>
      </c>
    </row>
    <row r="112" spans="19:41" x14ac:dyDescent="0.25">
      <c r="S112" s="33">
        <v>2.3923162583518929</v>
      </c>
      <c r="T112" s="3" t="s">
        <v>15</v>
      </c>
      <c r="V112" s="37">
        <v>3.5609688195991094</v>
      </c>
      <c r="W112" s="35" t="s">
        <v>15</v>
      </c>
      <c r="X112" s="35"/>
      <c r="Y112" s="37">
        <v>9.2646622123236799</v>
      </c>
      <c r="Z112" s="35" t="s">
        <v>30</v>
      </c>
      <c r="AA112" s="35"/>
      <c r="AB112" s="40">
        <v>10.970601336302893</v>
      </c>
      <c r="AC112" s="41" t="s">
        <v>32</v>
      </c>
      <c r="AE112" s="42">
        <v>3.6247216035634748</v>
      </c>
      <c r="AF112" s="44" t="s">
        <v>18</v>
      </c>
      <c r="AH112" s="40">
        <v>5.2490399385560682</v>
      </c>
      <c r="AI112" s="41" t="s">
        <v>21</v>
      </c>
      <c r="AK112" s="40">
        <v>13.275324287421064</v>
      </c>
      <c r="AL112" s="41" t="s">
        <v>38</v>
      </c>
      <c r="AN112" s="47">
        <v>16.241252773510841</v>
      </c>
      <c r="AO112" s="48" t="s">
        <v>45</v>
      </c>
    </row>
    <row r="113" spans="19:41" x14ac:dyDescent="0.25">
      <c r="S113" s="33">
        <v>0.42874907201187828</v>
      </c>
      <c r="T113" s="3" t="s">
        <v>51</v>
      </c>
      <c r="V113" s="37">
        <v>3.966314031180401</v>
      </c>
      <c r="W113" s="35" t="s">
        <v>15</v>
      </c>
      <c r="X113" s="35"/>
      <c r="Y113" s="37">
        <v>9.632145508537489</v>
      </c>
      <c r="Z113" s="35" t="s">
        <v>30</v>
      </c>
      <c r="AA113" s="35"/>
      <c r="AB113" s="37">
        <v>9.370842613214549</v>
      </c>
      <c r="AC113" s="35" t="s">
        <v>30</v>
      </c>
      <c r="AE113" s="40">
        <v>0.62815515961395696</v>
      </c>
      <c r="AF113" s="41" t="s">
        <v>11</v>
      </c>
      <c r="AH113" s="40">
        <v>5.9091355180064866</v>
      </c>
      <c r="AI113" s="41" t="s">
        <v>21</v>
      </c>
      <c r="AK113" s="40">
        <v>13.819359105649431</v>
      </c>
      <c r="AL113" s="41" t="s">
        <v>38</v>
      </c>
      <c r="AN113" s="40">
        <v>13.852897252090804</v>
      </c>
      <c r="AO113" s="41" t="s">
        <v>40</v>
      </c>
    </row>
    <row r="114" spans="19:41" x14ac:dyDescent="0.25">
      <c r="S114" s="33">
        <v>0.94567557535263558</v>
      </c>
      <c r="T114" s="3" t="s">
        <v>11</v>
      </c>
      <c r="V114" s="37">
        <v>4.4050668151447665</v>
      </c>
      <c r="W114" s="35" t="s">
        <v>18</v>
      </c>
      <c r="X114" s="35"/>
      <c r="Y114" s="37">
        <v>6.902988121752041</v>
      </c>
      <c r="Z114" s="35" t="s">
        <v>23</v>
      </c>
      <c r="AA114" s="35"/>
      <c r="AB114" s="37">
        <v>9.7983481811432789</v>
      </c>
      <c r="AC114" s="35" t="s">
        <v>30</v>
      </c>
      <c r="AE114" s="40">
        <v>1.41137713437268</v>
      </c>
      <c r="AF114" s="41" t="s">
        <v>13</v>
      </c>
      <c r="AH114" s="40">
        <v>6.6236345792797415</v>
      </c>
      <c r="AI114" s="41" t="s">
        <v>23</v>
      </c>
      <c r="AK114" s="47">
        <v>9.7590032428742113</v>
      </c>
      <c r="AL114" s="48" t="s">
        <v>30</v>
      </c>
      <c r="AN114" s="40">
        <v>14.485791090629803</v>
      </c>
      <c r="AO114" s="41" t="s">
        <v>41</v>
      </c>
    </row>
    <row r="115" spans="19:41" x14ac:dyDescent="0.25">
      <c r="S115" s="33">
        <v>1.5667223459539721</v>
      </c>
      <c r="T115" s="3" t="s">
        <v>13</v>
      </c>
      <c r="V115" s="37">
        <v>4.7825723830734965</v>
      </c>
      <c r="W115" s="35" t="s">
        <v>18</v>
      </c>
      <c r="X115" s="35"/>
      <c r="Y115" s="37">
        <v>7.4664625092798804</v>
      </c>
      <c r="Z115" s="35" t="s">
        <v>25</v>
      </c>
      <c r="AA115" s="35"/>
      <c r="AB115" s="37">
        <v>10.223403860430585</v>
      </c>
      <c r="AC115" s="35" t="s">
        <v>32</v>
      </c>
      <c r="AE115" s="40">
        <v>2.3523570898292503</v>
      </c>
      <c r="AF115" s="41" t="s">
        <v>15</v>
      </c>
      <c r="AH115" s="40">
        <v>7.2383939238777959</v>
      </c>
      <c r="AI115" s="41" t="s">
        <v>25</v>
      </c>
      <c r="AK115" s="47">
        <v>10.593189964157707</v>
      </c>
      <c r="AL115" s="48" t="s">
        <v>32</v>
      </c>
      <c r="AN115" s="40">
        <v>15.115058030380613</v>
      </c>
      <c r="AO115" s="41" t="s">
        <v>43</v>
      </c>
    </row>
    <row r="116" spans="19:41" x14ac:dyDescent="0.25">
      <c r="S116" s="33">
        <v>1.9550296956198963</v>
      </c>
      <c r="T116" s="3" t="s">
        <v>13</v>
      </c>
      <c r="V116" s="37">
        <v>5.3137527839643655</v>
      </c>
      <c r="W116" s="35" t="s">
        <v>21</v>
      </c>
      <c r="X116" s="35"/>
      <c r="Y116" s="37">
        <v>7.9307164068299922</v>
      </c>
      <c r="Z116" s="35" t="s">
        <v>25</v>
      </c>
      <c r="AA116" s="35"/>
      <c r="AB116" s="37">
        <v>10.637435040831475</v>
      </c>
      <c r="AC116" s="35" t="s">
        <v>32</v>
      </c>
      <c r="AE116" s="40">
        <v>2.9407015590200447</v>
      </c>
      <c r="AF116" s="41" t="s">
        <v>15</v>
      </c>
      <c r="AH116" s="40">
        <v>8.1034092848608985</v>
      </c>
      <c r="AI116" s="41" t="s">
        <v>27</v>
      </c>
      <c r="AK116" s="47">
        <v>11.280487284519543</v>
      </c>
      <c r="AL116" s="48" t="s">
        <v>33</v>
      </c>
      <c r="AN116" s="40">
        <v>15.728003925584572</v>
      </c>
      <c r="AO116" s="41" t="s">
        <v>43</v>
      </c>
    </row>
    <row r="117" spans="19:41" x14ac:dyDescent="0.25">
      <c r="S117" s="33">
        <v>2.1387713437268006</v>
      </c>
      <c r="T117" s="3" t="s">
        <v>15</v>
      </c>
      <c r="V117" s="37">
        <v>5.5910356347438759</v>
      </c>
      <c r="W117" s="35" t="s">
        <v>21</v>
      </c>
      <c r="X117" s="35"/>
      <c r="Y117" s="37">
        <v>8.3459725315515954</v>
      </c>
      <c r="Z117" s="35" t="s">
        <v>27</v>
      </c>
      <c r="AA117" s="35"/>
      <c r="AB117" s="37">
        <v>10.911822568671118</v>
      </c>
      <c r="AC117" s="35" t="s">
        <v>32</v>
      </c>
      <c r="AE117" s="40">
        <v>3.2190979955456571</v>
      </c>
      <c r="AF117" s="41" t="s">
        <v>18</v>
      </c>
      <c r="AH117" s="40">
        <v>8.5549581839904434</v>
      </c>
      <c r="AI117" s="41" t="s">
        <v>27</v>
      </c>
      <c r="AK117" s="47">
        <v>11.895246629117597</v>
      </c>
      <c r="AL117" s="48" t="s">
        <v>33</v>
      </c>
      <c r="AN117" s="40">
        <v>16.134216589861751</v>
      </c>
      <c r="AO117" s="41" t="s">
        <v>45</v>
      </c>
    </row>
    <row r="118" spans="19:41" x14ac:dyDescent="0.25">
      <c r="S118" s="33">
        <v>2.4339829250185598</v>
      </c>
      <c r="T118" s="3" t="s">
        <v>15</v>
      </c>
      <c r="V118" s="37">
        <v>5.8872494432071276</v>
      </c>
      <c r="W118" s="35" t="s">
        <v>21</v>
      </c>
      <c r="X118" s="35"/>
      <c r="Y118" s="37">
        <v>8.7881774313288776</v>
      </c>
      <c r="Z118" s="35" t="s">
        <v>27</v>
      </c>
      <c r="AA118" s="35"/>
      <c r="AB118" s="40">
        <v>11.012268002969559</v>
      </c>
      <c r="AC118" s="41" t="s">
        <v>33</v>
      </c>
      <c r="AE118" s="40">
        <v>3.6663882702301409</v>
      </c>
      <c r="AF118" s="41" t="s">
        <v>18</v>
      </c>
      <c r="AH118" s="40">
        <v>9.037335722819595</v>
      </c>
      <c r="AI118" s="41" t="s">
        <v>30</v>
      </c>
      <c r="AK118" s="47">
        <v>12.549901860385733</v>
      </c>
      <c r="AL118" s="48" t="s">
        <v>35</v>
      </c>
      <c r="AN118" s="40">
        <v>16.282919440177505</v>
      </c>
      <c r="AO118" s="41" t="s">
        <v>45</v>
      </c>
    </row>
    <row r="119" spans="19:41" x14ac:dyDescent="0.25">
      <c r="S119" s="33">
        <v>0.47041573867854491</v>
      </c>
      <c r="T119" s="3" t="s">
        <v>11</v>
      </c>
      <c r="V119" s="37">
        <v>3.3754639940608762</v>
      </c>
      <c r="W119" s="35" t="s">
        <v>15</v>
      </c>
      <c r="X119" s="35"/>
      <c r="Y119" s="37">
        <v>9.3063288789903478</v>
      </c>
      <c r="Z119" s="35" t="s">
        <v>30</v>
      </c>
      <c r="AA119" s="35"/>
      <c r="AB119" s="37">
        <v>9.4125092798812169</v>
      </c>
      <c r="AC119" s="35" t="s">
        <v>30</v>
      </c>
      <c r="AE119" s="42">
        <v>0.6698218262806237</v>
      </c>
      <c r="AF119" s="44" t="s">
        <v>11</v>
      </c>
      <c r="AH119" s="45">
        <v>4.920762928827445</v>
      </c>
      <c r="AI119" s="46" t="s">
        <v>18</v>
      </c>
      <c r="AK119" s="47">
        <v>13.31699095408773</v>
      </c>
      <c r="AL119" s="48" t="s">
        <v>38</v>
      </c>
      <c r="AN119" s="47">
        <v>13.89456391875747</v>
      </c>
      <c r="AO119" s="48" t="s">
        <v>40</v>
      </c>
    </row>
    <row r="120" spans="19:41" x14ac:dyDescent="0.25">
      <c r="S120" s="33">
        <v>0.98734224201930221</v>
      </c>
      <c r="T120" s="3" t="s">
        <v>11</v>
      </c>
      <c r="V120" s="37">
        <v>3.6026354862657759</v>
      </c>
      <c r="W120" s="35" t="s">
        <v>15</v>
      </c>
      <c r="X120" s="35"/>
      <c r="Y120" s="37">
        <v>9.6738121752041568</v>
      </c>
      <c r="Z120" s="35" t="s">
        <v>30</v>
      </c>
      <c r="AA120" s="35"/>
      <c r="AB120" s="37">
        <v>9.8400148478099467</v>
      </c>
      <c r="AC120" s="35" t="s">
        <v>30</v>
      </c>
      <c r="AE120" s="42">
        <v>1.4530438010393469</v>
      </c>
      <c r="AF120" s="44" t="s">
        <v>13</v>
      </c>
      <c r="AH120" s="45">
        <v>5.2907066052227343</v>
      </c>
      <c r="AI120" s="46" t="s">
        <v>21</v>
      </c>
      <c r="AK120" s="47">
        <v>13.861025772316097</v>
      </c>
      <c r="AL120" s="48" t="s">
        <v>38</v>
      </c>
      <c r="AN120" s="47">
        <v>14.527457757296469</v>
      </c>
      <c r="AO120" s="48" t="s">
        <v>41</v>
      </c>
    </row>
    <row r="121" spans="19:41" x14ac:dyDescent="0.25">
      <c r="S121" s="33">
        <v>1.6083890126206386</v>
      </c>
      <c r="T121" s="3" t="s">
        <v>13</v>
      </c>
      <c r="V121" s="37">
        <v>4.007980697847068</v>
      </c>
      <c r="W121" s="35" t="s">
        <v>18</v>
      </c>
      <c r="X121" s="35"/>
      <c r="Y121" s="37">
        <v>5.9446547884187071</v>
      </c>
      <c r="Z121" s="35" t="s">
        <v>23</v>
      </c>
      <c r="AA121" s="35"/>
      <c r="AB121" s="37">
        <v>10.265070527097253</v>
      </c>
      <c r="AC121" s="35" t="s">
        <v>32</v>
      </c>
      <c r="AE121" s="42">
        <v>2.3940237564959173</v>
      </c>
      <c r="AF121" s="44" t="s">
        <v>15</v>
      </c>
      <c r="AH121" s="45">
        <v>5.9508021846731527</v>
      </c>
      <c r="AI121" s="46" t="s">
        <v>21</v>
      </c>
      <c r="AK121" s="40">
        <v>8.8006699095408791</v>
      </c>
      <c r="AL121" s="41" t="s">
        <v>30</v>
      </c>
      <c r="AN121" s="47">
        <v>15.156724697047279</v>
      </c>
      <c r="AO121" s="48" t="s">
        <v>43</v>
      </c>
    </row>
    <row r="122" spans="19:41" x14ac:dyDescent="0.25">
      <c r="S122" s="33">
        <v>1.9966963622865628</v>
      </c>
      <c r="T122" s="3" t="s">
        <v>13</v>
      </c>
      <c r="V122" s="37">
        <v>4.4467334818114335</v>
      </c>
      <c r="W122" s="35" t="s">
        <v>18</v>
      </c>
      <c r="X122" s="35"/>
      <c r="Y122" s="37">
        <v>6.5081291759465465</v>
      </c>
      <c r="Z122" s="35" t="s">
        <v>25</v>
      </c>
      <c r="AA122" s="35"/>
      <c r="AB122" s="37">
        <v>10.679101707498143</v>
      </c>
      <c r="AC122" s="35" t="s">
        <v>32</v>
      </c>
      <c r="AE122" s="42">
        <v>2.9823682256867117</v>
      </c>
      <c r="AF122" s="44" t="s">
        <v>15</v>
      </c>
      <c r="AH122" s="45">
        <v>6.6653012459464076</v>
      </c>
      <c r="AI122" s="46" t="s">
        <v>23</v>
      </c>
      <c r="AK122" s="40">
        <v>9.634856630824375</v>
      </c>
      <c r="AL122" s="41" t="s">
        <v>32</v>
      </c>
      <c r="AN122" s="47">
        <v>15.769670592251238</v>
      </c>
      <c r="AO122" s="48" t="s">
        <v>43</v>
      </c>
    </row>
    <row r="123" spans="19:41" x14ac:dyDescent="0.25">
      <c r="S123" s="33">
        <v>2.1804380103934671</v>
      </c>
      <c r="T123" s="3" t="s">
        <v>15</v>
      </c>
      <c r="V123" s="37">
        <v>4.8242390497401644</v>
      </c>
      <c r="W123" s="35" t="s">
        <v>18</v>
      </c>
      <c r="X123" s="35"/>
      <c r="Y123" s="37">
        <v>6.9723830734966583</v>
      </c>
      <c r="Z123" s="35" t="s">
        <v>25</v>
      </c>
      <c r="AA123" s="35"/>
      <c r="AB123" s="37">
        <v>10.953489235337786</v>
      </c>
      <c r="AC123" s="35" t="s">
        <v>32</v>
      </c>
      <c r="AE123" s="42">
        <v>3.2607646622123241</v>
      </c>
      <c r="AF123" s="44" t="s">
        <v>18</v>
      </c>
      <c r="AH123" s="45">
        <v>7.280060590544462</v>
      </c>
      <c r="AI123" s="46" t="s">
        <v>25</v>
      </c>
      <c r="AK123" s="40">
        <v>10.322153951186211</v>
      </c>
      <c r="AL123" s="41" t="s">
        <v>33</v>
      </c>
      <c r="AN123" s="47">
        <v>16.175883256528419</v>
      </c>
      <c r="AO123" s="48" t="s">
        <v>45</v>
      </c>
    </row>
    <row r="124" spans="19:41" x14ac:dyDescent="0.25">
      <c r="S124" s="33">
        <v>2.4756495916852268</v>
      </c>
      <c r="T124" s="3" t="s">
        <v>15</v>
      </c>
      <c r="V124" s="37">
        <v>5.3554194506310333</v>
      </c>
      <c r="W124" s="35" t="s">
        <v>21</v>
      </c>
      <c r="X124" s="35"/>
      <c r="Y124" s="37">
        <v>7.3876391982182614</v>
      </c>
      <c r="Z124" s="35" t="s">
        <v>27</v>
      </c>
      <c r="AA124" s="35"/>
      <c r="AB124" s="40">
        <v>11.053934669636227</v>
      </c>
      <c r="AC124" s="41" t="s">
        <v>33</v>
      </c>
      <c r="AE124" s="42">
        <v>3.7080549368968079</v>
      </c>
      <c r="AF124" s="44" t="s">
        <v>18</v>
      </c>
      <c r="AH124" s="45">
        <v>8.1450759515275646</v>
      </c>
      <c r="AI124" s="46" t="s">
        <v>27</v>
      </c>
      <c r="AK124" s="40">
        <v>10.936913295784265</v>
      </c>
      <c r="AL124" s="41" t="s">
        <v>33</v>
      </c>
      <c r="AN124" s="47">
        <v>16.324586106844173</v>
      </c>
      <c r="AO124" s="48" t="s">
        <v>45</v>
      </c>
    </row>
    <row r="125" spans="19:41" x14ac:dyDescent="0.25">
      <c r="S125" s="33">
        <v>0.51208240534521154</v>
      </c>
      <c r="T125" s="3" t="s">
        <v>11</v>
      </c>
      <c r="V125" s="37">
        <v>5.6327023014105437</v>
      </c>
      <c r="W125" s="35" t="s">
        <v>21</v>
      </c>
      <c r="X125" s="35"/>
      <c r="Y125" s="37">
        <v>7.8298440979955446</v>
      </c>
      <c r="Z125" s="35" t="s">
        <v>27</v>
      </c>
      <c r="AA125" s="35"/>
      <c r="AB125" s="37">
        <v>9.454175946547883</v>
      </c>
      <c r="AC125" s="35" t="s">
        <v>30</v>
      </c>
      <c r="AE125" s="40">
        <v>0.71148849294729033</v>
      </c>
      <c r="AF125" s="41" t="s">
        <v>51</v>
      </c>
      <c r="AH125" s="45">
        <v>8.5966248506571095</v>
      </c>
      <c r="AI125" s="46" t="s">
        <v>27</v>
      </c>
      <c r="AK125" s="40">
        <v>11.5915685270524</v>
      </c>
      <c r="AL125" s="41" t="s">
        <v>35</v>
      </c>
      <c r="AN125" s="40">
        <v>13.936230585424138</v>
      </c>
      <c r="AO125" s="41" t="s">
        <v>40</v>
      </c>
    </row>
    <row r="126" spans="19:41" x14ac:dyDescent="0.25">
      <c r="S126" s="33">
        <v>1.0290089086859688</v>
      </c>
      <c r="T126" s="3" t="s">
        <v>13</v>
      </c>
      <c r="V126" s="37">
        <v>5.9289161098737955</v>
      </c>
      <c r="W126" s="35" t="s">
        <v>21</v>
      </c>
      <c r="X126" s="35"/>
      <c r="Y126" s="37">
        <v>8.3479955456570138</v>
      </c>
      <c r="Z126" s="35" t="s">
        <v>30</v>
      </c>
      <c r="AA126" s="35"/>
      <c r="AB126" s="37">
        <v>9.8816815144766128</v>
      </c>
      <c r="AC126" s="35" t="s">
        <v>30</v>
      </c>
      <c r="AE126" s="40">
        <v>1.4947104677060135</v>
      </c>
      <c r="AF126" s="41" t="s">
        <v>13</v>
      </c>
      <c r="AH126" s="45">
        <v>9.079002389486261</v>
      </c>
      <c r="AI126" s="46" t="s">
        <v>30</v>
      </c>
      <c r="AK126" s="40">
        <v>12.358657620754398</v>
      </c>
      <c r="AL126" s="41" t="s">
        <v>38</v>
      </c>
      <c r="AN126" s="40">
        <v>14.569124423963137</v>
      </c>
      <c r="AO126" s="41" t="s">
        <v>41</v>
      </c>
    </row>
    <row r="127" spans="19:41" x14ac:dyDescent="0.25">
      <c r="S127" s="33">
        <v>1.6500556792873051</v>
      </c>
      <c r="T127" s="3" t="s">
        <v>13</v>
      </c>
      <c r="V127" s="37">
        <v>3.4171306607275431</v>
      </c>
      <c r="W127" s="35" t="s">
        <v>15</v>
      </c>
      <c r="X127" s="35"/>
      <c r="Y127" s="37">
        <v>8.7154788418708229</v>
      </c>
      <c r="Z127" s="35" t="s">
        <v>30</v>
      </c>
      <c r="AA127" s="35"/>
      <c r="AB127" s="37">
        <v>10.306737193763919</v>
      </c>
      <c r="AC127" s="35" t="s">
        <v>32</v>
      </c>
      <c r="AE127" s="40">
        <v>2.4356904231625838</v>
      </c>
      <c r="AF127" s="41" t="s">
        <v>15</v>
      </c>
      <c r="AH127" s="40">
        <v>4.9624295954941111</v>
      </c>
      <c r="AI127" s="41" t="s">
        <v>18</v>
      </c>
      <c r="AK127" s="40">
        <v>12.902692438982765</v>
      </c>
      <c r="AL127" s="41" t="s">
        <v>38</v>
      </c>
      <c r="AN127" s="40">
        <v>15.198391363713947</v>
      </c>
      <c r="AO127" s="41" t="s">
        <v>43</v>
      </c>
    </row>
    <row r="128" spans="19:41" x14ac:dyDescent="0.25">
      <c r="S128" s="33">
        <v>2.0383630289532295</v>
      </c>
      <c r="T128" s="3" t="s">
        <v>15</v>
      </c>
      <c r="V128" s="37">
        <v>3.6443021529324429</v>
      </c>
      <c r="W128" s="35" t="s">
        <v>15</v>
      </c>
      <c r="X128" s="35"/>
      <c r="Y128" s="37">
        <v>5.9863214550853732</v>
      </c>
      <c r="Z128" s="35" t="s">
        <v>52</v>
      </c>
      <c r="AA128" s="35"/>
      <c r="AB128" s="37">
        <v>10.720768374164809</v>
      </c>
      <c r="AC128" s="35" t="s">
        <v>32</v>
      </c>
      <c r="AE128" s="40">
        <v>3.0240348923533782</v>
      </c>
      <c r="AF128" s="41" t="s">
        <v>18</v>
      </c>
      <c r="AH128" s="40">
        <v>5.3323732718894004</v>
      </c>
      <c r="AI128" s="41" t="s">
        <v>21</v>
      </c>
      <c r="AK128" s="47">
        <v>8.8423365762075452</v>
      </c>
      <c r="AL128" s="48" t="s">
        <v>30</v>
      </c>
      <c r="AN128" s="40">
        <v>15.811337258917906</v>
      </c>
      <c r="AO128" s="41" t="s">
        <v>43</v>
      </c>
    </row>
    <row r="129" spans="19:41" x14ac:dyDescent="0.25">
      <c r="S129" s="33">
        <v>2.2221046770601336</v>
      </c>
      <c r="T129" s="3" t="s">
        <v>15</v>
      </c>
      <c r="V129" s="37">
        <v>4.049647364513735</v>
      </c>
      <c r="W129" s="35" t="s">
        <v>18</v>
      </c>
      <c r="X129" s="35"/>
      <c r="Y129" s="37">
        <v>6.5497958426132126</v>
      </c>
      <c r="Z129" s="35" t="s">
        <v>25</v>
      </c>
      <c r="AA129" s="35"/>
      <c r="AB129" s="37">
        <v>10.995155902004452</v>
      </c>
      <c r="AC129" s="35" t="s">
        <v>32</v>
      </c>
      <c r="AE129" s="40">
        <v>3.3024313288789906</v>
      </c>
      <c r="AF129" s="41" t="s">
        <v>18</v>
      </c>
      <c r="AH129" s="40">
        <v>5.9924688513398188</v>
      </c>
      <c r="AI129" s="41" t="s">
        <v>21</v>
      </c>
      <c r="AK129" s="47">
        <v>9.6765232974910411</v>
      </c>
      <c r="AL129" s="48" t="s">
        <v>32</v>
      </c>
      <c r="AN129" s="40">
        <v>16.217549923195087</v>
      </c>
      <c r="AO129" s="41" t="s">
        <v>45</v>
      </c>
    </row>
    <row r="130" spans="19:41" x14ac:dyDescent="0.25">
      <c r="S130" s="33">
        <v>2.5173162583518929</v>
      </c>
      <c r="T130" s="3" t="s">
        <v>15</v>
      </c>
      <c r="V130" s="37">
        <v>4.4884001484781004</v>
      </c>
      <c r="W130" s="35" t="s">
        <v>18</v>
      </c>
      <c r="X130" s="35"/>
      <c r="Y130" s="37">
        <v>7.0140497401633244</v>
      </c>
      <c r="Z130" s="35" t="s">
        <v>27</v>
      </c>
      <c r="AA130" s="35"/>
      <c r="AB130" s="40">
        <v>11.095601336302893</v>
      </c>
      <c r="AC130" s="41" t="s">
        <v>33</v>
      </c>
      <c r="AE130" s="40">
        <v>3.7497216035634748</v>
      </c>
      <c r="AF130" s="41" t="s">
        <v>18</v>
      </c>
      <c r="AH130" s="40">
        <v>6.7069679126130737</v>
      </c>
      <c r="AI130" s="41" t="s">
        <v>23</v>
      </c>
      <c r="AK130" s="47">
        <v>10.363820617852877</v>
      </c>
      <c r="AL130" s="48" t="s">
        <v>33</v>
      </c>
      <c r="AN130" s="40">
        <v>16.366252773510841</v>
      </c>
      <c r="AO130" s="41" t="s">
        <v>45</v>
      </c>
    </row>
    <row r="131" spans="19:41" x14ac:dyDescent="0.25">
      <c r="S131" s="33">
        <v>0.55374907201187828</v>
      </c>
      <c r="T131" s="3" t="s">
        <v>11</v>
      </c>
      <c r="V131" s="37">
        <v>4.8659057164068305</v>
      </c>
      <c r="W131" s="35" t="s">
        <v>18</v>
      </c>
      <c r="X131" s="35"/>
      <c r="Y131" s="37">
        <v>7.4293058648849275</v>
      </c>
      <c r="Z131" s="35" t="s">
        <v>27</v>
      </c>
      <c r="AA131" s="35"/>
      <c r="AB131" s="37">
        <v>9.495842613214549</v>
      </c>
      <c r="AC131" s="35" t="s">
        <v>30</v>
      </c>
      <c r="AE131" s="42">
        <v>0.75315515961395696</v>
      </c>
      <c r="AF131" s="44" t="s">
        <v>11</v>
      </c>
      <c r="AH131" s="40">
        <v>7.321727257211128</v>
      </c>
      <c r="AI131" s="41" t="s">
        <v>25</v>
      </c>
      <c r="AK131" s="47">
        <v>10.978579962450931</v>
      </c>
      <c r="AL131" s="48" t="s">
        <v>33</v>
      </c>
      <c r="AN131" s="47">
        <v>13.977897252090804</v>
      </c>
      <c r="AO131" s="48" t="s">
        <v>40</v>
      </c>
    </row>
    <row r="132" spans="19:41" x14ac:dyDescent="0.25">
      <c r="S132" s="33">
        <v>1.0706755753526356</v>
      </c>
      <c r="T132" s="3" t="s">
        <v>13</v>
      </c>
      <c r="V132" s="37">
        <v>5.3970861172976994</v>
      </c>
      <c r="W132" s="35" t="s">
        <v>21</v>
      </c>
      <c r="X132" s="35"/>
      <c r="Y132" s="37">
        <v>7.8715107646622107</v>
      </c>
      <c r="Z132" s="35" t="s">
        <v>27</v>
      </c>
      <c r="AA132" s="35"/>
      <c r="AB132" s="37">
        <v>9.9233481811432789</v>
      </c>
      <c r="AC132" s="35" t="s">
        <v>30</v>
      </c>
      <c r="AE132" s="42">
        <v>1.53637713437268</v>
      </c>
      <c r="AF132" s="44" t="s">
        <v>13</v>
      </c>
      <c r="AH132" s="40">
        <v>8.1867426181942307</v>
      </c>
      <c r="AI132" s="41" t="s">
        <v>27</v>
      </c>
      <c r="AK132" s="47">
        <v>11.633235193719067</v>
      </c>
      <c r="AL132" s="48" t="s">
        <v>35</v>
      </c>
      <c r="AN132" s="47">
        <v>14.610791090629803</v>
      </c>
      <c r="AO132" s="48" t="s">
        <v>41</v>
      </c>
    </row>
    <row r="133" spans="19:41" x14ac:dyDescent="0.25">
      <c r="S133" s="33">
        <v>1.6917223459539721</v>
      </c>
      <c r="T133" s="3" t="s">
        <v>13</v>
      </c>
      <c r="V133" s="37">
        <v>5.6743689680772098</v>
      </c>
      <c r="W133" s="35" t="s">
        <v>21</v>
      </c>
      <c r="X133" s="35"/>
      <c r="Y133" s="37">
        <v>8.3896622123236799</v>
      </c>
      <c r="Z133" s="35" t="s">
        <v>30</v>
      </c>
      <c r="AA133" s="35"/>
      <c r="AB133" s="37">
        <v>10.348403860430585</v>
      </c>
      <c r="AC133" s="35" t="s">
        <v>32</v>
      </c>
      <c r="AE133" s="42">
        <v>2.4773570898292503</v>
      </c>
      <c r="AF133" s="44" t="s">
        <v>15</v>
      </c>
      <c r="AH133" s="40">
        <v>8.6382915173237755</v>
      </c>
      <c r="AI133" s="41" t="s">
        <v>27</v>
      </c>
      <c r="AK133" s="47">
        <v>12.400324287421064</v>
      </c>
      <c r="AL133" s="48" t="s">
        <v>38</v>
      </c>
      <c r="AN133" s="47">
        <v>15.240058030380613</v>
      </c>
      <c r="AO133" s="48" t="s">
        <v>43</v>
      </c>
    </row>
    <row r="134" spans="19:41" x14ac:dyDescent="0.25">
      <c r="S134" s="33">
        <v>2.0800296956198965</v>
      </c>
      <c r="T134" s="3" t="s">
        <v>15</v>
      </c>
      <c r="V134" s="37">
        <v>5.9705827765404615</v>
      </c>
      <c r="W134" s="35" t="s">
        <v>21</v>
      </c>
      <c r="X134" s="35"/>
      <c r="Y134" s="37">
        <v>8.757145508537489</v>
      </c>
      <c r="Z134" s="35" t="s">
        <v>30</v>
      </c>
      <c r="AA134" s="35"/>
      <c r="AB134" s="37">
        <v>10.762435040831475</v>
      </c>
      <c r="AC134" s="35" t="s">
        <v>32</v>
      </c>
      <c r="AE134" s="42">
        <v>3.0657015590200447</v>
      </c>
      <c r="AF134" s="44" t="s">
        <v>18</v>
      </c>
      <c r="AH134" s="40">
        <v>9.1206690561529271</v>
      </c>
      <c r="AI134" s="41" t="s">
        <v>30</v>
      </c>
      <c r="AK134" s="47">
        <v>12.944359105649431</v>
      </c>
      <c r="AL134" s="48" t="s">
        <v>38</v>
      </c>
      <c r="AN134" s="47">
        <v>15.853003925584572</v>
      </c>
      <c r="AO134" s="48" t="s">
        <v>43</v>
      </c>
    </row>
    <row r="135" spans="19:41" x14ac:dyDescent="0.25">
      <c r="S135" s="33">
        <v>2.2637713437268006</v>
      </c>
      <c r="T135" s="3" t="s">
        <v>15</v>
      </c>
      <c r="V135" s="37">
        <v>2.4587973273942092</v>
      </c>
      <c r="W135" s="35" t="s">
        <v>15</v>
      </c>
      <c r="X135" s="35"/>
      <c r="Y135" s="37">
        <v>6.027988121752041</v>
      </c>
      <c r="Z135" s="35" t="s">
        <v>25</v>
      </c>
      <c r="AA135" s="35"/>
      <c r="AB135" s="37">
        <v>11.036822568671118</v>
      </c>
      <c r="AC135" s="35" t="s">
        <v>33</v>
      </c>
      <c r="AE135" s="42">
        <v>3.3440979955456571</v>
      </c>
      <c r="AF135" s="44" t="s">
        <v>18</v>
      </c>
      <c r="AH135" s="47">
        <v>4.004096262160779</v>
      </c>
      <c r="AI135" s="48" t="s">
        <v>21</v>
      </c>
      <c r="AK135" s="40">
        <v>8.8840032428742113</v>
      </c>
      <c r="AL135" s="41" t="s">
        <v>30</v>
      </c>
      <c r="AN135" s="47">
        <v>16.259216589861751</v>
      </c>
      <c r="AO135" s="48" t="s">
        <v>45</v>
      </c>
    </row>
    <row r="136" spans="19:41" x14ac:dyDescent="0.25">
      <c r="S136" s="33">
        <v>2.5589829250185598</v>
      </c>
      <c r="T136" s="3" t="s">
        <v>15</v>
      </c>
      <c r="V136" s="37">
        <v>2.6859688195991089</v>
      </c>
      <c r="W136" s="35" t="s">
        <v>15</v>
      </c>
      <c r="X136" s="35"/>
      <c r="Y136" s="37">
        <v>6.5914625092798804</v>
      </c>
      <c r="Z136" s="35" t="s">
        <v>25</v>
      </c>
      <c r="AA136" s="35"/>
      <c r="AB136" s="40">
        <v>11.137268002969559</v>
      </c>
      <c r="AC136" s="41" t="s">
        <v>33</v>
      </c>
      <c r="AE136" s="42">
        <v>3.7913882702301409</v>
      </c>
      <c r="AF136" s="44" t="s">
        <v>18</v>
      </c>
      <c r="AH136" s="47">
        <v>4.3740399385560682</v>
      </c>
      <c r="AI136" s="48" t="s">
        <v>21</v>
      </c>
      <c r="AK136" s="40">
        <v>9.7181899641577072</v>
      </c>
      <c r="AL136" s="41" t="s">
        <v>32</v>
      </c>
      <c r="AN136" s="47">
        <v>16.407919440177505</v>
      </c>
      <c r="AO136" s="48" t="s">
        <v>45</v>
      </c>
    </row>
    <row r="137" spans="19:41" x14ac:dyDescent="0.25">
      <c r="S137" s="33">
        <v>0.59541573867854491</v>
      </c>
      <c r="T137" s="3" t="s">
        <v>11</v>
      </c>
      <c r="V137" s="37">
        <v>3.0913140311804006</v>
      </c>
      <c r="W137" s="35" t="s">
        <v>18</v>
      </c>
      <c r="X137" s="35"/>
      <c r="Y137" s="37">
        <v>7.0557164068299922</v>
      </c>
      <c r="Z137" s="35" t="s">
        <v>27</v>
      </c>
      <c r="AA137" s="35"/>
      <c r="AB137" s="37">
        <v>9.5375092798812169</v>
      </c>
      <c r="AC137" s="35" t="s">
        <v>30</v>
      </c>
      <c r="AE137" s="40">
        <v>0.7948218262806237</v>
      </c>
      <c r="AF137" s="41" t="s">
        <v>11</v>
      </c>
      <c r="AH137" s="47">
        <v>5.0341355180064866</v>
      </c>
      <c r="AI137" s="48" t="s">
        <v>23</v>
      </c>
      <c r="AK137" s="40">
        <v>10.405487284519543</v>
      </c>
      <c r="AL137" s="41" t="s">
        <v>33</v>
      </c>
      <c r="AN137" s="40">
        <v>14.01956391875747</v>
      </c>
      <c r="AO137" s="41" t="s">
        <v>41</v>
      </c>
    </row>
    <row r="138" spans="19:41" x14ac:dyDescent="0.25">
      <c r="S138" s="33">
        <v>1.1123422420193023</v>
      </c>
      <c r="T138" s="3" t="s">
        <v>13</v>
      </c>
      <c r="V138" s="37">
        <v>3.5300668151447656</v>
      </c>
      <c r="W138" s="35" t="s">
        <v>18</v>
      </c>
      <c r="X138" s="35"/>
      <c r="Y138" s="37">
        <v>7.4709725315515954</v>
      </c>
      <c r="Z138" s="35" t="s">
        <v>27</v>
      </c>
      <c r="AA138" s="35"/>
      <c r="AB138" s="37">
        <v>9.9650148478099467</v>
      </c>
      <c r="AC138" s="35" t="s">
        <v>30</v>
      </c>
      <c r="AE138" s="40">
        <v>1.5780438010393469</v>
      </c>
      <c r="AF138" s="41" t="s">
        <v>13</v>
      </c>
      <c r="AH138" s="47">
        <v>5.7486345792797415</v>
      </c>
      <c r="AI138" s="48" t="s">
        <v>23</v>
      </c>
      <c r="AK138" s="40">
        <v>11.020246629117597</v>
      </c>
      <c r="AL138" s="41" t="s">
        <v>35</v>
      </c>
      <c r="AN138" s="40">
        <v>14.652457757296469</v>
      </c>
      <c r="AO138" s="41" t="s">
        <v>41</v>
      </c>
    </row>
    <row r="139" spans="19:41" x14ac:dyDescent="0.25">
      <c r="S139" s="33">
        <v>1.7333890126206386</v>
      </c>
      <c r="T139" s="3" t="s">
        <v>13</v>
      </c>
      <c r="V139" s="37">
        <v>3.9075723830734961</v>
      </c>
      <c r="W139" s="35" t="s">
        <v>18</v>
      </c>
      <c r="X139" s="35"/>
      <c r="Y139" s="37">
        <v>7.9131774313288785</v>
      </c>
      <c r="Z139" s="35" t="s">
        <v>27</v>
      </c>
      <c r="AA139" s="35"/>
      <c r="AB139" s="37">
        <v>10.390070527097253</v>
      </c>
      <c r="AC139" s="35" t="s">
        <v>32</v>
      </c>
      <c r="AE139" s="40">
        <v>2.5190237564959173</v>
      </c>
      <c r="AF139" s="41" t="s">
        <v>15</v>
      </c>
      <c r="AH139" s="47">
        <v>6.3633939238777959</v>
      </c>
      <c r="AI139" s="48" t="s">
        <v>25</v>
      </c>
      <c r="AK139" s="40">
        <v>11.674901860385733</v>
      </c>
      <c r="AL139" s="41" t="s">
        <v>35</v>
      </c>
      <c r="AN139" s="40">
        <v>15.281724697047279</v>
      </c>
      <c r="AO139" s="41" t="s">
        <v>43</v>
      </c>
    </row>
    <row r="140" spans="19:41" x14ac:dyDescent="0.25">
      <c r="S140" s="33">
        <v>2.121696362286563</v>
      </c>
      <c r="T140" s="3" t="s">
        <v>15</v>
      </c>
      <c r="V140" s="37">
        <v>4.4387527839643646</v>
      </c>
      <c r="W140" s="35" t="s">
        <v>21</v>
      </c>
      <c r="X140" s="35"/>
      <c r="Y140" s="37">
        <v>8.4313288789903478</v>
      </c>
      <c r="Z140" s="35" t="s">
        <v>30</v>
      </c>
      <c r="AA140" s="35"/>
      <c r="AB140" s="37">
        <v>10.804101707498143</v>
      </c>
      <c r="AC140" s="35" t="s">
        <v>32</v>
      </c>
      <c r="AE140" s="40">
        <v>3.1073682256867117</v>
      </c>
      <c r="AF140" s="41" t="s">
        <v>18</v>
      </c>
      <c r="AH140" s="47">
        <v>7.2284092848608985</v>
      </c>
      <c r="AI140" s="48" t="s">
        <v>27</v>
      </c>
      <c r="AK140" s="40">
        <v>12.44199095408773</v>
      </c>
      <c r="AL140" s="41" t="s">
        <v>38</v>
      </c>
      <c r="AN140" s="40">
        <v>15.894670592251238</v>
      </c>
      <c r="AO140" s="41" t="s">
        <v>43</v>
      </c>
    </row>
    <row r="141" spans="19:41" x14ac:dyDescent="0.25">
      <c r="S141" s="33">
        <v>2.3054380103934671</v>
      </c>
      <c r="T141" s="3" t="s">
        <v>15</v>
      </c>
      <c r="V141" s="37">
        <v>4.716035634743875</v>
      </c>
      <c r="W141" s="35" t="s">
        <v>21</v>
      </c>
      <c r="X141" s="35"/>
      <c r="Y141" s="37">
        <v>8.7988121752041568</v>
      </c>
      <c r="Z141" s="35" t="s">
        <v>30</v>
      </c>
      <c r="AA141" s="35"/>
      <c r="AB141" s="37">
        <v>11.078489235337786</v>
      </c>
      <c r="AC141" s="35" t="s">
        <v>33</v>
      </c>
      <c r="AE141" s="40">
        <v>3.3857646622123241</v>
      </c>
      <c r="AF141" s="41" t="s">
        <v>18</v>
      </c>
      <c r="AH141" s="47">
        <v>7.6799581839904425</v>
      </c>
      <c r="AI141" s="48" t="s">
        <v>27</v>
      </c>
      <c r="AK141" s="40">
        <v>12.986025772316097</v>
      </c>
      <c r="AL141" s="41" t="s">
        <v>38</v>
      </c>
      <c r="AN141" s="40">
        <v>16.300883256528419</v>
      </c>
      <c r="AO141" s="41" t="s">
        <v>45</v>
      </c>
    </row>
    <row r="142" spans="19:41" x14ac:dyDescent="0.25">
      <c r="S142" s="33">
        <v>2.6006495916852268</v>
      </c>
      <c r="T142" s="3" t="s">
        <v>15</v>
      </c>
      <c r="V142" s="37">
        <v>5.0122494432071267</v>
      </c>
      <c r="W142" s="35" t="s">
        <v>23</v>
      </c>
      <c r="X142" s="35"/>
      <c r="Y142" s="37">
        <v>6.0696547884187071</v>
      </c>
      <c r="Z142" s="35" t="s">
        <v>25</v>
      </c>
      <c r="AA142" s="35"/>
      <c r="AB142" s="40">
        <v>11.178934669636227</v>
      </c>
      <c r="AC142" s="41" t="s">
        <v>33</v>
      </c>
      <c r="AE142" s="40">
        <v>3.8330549368968079</v>
      </c>
      <c r="AF142" s="41" t="s">
        <v>18</v>
      </c>
      <c r="AH142" s="47">
        <v>8.162335722819595</v>
      </c>
      <c r="AI142" s="48" t="s">
        <v>30</v>
      </c>
      <c r="AK142" s="47">
        <v>8.9256699095408791</v>
      </c>
      <c r="AL142" s="48" t="s">
        <v>30</v>
      </c>
      <c r="AN142" s="40">
        <v>16.449586106844173</v>
      </c>
      <c r="AO142" s="41" t="s">
        <v>45</v>
      </c>
    </row>
    <row r="143" spans="19:41" x14ac:dyDescent="0.25">
      <c r="S143" s="33">
        <v>0.47166666666666668</v>
      </c>
      <c r="T143" s="3" t="s">
        <v>11</v>
      </c>
      <c r="V143" s="37">
        <v>2.5004639940608757</v>
      </c>
      <c r="W143" s="35" t="s">
        <v>15</v>
      </c>
      <c r="X143" s="35"/>
      <c r="Y143" s="37">
        <v>6.6331291759465465</v>
      </c>
      <c r="Z143" s="35" t="s">
        <v>25</v>
      </c>
      <c r="AA143" s="35"/>
      <c r="AB143" s="37">
        <v>6.5549999999999997</v>
      </c>
      <c r="AC143" s="35" t="s">
        <v>27</v>
      </c>
      <c r="AE143" s="42">
        <v>1.3697265978634801</v>
      </c>
      <c r="AF143" s="44" t="s">
        <v>11</v>
      </c>
      <c r="AH143" s="40">
        <v>4.045762928827445</v>
      </c>
      <c r="AI143" s="41" t="s">
        <v>21</v>
      </c>
      <c r="AK143" s="47">
        <v>9.759856630824375</v>
      </c>
      <c r="AL143" s="48" t="s">
        <v>32</v>
      </c>
      <c r="AN143" s="47">
        <v>13.761089987325724</v>
      </c>
      <c r="AO143" s="48" t="s">
        <v>38</v>
      </c>
    </row>
    <row r="144" spans="19:41" x14ac:dyDescent="0.25">
      <c r="S144" s="33">
        <v>0.82333333333333347</v>
      </c>
      <c r="T144" s="3" t="s">
        <v>11</v>
      </c>
      <c r="V144" s="37">
        <v>2.7276354862657755</v>
      </c>
      <c r="W144" s="35" t="s">
        <v>15</v>
      </c>
      <c r="X144" s="35"/>
      <c r="Y144" s="37">
        <v>7.0973830734966583</v>
      </c>
      <c r="Z144" s="35" t="s">
        <v>27</v>
      </c>
      <c r="AA144" s="35"/>
      <c r="AB144" s="37">
        <v>6.8458333333333332</v>
      </c>
      <c r="AC144" s="35" t="s">
        <v>27</v>
      </c>
      <c r="AE144" s="42">
        <v>2.086049248596777</v>
      </c>
      <c r="AF144" s="44" t="s">
        <v>13</v>
      </c>
      <c r="AH144" s="40">
        <v>4.4157066052227343</v>
      </c>
      <c r="AI144" s="41" t="s">
        <v>21</v>
      </c>
      <c r="AK144" s="47">
        <v>10.447153951186211</v>
      </c>
      <c r="AL144" s="48" t="s">
        <v>33</v>
      </c>
      <c r="AN144" s="47">
        <v>14.353499004164398</v>
      </c>
      <c r="AO144" s="48" t="s">
        <v>40</v>
      </c>
    </row>
    <row r="145" spans="19:41" x14ac:dyDescent="0.25">
      <c r="S145" s="33">
        <v>1.2458333333333336</v>
      </c>
      <c r="T145" s="3" t="s">
        <v>13</v>
      </c>
      <c r="V145" s="37">
        <v>3.1329806978470671</v>
      </c>
      <c r="W145" s="35" t="s">
        <v>18</v>
      </c>
      <c r="X145" s="35"/>
      <c r="Y145" s="37">
        <v>7.5126391982182614</v>
      </c>
      <c r="Z145" s="35" t="s">
        <v>27</v>
      </c>
      <c r="AA145" s="35"/>
      <c r="AB145" s="37">
        <v>7.1349999999999998</v>
      </c>
      <c r="AC145" s="35" t="s">
        <v>30</v>
      </c>
      <c r="AE145" s="42">
        <v>2.9466548977005251</v>
      </c>
      <c r="AF145" s="44" t="s">
        <v>13</v>
      </c>
      <c r="AH145" s="40">
        <v>5.0758021846731527</v>
      </c>
      <c r="AI145" s="41" t="s">
        <v>23</v>
      </c>
      <c r="AK145" s="47">
        <v>11.061913295784265</v>
      </c>
      <c r="AL145" s="48" t="s">
        <v>35</v>
      </c>
      <c r="AN145" s="47">
        <v>14.942513126923767</v>
      </c>
      <c r="AO145" s="48" t="s">
        <v>40</v>
      </c>
    </row>
    <row r="146" spans="19:41" x14ac:dyDescent="0.25">
      <c r="S146" s="33">
        <v>1.5100000000000002</v>
      </c>
      <c r="T146" s="3" t="s">
        <v>13</v>
      </c>
      <c r="V146" s="37">
        <v>3.5717334818114326</v>
      </c>
      <c r="W146" s="35" t="s">
        <v>18</v>
      </c>
      <c r="X146" s="35"/>
      <c r="Y146" s="37">
        <v>7.9548440979955446</v>
      </c>
      <c r="Z146" s="35" t="s">
        <v>27</v>
      </c>
      <c r="AA146" s="35"/>
      <c r="AB146" s="37">
        <v>7.4166666666666661</v>
      </c>
      <c r="AC146" s="35" t="s">
        <v>30</v>
      </c>
      <c r="AE146" s="42">
        <v>3.4847456092703242</v>
      </c>
      <c r="AF146" s="44" t="s">
        <v>15</v>
      </c>
      <c r="AH146" s="40">
        <v>5.7903012459464076</v>
      </c>
      <c r="AI146" s="41" t="s">
        <v>23</v>
      </c>
      <c r="AK146" s="47">
        <v>11.7165685270524</v>
      </c>
      <c r="AL146" s="48" t="s">
        <v>35</v>
      </c>
      <c r="AN146" s="47">
        <v>15.516250226326266</v>
      </c>
      <c r="AO146" s="48" t="s">
        <v>41</v>
      </c>
    </row>
    <row r="147" spans="19:41" x14ac:dyDescent="0.25">
      <c r="S147" s="33">
        <v>1.6350000000000002</v>
      </c>
      <c r="T147" s="3" t="s">
        <v>13</v>
      </c>
      <c r="V147" s="37">
        <v>3.949239049740163</v>
      </c>
      <c r="W147" s="35" t="s">
        <v>18</v>
      </c>
      <c r="X147" s="35"/>
      <c r="Y147" s="37">
        <v>8.4729955456570138</v>
      </c>
      <c r="Z147" s="35" t="s">
        <v>30</v>
      </c>
      <c r="AA147" s="35"/>
      <c r="AB147" s="37">
        <v>7.6033333333333326</v>
      </c>
      <c r="AC147" s="35" t="s">
        <v>30</v>
      </c>
      <c r="AE147" s="42">
        <v>3.7393626652181786</v>
      </c>
      <c r="AF147" s="44" t="s">
        <v>15</v>
      </c>
      <c r="AH147" s="40">
        <v>6.405060590544462</v>
      </c>
      <c r="AI147" s="41" t="s">
        <v>25</v>
      </c>
      <c r="AK147" s="47">
        <v>12.483657620754398</v>
      </c>
      <c r="AL147" s="48" t="s">
        <v>38</v>
      </c>
      <c r="AN147" s="47">
        <v>15.896478363208395</v>
      </c>
      <c r="AO147" s="48" t="s">
        <v>41</v>
      </c>
    </row>
    <row r="148" spans="19:41" x14ac:dyDescent="0.25">
      <c r="S148" s="33">
        <v>1.8358333333333337</v>
      </c>
      <c r="T148" s="3" t="s">
        <v>15</v>
      </c>
      <c r="V148" s="37">
        <v>4.4804194506310315</v>
      </c>
      <c r="W148" s="35" t="s">
        <v>21</v>
      </c>
      <c r="X148" s="35"/>
      <c r="Y148" s="37">
        <v>8.8404788418708229</v>
      </c>
      <c r="Z148" s="35" t="s">
        <v>30</v>
      </c>
      <c r="AA148" s="35"/>
      <c r="AB148" s="37">
        <v>7.671666666666666</v>
      </c>
      <c r="AC148" s="35" t="s">
        <v>30</v>
      </c>
      <c r="AE148" s="42">
        <v>4.1484474017743977</v>
      </c>
      <c r="AF148" s="44" t="s">
        <v>18</v>
      </c>
      <c r="AH148" s="40">
        <v>7.2700759515275646</v>
      </c>
      <c r="AI148" s="41" t="s">
        <v>27</v>
      </c>
      <c r="AK148" s="47">
        <v>13.027692438982765</v>
      </c>
      <c r="AL148" s="48" t="s">
        <v>40</v>
      </c>
      <c r="AN148" s="47">
        <v>16.035669020459888</v>
      </c>
      <c r="AO148" s="48" t="s">
        <v>43</v>
      </c>
    </row>
    <row r="149" spans="19:41" x14ac:dyDescent="0.25">
      <c r="S149" s="33">
        <v>0.37291666666666667</v>
      </c>
      <c r="T149" s="3" t="s">
        <v>11</v>
      </c>
      <c r="V149" s="37">
        <v>4.757702301410542</v>
      </c>
      <c r="W149" s="35" t="s">
        <v>21</v>
      </c>
      <c r="X149" s="35"/>
      <c r="Y149" s="37">
        <v>6.1113214550853732</v>
      </c>
      <c r="Z149" s="35" t="s">
        <v>25</v>
      </c>
      <c r="AA149" s="35"/>
      <c r="AB149" s="37">
        <v>4.1750000000000007</v>
      </c>
      <c r="AC149" s="35" t="s">
        <v>21</v>
      </c>
      <c r="AE149" s="40">
        <v>1.4113932645301466</v>
      </c>
      <c r="AF149" s="41" t="s">
        <v>11</v>
      </c>
      <c r="AH149" s="40">
        <v>7.7216248506571086</v>
      </c>
      <c r="AI149" s="41" t="s">
        <v>27</v>
      </c>
      <c r="AK149" s="40">
        <v>8.9673365762075452</v>
      </c>
      <c r="AL149" s="41" t="s">
        <v>30</v>
      </c>
      <c r="AN149" s="40">
        <v>13.80275665399239</v>
      </c>
      <c r="AO149" s="41" t="s">
        <v>38</v>
      </c>
    </row>
    <row r="150" spans="19:41" x14ac:dyDescent="0.25">
      <c r="S150" s="33">
        <v>0.59270833333333339</v>
      </c>
      <c r="T150" s="3" t="s">
        <v>11</v>
      </c>
      <c r="V150" s="37">
        <v>5.0539161098737937</v>
      </c>
      <c r="W150" s="35" t="s">
        <v>23</v>
      </c>
      <c r="X150" s="35"/>
      <c r="Y150" s="37">
        <v>6.6747958426132126</v>
      </c>
      <c r="Z150" s="35" t="s">
        <v>25</v>
      </c>
      <c r="AA150" s="35"/>
      <c r="AB150" s="37">
        <v>4.3567708333333339</v>
      </c>
      <c r="AC150" s="35" t="s">
        <v>21</v>
      </c>
      <c r="AE150" s="40">
        <v>2.1277159152634435</v>
      </c>
      <c r="AF150" s="41" t="s">
        <v>13</v>
      </c>
      <c r="AH150" s="40">
        <v>8.204002389486261</v>
      </c>
      <c r="AI150" s="41" t="s">
        <v>30</v>
      </c>
      <c r="AK150" s="40">
        <v>9.8015232974910411</v>
      </c>
      <c r="AL150" s="41" t="s">
        <v>32</v>
      </c>
      <c r="AN150" s="40">
        <v>14.395165670831064</v>
      </c>
      <c r="AO150" s="41" t="s">
        <v>40</v>
      </c>
    </row>
    <row r="151" spans="19:41" x14ac:dyDescent="0.25">
      <c r="S151" s="33">
        <v>0.85677083333333348</v>
      </c>
      <c r="T151" s="3" t="s">
        <v>11</v>
      </c>
      <c r="V151" s="37">
        <v>2.5421306607275422</v>
      </c>
      <c r="W151" s="35" t="s">
        <v>15</v>
      </c>
      <c r="X151" s="35"/>
      <c r="Y151" s="37">
        <v>7.1390497401633244</v>
      </c>
      <c r="Z151" s="35" t="s">
        <v>27</v>
      </c>
      <c r="AA151" s="35"/>
      <c r="AB151" s="37">
        <v>4.5375000000000005</v>
      </c>
      <c r="AC151" s="35" t="s">
        <v>21</v>
      </c>
      <c r="AE151" s="40">
        <v>2.9883215643671917</v>
      </c>
      <c r="AF151" s="41" t="s">
        <v>13</v>
      </c>
      <c r="AH151" s="47">
        <v>4.0874295954941111</v>
      </c>
      <c r="AI151" s="48" t="s">
        <v>21</v>
      </c>
      <c r="AK151" s="40">
        <v>10.488820617852877</v>
      </c>
      <c r="AL151" s="41" t="s">
        <v>33</v>
      </c>
      <c r="AN151" s="40">
        <v>14.984179793590434</v>
      </c>
      <c r="AO151" s="41" t="s">
        <v>40</v>
      </c>
    </row>
    <row r="152" spans="19:41" x14ac:dyDescent="0.25">
      <c r="S152" s="33">
        <v>1.0218750000000001</v>
      </c>
      <c r="T152" s="3" t="s">
        <v>13</v>
      </c>
      <c r="V152" s="37">
        <v>2.769302152932442</v>
      </c>
      <c r="W152" s="35" t="s">
        <v>15</v>
      </c>
      <c r="X152" s="35"/>
      <c r="Y152" s="37">
        <v>7.5543058648849275</v>
      </c>
      <c r="Z152" s="35" t="s">
        <v>27</v>
      </c>
      <c r="AA152" s="35"/>
      <c r="AB152" s="37">
        <v>4.713541666666667</v>
      </c>
      <c r="AC152" s="35" t="s">
        <v>21</v>
      </c>
      <c r="AE152" s="40">
        <v>3.5264122759369907</v>
      </c>
      <c r="AF152" s="41" t="s">
        <v>15</v>
      </c>
      <c r="AH152" s="47">
        <v>4.4573732718894004</v>
      </c>
      <c r="AI152" s="48" t="s">
        <v>21</v>
      </c>
      <c r="AK152" s="40">
        <v>11.103579962450931</v>
      </c>
      <c r="AL152" s="41" t="s">
        <v>35</v>
      </c>
      <c r="AN152" s="40">
        <v>15.557916892992932</v>
      </c>
      <c r="AO152" s="41" t="s">
        <v>41</v>
      </c>
    </row>
    <row r="153" spans="19:41" x14ac:dyDescent="0.25">
      <c r="S153" s="33">
        <v>1.1000000000000001</v>
      </c>
      <c r="T153" s="3" t="s">
        <v>13</v>
      </c>
      <c r="V153" s="37">
        <v>3.1746473645137336</v>
      </c>
      <c r="W153" s="35" t="s">
        <v>18</v>
      </c>
      <c r="X153" s="35"/>
      <c r="Y153" s="37">
        <v>7.9965107646622107</v>
      </c>
      <c r="Z153" s="35" t="s">
        <v>27</v>
      </c>
      <c r="AA153" s="35"/>
      <c r="AB153" s="37">
        <v>4.8302083333333332</v>
      </c>
      <c r="AC153" s="35" t="s">
        <v>21</v>
      </c>
      <c r="AE153" s="40">
        <v>3.7810293318848451</v>
      </c>
      <c r="AF153" s="41" t="s">
        <v>15</v>
      </c>
      <c r="AH153" s="47">
        <v>5.1174688513398188</v>
      </c>
      <c r="AI153" s="48" t="s">
        <v>23</v>
      </c>
      <c r="AK153" s="40">
        <v>11.758235193719067</v>
      </c>
      <c r="AL153" s="41" t="s">
        <v>35</v>
      </c>
      <c r="AN153" s="40">
        <v>15.938145029875061</v>
      </c>
      <c r="AO153" s="41" t="s">
        <v>41</v>
      </c>
    </row>
    <row r="154" spans="19:41" x14ac:dyDescent="0.25">
      <c r="S154" s="33">
        <v>1.2255208333333334</v>
      </c>
      <c r="T154" s="3" t="s">
        <v>13</v>
      </c>
      <c r="V154" s="37">
        <v>3.6134001484780987</v>
      </c>
      <c r="W154" s="35" t="s">
        <v>18</v>
      </c>
      <c r="X154" s="35"/>
      <c r="Y154" s="37">
        <v>8.5146622123236799</v>
      </c>
      <c r="Z154" s="35" t="s">
        <v>30</v>
      </c>
      <c r="AA154" s="35"/>
      <c r="AB154" s="37">
        <v>4.8729166666666668</v>
      </c>
      <c r="AC154" s="35" t="s">
        <v>21</v>
      </c>
      <c r="AE154" s="40">
        <v>4.1901140684410647</v>
      </c>
      <c r="AF154" s="41" t="s">
        <v>18</v>
      </c>
      <c r="AH154" s="47">
        <v>5.8319679126130737</v>
      </c>
      <c r="AI154" s="48" t="s">
        <v>23</v>
      </c>
      <c r="AK154" s="40">
        <v>12.525324287421064</v>
      </c>
      <c r="AL154" s="41" t="s">
        <v>38</v>
      </c>
      <c r="AN154" s="40">
        <v>16.077335687126556</v>
      </c>
      <c r="AO154" s="41" t="s">
        <v>43</v>
      </c>
    </row>
    <row r="155" spans="19:41" x14ac:dyDescent="0.25">
      <c r="S155" s="33">
        <v>1.1209375000000001</v>
      </c>
      <c r="T155" s="3" t="s">
        <v>13</v>
      </c>
      <c r="V155" s="37">
        <v>3.9909057164068291</v>
      </c>
      <c r="W155" s="35" t="s">
        <v>18</v>
      </c>
      <c r="X155" s="35"/>
      <c r="Y155" s="37">
        <v>8.882145508537489</v>
      </c>
      <c r="Z155" s="35" t="s">
        <v>30</v>
      </c>
      <c r="AA155" s="35"/>
      <c r="AB155" s="37">
        <v>6.1659374999999983</v>
      </c>
      <c r="AC155" s="35" t="s">
        <v>25</v>
      </c>
      <c r="AE155" s="42">
        <v>1.4530599311968133</v>
      </c>
      <c r="AF155" s="44" t="s">
        <v>11</v>
      </c>
      <c r="AH155" s="47">
        <v>6.446727257211128</v>
      </c>
      <c r="AI155" s="48" t="s">
        <v>25</v>
      </c>
      <c r="AK155" s="40">
        <v>13.069359105649431</v>
      </c>
      <c r="AL155" s="41" t="s">
        <v>40</v>
      </c>
      <c r="AN155" s="47">
        <v>13.844423320659057</v>
      </c>
      <c r="AO155" s="48" t="s">
        <v>38</v>
      </c>
    </row>
    <row r="156" spans="19:41" x14ac:dyDescent="0.25">
      <c r="S156" s="33">
        <v>1.2459375000000001</v>
      </c>
      <c r="T156" s="3" t="s">
        <v>13</v>
      </c>
      <c r="V156" s="37">
        <v>4.5220861172976976</v>
      </c>
      <c r="W156" s="35" t="s">
        <v>21</v>
      </c>
      <c r="X156" s="35"/>
      <c r="Y156" s="37">
        <v>6.152988121752041</v>
      </c>
      <c r="Z156" s="35" t="s">
        <v>25</v>
      </c>
      <c r="AA156" s="35"/>
      <c r="AB156" s="37">
        <v>6.4567708333333318</v>
      </c>
      <c r="AC156" s="35" t="s">
        <v>25</v>
      </c>
      <c r="AE156" s="42">
        <v>2.1693825819301105</v>
      </c>
      <c r="AF156" s="44" t="s">
        <v>13</v>
      </c>
      <c r="AH156" s="47">
        <v>7.3117426181942307</v>
      </c>
      <c r="AI156" s="48" t="s">
        <v>27</v>
      </c>
      <c r="AK156" s="47">
        <v>9.0090032428742113</v>
      </c>
      <c r="AL156" s="48" t="s">
        <v>32</v>
      </c>
      <c r="AN156" s="47">
        <v>14.436832337497732</v>
      </c>
      <c r="AO156" s="48" t="s">
        <v>40</v>
      </c>
    </row>
    <row r="157" spans="19:41" x14ac:dyDescent="0.25">
      <c r="S157" s="33">
        <v>1.4467708333333336</v>
      </c>
      <c r="T157" s="3" t="s">
        <v>13</v>
      </c>
      <c r="V157" s="37">
        <v>4.799368968077208</v>
      </c>
      <c r="W157" s="35" t="s">
        <v>21</v>
      </c>
      <c r="X157" s="35"/>
      <c r="Y157" s="37">
        <v>6.7164625092798804</v>
      </c>
      <c r="Z157" s="35" t="s">
        <v>25</v>
      </c>
      <c r="AA157" s="35"/>
      <c r="AB157" s="37">
        <v>6.7459374999999984</v>
      </c>
      <c r="AC157" s="35" t="s">
        <v>25</v>
      </c>
      <c r="AE157" s="42">
        <v>3.0299882310338586</v>
      </c>
      <c r="AF157" s="44" t="s">
        <v>15</v>
      </c>
      <c r="AH157" s="47">
        <v>7.7632915173237746</v>
      </c>
      <c r="AI157" s="48" t="s">
        <v>27</v>
      </c>
      <c r="AK157" s="47">
        <v>9.8431899641577072</v>
      </c>
      <c r="AL157" s="48" t="s">
        <v>32</v>
      </c>
      <c r="AN157" s="47">
        <v>15.025846460257101</v>
      </c>
      <c r="AO157" s="48" t="s">
        <v>58</v>
      </c>
    </row>
    <row r="158" spans="19:41" x14ac:dyDescent="0.25">
      <c r="S158" s="33">
        <v>0.44270833333333337</v>
      </c>
      <c r="T158" s="3" t="s">
        <v>11</v>
      </c>
      <c r="V158" s="37">
        <v>5.0955827765404598</v>
      </c>
      <c r="W158" s="35" t="s">
        <v>23</v>
      </c>
      <c r="X158" s="35"/>
      <c r="Y158" s="37">
        <v>7.1807164068299922</v>
      </c>
      <c r="Z158" s="35" t="s">
        <v>27</v>
      </c>
      <c r="AA158" s="35"/>
      <c r="AB158" s="37">
        <v>7.0276041666666647</v>
      </c>
      <c r="AC158" s="35" t="s">
        <v>27</v>
      </c>
      <c r="AE158" s="42">
        <v>3.5680789426036577</v>
      </c>
      <c r="AF158" s="44" t="s">
        <v>15</v>
      </c>
      <c r="AH158" s="47">
        <v>8.2456690561529271</v>
      </c>
      <c r="AI158" s="48" t="s">
        <v>30</v>
      </c>
      <c r="AK158" s="47">
        <v>10.530487284519543</v>
      </c>
      <c r="AL158" s="48" t="s">
        <v>33</v>
      </c>
      <c r="AN158" s="47">
        <v>15.5995835596596</v>
      </c>
      <c r="AO158" s="48" t="s">
        <v>58</v>
      </c>
    </row>
    <row r="159" spans="19:41" x14ac:dyDescent="0.25">
      <c r="S159" s="33">
        <v>0.65104166666666674</v>
      </c>
      <c r="T159" s="3" t="s">
        <v>11</v>
      </c>
      <c r="V159" s="37">
        <v>2.5837973273942096</v>
      </c>
      <c r="W159" s="35" t="s">
        <v>15</v>
      </c>
      <c r="X159" s="35"/>
      <c r="Y159" s="37">
        <v>7.5959725315515954</v>
      </c>
      <c r="Z159" s="35" t="s">
        <v>27</v>
      </c>
      <c r="AA159" s="35"/>
      <c r="AB159" s="37">
        <v>7.2142708333333312</v>
      </c>
      <c r="AC159" s="35" t="s">
        <v>27</v>
      </c>
      <c r="AE159" s="42">
        <v>3.8226959985515121</v>
      </c>
      <c r="AF159" s="44" t="s">
        <v>15</v>
      </c>
      <c r="AH159" s="40">
        <v>4.129096262160779</v>
      </c>
      <c r="AI159" s="41" t="s">
        <v>21</v>
      </c>
      <c r="AK159" s="47">
        <v>11.145246629117597</v>
      </c>
      <c r="AL159" s="48" t="s">
        <v>35</v>
      </c>
      <c r="AN159" s="47">
        <v>15.979811696541729</v>
      </c>
      <c r="AO159" s="48" t="s">
        <v>58</v>
      </c>
    </row>
    <row r="160" spans="19:41" x14ac:dyDescent="0.25">
      <c r="S160" s="33">
        <v>0.85677083333333337</v>
      </c>
      <c r="T160" s="3" t="s">
        <v>11</v>
      </c>
      <c r="V160" s="37">
        <v>2.8109688195991094</v>
      </c>
      <c r="W160" s="35" t="s">
        <v>15</v>
      </c>
      <c r="X160" s="35"/>
      <c r="Y160" s="37">
        <v>8.0381774313288776</v>
      </c>
      <c r="Z160" s="35" t="s">
        <v>30</v>
      </c>
      <c r="AA160" s="35"/>
      <c r="AB160" s="37">
        <v>7.2826041666666645</v>
      </c>
      <c r="AC160" s="35" t="s">
        <v>27</v>
      </c>
      <c r="AE160" s="42">
        <v>4.2317807351077317</v>
      </c>
      <c r="AF160" s="44" t="s">
        <v>18</v>
      </c>
      <c r="AH160" s="40">
        <v>4.4990399385560682</v>
      </c>
      <c r="AI160" s="41" t="s">
        <v>21</v>
      </c>
      <c r="AK160" s="47">
        <v>11.799901860385733</v>
      </c>
      <c r="AL160" s="48" t="s">
        <v>35</v>
      </c>
      <c r="AN160" s="47">
        <v>16.119002353793224</v>
      </c>
      <c r="AO160" s="48" t="s">
        <v>43</v>
      </c>
    </row>
    <row r="161" spans="22:41" x14ac:dyDescent="0.25">
      <c r="V161" s="37">
        <v>3.216314031180401</v>
      </c>
      <c r="W161" s="35" t="s">
        <v>18</v>
      </c>
      <c r="X161" s="35"/>
      <c r="Y161" s="37">
        <v>8.5563288789903478</v>
      </c>
      <c r="Z161" s="35" t="s">
        <v>30</v>
      </c>
      <c r="AA161" s="35"/>
      <c r="AB161" s="37">
        <v>7.7530069135115065</v>
      </c>
      <c r="AC161" s="35" t="s">
        <v>27</v>
      </c>
      <c r="AE161" s="40">
        <v>1.4947265978634801</v>
      </c>
      <c r="AF161" s="41" t="s">
        <v>11</v>
      </c>
      <c r="AH161" s="40">
        <v>5.1591355180064866</v>
      </c>
      <c r="AI161" s="41" t="s">
        <v>23</v>
      </c>
      <c r="AK161" s="47">
        <v>12.56699095408773</v>
      </c>
      <c r="AL161" s="48" t="s">
        <v>38</v>
      </c>
      <c r="AN161" s="40">
        <v>13.886089987325724</v>
      </c>
      <c r="AO161" s="41" t="s">
        <v>59</v>
      </c>
    </row>
    <row r="162" spans="22:41" x14ac:dyDescent="0.25">
      <c r="V162" s="37">
        <v>3.6550668151447665</v>
      </c>
      <c r="W162" s="35" t="s">
        <v>18</v>
      </c>
      <c r="X162" s="35"/>
      <c r="Y162" s="37">
        <v>8.9238121752041568</v>
      </c>
      <c r="Z162" s="35" t="s">
        <v>30</v>
      </c>
      <c r="AA162" s="35"/>
      <c r="AB162" s="37">
        <v>8.1416483389012608</v>
      </c>
      <c r="AC162" s="35" t="s">
        <v>30</v>
      </c>
      <c r="AE162" s="40">
        <v>2.211049248596777</v>
      </c>
      <c r="AF162" s="41" t="s">
        <v>13</v>
      </c>
      <c r="AH162" s="40">
        <v>5.8736345792797415</v>
      </c>
      <c r="AI162" s="41" t="s">
        <v>23</v>
      </c>
      <c r="AK162" s="47">
        <v>13.111025772316097</v>
      </c>
      <c r="AL162" s="48" t="s">
        <v>40</v>
      </c>
      <c r="AN162" s="40">
        <v>14.478499004164398</v>
      </c>
      <c r="AO162" s="41" t="s">
        <v>40</v>
      </c>
    </row>
    <row r="163" spans="22:41" x14ac:dyDescent="0.25">
      <c r="V163" s="37">
        <v>4.0325723830734965</v>
      </c>
      <c r="W163" s="35" t="s">
        <v>21</v>
      </c>
      <c r="X163" s="35"/>
      <c r="Y163" s="37">
        <v>4.2525000000000004</v>
      </c>
      <c r="Z163" s="35" t="s">
        <v>23</v>
      </c>
      <c r="AA163" s="35"/>
      <c r="AB163" s="37">
        <v>8.5280625927988112</v>
      </c>
      <c r="AC163" s="35" t="s">
        <v>30</v>
      </c>
      <c r="AE163" s="40">
        <v>3.0716548977005251</v>
      </c>
      <c r="AF163" s="41" t="s">
        <v>15</v>
      </c>
      <c r="AH163" s="40">
        <v>6.4883939238777959</v>
      </c>
      <c r="AI163" s="41" t="s">
        <v>25</v>
      </c>
      <c r="AK163" s="40">
        <v>9.071043816766247</v>
      </c>
      <c r="AL163" s="41" t="s">
        <v>30</v>
      </c>
      <c r="AN163" s="40">
        <v>15.067513126923767</v>
      </c>
      <c r="AO163" s="41" t="s">
        <v>41</v>
      </c>
    </row>
    <row r="164" spans="22:41" x14ac:dyDescent="0.25">
      <c r="V164" s="37">
        <v>4.5637527839643655</v>
      </c>
      <c r="W164" s="35" t="s">
        <v>21</v>
      </c>
      <c r="X164" s="35"/>
      <c r="Y164" s="37">
        <v>4.6358333333333341</v>
      </c>
      <c r="Z164" s="35" t="s">
        <v>23</v>
      </c>
      <c r="AA164" s="35"/>
      <c r="AB164" s="37">
        <v>8.9044545749814397</v>
      </c>
      <c r="AC164" s="35" t="s">
        <v>30</v>
      </c>
      <c r="AE164" s="40">
        <v>3.6097456092703242</v>
      </c>
      <c r="AF164" s="41" t="s">
        <v>15</v>
      </c>
      <c r="AH164" s="40">
        <v>7.3534092848608985</v>
      </c>
      <c r="AI164" s="41" t="s">
        <v>27</v>
      </c>
      <c r="AK164" s="40">
        <v>9.8518694550063337</v>
      </c>
      <c r="AL164" s="41" t="s">
        <v>30</v>
      </c>
      <c r="AN164" s="40">
        <v>15.641250226326266</v>
      </c>
      <c r="AO164" s="41" t="s">
        <v>41</v>
      </c>
    </row>
    <row r="165" spans="22:41" x14ac:dyDescent="0.25">
      <c r="V165" s="37">
        <v>4.8410356347438759</v>
      </c>
      <c r="W165" s="35" t="s">
        <v>21</v>
      </c>
      <c r="X165" s="35"/>
      <c r="Y165" s="37">
        <v>4.9516666666666671</v>
      </c>
      <c r="Z165" s="35" t="s">
        <v>23</v>
      </c>
      <c r="AA165" s="35"/>
      <c r="AB165" s="37">
        <v>9.1538977821083876</v>
      </c>
      <c r="AC165" s="35" t="s">
        <v>32</v>
      </c>
      <c r="AE165" s="40">
        <v>3.8643626652181786</v>
      </c>
      <c r="AF165" s="41" t="s">
        <v>15</v>
      </c>
      <c r="AH165" s="40">
        <v>7.8049581839904425</v>
      </c>
      <c r="AI165" s="41" t="s">
        <v>27</v>
      </c>
      <c r="AK165" s="40">
        <v>10.495201883034579</v>
      </c>
      <c r="AL165" s="41" t="s">
        <v>32</v>
      </c>
      <c r="AN165" s="40">
        <v>16.021478363208395</v>
      </c>
      <c r="AO165" s="41" t="s">
        <v>43</v>
      </c>
    </row>
    <row r="166" spans="22:41" x14ac:dyDescent="0.25">
      <c r="V166" s="37">
        <v>5.1372494432071276</v>
      </c>
      <c r="W166" s="35" t="s">
        <v>23</v>
      </c>
      <c r="X166" s="35"/>
      <c r="Y166" s="37">
        <v>5.2341666666666669</v>
      </c>
      <c r="Z166" s="35" t="s">
        <v>25</v>
      </c>
      <c r="AA166" s="35"/>
      <c r="AB166" s="37">
        <v>9.2452118132887886</v>
      </c>
      <c r="AC166" s="35" t="s">
        <v>32</v>
      </c>
      <c r="AE166" s="40">
        <v>4.2734474017743977</v>
      </c>
      <c r="AF166" s="41" t="s">
        <v>18</v>
      </c>
      <c r="AH166" s="40">
        <v>8.287335722819595</v>
      </c>
      <c r="AI166" s="41" t="s">
        <v>30</v>
      </c>
      <c r="AK166" s="40">
        <v>11.07063642947673</v>
      </c>
      <c r="AL166" s="41" t="s">
        <v>33</v>
      </c>
      <c r="AN166" s="40">
        <v>16.160669020459888</v>
      </c>
      <c r="AO166" s="41" t="s">
        <v>43</v>
      </c>
    </row>
    <row r="167" spans="22:41" x14ac:dyDescent="0.25">
      <c r="V167" s="37">
        <v>2.6254639940608762</v>
      </c>
      <c r="W167" s="35" t="s">
        <v>15</v>
      </c>
      <c r="X167" s="35"/>
      <c r="Y167" s="37">
        <v>5.5350000000000001</v>
      </c>
      <c r="Z167" s="35" t="s">
        <v>25</v>
      </c>
      <c r="AA167" s="35"/>
      <c r="AB167" s="37">
        <v>7.9282853099480333</v>
      </c>
      <c r="AC167" s="35" t="s">
        <v>27</v>
      </c>
      <c r="AE167" s="42">
        <v>0.53639326453014669</v>
      </c>
      <c r="AF167" s="44" t="s">
        <v>11</v>
      </c>
      <c r="AH167" s="47">
        <v>4.170762928827445</v>
      </c>
      <c r="AI167" s="48" t="s">
        <v>21</v>
      </c>
      <c r="AK167" s="40">
        <v>11.683414810791232</v>
      </c>
      <c r="AL167" s="41" t="s">
        <v>33</v>
      </c>
      <c r="AN167" s="47">
        <v>12.927756653992391</v>
      </c>
      <c r="AO167" s="48" t="s">
        <v>38</v>
      </c>
    </row>
    <row r="168" spans="22:41" x14ac:dyDescent="0.25">
      <c r="V168" s="37">
        <v>2.8526354862657759</v>
      </c>
      <c r="W168" s="35" t="s">
        <v>15</v>
      </c>
      <c r="X168" s="35"/>
      <c r="Y168" s="37">
        <v>5.8875000000000002</v>
      </c>
      <c r="Z168" s="35" t="s">
        <v>25</v>
      </c>
      <c r="AA168" s="35"/>
      <c r="AB168" s="37">
        <v>8.3169267353377876</v>
      </c>
      <c r="AC168" s="35" t="s">
        <v>30</v>
      </c>
      <c r="AE168" s="42">
        <v>1.2527159152634437</v>
      </c>
      <c r="AF168" s="44" t="s">
        <v>13</v>
      </c>
      <c r="AH168" s="47">
        <v>4.5407066052227343</v>
      </c>
      <c r="AI168" s="48" t="s">
        <v>21</v>
      </c>
      <c r="AK168" s="40">
        <v>12.401434908564182</v>
      </c>
      <c r="AL168" s="41" t="s">
        <v>35</v>
      </c>
      <c r="AN168" s="47">
        <v>13.520165670831066</v>
      </c>
      <c r="AO168" s="48" t="s">
        <v>40</v>
      </c>
    </row>
    <row r="169" spans="22:41" x14ac:dyDescent="0.25">
      <c r="V169" s="37">
        <v>3.2579806978470676</v>
      </c>
      <c r="W169" s="35" t="s">
        <v>18</v>
      </c>
      <c r="X169" s="35"/>
      <c r="Y169" s="37">
        <v>6.1375000000000002</v>
      </c>
      <c r="Z169" s="35" t="s">
        <v>27</v>
      </c>
      <c r="AA169" s="35"/>
      <c r="AB169" s="37">
        <v>8.7033409892353379</v>
      </c>
      <c r="AC169" s="35" t="s">
        <v>30</v>
      </c>
      <c r="AE169" s="42">
        <v>2.1133215643671917</v>
      </c>
      <c r="AF169" s="44" t="s">
        <v>15</v>
      </c>
      <c r="AH169" s="47">
        <v>5.2008021846731527</v>
      </c>
      <c r="AI169" s="48" t="s">
        <v>23</v>
      </c>
      <c r="AK169" s="40">
        <v>12.91066902045989</v>
      </c>
      <c r="AL169" s="41" t="s">
        <v>35</v>
      </c>
      <c r="AN169" s="47">
        <v>14.109179793590435</v>
      </c>
      <c r="AO169" s="48" t="s">
        <v>41</v>
      </c>
    </row>
    <row r="170" spans="22:41" x14ac:dyDescent="0.25">
      <c r="V170" s="37">
        <v>3.6967334818114326</v>
      </c>
      <c r="W170" s="35" t="s">
        <v>18</v>
      </c>
      <c r="X170" s="35"/>
      <c r="Y170" s="37">
        <v>2.7359375000000004</v>
      </c>
      <c r="Z170" s="35" t="s">
        <v>15</v>
      </c>
      <c r="AA170" s="35"/>
      <c r="AB170" s="37">
        <v>9.0797329714179664</v>
      </c>
      <c r="AC170" s="35" t="s">
        <v>32</v>
      </c>
      <c r="AE170" s="42">
        <v>2.6514122759369907</v>
      </c>
      <c r="AF170" s="44" t="s">
        <v>15</v>
      </c>
      <c r="AH170" s="47">
        <v>5.9153012459464076</v>
      </c>
      <c r="AI170" s="48" t="s">
        <v>23</v>
      </c>
      <c r="AK170" s="47">
        <v>9.1127104834329131</v>
      </c>
      <c r="AL170" s="48" t="s">
        <v>30</v>
      </c>
      <c r="AN170" s="47">
        <v>14.682916892992933</v>
      </c>
      <c r="AO170" s="48" t="s">
        <v>41</v>
      </c>
    </row>
    <row r="171" spans="22:41" x14ac:dyDescent="0.25">
      <c r="V171" s="37">
        <v>4.0742390497401626</v>
      </c>
      <c r="W171" s="35" t="s">
        <v>21</v>
      </c>
      <c r="X171" s="35"/>
      <c r="Y171" s="37">
        <v>2.9755208333333338</v>
      </c>
      <c r="Z171" s="35" t="s">
        <v>15</v>
      </c>
      <c r="AA171" s="35"/>
      <c r="AB171" s="37">
        <v>9.3291761785449143</v>
      </c>
      <c r="AC171" s="35" t="s">
        <v>32</v>
      </c>
      <c r="AE171" s="42">
        <v>2.9060293318848451</v>
      </c>
      <c r="AF171" s="44" t="s">
        <v>15</v>
      </c>
      <c r="AH171" s="47">
        <v>6.530060590544462</v>
      </c>
      <c r="AI171" s="48" t="s">
        <v>25</v>
      </c>
      <c r="AK171" s="47">
        <v>9.8935361216729998</v>
      </c>
      <c r="AL171" s="48" t="s">
        <v>30</v>
      </c>
      <c r="AN171" s="47">
        <v>15.063145029875063</v>
      </c>
      <c r="AO171" s="48" t="s">
        <v>43</v>
      </c>
    </row>
    <row r="172" spans="22:41" x14ac:dyDescent="0.25">
      <c r="V172" s="37">
        <v>4.6054194506310315</v>
      </c>
      <c r="W172" s="35" t="s">
        <v>21</v>
      </c>
      <c r="X172" s="35"/>
      <c r="Y172" s="37">
        <v>3.1729166666666671</v>
      </c>
      <c r="Z172" s="35" t="s">
        <v>18</v>
      </c>
      <c r="AA172" s="35"/>
      <c r="AB172" s="37">
        <v>9.4204902097253154</v>
      </c>
      <c r="AC172" s="35" t="s">
        <v>32</v>
      </c>
      <c r="AE172" s="42">
        <v>3.3151140684410647</v>
      </c>
      <c r="AF172" s="44" t="s">
        <v>18</v>
      </c>
      <c r="AH172" s="47">
        <v>7.3950759515275646</v>
      </c>
      <c r="AI172" s="48" t="s">
        <v>27</v>
      </c>
      <c r="AK172" s="47">
        <v>10.536868549701245</v>
      </c>
      <c r="AL172" s="48" t="s">
        <v>32</v>
      </c>
      <c r="AN172" s="47">
        <v>15.202335687126556</v>
      </c>
      <c r="AO172" s="48" t="s">
        <v>43</v>
      </c>
    </row>
    <row r="173" spans="22:41" x14ac:dyDescent="0.25">
      <c r="V173" s="37">
        <v>4.882702301410542</v>
      </c>
      <c r="W173" s="35" t="s">
        <v>21</v>
      </c>
      <c r="X173" s="35"/>
      <c r="Y173" s="37">
        <v>3.3494791666666672</v>
      </c>
      <c r="Z173" s="35" t="s">
        <v>18</v>
      </c>
      <c r="AA173" s="35"/>
      <c r="AB173" s="37"/>
      <c r="AC173" s="35"/>
      <c r="AE173" s="40">
        <v>0.57805993119681331</v>
      </c>
      <c r="AF173" s="41" t="s">
        <v>11</v>
      </c>
      <c r="AH173" s="47">
        <v>7.8466248506571086</v>
      </c>
      <c r="AI173" s="48" t="s">
        <v>27</v>
      </c>
      <c r="AK173" s="47">
        <v>11.112303096143396</v>
      </c>
      <c r="AL173" s="48" t="s">
        <v>33</v>
      </c>
      <c r="AN173" s="40">
        <v>12.969423320659059</v>
      </c>
      <c r="AO173" s="41" t="s">
        <v>38</v>
      </c>
    </row>
    <row r="174" spans="22:41" x14ac:dyDescent="0.25">
      <c r="V174" s="37">
        <v>5.1789161098737937</v>
      </c>
      <c r="W174" s="35" t="s">
        <v>23</v>
      </c>
      <c r="X174" s="35"/>
      <c r="Y174" s="37">
        <v>3.5375000000000005</v>
      </c>
      <c r="Z174" s="35" t="s">
        <v>18</v>
      </c>
      <c r="AA174" s="35"/>
      <c r="AB174" s="35"/>
      <c r="AC174" s="35"/>
      <c r="AE174" s="40">
        <v>1.2943825819301105</v>
      </c>
      <c r="AF174" s="41" t="s">
        <v>13</v>
      </c>
      <c r="AH174" s="47">
        <v>8.329002389486261</v>
      </c>
      <c r="AI174" s="48" t="s">
        <v>30</v>
      </c>
      <c r="AK174" s="47">
        <v>11.725081477457898</v>
      </c>
      <c r="AL174" s="48" t="s">
        <v>33</v>
      </c>
      <c r="AN174" s="40">
        <v>13.561832337497734</v>
      </c>
      <c r="AO174" s="41" t="s">
        <v>40</v>
      </c>
    </row>
    <row r="175" spans="22:41" x14ac:dyDescent="0.25">
      <c r="V175" s="37">
        <v>2.6671306607275427</v>
      </c>
      <c r="W175" s="35" t="s">
        <v>15</v>
      </c>
      <c r="X175" s="35"/>
      <c r="Y175" s="37">
        <v>3.7578125000000004</v>
      </c>
      <c r="Z175" s="35" t="s">
        <v>18</v>
      </c>
      <c r="AA175" s="35"/>
      <c r="AB175" s="35"/>
      <c r="AC175" s="35"/>
      <c r="AE175" s="40">
        <v>2.1549882310338586</v>
      </c>
      <c r="AF175" s="41" t="s">
        <v>15</v>
      </c>
      <c r="AH175" s="40">
        <v>4.2124295954941111</v>
      </c>
      <c r="AI175" s="41" t="s">
        <v>21</v>
      </c>
      <c r="AK175" s="47">
        <v>12.443101575230848</v>
      </c>
      <c r="AL175" s="48" t="s">
        <v>35</v>
      </c>
      <c r="AN175" s="40">
        <v>14.150846460257103</v>
      </c>
      <c r="AO175" s="41" t="s">
        <v>41</v>
      </c>
    </row>
    <row r="176" spans="22:41" x14ac:dyDescent="0.25">
      <c r="V176" s="37">
        <v>2.8943021529324424</v>
      </c>
      <c r="W176" s="35" t="s">
        <v>15</v>
      </c>
      <c r="X176" s="35"/>
      <c r="Y176" s="37">
        <v>3.9140625000000004</v>
      </c>
      <c r="Z176" s="35" t="s">
        <v>18</v>
      </c>
      <c r="AA176" s="35"/>
      <c r="AB176" s="35"/>
      <c r="AC176" s="35"/>
      <c r="AE176" s="40">
        <v>2.6930789426036577</v>
      </c>
      <c r="AF176" s="41" t="s">
        <v>15</v>
      </c>
      <c r="AH176" s="40">
        <v>4.5823732718894004</v>
      </c>
      <c r="AI176" s="41" t="s">
        <v>21</v>
      </c>
      <c r="AK176" s="47">
        <v>12.952335687126556</v>
      </c>
      <c r="AL176" s="48" t="s">
        <v>35</v>
      </c>
      <c r="AN176" s="40">
        <v>14.724583559659601</v>
      </c>
      <c r="AO176" s="41" t="s">
        <v>41</v>
      </c>
    </row>
    <row r="177" spans="22:41" x14ac:dyDescent="0.25">
      <c r="V177" s="37">
        <v>3.2996473645137341</v>
      </c>
      <c r="W177" s="35" t="s">
        <v>18</v>
      </c>
      <c r="X177" s="35"/>
      <c r="Y177" s="37">
        <v>3.8634374999999999</v>
      </c>
      <c r="Z177" s="35" t="s">
        <v>18</v>
      </c>
      <c r="AA177" s="35"/>
      <c r="AB177" s="35"/>
      <c r="AC177" s="35"/>
      <c r="AE177" s="40">
        <v>2.9476959985515121</v>
      </c>
      <c r="AF177" s="41" t="s">
        <v>15</v>
      </c>
      <c r="AH177" s="40">
        <v>5.2424688513398188</v>
      </c>
      <c r="AI177" s="41" t="s">
        <v>23</v>
      </c>
      <c r="AK177" s="40">
        <v>9.154377150099581</v>
      </c>
      <c r="AL177" s="41" t="s">
        <v>30</v>
      </c>
      <c r="AN177" s="40">
        <v>15.104811696541731</v>
      </c>
      <c r="AO177" s="41" t="s">
        <v>43</v>
      </c>
    </row>
    <row r="178" spans="22:41" x14ac:dyDescent="0.25">
      <c r="V178" s="37">
        <v>3.7384001484780995</v>
      </c>
      <c r="W178" s="35" t="s">
        <v>18</v>
      </c>
      <c r="X178" s="35"/>
      <c r="Y178" s="37">
        <v>4.2467708333333327</v>
      </c>
      <c r="Z178" s="35" t="s">
        <v>21</v>
      </c>
      <c r="AA178" s="35"/>
      <c r="AB178" s="35"/>
      <c r="AC178" s="35"/>
      <c r="AE178" s="40">
        <v>3.3567807351077317</v>
      </c>
      <c r="AF178" s="41" t="s">
        <v>18</v>
      </c>
      <c r="AH178" s="40">
        <v>5.9569679126130737</v>
      </c>
      <c r="AI178" s="41" t="s">
        <v>23</v>
      </c>
      <c r="AK178" s="40">
        <v>9.9352027883396676</v>
      </c>
      <c r="AL178" s="41" t="s">
        <v>30</v>
      </c>
      <c r="AN178" s="40">
        <v>15.244002353793224</v>
      </c>
      <c r="AO178" s="41" t="s">
        <v>43</v>
      </c>
    </row>
    <row r="179" spans="22:41" x14ac:dyDescent="0.25">
      <c r="V179" s="37">
        <v>4.1159057164068305</v>
      </c>
      <c r="W179" s="35" t="s">
        <v>21</v>
      </c>
      <c r="X179" s="35"/>
      <c r="Y179" s="37">
        <v>4.5626041666666657</v>
      </c>
      <c r="Z179" s="35" t="s">
        <v>21</v>
      </c>
      <c r="AA179" s="35"/>
      <c r="AB179" s="35"/>
      <c r="AC179" s="35"/>
      <c r="AE179" s="42">
        <v>0.61972659786348006</v>
      </c>
      <c r="AF179" s="44" t="s">
        <v>11</v>
      </c>
      <c r="AH179" s="40">
        <v>6.571727257211128</v>
      </c>
      <c r="AI179" s="41" t="s">
        <v>25</v>
      </c>
      <c r="AK179" s="40">
        <v>10.578535216367912</v>
      </c>
      <c r="AL179" s="41" t="s">
        <v>32</v>
      </c>
      <c r="AN179" s="47">
        <v>13.011089987325725</v>
      </c>
      <c r="AO179" s="48" t="s">
        <v>40</v>
      </c>
    </row>
    <row r="180" spans="22:41" x14ac:dyDescent="0.25">
      <c r="V180" s="37">
        <v>4.6470861172976994</v>
      </c>
      <c r="W180" s="35" t="s">
        <v>21</v>
      </c>
      <c r="X180" s="35"/>
      <c r="Y180" s="37">
        <v>4.8451041666666654</v>
      </c>
      <c r="Z180" s="35" t="s">
        <v>21</v>
      </c>
      <c r="AA180" s="35"/>
      <c r="AB180" s="35"/>
      <c r="AC180" s="35"/>
      <c r="AE180" s="42">
        <v>1.336049248596777</v>
      </c>
      <c r="AF180" s="44" t="s">
        <v>13</v>
      </c>
      <c r="AH180" s="40">
        <v>7.4367426181942307</v>
      </c>
      <c r="AI180" s="41" t="s">
        <v>27</v>
      </c>
      <c r="AK180" s="40">
        <v>11.153969762810064</v>
      </c>
      <c r="AL180" s="41" t="s">
        <v>33</v>
      </c>
      <c r="AN180" s="47">
        <v>13.6034990041644</v>
      </c>
      <c r="AO180" s="48" t="s">
        <v>40</v>
      </c>
    </row>
    <row r="181" spans="22:41" x14ac:dyDescent="0.25">
      <c r="V181" s="37">
        <v>4.9243689680772098</v>
      </c>
      <c r="W181" s="35" t="s">
        <v>21</v>
      </c>
      <c r="X181" s="35"/>
      <c r="Y181" s="37">
        <v>5.1459374999999987</v>
      </c>
      <c r="Z181" s="35" t="s">
        <v>23</v>
      </c>
      <c r="AA181" s="35"/>
      <c r="AB181" s="35"/>
      <c r="AC181" s="35"/>
      <c r="AE181" s="42">
        <v>2.1966548977005251</v>
      </c>
      <c r="AF181" s="44" t="s">
        <v>15</v>
      </c>
      <c r="AH181" s="40">
        <v>7.8882915173237746</v>
      </c>
      <c r="AI181" s="41" t="s">
        <v>27</v>
      </c>
      <c r="AK181" s="40">
        <v>11.766748144124566</v>
      </c>
      <c r="AL181" s="41" t="s">
        <v>33</v>
      </c>
      <c r="AN181" s="47">
        <v>14.192513126923769</v>
      </c>
      <c r="AO181" s="48" t="s">
        <v>41</v>
      </c>
    </row>
    <row r="182" spans="22:41" x14ac:dyDescent="0.25">
      <c r="V182" s="37">
        <v>5.2205827765404615</v>
      </c>
      <c r="W182" s="35" t="s">
        <v>23</v>
      </c>
      <c r="X182" s="35"/>
      <c r="Y182" s="37">
        <v>5.4984374999999988</v>
      </c>
      <c r="Z182" s="35" t="s">
        <v>23</v>
      </c>
      <c r="AA182" s="35"/>
      <c r="AB182" s="35"/>
      <c r="AC182" s="35"/>
      <c r="AE182" s="42">
        <v>2.7347456092703242</v>
      </c>
      <c r="AF182" s="44" t="s">
        <v>15</v>
      </c>
      <c r="AH182" s="40">
        <v>8.3706690561529271</v>
      </c>
      <c r="AI182" s="41" t="s">
        <v>30</v>
      </c>
      <c r="AK182" s="40">
        <v>12.484768241897516</v>
      </c>
      <c r="AL182" s="41" t="s">
        <v>35</v>
      </c>
      <c r="AN182" s="47">
        <v>14.766250226326267</v>
      </c>
      <c r="AO182" s="48" t="s">
        <v>41</v>
      </c>
    </row>
    <row r="183" spans="22:41" x14ac:dyDescent="0.25">
      <c r="V183" s="37">
        <v>2.0483333333333338</v>
      </c>
      <c r="W183" s="35" t="s">
        <v>18</v>
      </c>
      <c r="X183" s="35"/>
      <c r="Y183" s="37">
        <v>5.7484374999999988</v>
      </c>
      <c r="Z183" s="35" t="s">
        <v>23</v>
      </c>
      <c r="AA183" s="35"/>
      <c r="AB183" s="35"/>
      <c r="AC183" s="35"/>
      <c r="AE183" s="42">
        <v>2.9893626652181786</v>
      </c>
      <c r="AF183" s="44" t="s">
        <v>15</v>
      </c>
      <c r="AH183" s="47">
        <v>4.5812963968857501</v>
      </c>
      <c r="AI183" s="48" t="s">
        <v>18</v>
      </c>
      <c r="AK183" s="40">
        <v>12.994002353793224</v>
      </c>
      <c r="AL183" s="41" t="s">
        <v>35</v>
      </c>
      <c r="AN183" s="47">
        <v>15.146478363208397</v>
      </c>
      <c r="AO183" s="48" t="s">
        <v>43</v>
      </c>
    </row>
    <row r="184" spans="22:41" x14ac:dyDescent="0.25">
      <c r="V184" s="37">
        <v>2.2183333333333337</v>
      </c>
      <c r="W184" s="35" t="s">
        <v>18</v>
      </c>
      <c r="X184" s="35"/>
      <c r="Y184" s="37">
        <v>4.6761694970304379</v>
      </c>
      <c r="Z184" s="35" t="s">
        <v>21</v>
      </c>
      <c r="AA184" s="35"/>
      <c r="AB184" s="35"/>
      <c r="AC184" s="35"/>
      <c r="AE184" s="42">
        <v>3.3984474017743982</v>
      </c>
      <c r="AF184" s="44" t="s">
        <v>18</v>
      </c>
      <c r="AH184" s="47">
        <v>4.9275755929748319</v>
      </c>
      <c r="AI184" s="48" t="s">
        <v>18</v>
      </c>
      <c r="AK184" s="47">
        <v>9.196043816766247</v>
      </c>
      <c r="AL184" s="48" t="s">
        <v>30</v>
      </c>
      <c r="AN184" s="47">
        <v>15.28566902045989</v>
      </c>
      <c r="AO184" s="48" t="s">
        <v>43</v>
      </c>
    </row>
    <row r="185" spans="22:41" x14ac:dyDescent="0.25">
      <c r="V185" s="37">
        <v>2.5216666666666669</v>
      </c>
      <c r="W185" s="35" t="s">
        <v>18</v>
      </c>
      <c r="X185" s="35"/>
      <c r="Y185" s="37">
        <v>5.1884189402375647</v>
      </c>
      <c r="Z185" s="35" t="s">
        <v>23</v>
      </c>
      <c r="AA185" s="35"/>
      <c r="AB185" s="35"/>
      <c r="AC185" s="35"/>
      <c r="AE185" s="40">
        <v>0.66139326453014669</v>
      </c>
      <c r="AF185" s="41" t="s">
        <v>11</v>
      </c>
      <c r="AH185" s="47">
        <v>5.5454463154082916</v>
      </c>
      <c r="AI185" s="48" t="s">
        <v>21</v>
      </c>
      <c r="AK185" s="47">
        <v>9.9768694550063337</v>
      </c>
      <c r="AL185" s="48" t="s">
        <v>30</v>
      </c>
      <c r="AN185" s="40">
        <v>13.052756653992391</v>
      </c>
      <c r="AO185" s="41" t="s">
        <v>40</v>
      </c>
    </row>
    <row r="186" spans="22:41" x14ac:dyDescent="0.25">
      <c r="V186" s="37">
        <v>2.85</v>
      </c>
      <c r="W186" s="35" t="s">
        <v>18</v>
      </c>
      <c r="X186" s="35"/>
      <c r="Y186" s="37">
        <v>5.6104679380103928</v>
      </c>
      <c r="Z186" s="35" t="s">
        <v>23</v>
      </c>
      <c r="AA186" s="35"/>
      <c r="AB186" s="35"/>
      <c r="AC186" s="35"/>
      <c r="AE186" s="40">
        <v>1.3777159152634437</v>
      </c>
      <c r="AF186" s="41" t="s">
        <v>13</v>
      </c>
      <c r="AH186" s="47">
        <v>6.2142404490313226</v>
      </c>
      <c r="AI186" s="48" t="s">
        <v>23</v>
      </c>
      <c r="AK186" s="47">
        <v>10.620201883034579</v>
      </c>
      <c r="AL186" s="48" t="s">
        <v>32</v>
      </c>
      <c r="AN186" s="40">
        <v>13.645165670831066</v>
      </c>
      <c r="AO186" s="41" t="s">
        <v>40</v>
      </c>
    </row>
    <row r="187" spans="22:41" x14ac:dyDescent="0.25">
      <c r="V187" s="37">
        <v>3.1325000000000003</v>
      </c>
      <c r="W187" s="35" t="s">
        <v>21</v>
      </c>
      <c r="X187" s="35"/>
      <c r="Y187" s="37">
        <v>5.9879735059391237</v>
      </c>
      <c r="Z187" s="35" t="s">
        <v>23</v>
      </c>
      <c r="AA187" s="35"/>
      <c r="AB187" s="35"/>
      <c r="AC187" s="35"/>
      <c r="AE187" s="40">
        <v>2.2383215643671917</v>
      </c>
      <c r="AF187" s="41" t="s">
        <v>15</v>
      </c>
      <c r="AH187" s="47">
        <v>6.7896749954734732</v>
      </c>
      <c r="AI187" s="48" t="s">
        <v>23</v>
      </c>
      <c r="AK187" s="47">
        <v>11.19563642947673</v>
      </c>
      <c r="AL187" s="48" t="s">
        <v>33</v>
      </c>
      <c r="AN187" s="40">
        <v>14.234179793590435</v>
      </c>
      <c r="AO187" s="41" t="s">
        <v>41</v>
      </c>
    </row>
    <row r="188" spans="22:41" x14ac:dyDescent="0.25">
      <c r="V188" s="37">
        <v>3.5300000000000002</v>
      </c>
      <c r="W188" s="35" t="s">
        <v>21</v>
      </c>
      <c r="X188" s="35"/>
      <c r="Y188" s="37">
        <v>6.3899779602821081</v>
      </c>
      <c r="Z188" s="35" t="s">
        <v>25</v>
      </c>
      <c r="AA188" s="35"/>
      <c r="AB188" s="35"/>
      <c r="AC188" s="35"/>
      <c r="AE188" s="40">
        <v>2.7764122759369907</v>
      </c>
      <c r="AF188" s="41" t="s">
        <v>15</v>
      </c>
      <c r="AH188" s="47">
        <v>7.59935723338765</v>
      </c>
      <c r="AI188" s="48" t="s">
        <v>25</v>
      </c>
      <c r="AK188" s="47">
        <v>11.808414810791232</v>
      </c>
      <c r="AL188" s="48" t="s">
        <v>33</v>
      </c>
      <c r="AN188" s="40">
        <v>14.807916892992933</v>
      </c>
      <c r="AO188" s="41" t="s">
        <v>41</v>
      </c>
    </row>
    <row r="189" spans="22:41" x14ac:dyDescent="0.25">
      <c r="V189" s="37">
        <v>3.7375000000000003</v>
      </c>
      <c r="W189" s="35" t="s">
        <v>21</v>
      </c>
      <c r="X189" s="35"/>
      <c r="Y189" s="37">
        <v>6.861024730883444</v>
      </c>
      <c r="Z189" s="35" t="s">
        <v>25</v>
      </c>
      <c r="AA189" s="35"/>
      <c r="AB189" s="35"/>
      <c r="AC189" s="35"/>
      <c r="AE189" s="40">
        <v>3.0310293318848451</v>
      </c>
      <c r="AF189" s="41" t="s">
        <v>18</v>
      </c>
      <c r="AH189" s="47">
        <v>8.0220215462610884</v>
      </c>
      <c r="AI189" s="48" t="s">
        <v>27</v>
      </c>
      <c r="AK189" s="47">
        <v>12.526434908564182</v>
      </c>
      <c r="AL189" s="48" t="s">
        <v>35</v>
      </c>
      <c r="AN189" s="40">
        <v>15.188145029875063</v>
      </c>
      <c r="AO189" s="41" t="s">
        <v>43</v>
      </c>
    </row>
    <row r="190" spans="22:41" x14ac:dyDescent="0.25">
      <c r="V190" s="37">
        <v>3.9591666666666669</v>
      </c>
      <c r="W190" s="35" t="s">
        <v>21</v>
      </c>
      <c r="X190" s="35"/>
      <c r="Y190" s="37">
        <v>7.1951004547141793</v>
      </c>
      <c r="Z190" s="35" t="s">
        <v>27</v>
      </c>
      <c r="AA190" s="35"/>
      <c r="AB190" s="35"/>
      <c r="AC190" s="35"/>
      <c r="AE190" s="40">
        <v>3.4401140684410647</v>
      </c>
      <c r="AF190" s="41" t="s">
        <v>18</v>
      </c>
      <c r="AH190" s="47">
        <v>8.4735424588086161</v>
      </c>
      <c r="AI190" s="48" t="s">
        <v>27</v>
      </c>
      <c r="AK190" s="47">
        <v>13.03566902045989</v>
      </c>
      <c r="AL190" s="48" t="s">
        <v>38</v>
      </c>
      <c r="AN190" s="40">
        <v>15.327335687126556</v>
      </c>
      <c r="AO190" s="41" t="s">
        <v>43</v>
      </c>
    </row>
    <row r="191" spans="22:41" x14ac:dyDescent="0.25">
      <c r="V191" s="37">
        <v>1.3583333333333334</v>
      </c>
      <c r="W191" s="3" t="s">
        <v>13</v>
      </c>
      <c r="Y191" s="37">
        <v>4.8514478934669647</v>
      </c>
      <c r="Z191" s="3" t="s">
        <v>21</v>
      </c>
      <c r="AE191" s="42">
        <v>0.70305555555555566</v>
      </c>
      <c r="AF191" s="44" t="s">
        <v>11</v>
      </c>
      <c r="AH191" s="40">
        <v>4.622963063552417</v>
      </c>
      <c r="AI191" s="41" t="s">
        <v>18</v>
      </c>
      <c r="AK191" s="40">
        <v>8.2377104834329149</v>
      </c>
      <c r="AL191" s="41" t="s">
        <v>30</v>
      </c>
      <c r="AN191" s="47">
        <v>13.094423320659059</v>
      </c>
      <c r="AO191" s="48" t="s">
        <v>40</v>
      </c>
    </row>
    <row r="192" spans="22:41" x14ac:dyDescent="0.25">
      <c r="V192" s="37">
        <v>1.4645833333333333</v>
      </c>
      <c r="W192" s="3" t="s">
        <v>13</v>
      </c>
      <c r="Y192" s="37">
        <v>5.3636973366740914</v>
      </c>
      <c r="Z192" s="3" t="s">
        <v>23</v>
      </c>
      <c r="AE192" s="42">
        <v>1.4193825819301105</v>
      </c>
      <c r="AF192" s="44" t="s">
        <v>13</v>
      </c>
      <c r="AH192" s="40">
        <v>4.9692422596414989</v>
      </c>
      <c r="AI192" s="41" t="s">
        <v>18</v>
      </c>
      <c r="AK192" s="40">
        <v>9.0185361216730016</v>
      </c>
      <c r="AL192" s="41" t="s">
        <v>32</v>
      </c>
      <c r="AN192" s="47">
        <v>13.686832337497734</v>
      </c>
      <c r="AO192" s="48" t="s">
        <v>40</v>
      </c>
    </row>
    <row r="193" spans="22:41" x14ac:dyDescent="0.25">
      <c r="V193" s="37">
        <v>1.6541666666666668</v>
      </c>
      <c r="W193" s="3" t="s">
        <v>13</v>
      </c>
      <c r="Y193" s="37">
        <v>5.7857463344469195</v>
      </c>
      <c r="Z193" s="3" t="s">
        <v>23</v>
      </c>
      <c r="AE193" s="42">
        <v>2.2799882310338586</v>
      </c>
      <c r="AF193" s="44" t="s">
        <v>15</v>
      </c>
      <c r="AH193" s="40">
        <v>5.5871129820749585</v>
      </c>
      <c r="AI193" s="41" t="s">
        <v>21</v>
      </c>
      <c r="AK193" s="40">
        <v>9.6618685497012464</v>
      </c>
      <c r="AL193" s="41" t="s">
        <v>32</v>
      </c>
      <c r="AN193" s="47">
        <v>14.275846460257103</v>
      </c>
      <c r="AO193" s="48" t="s">
        <v>41</v>
      </c>
    </row>
    <row r="194" spans="22:41" x14ac:dyDescent="0.25">
      <c r="V194" s="37">
        <v>1.859375</v>
      </c>
      <c r="W194" s="3" t="s">
        <v>13</v>
      </c>
      <c r="Y194" s="37">
        <v>6.1632519023756505</v>
      </c>
      <c r="Z194" s="3" t="s">
        <v>25</v>
      </c>
      <c r="AE194" s="42">
        <v>2.8180789426036577</v>
      </c>
      <c r="AF194" s="44" t="s">
        <v>15</v>
      </c>
      <c r="AH194" s="40">
        <v>6.2559071156979895</v>
      </c>
      <c r="AI194" s="41" t="s">
        <v>23</v>
      </c>
      <c r="AK194" s="40">
        <v>10.237303096143398</v>
      </c>
      <c r="AL194" s="41" t="s">
        <v>33</v>
      </c>
      <c r="AN194" s="47">
        <v>14.849583559659601</v>
      </c>
      <c r="AO194" s="48" t="s">
        <v>41</v>
      </c>
    </row>
    <row r="195" spans="22:41" x14ac:dyDescent="0.25">
      <c r="V195" s="37">
        <v>2.0359375000000002</v>
      </c>
      <c r="W195" s="3" t="s">
        <v>15</v>
      </c>
      <c r="Y195" s="37">
        <v>6.5652563567186348</v>
      </c>
      <c r="Z195" s="3" t="s">
        <v>25</v>
      </c>
      <c r="AE195" s="42">
        <v>3.0726959985515121</v>
      </c>
      <c r="AF195" s="44" t="s">
        <v>18</v>
      </c>
      <c r="AH195" s="40">
        <v>6.8313416621401402</v>
      </c>
      <c r="AI195" s="41" t="s">
        <v>23</v>
      </c>
      <c r="AK195" s="40">
        <v>10.8500814774579</v>
      </c>
      <c r="AL195" s="41" t="s">
        <v>33</v>
      </c>
      <c r="AN195" s="47">
        <v>15.229811696541731</v>
      </c>
      <c r="AO195" s="48" t="s">
        <v>43</v>
      </c>
    </row>
    <row r="196" spans="22:41" x14ac:dyDescent="0.25">
      <c r="V196" s="37">
        <v>2.2843750000000003</v>
      </c>
      <c r="W196" s="3" t="s">
        <v>15</v>
      </c>
      <c r="Y196" s="37">
        <v>7.0363031273199708</v>
      </c>
      <c r="Z196" s="3" t="s">
        <v>27</v>
      </c>
      <c r="AE196" s="42">
        <v>3.4817807351077317</v>
      </c>
      <c r="AF196" s="44" t="s">
        <v>18</v>
      </c>
      <c r="AH196" s="40">
        <v>7.641023900054317</v>
      </c>
      <c r="AI196" s="41" t="s">
        <v>25</v>
      </c>
      <c r="AK196" s="40">
        <v>11.56810157523085</v>
      </c>
      <c r="AL196" s="41" t="s">
        <v>35</v>
      </c>
      <c r="AN196" s="47">
        <v>15.369002353793224</v>
      </c>
      <c r="AO196" s="48" t="s">
        <v>43</v>
      </c>
    </row>
    <row r="197" spans="22:41" x14ac:dyDescent="0.25">
      <c r="V197" s="37">
        <v>2.4140625000000004</v>
      </c>
      <c r="W197" s="3" t="s">
        <v>15</v>
      </c>
      <c r="Y197" s="37">
        <v>7.370378851150706</v>
      </c>
      <c r="Z197" s="3" t="s">
        <v>27</v>
      </c>
      <c r="AE197" s="33">
        <v>0.74472659786348006</v>
      </c>
      <c r="AF197" s="3" t="s">
        <v>11</v>
      </c>
      <c r="AH197" s="40">
        <v>8.0636882129277545</v>
      </c>
      <c r="AI197" s="41" t="s">
        <v>27</v>
      </c>
      <c r="AK197" s="40">
        <v>12.077335687126558</v>
      </c>
      <c r="AL197" s="41" t="s">
        <v>38</v>
      </c>
      <c r="AN197" s="40">
        <v>13.136089987325725</v>
      </c>
      <c r="AO197" s="41" t="s">
        <v>40</v>
      </c>
    </row>
    <row r="198" spans="22:41" x14ac:dyDescent="0.25">
      <c r="V198" s="37">
        <v>2.5526041666666672</v>
      </c>
      <c r="W198" s="3" t="s">
        <v>15</v>
      </c>
      <c r="Y198" s="37"/>
      <c r="AE198" s="33">
        <v>1.461049248596777</v>
      </c>
      <c r="AF198" s="3" t="s">
        <v>13</v>
      </c>
      <c r="AH198" s="40">
        <v>8.5152091254752822</v>
      </c>
      <c r="AI198" s="41" t="s">
        <v>27</v>
      </c>
      <c r="AK198" s="47">
        <v>8.2793771500995827</v>
      </c>
      <c r="AL198" s="48" t="s">
        <v>30</v>
      </c>
      <c r="AN198" s="40">
        <v>13.7284990041644</v>
      </c>
      <c r="AO198" s="41" t="s">
        <v>40</v>
      </c>
    </row>
    <row r="199" spans="22:41" x14ac:dyDescent="0.25">
      <c r="V199" s="37">
        <v>1.6592708333333335</v>
      </c>
      <c r="W199" s="3" t="s">
        <v>13</v>
      </c>
      <c r="Y199" s="37"/>
      <c r="AE199" s="33">
        <v>2.3216548977005251</v>
      </c>
      <c r="AF199" s="3" t="s">
        <v>15</v>
      </c>
      <c r="AH199" s="47">
        <v>4.664629730219084</v>
      </c>
      <c r="AI199" s="48" t="s">
        <v>18</v>
      </c>
      <c r="AK199" s="47">
        <v>9.0602027883396694</v>
      </c>
      <c r="AL199" s="48" t="s">
        <v>32</v>
      </c>
      <c r="AN199" s="40">
        <v>14.317513126923769</v>
      </c>
      <c r="AO199" s="41" t="s">
        <v>41</v>
      </c>
    </row>
    <row r="200" spans="22:41" x14ac:dyDescent="0.25">
      <c r="V200" s="37">
        <v>1.8292708333333334</v>
      </c>
      <c r="W200" s="3" t="s">
        <v>13</v>
      </c>
      <c r="AE200" s="33">
        <v>2.8597456092703242</v>
      </c>
      <c r="AF200" s="3" t="s">
        <v>15</v>
      </c>
      <c r="AH200" s="47">
        <v>5.0109089263081659</v>
      </c>
      <c r="AI200" s="48" t="s">
        <v>21</v>
      </c>
      <c r="AK200" s="47">
        <v>9.7035352163679143</v>
      </c>
      <c r="AL200" s="48" t="s">
        <v>32</v>
      </c>
      <c r="AN200" s="40">
        <v>14.891250226326267</v>
      </c>
      <c r="AO200" s="41" t="s">
        <v>41</v>
      </c>
    </row>
    <row r="201" spans="22:41" x14ac:dyDescent="0.25">
      <c r="V201" s="37">
        <v>2.1326041666666669</v>
      </c>
      <c r="W201" s="3" t="s">
        <v>15</v>
      </c>
      <c r="AE201" s="33">
        <v>3.1143626652181786</v>
      </c>
      <c r="AF201" s="3" t="s">
        <v>18</v>
      </c>
      <c r="AH201" s="47">
        <v>5.6287796487416255</v>
      </c>
      <c r="AI201" s="48" t="s">
        <v>21</v>
      </c>
      <c r="AK201" s="47">
        <v>10.278969762810066</v>
      </c>
      <c r="AL201" s="48" t="s">
        <v>33</v>
      </c>
      <c r="AN201" s="40">
        <v>15.271478363208397</v>
      </c>
      <c r="AO201" s="41" t="s">
        <v>43</v>
      </c>
    </row>
    <row r="202" spans="22:41" x14ac:dyDescent="0.25">
      <c r="V202" s="37">
        <v>2.4609375</v>
      </c>
      <c r="W202" s="3" t="s">
        <v>15</v>
      </c>
      <c r="AE202" s="33">
        <v>3.5234474017743982</v>
      </c>
      <c r="AF202" s="3" t="s">
        <v>18</v>
      </c>
      <c r="AH202" s="47">
        <v>6.2975737823646565</v>
      </c>
      <c r="AI202" s="48" t="s">
        <v>23</v>
      </c>
      <c r="AK202" s="47">
        <v>10.891748144124568</v>
      </c>
      <c r="AL202" s="48" t="s">
        <v>33</v>
      </c>
      <c r="AN202" s="40">
        <v>15.41066902045989</v>
      </c>
      <c r="AO202" s="41" t="s">
        <v>43</v>
      </c>
    </row>
    <row r="203" spans="22:41" x14ac:dyDescent="0.25">
      <c r="V203" s="37">
        <v>2.7434374999999998</v>
      </c>
      <c r="W203" s="3" t="s">
        <v>15</v>
      </c>
      <c r="AE203" s="70">
        <v>1.0435226429101707</v>
      </c>
      <c r="AF203" s="71" t="s">
        <v>13</v>
      </c>
      <c r="AH203" s="47">
        <v>6.8730083288068071</v>
      </c>
      <c r="AI203" s="48" t="s">
        <v>23</v>
      </c>
      <c r="AK203" s="47">
        <v>11.609768241897518</v>
      </c>
      <c r="AL203" s="48" t="s">
        <v>35</v>
      </c>
    </row>
    <row r="204" spans="22:41" x14ac:dyDescent="0.25">
      <c r="V204" s="37">
        <v>3.1409374999999997</v>
      </c>
      <c r="W204" s="3" t="s">
        <v>18</v>
      </c>
      <c r="AE204" s="69">
        <v>1.5780438010393465</v>
      </c>
      <c r="AF204" s="3" t="s">
        <v>13</v>
      </c>
      <c r="AH204" s="47">
        <v>7.6826905667209839</v>
      </c>
      <c r="AI204" s="48" t="s">
        <v>25</v>
      </c>
      <c r="AK204" s="47">
        <v>12.119002353793226</v>
      </c>
      <c r="AL204" s="48" t="s">
        <v>38</v>
      </c>
    </row>
    <row r="205" spans="22:41" x14ac:dyDescent="0.25">
      <c r="V205" s="37">
        <v>3.3484374999999997</v>
      </c>
      <c r="W205" s="3" t="s">
        <v>18</v>
      </c>
      <c r="AE205" s="69">
        <v>1.7859131403118038</v>
      </c>
      <c r="AF205" s="3" t="s">
        <v>13</v>
      </c>
      <c r="AH205" s="47">
        <v>8.1053548795944224</v>
      </c>
      <c r="AI205" s="48" t="s">
        <v>27</v>
      </c>
      <c r="AK205" s="40">
        <v>8.3210438167662488</v>
      </c>
      <c r="AL205" s="41" t="s">
        <v>30</v>
      </c>
    </row>
    <row r="206" spans="22:41" x14ac:dyDescent="0.25">
      <c r="V206" s="37">
        <v>3.5701041666666664</v>
      </c>
      <c r="W206" s="3" t="s">
        <v>18</v>
      </c>
      <c r="AE206" s="33">
        <v>2.5190237564959168</v>
      </c>
      <c r="AF206" s="3" t="s">
        <v>15</v>
      </c>
      <c r="AH206" s="47">
        <v>8.55687579214195</v>
      </c>
      <c r="AI206" s="48" t="s">
        <v>27</v>
      </c>
      <c r="AK206" s="40">
        <v>9.1018694550063355</v>
      </c>
      <c r="AL206" s="41" t="s">
        <v>32</v>
      </c>
    </row>
    <row r="207" spans="22:41" x14ac:dyDescent="0.25">
      <c r="V207" s="37">
        <v>1.7307351985894583</v>
      </c>
      <c r="W207" s="3" t="s">
        <v>13</v>
      </c>
      <c r="AE207" s="33">
        <v>3.1073682256867112</v>
      </c>
      <c r="AF207" s="3" t="s">
        <v>18</v>
      </c>
      <c r="AH207" s="40">
        <v>4.7062963968857501</v>
      </c>
      <c r="AI207" s="41" t="s">
        <v>18</v>
      </c>
      <c r="AK207" s="40">
        <v>9.7452018830345803</v>
      </c>
      <c r="AL207" s="41" t="s">
        <v>32</v>
      </c>
    </row>
    <row r="208" spans="22:41" x14ac:dyDescent="0.25">
      <c r="V208" s="37">
        <v>1.9579066907943581</v>
      </c>
      <c r="W208" s="3" t="s">
        <v>13</v>
      </c>
      <c r="AE208" s="33">
        <v>3.3857646622123236</v>
      </c>
      <c r="AF208" s="3" t="s">
        <v>18</v>
      </c>
      <c r="AH208" s="40">
        <v>5.0525755929748319</v>
      </c>
      <c r="AI208" s="41" t="s">
        <v>21</v>
      </c>
      <c r="AK208" s="40">
        <v>10.320636429476732</v>
      </c>
      <c r="AL208" s="41" t="s">
        <v>33</v>
      </c>
    </row>
    <row r="209" spans="22:38" x14ac:dyDescent="0.25">
      <c r="V209" s="37">
        <v>2.3632519023756497</v>
      </c>
      <c r="W209" s="3" t="s">
        <v>15</v>
      </c>
      <c r="AE209" s="33">
        <v>0.9721845011768967</v>
      </c>
      <c r="AF209" s="3" t="s">
        <v>11</v>
      </c>
      <c r="AH209" s="40">
        <v>5.6704463154082916</v>
      </c>
      <c r="AI209" s="41" t="s">
        <v>21</v>
      </c>
      <c r="AK209" s="40">
        <v>10.933414810791234</v>
      </c>
      <c r="AL209" s="41" t="s">
        <v>33</v>
      </c>
    </row>
    <row r="210" spans="22:38" x14ac:dyDescent="0.25">
      <c r="V210" s="37">
        <v>2.8020046863400152</v>
      </c>
      <c r="W210" s="3" t="s">
        <v>15</v>
      </c>
      <c r="AE210" s="33">
        <v>1.4610492485967772</v>
      </c>
      <c r="AF210" s="3" t="s">
        <v>13</v>
      </c>
      <c r="AH210" s="40">
        <v>6.3392404490313226</v>
      </c>
      <c r="AI210" s="41" t="s">
        <v>23</v>
      </c>
      <c r="AK210" s="40">
        <v>11.651434908564184</v>
      </c>
      <c r="AL210" s="41" t="s">
        <v>35</v>
      </c>
    </row>
    <row r="211" spans="22:38" x14ac:dyDescent="0.25">
      <c r="V211" s="37">
        <v>3.1795102542687457</v>
      </c>
      <c r="W211" s="3" t="s">
        <v>18</v>
      </c>
      <c r="AE211" s="33">
        <v>1.6511633170378419</v>
      </c>
      <c r="AF211" s="3" t="s">
        <v>13</v>
      </c>
      <c r="AH211" s="40">
        <v>6.9146749954734732</v>
      </c>
      <c r="AI211" s="41" t="s">
        <v>23</v>
      </c>
      <c r="AK211" s="40">
        <v>12.160669020459892</v>
      </c>
      <c r="AL211" s="41" t="s">
        <v>38</v>
      </c>
    </row>
    <row r="212" spans="22:38" x14ac:dyDescent="0.25">
      <c r="V212" s="37">
        <v>3.7106906551596142</v>
      </c>
      <c r="W212" s="3" t="s">
        <v>18</v>
      </c>
      <c r="AE212" s="33">
        <v>1.0243855606758834</v>
      </c>
      <c r="AF212" s="3" t="s">
        <v>13</v>
      </c>
      <c r="AH212" s="40">
        <v>7.72435723338765</v>
      </c>
      <c r="AI212" s="41" t="s">
        <v>25</v>
      </c>
      <c r="AK212" s="47">
        <v>8.3627104834329149</v>
      </c>
      <c r="AL212" s="48" t="s">
        <v>30</v>
      </c>
    </row>
    <row r="213" spans="22:38" x14ac:dyDescent="0.25">
      <c r="V213" s="37">
        <v>3.9879735059391241</v>
      </c>
      <c r="W213" s="3" t="s">
        <v>18</v>
      </c>
      <c r="AE213" s="33">
        <v>1.7497653183137054</v>
      </c>
      <c r="AF213" s="3" t="s">
        <v>13</v>
      </c>
      <c r="AH213" s="40">
        <v>8.1470215462610884</v>
      </c>
      <c r="AI213" s="41" t="s">
        <v>27</v>
      </c>
      <c r="AK213" s="47">
        <v>9.1435361216730016</v>
      </c>
      <c r="AL213" s="48" t="s">
        <v>32</v>
      </c>
    </row>
    <row r="214" spans="22:38" x14ac:dyDescent="0.25">
      <c r="V214" s="37">
        <v>4.2841873144023754</v>
      </c>
      <c r="W214" s="3" t="s">
        <v>21</v>
      </c>
      <c r="AH214" s="40">
        <v>8.5985424588086161</v>
      </c>
      <c r="AI214" s="41" t="s">
        <v>27</v>
      </c>
      <c r="AK214" s="47">
        <v>9.7868685497012464</v>
      </c>
      <c r="AL214" s="48" t="s">
        <v>32</v>
      </c>
    </row>
    <row r="215" spans="22:38" x14ac:dyDescent="0.25">
      <c r="V215" s="37">
        <v>2.4037864235337789</v>
      </c>
      <c r="W215" s="3" t="s">
        <v>15</v>
      </c>
      <c r="AH215" s="47">
        <v>3.747963063552417</v>
      </c>
      <c r="AI215" s="48" t="s">
        <v>18</v>
      </c>
      <c r="AK215" s="47">
        <v>10.362303096143398</v>
      </c>
      <c r="AL215" s="48" t="s">
        <v>33</v>
      </c>
    </row>
    <row r="216" spans="22:38" x14ac:dyDescent="0.25">
      <c r="V216" s="37">
        <v>2.8864144858945808</v>
      </c>
      <c r="W216" s="3" t="s">
        <v>15</v>
      </c>
      <c r="AH216" s="47">
        <v>4.0942422596414989</v>
      </c>
      <c r="AI216" s="48" t="s">
        <v>21</v>
      </c>
      <c r="AK216" s="47">
        <v>10.9750814774579</v>
      </c>
      <c r="AL216" s="48" t="s">
        <v>33</v>
      </c>
    </row>
    <row r="217" spans="22:38" x14ac:dyDescent="0.25">
      <c r="V217" s="37">
        <v>3.3016706106161844</v>
      </c>
      <c r="W217" s="3" t="s">
        <v>18</v>
      </c>
      <c r="AH217" s="47">
        <v>4.7121129820749585</v>
      </c>
      <c r="AI217" s="48" t="s">
        <v>21</v>
      </c>
      <c r="AK217" s="47">
        <v>11.69310157523085</v>
      </c>
      <c r="AL217" s="48" t="s">
        <v>35</v>
      </c>
    </row>
    <row r="218" spans="22:38" x14ac:dyDescent="0.25">
      <c r="V218" s="37">
        <v>3.88596905159614</v>
      </c>
      <c r="W218" s="3" t="s">
        <v>18</v>
      </c>
      <c r="AH218" s="47">
        <v>5.3809071156979895</v>
      </c>
      <c r="AI218" s="48" t="s">
        <v>23</v>
      </c>
      <c r="AK218" s="47">
        <v>12.202335687126558</v>
      </c>
      <c r="AL218" s="48" t="s">
        <v>38</v>
      </c>
    </row>
    <row r="219" spans="22:38" x14ac:dyDescent="0.25">
      <c r="V219" s="33">
        <v>4.1632519023756505</v>
      </c>
      <c r="W219" s="3" t="s">
        <v>21</v>
      </c>
      <c r="AH219" s="47">
        <v>5.9563416621401402</v>
      </c>
      <c r="AI219" s="48" t="s">
        <v>23</v>
      </c>
      <c r="AK219" s="40">
        <v>8.4043771500995827</v>
      </c>
      <c r="AL219" s="41" t="s">
        <v>30</v>
      </c>
    </row>
    <row r="220" spans="22:38" x14ac:dyDescent="0.25">
      <c r="V220" s="33">
        <v>4.4594657108389022</v>
      </c>
      <c r="W220" s="3" t="s">
        <v>21</v>
      </c>
      <c r="AH220" s="47">
        <v>6.766023900054317</v>
      </c>
      <c r="AI220" s="48" t="s">
        <v>25</v>
      </c>
      <c r="AK220" s="40">
        <v>9.1852027883396694</v>
      </c>
      <c r="AL220" s="41" t="s">
        <v>32</v>
      </c>
    </row>
    <row r="221" spans="22:38" x14ac:dyDescent="0.25">
      <c r="AH221" s="47">
        <v>7.1886882129277554</v>
      </c>
      <c r="AI221" s="48" t="s">
        <v>27</v>
      </c>
      <c r="AK221" s="40">
        <v>9.8285352163679143</v>
      </c>
      <c r="AL221" s="41" t="s">
        <v>32</v>
      </c>
    </row>
    <row r="222" spans="22:38" x14ac:dyDescent="0.25">
      <c r="AH222" s="47">
        <v>7.640209125475284</v>
      </c>
      <c r="AI222" s="48" t="s">
        <v>27</v>
      </c>
      <c r="AK222" s="40">
        <v>10.403969762810066</v>
      </c>
      <c r="AL222" s="41" t="s">
        <v>33</v>
      </c>
    </row>
    <row r="223" spans="22:38" x14ac:dyDescent="0.25">
      <c r="AH223" s="40">
        <v>3.789629730219084</v>
      </c>
      <c r="AI223" s="41" t="s">
        <v>18</v>
      </c>
      <c r="AK223" s="40">
        <v>11.016748144124568</v>
      </c>
      <c r="AL223" s="41" t="s">
        <v>35</v>
      </c>
    </row>
    <row r="224" spans="22:38" x14ac:dyDescent="0.25">
      <c r="AH224" s="40">
        <v>4.1359089263081659</v>
      </c>
      <c r="AI224" s="41" t="s">
        <v>21</v>
      </c>
      <c r="AK224" s="40">
        <v>11.734768241897518</v>
      </c>
      <c r="AL224" s="41" t="s">
        <v>35</v>
      </c>
    </row>
    <row r="225" spans="34:38" x14ac:dyDescent="0.25">
      <c r="AH225" s="40">
        <v>4.7537796487416255</v>
      </c>
      <c r="AI225" s="41" t="s">
        <v>21</v>
      </c>
      <c r="AK225" s="40">
        <v>12.244002353793226</v>
      </c>
      <c r="AL225" s="41" t="s">
        <v>38</v>
      </c>
    </row>
    <row r="226" spans="34:38" x14ac:dyDescent="0.25">
      <c r="AH226" s="40">
        <v>5.4225737823646565</v>
      </c>
      <c r="AI226" s="41" t="s">
        <v>23</v>
      </c>
      <c r="AK226" s="47">
        <v>8.4460438167662488</v>
      </c>
      <c r="AL226" s="48" t="s">
        <v>30</v>
      </c>
    </row>
    <row r="227" spans="34:38" x14ac:dyDescent="0.25">
      <c r="AH227" s="40">
        <v>5.9980083288068071</v>
      </c>
      <c r="AI227" s="41" t="s">
        <v>23</v>
      </c>
      <c r="AK227" s="47">
        <v>9.2268694550063355</v>
      </c>
      <c r="AL227" s="48" t="s">
        <v>32</v>
      </c>
    </row>
    <row r="228" spans="34:38" x14ac:dyDescent="0.25">
      <c r="AH228" s="40">
        <v>6.8076905667209839</v>
      </c>
      <c r="AI228" s="41" t="s">
        <v>25</v>
      </c>
      <c r="AK228" s="47">
        <v>9.8702018830345803</v>
      </c>
      <c r="AL228" s="48" t="s">
        <v>32</v>
      </c>
    </row>
    <row r="229" spans="34:38" x14ac:dyDescent="0.25">
      <c r="AH229" s="40">
        <v>7.2303548795944224</v>
      </c>
      <c r="AI229" s="41" t="s">
        <v>27</v>
      </c>
      <c r="AK229" s="47">
        <v>10.445636429476732</v>
      </c>
      <c r="AL229" s="48" t="s">
        <v>33</v>
      </c>
    </row>
    <row r="230" spans="34:38" x14ac:dyDescent="0.25">
      <c r="AH230" s="40">
        <v>7.6818757921419509</v>
      </c>
      <c r="AI230" s="41" t="s">
        <v>27</v>
      </c>
      <c r="AK230" s="47">
        <v>11.058414810791234</v>
      </c>
      <c r="AL230" s="48" t="s">
        <v>35</v>
      </c>
    </row>
    <row r="231" spans="34:38" x14ac:dyDescent="0.25">
      <c r="AH231" s="47">
        <v>3.8312963968857505</v>
      </c>
      <c r="AI231" s="48" t="s">
        <v>18</v>
      </c>
      <c r="AK231" s="47">
        <v>11.776434908564184</v>
      </c>
      <c r="AL231" s="48" t="s">
        <v>35</v>
      </c>
    </row>
    <row r="232" spans="34:38" x14ac:dyDescent="0.25">
      <c r="AH232" s="47">
        <v>4.1775755929748328</v>
      </c>
      <c r="AI232" s="48" t="s">
        <v>21</v>
      </c>
      <c r="AK232" s="47">
        <v>12.285669020459892</v>
      </c>
      <c r="AL232" s="48" t="s">
        <v>38</v>
      </c>
    </row>
    <row r="233" spans="34:38" x14ac:dyDescent="0.25">
      <c r="AH233" s="47">
        <v>4.7954463154082925</v>
      </c>
      <c r="AI233" s="48" t="s">
        <v>21</v>
      </c>
    </row>
    <row r="234" spans="34:38" x14ac:dyDescent="0.25">
      <c r="AH234" s="47">
        <v>5.4642404490313234</v>
      </c>
      <c r="AI234" s="48" t="s">
        <v>23</v>
      </c>
    </row>
    <row r="235" spans="34:38" x14ac:dyDescent="0.25">
      <c r="AH235" s="47">
        <v>6.0396749954734741</v>
      </c>
      <c r="AI235" s="48" t="s">
        <v>25</v>
      </c>
    </row>
    <row r="236" spans="34:38" x14ac:dyDescent="0.25">
      <c r="AH236" s="47">
        <v>6.8493572333876509</v>
      </c>
      <c r="AI236" s="48" t="s">
        <v>25</v>
      </c>
    </row>
    <row r="237" spans="34:38" x14ac:dyDescent="0.25">
      <c r="AH237" s="47">
        <v>7.2720215462610893</v>
      </c>
      <c r="AI237" s="48" t="s">
        <v>27</v>
      </c>
    </row>
    <row r="238" spans="34:38" x14ac:dyDescent="0.25">
      <c r="AH238" s="47">
        <v>7.7235424588086179</v>
      </c>
      <c r="AI238" s="48" t="s">
        <v>27</v>
      </c>
    </row>
    <row r="239" spans="34:38" x14ac:dyDescent="0.25">
      <c r="AH239" s="40">
        <v>3.872963063552417</v>
      </c>
      <c r="AI239" s="41" t="s">
        <v>18</v>
      </c>
    </row>
    <row r="240" spans="34:38" x14ac:dyDescent="0.25">
      <c r="AH240" s="40">
        <v>4.2192422596414989</v>
      </c>
      <c r="AI240" s="41" t="s">
        <v>21</v>
      </c>
    </row>
    <row r="241" spans="34:35" x14ac:dyDescent="0.25">
      <c r="AH241" s="40">
        <v>4.8371129820749585</v>
      </c>
      <c r="AI241" s="41" t="s">
        <v>21</v>
      </c>
    </row>
    <row r="242" spans="34:35" x14ac:dyDescent="0.25">
      <c r="AH242" s="40">
        <v>5.5059071156979895</v>
      </c>
      <c r="AI242" s="41" t="s">
        <v>23</v>
      </c>
    </row>
    <row r="243" spans="34:35" x14ac:dyDescent="0.25">
      <c r="AH243" s="40">
        <v>6.0813416621401402</v>
      </c>
      <c r="AI243" s="41" t="s">
        <v>25</v>
      </c>
    </row>
    <row r="244" spans="34:35" x14ac:dyDescent="0.25">
      <c r="AH244" s="40">
        <v>6.891023900054317</v>
      </c>
      <c r="AI244" s="41" t="s">
        <v>25</v>
      </c>
    </row>
    <row r="245" spans="34:35" x14ac:dyDescent="0.25">
      <c r="AH245" s="40">
        <v>7.3136882129277554</v>
      </c>
      <c r="AI245" s="41" t="s">
        <v>27</v>
      </c>
    </row>
    <row r="246" spans="34:35" x14ac:dyDescent="0.25">
      <c r="AH246" s="40">
        <v>7.765209125475284</v>
      </c>
      <c r="AI246" s="41" t="s">
        <v>27</v>
      </c>
    </row>
    <row r="247" spans="34:35" x14ac:dyDescent="0.25">
      <c r="AH247" s="47">
        <v>3.914629730219084</v>
      </c>
      <c r="AI247" s="48" t="s">
        <v>18</v>
      </c>
    </row>
    <row r="248" spans="34:35" x14ac:dyDescent="0.25">
      <c r="AH248" s="47">
        <v>4.2609089263081659</v>
      </c>
      <c r="AI248" s="48" t="s">
        <v>21</v>
      </c>
    </row>
    <row r="249" spans="34:35" x14ac:dyDescent="0.25">
      <c r="AH249" s="47">
        <v>4.8787796487416255</v>
      </c>
      <c r="AI249" s="48" t="s">
        <v>21</v>
      </c>
    </row>
    <row r="250" spans="34:35" x14ac:dyDescent="0.25">
      <c r="AH250" s="47">
        <v>5.5475737823646565</v>
      </c>
      <c r="AI250" s="48" t="s">
        <v>23</v>
      </c>
    </row>
    <row r="251" spans="34:35" x14ac:dyDescent="0.25">
      <c r="AH251" s="47">
        <v>6.1230083288068071</v>
      </c>
      <c r="AI251" s="48" t="s">
        <v>25</v>
      </c>
    </row>
    <row r="252" spans="34:35" x14ac:dyDescent="0.25">
      <c r="AH252" s="47">
        <v>6.9326905667209839</v>
      </c>
      <c r="AI252" s="48" t="s">
        <v>25</v>
      </c>
    </row>
    <row r="253" spans="34:35" x14ac:dyDescent="0.25">
      <c r="AH253" s="47">
        <v>7.3553548795944224</v>
      </c>
      <c r="AI253" s="48" t="s">
        <v>27</v>
      </c>
    </row>
    <row r="254" spans="34:35" x14ac:dyDescent="0.25">
      <c r="AH254" s="47">
        <v>7.8068757921419509</v>
      </c>
      <c r="AI254" s="48" t="s">
        <v>27</v>
      </c>
    </row>
    <row r="255" spans="34:35" x14ac:dyDescent="0.25">
      <c r="AH255" s="40">
        <v>3.9562963968857505</v>
      </c>
      <c r="AI255" s="41" t="s">
        <v>18</v>
      </c>
    </row>
    <row r="256" spans="34:35" x14ac:dyDescent="0.25">
      <c r="AH256" s="40">
        <v>4.3025755929748328</v>
      </c>
      <c r="AI256" s="41" t="s">
        <v>21</v>
      </c>
    </row>
    <row r="257" spans="34:35" x14ac:dyDescent="0.25">
      <c r="AH257" s="40">
        <v>4.9204463154082925</v>
      </c>
      <c r="AI257" s="41" t="s">
        <v>21</v>
      </c>
    </row>
    <row r="258" spans="34:35" x14ac:dyDescent="0.25">
      <c r="AH258" s="40">
        <v>5.5892404490313234</v>
      </c>
      <c r="AI258" s="41" t="s">
        <v>23</v>
      </c>
    </row>
    <row r="259" spans="34:35" x14ac:dyDescent="0.25">
      <c r="AH259" s="40">
        <v>6.1646749954734741</v>
      </c>
      <c r="AI259" s="41" t="s">
        <v>25</v>
      </c>
    </row>
    <row r="260" spans="34:35" x14ac:dyDescent="0.25">
      <c r="AH260" s="40">
        <v>6.9743572333876509</v>
      </c>
      <c r="AI260" s="41" t="s">
        <v>25</v>
      </c>
    </row>
    <row r="261" spans="34:35" x14ac:dyDescent="0.25">
      <c r="AH261" s="40">
        <v>7.3970215462610893</v>
      </c>
      <c r="AI261" s="41" t="s">
        <v>27</v>
      </c>
    </row>
    <row r="262" spans="34:35" x14ac:dyDescent="0.25">
      <c r="AH262" s="40">
        <v>7.8485424588086179</v>
      </c>
      <c r="AI262" s="41" t="s">
        <v>27</v>
      </c>
    </row>
  </sheetData>
  <autoFilter ref="AE23:AF208"/>
  <mergeCells count="2">
    <mergeCell ref="B5:C8"/>
    <mergeCell ref="B10:D10"/>
  </mergeCells>
  <dataValidations count="2">
    <dataValidation type="list" allowBlank="1" showInputMessage="1" showErrorMessage="1" sqref="N12">
      <formula1>$R$23:$R$30</formula1>
    </dataValidation>
    <dataValidation type="list" allowBlank="1" showInputMessage="1" showErrorMessage="1" sqref="L12">
      <formula1>$Q$23:$Q$29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H.Passage CP</vt:lpstr>
      <vt:lpstr>H.Passage CP (avant)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corentil</dc:creator>
  <cp:lastModifiedBy>Eric</cp:lastModifiedBy>
  <dcterms:created xsi:type="dcterms:W3CDTF">2015-03-15T01:32:13Z</dcterms:created>
  <dcterms:modified xsi:type="dcterms:W3CDTF">2015-08-20T07:35:28Z</dcterms:modified>
</cp:coreProperties>
</file>