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395" yWindow="-105" windowWidth="14850" windowHeight="12735"/>
  </bookViews>
  <sheets>
    <sheet name="CAC 40" sheetId="3" r:id="rId1"/>
    <sheet name="Eurostoxx 50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G3" i="3" l="1"/>
  <c r="F2" i="2" l="1"/>
  <c r="G1" i="3" l="1"/>
</calcChain>
</file>

<file path=xl/sharedStrings.xml><?xml version="1.0" encoding="utf-8"?>
<sst xmlns="http://schemas.openxmlformats.org/spreadsheetml/2006/main" count="203" uniqueCount="176">
  <si>
    <t>Name</t>
  </si>
  <si>
    <t>Weight</t>
  </si>
  <si>
    <t>TOTAL SA</t>
  </si>
  <si>
    <t>Sanofi</t>
  </si>
  <si>
    <t>LVMH Moet Hennessy Louis Vuitton SE</t>
  </si>
  <si>
    <t>Airbus SE</t>
  </si>
  <si>
    <t>BNP Paribas SA</t>
  </si>
  <si>
    <t>L'Oreal SA</t>
  </si>
  <si>
    <t>Air Liquide SA</t>
  </si>
  <si>
    <t>Danone SA</t>
  </si>
  <si>
    <t>AXA SA</t>
  </si>
  <si>
    <t>Vinci SA</t>
  </si>
  <si>
    <t>Schneider Electric SE</t>
  </si>
  <si>
    <t>Safran SA</t>
  </si>
  <si>
    <t>Kering SA</t>
  </si>
  <si>
    <t>Pernod Ricard SA</t>
  </si>
  <si>
    <t>Orange SA</t>
  </si>
  <si>
    <t>Societe Generale SA</t>
  </si>
  <si>
    <t>Essilor International</t>
  </si>
  <si>
    <t>Engie SA</t>
  </si>
  <si>
    <t>Vivendi SA</t>
  </si>
  <si>
    <t>Michelin</t>
  </si>
  <si>
    <t>Cie de Saint-Gobain</t>
  </si>
  <si>
    <t>Unibail-Rodamco-Westfield</t>
  </si>
  <si>
    <t>Capgemini SE</t>
  </si>
  <si>
    <t>Hermes International</t>
  </si>
  <si>
    <t>Legrand SA</t>
  </si>
  <si>
    <t>ArcelorMittal</t>
  </si>
  <si>
    <t>Peugeot SA</t>
  </si>
  <si>
    <t>Credit Agricole SA</t>
  </si>
  <si>
    <t>Renault SA</t>
  </si>
  <si>
    <t>Publicis Groupe SA</t>
  </si>
  <si>
    <t>TechnipFMC PLC</t>
  </si>
  <si>
    <t>STMicroelectronics NV</t>
  </si>
  <si>
    <t>Valeo SA</t>
  </si>
  <si>
    <t>Atos SE</t>
  </si>
  <si>
    <t>Veolia Environnement SA</t>
  </si>
  <si>
    <t>Accor SA</t>
  </si>
  <si>
    <t>Bouygues SA</t>
  </si>
  <si>
    <t>Sodexo SA</t>
  </si>
  <si>
    <t>Solvay SA</t>
  </si>
  <si>
    <t>Carrefour SA</t>
  </si>
  <si>
    <t>16/Aug/2018</t>
  </si>
  <si>
    <t>Weight (%)</t>
  </si>
  <si>
    <t>ISIN</t>
  </si>
  <si>
    <t>FR0000120271</t>
  </si>
  <si>
    <t>SAP</t>
  </si>
  <si>
    <t>DE0007164600</t>
  </si>
  <si>
    <t>SIEMENS N AG</t>
  </si>
  <si>
    <t>DE0007236101</t>
  </si>
  <si>
    <t>SANOFI SA</t>
  </si>
  <si>
    <t>FR0000120578</t>
  </si>
  <si>
    <t>ALLIANZ</t>
  </si>
  <si>
    <t>DE0008404005</t>
  </si>
  <si>
    <t>LVMH MOET HENNESSY LOUIS VUITTON S</t>
  </si>
  <si>
    <t>FR0000121014</t>
  </si>
  <si>
    <t>UNILEVER DUTCH CERTIFICATES NV</t>
  </si>
  <si>
    <t>NL0000009355</t>
  </si>
  <si>
    <t>ASML HOLDING NV</t>
  </si>
  <si>
    <t>NL0010273215</t>
  </si>
  <si>
    <t>BAYER AG</t>
  </si>
  <si>
    <t>DE000BAY0017</t>
  </si>
  <si>
    <t>BASF N</t>
  </si>
  <si>
    <t>DE000BASF111</t>
  </si>
  <si>
    <t>BANCO SANTANDER SA</t>
  </si>
  <si>
    <t>ES0113900J37</t>
  </si>
  <si>
    <t>ANHEUSER BUSCH INBEV NV</t>
  </si>
  <si>
    <t>BE0974293251</t>
  </si>
  <si>
    <t>AIRBUS GROUP</t>
  </si>
  <si>
    <t>NL0000235190</t>
  </si>
  <si>
    <t>BNP PARIBAS SA</t>
  </si>
  <si>
    <t>FR0000131104</t>
  </si>
  <si>
    <t>LOREAL SA</t>
  </si>
  <si>
    <t>FR0000120321</t>
  </si>
  <si>
    <t>DAIMLER AG</t>
  </si>
  <si>
    <t>DE0007100000</t>
  </si>
  <si>
    <t>ING GROEP NV</t>
  </si>
  <si>
    <t>NL0011821202</t>
  </si>
  <si>
    <t>AIR LIQUIDE SA</t>
  </si>
  <si>
    <t>FR0000120073</t>
  </si>
  <si>
    <t>DEUTSCHE TELEKOM N AG</t>
  </si>
  <si>
    <t>DE0005557508</t>
  </si>
  <si>
    <t>VINCI SA</t>
  </si>
  <si>
    <t>FR0000125486</t>
  </si>
  <si>
    <t>FR0000120628</t>
  </si>
  <si>
    <t>DANONE SA</t>
  </si>
  <si>
    <t>FR0000120644</t>
  </si>
  <si>
    <t>ENI</t>
  </si>
  <si>
    <t>IT0003132476</t>
  </si>
  <si>
    <t>SAFRAN SA</t>
  </si>
  <si>
    <t>FR0000073272</t>
  </si>
  <si>
    <t>IBERDROLA SA</t>
  </si>
  <si>
    <t>ES0144580Y14</t>
  </si>
  <si>
    <t>ADIDAS N AG</t>
  </si>
  <si>
    <t>DE000A1EWWW0</t>
  </si>
  <si>
    <t>BANCO BILBAO VIZCAYA ARGENTARIA</t>
  </si>
  <si>
    <t>ES0113211835</t>
  </si>
  <si>
    <t>SCHNEIDER ELECTRIC SE</t>
  </si>
  <si>
    <t>FR0000121972</t>
  </si>
  <si>
    <t>KONINKLIJKE PHILIPS NV</t>
  </si>
  <si>
    <t>NL0000009538</t>
  </si>
  <si>
    <t>TELEFONICA SA</t>
  </si>
  <si>
    <t>ES0178430E18</t>
  </si>
  <si>
    <t>ENEL</t>
  </si>
  <si>
    <t>IT0003128367</t>
  </si>
  <si>
    <t>INTESA SANPAOLO</t>
  </si>
  <si>
    <t>IT0000072618</t>
  </si>
  <si>
    <t>INDUSTRIA DE DISENO TEXTIL INDITEX</t>
  </si>
  <si>
    <t>ES0148396007</t>
  </si>
  <si>
    <t>DEUTSCHE POST AG</t>
  </si>
  <si>
    <t>DE0005552004</t>
  </si>
  <si>
    <t>ORANGE SA</t>
  </si>
  <si>
    <t>FR0000133308</t>
  </si>
  <si>
    <t>SOCIETE GENERALE SA</t>
  </si>
  <si>
    <t>FR0000130809</t>
  </si>
  <si>
    <t>MUENCHENER RUECKVERSICHERUNGS-GESE</t>
  </si>
  <si>
    <t>DE0008430026</t>
  </si>
  <si>
    <t>ESSILOR INTERNATIONAL COMPAGNIE GE</t>
  </si>
  <si>
    <t>FR0000121667</t>
  </si>
  <si>
    <t>FRESENIUS SE AND CO KGAA</t>
  </si>
  <si>
    <t>DE0005785604</t>
  </si>
  <si>
    <t>BMW AG</t>
  </si>
  <si>
    <t>DE0005190003</t>
  </si>
  <si>
    <t>KONINKLIJKE AHOLD DELHAIZE NV</t>
  </si>
  <si>
    <t>NL0011794037</t>
  </si>
  <si>
    <t>WFD UNIBAIL RODAMCO STAPLED UNITS</t>
  </si>
  <si>
    <t>FR0013326246</t>
  </si>
  <si>
    <t>NOKIA</t>
  </si>
  <si>
    <t>FI0009000681</t>
  </si>
  <si>
    <t>VOLKSWAGEN NON-VOTING PREF AG</t>
  </si>
  <si>
    <t>DE0007664039</t>
  </si>
  <si>
    <t>ENGIE SA</t>
  </si>
  <si>
    <t>FR0010208488</t>
  </si>
  <si>
    <t>CRH PLC</t>
  </si>
  <si>
    <t>IE0001827041</t>
  </si>
  <si>
    <t>VIVENDI SA</t>
  </si>
  <si>
    <t>FR0000127771</t>
  </si>
  <si>
    <t>E.ON N</t>
  </si>
  <si>
    <t>DE000ENAG999</t>
  </si>
  <si>
    <t>COMPAGNIE DE SAINT GOBAIN SA</t>
  </si>
  <si>
    <t>FR0000125007</t>
  </si>
  <si>
    <t>DEUTSCHE BANK AG</t>
  </si>
  <si>
    <t>DE0005140008</t>
  </si>
  <si>
    <t>ICS INS EURO LIQ AGENCY DIS</t>
  </si>
  <si>
    <t>IE00B568BM13</t>
  </si>
  <si>
    <t>EUR CASH</t>
  </si>
  <si>
    <t>-</t>
  </si>
  <si>
    <t>CASH COLLATERAL EUR BZFUT</t>
  </si>
  <si>
    <t>GBP CASH</t>
  </si>
  <si>
    <t>EURO STOXX 50 SEP 18</t>
  </si>
  <si>
    <t>DE000C0NSEQ9</t>
  </si>
  <si>
    <t>USD CASH</t>
  </si>
  <si>
    <t>FR0000121485</t>
  </si>
  <si>
    <t>FR0000120693</t>
  </si>
  <si>
    <t>FR0000121261</t>
  </si>
  <si>
    <t>FR0000125338</t>
  </si>
  <si>
    <t>FR0000052292</t>
  </si>
  <si>
    <t>FR0010307819</t>
  </si>
  <si>
    <t>LU1598757687</t>
  </si>
  <si>
    <t>FR0000121501</t>
  </si>
  <si>
    <t>FR0000045072</t>
  </si>
  <si>
    <t>FR0000131906</t>
  </si>
  <si>
    <t>FR0000130577</t>
  </si>
  <si>
    <t>GB00BDSFG982</t>
  </si>
  <si>
    <t>NL0000226223</t>
  </si>
  <si>
    <t>FR0013176526</t>
  </si>
  <si>
    <t>FR0000051732</t>
  </si>
  <si>
    <t>FR0000124141</t>
  </si>
  <si>
    <t>FR0000120404</t>
  </si>
  <si>
    <t>FR0000120503</t>
  </si>
  <si>
    <t>FR0000121220</t>
  </si>
  <si>
    <t>BE0003470755</t>
  </si>
  <si>
    <t>FR0000120172</t>
  </si>
  <si>
    <t>Overlap CAC 40 &amp; Eurostoxx 50</t>
  </si>
  <si>
    <t>à masquer</t>
  </si>
  <si>
    <t>% retenu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</si>
</sst>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8" fillId="3" borderId="0" applyNumberFormat="0" applyBorder="0" applyAlignment="0" applyProtection="0"/>
    <xf numFmtId="0" fontId="1" fillId="33" borderId="0"/>
    <xf numFmtId="0" fontId="12" fillId="6" borderId="4" applyNumberFormat="0" applyAlignment="0" applyProtection="0"/>
    <xf numFmtId="0" fontId="14" fillId="7" borderId="7" applyNumberFormat="0" applyAlignment="0" applyProtection="0"/>
    <xf numFmtId="0" fontId="1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0" fillId="5" borderId="4" applyNumberFormat="0" applyAlignment="0" applyProtection="0"/>
    <xf numFmtId="0" fontId="13" fillId="0" borderId="6" applyNumberFormat="0" applyFill="0" applyAlignment="0" applyProtection="0"/>
    <xf numFmtId="0" fontId="9" fillId="4" borderId="0" applyNumberFormat="0" applyBorder="0" applyAlignment="0" applyProtection="0"/>
    <xf numFmtId="0" fontId="2" fillId="8" borderId="8" applyNumberFormat="0" applyFont="0" applyAlignment="0" applyProtection="0"/>
    <xf numFmtId="0" fontId="11" fillId="6" borderId="5" applyNumberFormat="0" applyAlignment="0" applyProtection="0"/>
    <xf numFmtId="0" fontId="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5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9">
    <xf numFmtId="0" fontId="0" fillId="0" borderId="0" xfId="0"/>
    <xf numFmtId="10" fontId="0" fillId="0" borderId="0" xfId="43" applyNumberFormat="1" applyFont="1"/>
    <xf numFmtId="0" fontId="1" fillId="33" borderId="0" xfId="26" applyNumberFormat="1" applyFont="1" applyFill="1" applyBorder="1" applyAlignment="1" applyProtection="1"/>
    <xf numFmtId="0" fontId="0" fillId="34" borderId="10" xfId="0" applyFont="1" applyFill="1" applyBorder="1"/>
    <xf numFmtId="0" fontId="0" fillId="0" borderId="10" xfId="0" applyFont="1" applyBorder="1"/>
    <xf numFmtId="0" fontId="1" fillId="33" borderId="0" xfId="26" applyNumberFormat="1" applyFont="1" applyFill="1" applyBorder="1" applyAlignment="1"/>
    <xf numFmtId="0" fontId="0" fillId="0" borderId="11" xfId="0" applyBorder="1"/>
    <xf numFmtId="10" fontId="0" fillId="35" borderId="11" xfId="43" applyNumberFormat="1" applyFont="1" applyFill="1" applyBorder="1"/>
    <xf numFmtId="0" fontId="15" fillId="36" borderId="0" xfId="0" applyFont="1" applyFill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2" builtinId="11" customBuiltin="1"/>
    <cellStyle name="blp_column_header" xfId="26"/>
    <cellStyle name="Calcul" xfId="27" builtinId="22" customBuiltin="1"/>
    <cellStyle name="Cellule liée" xfId="36" builtinId="24" customBuiltin="1"/>
    <cellStyle name="Commentaire" xfId="38" builtinId="10" customBuiltin="1"/>
    <cellStyle name="Entrée" xfId="35" builtinId="20" customBuiltin="1"/>
    <cellStyle name="Insatisfaisant" xfId="25" builtinId="27" customBuiltin="1"/>
    <cellStyle name="Neutre" xfId="37" builtinId="28" customBuiltin="1"/>
    <cellStyle name="Normal" xfId="0" builtinId="0"/>
    <cellStyle name="Pourcentage" xfId="43" builtinId="5"/>
    <cellStyle name="Satisfaisant" xfId="30" builtinId="26" customBuiltin="1"/>
    <cellStyle name="Sortie" xfId="39" builtinId="21" customBuiltin="1"/>
    <cellStyle name="Texte explicatif" xfId="29" builtinId="53" customBuiltin="1"/>
    <cellStyle name="Titre" xfId="40" builtinId="15" customBuiltin="1"/>
    <cellStyle name="Titre 1" xfId="31" builtinId="16" customBuiltin="1"/>
    <cellStyle name="Titre 2" xfId="32" builtinId="17" customBuiltin="1"/>
    <cellStyle name="Titre 3" xfId="33" builtinId="18" customBuiltin="1"/>
    <cellStyle name="Titre 4" xfId="34" builtinId="19" customBuiltin="1"/>
    <cellStyle name="Total" xfId="41" builtinId="25" customBuiltin="1"/>
    <cellStyle name="Vérification" xfId="28" builtinId="23" customBuiltin="1"/>
  </cellStyles>
  <dxfs count="7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numFmt numFmtId="0" formatCode="General"/>
      <fill>
        <patternFill patternType="solid">
          <fgColor indexed="64"/>
          <bgColor rgb="FF4F81BD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1" displayName="Tableau1" ref="A3:D59" totalsRowShown="0">
  <autoFilter ref="A3:D59"/>
  <tableColumns count="4">
    <tableColumn id="1" name="Name"/>
    <tableColumn id="2" name="Weight (%)"/>
    <tableColumn id="3" name="ISIN"/>
    <tableColumn id="4" name="% retenu" dataDxfId="0">
      <calculatedColumnFormula>IFERROR(MIN(Tableau1[[#This Row],[Weight (%)]],INDEX(Tableau2[Weight],MATCH(Tableau1[[#This Row],[ISIN]],Tableau2[ISIN],0))),"")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1" totalsRowShown="0" headerRowDxfId="1" dataDxfId="2" tableBorderDxfId="6" headerRowCellStyle="blp_column_header">
  <autoFilter ref="A1:C41"/>
  <tableColumns count="3">
    <tableColumn id="1" name="Name" dataDxfId="5"/>
    <tableColumn id="2" name="Weight" dataDxfId="4"/>
    <tableColumn id="3" name="ISI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9"/>
  <sheetViews>
    <sheetView tabSelected="1" workbookViewId="0">
      <selection activeCell="G3" sqref="G3"/>
    </sheetView>
  </sheetViews>
  <sheetFormatPr baseColWidth="10" defaultRowHeight="15" x14ac:dyDescent="0.25"/>
  <cols>
    <col min="2" max="2" width="13.140625" customWidth="1"/>
    <col min="3" max="3" width="16.28515625" bestFit="1" customWidth="1"/>
    <col min="4" max="4" width="11.28515625" bestFit="1" customWidth="1"/>
    <col min="6" max="6" width="28.28515625" bestFit="1" customWidth="1"/>
  </cols>
  <sheetData>
    <row r="1" spans="1:7" x14ac:dyDescent="0.25">
      <c r="A1" t="s">
        <v>42</v>
      </c>
      <c r="D1" s="8" t="s">
        <v>174</v>
      </c>
      <c r="F1" t="s">
        <v>173</v>
      </c>
      <c r="G1" s="1">
        <f>overlap(C4:C59,B4:B59,'Eurostoxx 50'!C2:C41,'Eurostoxx 50'!B2:B41)/100</f>
        <v>0.38589999999999997</v>
      </c>
    </row>
    <row r="3" spans="1:7" x14ac:dyDescent="0.25">
      <c r="A3" t="s">
        <v>0</v>
      </c>
      <c r="B3" t="s">
        <v>43</v>
      </c>
      <c r="C3" t="s">
        <v>44</v>
      </c>
      <c r="D3" t="s">
        <v>175</v>
      </c>
      <c r="F3" s="6" t="s">
        <v>173</v>
      </c>
      <c r="G3" s="7">
        <f>SUM(Tableau1[% retenu])/100</f>
        <v>0.38589999999999997</v>
      </c>
    </row>
    <row r="4" spans="1:7" x14ac:dyDescent="0.25">
      <c r="A4" t="s">
        <v>2</v>
      </c>
      <c r="B4">
        <v>5.95</v>
      </c>
      <c r="C4" t="s">
        <v>45</v>
      </c>
      <c r="D4">
        <f>IFERROR(MIN(Tableau1[[#This Row],[Weight (%)]],INDEX(Tableau2[Weight],MATCH(Tableau1[[#This Row],[ISIN]],Tableau2[ISIN],0))),"")</f>
        <v>5.95</v>
      </c>
    </row>
    <row r="5" spans="1:7" x14ac:dyDescent="0.25">
      <c r="A5" t="s">
        <v>46</v>
      </c>
      <c r="B5">
        <v>4.72</v>
      </c>
      <c r="C5" t="s">
        <v>47</v>
      </c>
      <c r="D5" t="str">
        <f>IFERROR(MIN(Tableau1[[#This Row],[Weight (%)]],INDEX(Tableau2[Weight],MATCH(Tableau1[[#This Row],[ISIN]],Tableau2[ISIN],0))),"")</f>
        <v/>
      </c>
    </row>
    <row r="6" spans="1:7" x14ac:dyDescent="0.25">
      <c r="A6" t="s">
        <v>48</v>
      </c>
      <c r="B6">
        <v>4</v>
      </c>
      <c r="C6" t="s">
        <v>49</v>
      </c>
      <c r="D6" t="str">
        <f>IFERROR(MIN(Tableau1[[#This Row],[Weight (%)]],INDEX(Tableau2[Weight],MATCH(Tableau1[[#This Row],[ISIN]],Tableau2[ISIN],0))),"")</f>
        <v/>
      </c>
    </row>
    <row r="7" spans="1:7" x14ac:dyDescent="0.25">
      <c r="A7" t="s">
        <v>50</v>
      </c>
      <c r="B7">
        <v>3.51</v>
      </c>
      <c r="C7" t="s">
        <v>51</v>
      </c>
      <c r="D7">
        <f>IFERROR(MIN(Tableau1[[#This Row],[Weight (%)]],INDEX(Tableau2[Weight],MATCH(Tableau1[[#This Row],[ISIN]],Tableau2[ISIN],0))),"")</f>
        <v>3.51</v>
      </c>
    </row>
    <row r="8" spans="1:7" x14ac:dyDescent="0.25">
      <c r="A8" t="s">
        <v>52</v>
      </c>
      <c r="B8">
        <v>3.5</v>
      </c>
      <c r="C8" t="s">
        <v>53</v>
      </c>
      <c r="D8" t="str">
        <f>IFERROR(MIN(Tableau1[[#This Row],[Weight (%)]],INDEX(Tableau2[Weight],MATCH(Tableau1[[#This Row],[ISIN]],Tableau2[ISIN],0))),"")</f>
        <v/>
      </c>
    </row>
    <row r="9" spans="1:7" x14ac:dyDescent="0.25">
      <c r="A9" t="s">
        <v>54</v>
      </c>
      <c r="B9">
        <v>3.43</v>
      </c>
      <c r="C9" t="s">
        <v>55</v>
      </c>
      <c r="D9">
        <f>IFERROR(MIN(Tableau1[[#This Row],[Weight (%)]],INDEX(Tableau2[Weight],MATCH(Tableau1[[#This Row],[ISIN]],Tableau2[ISIN],0))),"")</f>
        <v>3.43</v>
      </c>
    </row>
    <row r="10" spans="1:7" x14ac:dyDescent="0.25">
      <c r="A10" t="s">
        <v>56</v>
      </c>
      <c r="B10">
        <v>3.21</v>
      </c>
      <c r="C10" t="s">
        <v>57</v>
      </c>
      <c r="D10" t="str">
        <f>IFERROR(MIN(Tableau1[[#This Row],[Weight (%)]],INDEX(Tableau2[Weight],MATCH(Tableau1[[#This Row],[ISIN]],Tableau2[ISIN],0))),"")</f>
        <v/>
      </c>
    </row>
    <row r="11" spans="1:7" x14ac:dyDescent="0.25">
      <c r="A11" t="s">
        <v>58</v>
      </c>
      <c r="B11">
        <v>3.21</v>
      </c>
      <c r="C11" t="s">
        <v>59</v>
      </c>
      <c r="D11" t="str">
        <f>IFERROR(MIN(Tableau1[[#This Row],[Weight (%)]],INDEX(Tableau2[Weight],MATCH(Tableau1[[#This Row],[ISIN]],Tableau2[ISIN],0))),"")</f>
        <v/>
      </c>
    </row>
    <row r="12" spans="1:7" x14ac:dyDescent="0.25">
      <c r="A12" t="s">
        <v>60</v>
      </c>
      <c r="B12">
        <v>3.07</v>
      </c>
      <c r="C12" t="s">
        <v>61</v>
      </c>
      <c r="D12" t="str">
        <f>IFERROR(MIN(Tableau1[[#This Row],[Weight (%)]],INDEX(Tableau2[Weight],MATCH(Tableau1[[#This Row],[ISIN]],Tableau2[ISIN],0))),"")</f>
        <v/>
      </c>
    </row>
    <row r="13" spans="1:7" x14ac:dyDescent="0.25">
      <c r="A13" t="s">
        <v>62</v>
      </c>
      <c r="B13">
        <v>3.04</v>
      </c>
      <c r="C13" t="s">
        <v>63</v>
      </c>
      <c r="D13" t="str">
        <f>IFERROR(MIN(Tableau1[[#This Row],[Weight (%)]],INDEX(Tableau2[Weight],MATCH(Tableau1[[#This Row],[ISIN]],Tableau2[ISIN],0))),"")</f>
        <v/>
      </c>
    </row>
    <row r="14" spans="1:7" x14ac:dyDescent="0.25">
      <c r="A14" t="s">
        <v>64</v>
      </c>
      <c r="B14">
        <v>3.02</v>
      </c>
      <c r="C14" t="s">
        <v>65</v>
      </c>
      <c r="D14" t="str">
        <f>IFERROR(MIN(Tableau1[[#This Row],[Weight (%)]],INDEX(Tableau2[Weight],MATCH(Tableau1[[#This Row],[ISIN]],Tableau2[ISIN],0))),"")</f>
        <v/>
      </c>
    </row>
    <row r="15" spans="1:7" x14ac:dyDescent="0.25">
      <c r="A15" t="s">
        <v>66</v>
      </c>
      <c r="B15">
        <v>2.82</v>
      </c>
      <c r="C15" t="s">
        <v>67</v>
      </c>
      <c r="D15" t="str">
        <f>IFERROR(MIN(Tableau1[[#This Row],[Weight (%)]],INDEX(Tableau2[Weight],MATCH(Tableau1[[#This Row],[ISIN]],Tableau2[ISIN],0))),"")</f>
        <v/>
      </c>
    </row>
    <row r="16" spans="1:7" x14ac:dyDescent="0.25">
      <c r="A16" t="s">
        <v>68</v>
      </c>
      <c r="B16">
        <v>2.63</v>
      </c>
      <c r="C16" t="s">
        <v>69</v>
      </c>
      <c r="D16">
        <f>IFERROR(MIN(Tableau1[[#This Row],[Weight (%)]],INDEX(Tableau2[Weight],MATCH(Tableau1[[#This Row],[ISIN]],Tableau2[ISIN],0))),"")</f>
        <v>2.63</v>
      </c>
    </row>
    <row r="17" spans="1:4" x14ac:dyDescent="0.25">
      <c r="A17" t="s">
        <v>70</v>
      </c>
      <c r="B17">
        <v>2.5299999999999998</v>
      </c>
      <c r="C17" t="s">
        <v>71</v>
      </c>
      <c r="D17">
        <f>IFERROR(MIN(Tableau1[[#This Row],[Weight (%)]],INDEX(Tableau2[Weight],MATCH(Tableau1[[#This Row],[ISIN]],Tableau2[ISIN],0))),"")</f>
        <v>2.5299999999999998</v>
      </c>
    </row>
    <row r="18" spans="1:4" x14ac:dyDescent="0.25">
      <c r="A18" t="s">
        <v>72</v>
      </c>
      <c r="B18">
        <v>2.15</v>
      </c>
      <c r="C18" t="s">
        <v>73</v>
      </c>
      <c r="D18">
        <f>IFERROR(MIN(Tableau1[[#This Row],[Weight (%)]],INDEX(Tableau2[Weight],MATCH(Tableau1[[#This Row],[ISIN]],Tableau2[ISIN],0))),"")</f>
        <v>2.15</v>
      </c>
    </row>
    <row r="19" spans="1:4" x14ac:dyDescent="0.25">
      <c r="A19" t="s">
        <v>74</v>
      </c>
      <c r="B19">
        <v>2.11</v>
      </c>
      <c r="C19" t="s">
        <v>75</v>
      </c>
      <c r="D19" t="str">
        <f>IFERROR(MIN(Tableau1[[#This Row],[Weight (%)]],INDEX(Tableau2[Weight],MATCH(Tableau1[[#This Row],[ISIN]],Tableau2[ISIN],0))),"")</f>
        <v/>
      </c>
    </row>
    <row r="20" spans="1:4" x14ac:dyDescent="0.25">
      <c r="A20" t="s">
        <v>76</v>
      </c>
      <c r="B20">
        <v>1.97</v>
      </c>
      <c r="C20" t="s">
        <v>77</v>
      </c>
      <c r="D20" t="str">
        <f>IFERROR(MIN(Tableau1[[#This Row],[Weight (%)]],INDEX(Tableau2[Weight],MATCH(Tableau1[[#This Row],[ISIN]],Tableau2[ISIN],0))),"")</f>
        <v/>
      </c>
    </row>
    <row r="21" spans="1:4" x14ac:dyDescent="0.25">
      <c r="A21" t="s">
        <v>78</v>
      </c>
      <c r="B21">
        <v>1.95</v>
      </c>
      <c r="C21" t="s">
        <v>79</v>
      </c>
      <c r="D21">
        <f>IFERROR(MIN(Tableau1[[#This Row],[Weight (%)]],INDEX(Tableau2[Weight],MATCH(Tableau1[[#This Row],[ISIN]],Tableau2[ISIN],0))),"")</f>
        <v>1.95</v>
      </c>
    </row>
    <row r="22" spans="1:4" x14ac:dyDescent="0.25">
      <c r="A22" t="s">
        <v>80</v>
      </c>
      <c r="B22">
        <v>1.94</v>
      </c>
      <c r="C22" t="s">
        <v>81</v>
      </c>
      <c r="D22" t="str">
        <f>IFERROR(MIN(Tableau1[[#This Row],[Weight (%)]],INDEX(Tableau2[Weight],MATCH(Tableau1[[#This Row],[ISIN]],Tableau2[ISIN],0))),"")</f>
        <v/>
      </c>
    </row>
    <row r="23" spans="1:4" x14ac:dyDescent="0.25">
      <c r="A23" t="s">
        <v>82</v>
      </c>
      <c r="B23">
        <v>1.93</v>
      </c>
      <c r="C23" t="s">
        <v>83</v>
      </c>
      <c r="D23">
        <f>IFERROR(MIN(Tableau1[[#This Row],[Weight (%)]],INDEX(Tableau2[Weight],MATCH(Tableau1[[#This Row],[ISIN]],Tableau2[ISIN],0))),"")</f>
        <v>1.93</v>
      </c>
    </row>
    <row r="24" spans="1:4" x14ac:dyDescent="0.25">
      <c r="A24" t="s">
        <v>10</v>
      </c>
      <c r="B24">
        <v>1.92</v>
      </c>
      <c r="C24" t="s">
        <v>84</v>
      </c>
      <c r="D24">
        <f>IFERROR(MIN(Tableau1[[#This Row],[Weight (%)]],INDEX(Tableau2[Weight],MATCH(Tableau1[[#This Row],[ISIN]],Tableau2[ISIN],0))),"")</f>
        <v>1.92</v>
      </c>
    </row>
    <row r="25" spans="1:4" x14ac:dyDescent="0.25">
      <c r="A25" t="s">
        <v>85</v>
      </c>
      <c r="B25">
        <v>1.84</v>
      </c>
      <c r="C25" t="s">
        <v>86</v>
      </c>
      <c r="D25">
        <f>IFERROR(MIN(Tableau1[[#This Row],[Weight (%)]],INDEX(Tableau2[Weight],MATCH(Tableau1[[#This Row],[ISIN]],Tableau2[ISIN],0))),"")</f>
        <v>1.84</v>
      </c>
    </row>
    <row r="26" spans="1:4" x14ac:dyDescent="0.25">
      <c r="A26" t="s">
        <v>87</v>
      </c>
      <c r="B26">
        <v>1.73</v>
      </c>
      <c r="C26" t="s">
        <v>88</v>
      </c>
      <c r="D26" t="str">
        <f>IFERROR(MIN(Tableau1[[#This Row],[Weight (%)]],INDEX(Tableau2[Weight],MATCH(Tableau1[[#This Row],[ISIN]],Tableau2[ISIN],0))),"")</f>
        <v/>
      </c>
    </row>
    <row r="27" spans="1:4" x14ac:dyDescent="0.25">
      <c r="A27" t="s">
        <v>89</v>
      </c>
      <c r="B27">
        <v>1.64</v>
      </c>
      <c r="C27" t="s">
        <v>90</v>
      </c>
      <c r="D27">
        <f>IFERROR(MIN(Tableau1[[#This Row],[Weight (%)]],INDEX(Tableau2[Weight],MATCH(Tableau1[[#This Row],[ISIN]],Tableau2[ISIN],0))),"")</f>
        <v>1.64</v>
      </c>
    </row>
    <row r="28" spans="1:4" x14ac:dyDescent="0.25">
      <c r="A28" t="s">
        <v>91</v>
      </c>
      <c r="B28">
        <v>1.64</v>
      </c>
      <c r="C28" t="s">
        <v>92</v>
      </c>
      <c r="D28" t="str">
        <f>IFERROR(MIN(Tableau1[[#This Row],[Weight (%)]],INDEX(Tableau2[Weight],MATCH(Tableau1[[#This Row],[ISIN]],Tableau2[ISIN],0))),"")</f>
        <v/>
      </c>
    </row>
    <row r="29" spans="1:4" x14ac:dyDescent="0.25">
      <c r="A29" t="s">
        <v>93</v>
      </c>
      <c r="B29">
        <v>1.62</v>
      </c>
      <c r="C29" t="s">
        <v>94</v>
      </c>
      <c r="D29" t="str">
        <f>IFERROR(MIN(Tableau1[[#This Row],[Weight (%)]],INDEX(Tableau2[Weight],MATCH(Tableau1[[#This Row],[ISIN]],Tableau2[ISIN],0))),"")</f>
        <v/>
      </c>
    </row>
    <row r="30" spans="1:4" x14ac:dyDescent="0.25">
      <c r="A30" t="s">
        <v>95</v>
      </c>
      <c r="B30">
        <v>1.56</v>
      </c>
      <c r="C30" t="s">
        <v>96</v>
      </c>
      <c r="D30" t="str">
        <f>IFERROR(MIN(Tableau1[[#This Row],[Weight (%)]],INDEX(Tableau2[Weight],MATCH(Tableau1[[#This Row],[ISIN]],Tableau2[ISIN],0))),"")</f>
        <v/>
      </c>
    </row>
    <row r="31" spans="1:4" x14ac:dyDescent="0.25">
      <c r="A31" t="s">
        <v>97</v>
      </c>
      <c r="B31">
        <v>1.55</v>
      </c>
      <c r="C31" t="s">
        <v>98</v>
      </c>
      <c r="D31">
        <f>IFERROR(MIN(Tableau1[[#This Row],[Weight (%)]],INDEX(Tableau2[Weight],MATCH(Tableau1[[#This Row],[ISIN]],Tableau2[ISIN],0))),"")</f>
        <v>1.55</v>
      </c>
    </row>
    <row r="32" spans="1:4" x14ac:dyDescent="0.25">
      <c r="A32" t="s">
        <v>99</v>
      </c>
      <c r="B32">
        <v>1.5</v>
      </c>
      <c r="C32" t="s">
        <v>100</v>
      </c>
      <c r="D32" t="str">
        <f>IFERROR(MIN(Tableau1[[#This Row],[Weight (%)]],INDEX(Tableau2[Weight],MATCH(Tableau1[[#This Row],[ISIN]],Tableau2[ISIN],0))),"")</f>
        <v/>
      </c>
    </row>
    <row r="33" spans="1:4" x14ac:dyDescent="0.25">
      <c r="A33" t="s">
        <v>101</v>
      </c>
      <c r="B33">
        <v>1.47</v>
      </c>
      <c r="C33" t="s">
        <v>102</v>
      </c>
      <c r="D33" t="str">
        <f>IFERROR(MIN(Tableau1[[#This Row],[Weight (%)]],INDEX(Tableau2[Weight],MATCH(Tableau1[[#This Row],[ISIN]],Tableau2[ISIN],0))),"")</f>
        <v/>
      </c>
    </row>
    <row r="34" spans="1:4" x14ac:dyDescent="0.25">
      <c r="A34" t="s">
        <v>103</v>
      </c>
      <c r="B34">
        <v>1.47</v>
      </c>
      <c r="C34" t="s">
        <v>104</v>
      </c>
      <c r="D34" t="str">
        <f>IFERROR(MIN(Tableau1[[#This Row],[Weight (%)]],INDEX(Tableau2[Weight],MATCH(Tableau1[[#This Row],[ISIN]],Tableau2[ISIN],0))),"")</f>
        <v/>
      </c>
    </row>
    <row r="35" spans="1:4" x14ac:dyDescent="0.25">
      <c r="A35" t="s">
        <v>105</v>
      </c>
      <c r="B35">
        <v>1.38</v>
      </c>
      <c r="C35" t="s">
        <v>106</v>
      </c>
      <c r="D35" t="str">
        <f>IFERROR(MIN(Tableau1[[#This Row],[Weight (%)]],INDEX(Tableau2[Weight],MATCH(Tableau1[[#This Row],[ISIN]],Tableau2[ISIN],0))),"")</f>
        <v/>
      </c>
    </row>
    <row r="36" spans="1:4" x14ac:dyDescent="0.25">
      <c r="A36" t="s">
        <v>107</v>
      </c>
      <c r="B36">
        <v>1.3</v>
      </c>
      <c r="C36" t="s">
        <v>108</v>
      </c>
      <c r="D36" t="str">
        <f>IFERROR(MIN(Tableau1[[#This Row],[Weight (%)]],INDEX(Tableau2[Weight],MATCH(Tableau1[[#This Row],[ISIN]],Tableau2[ISIN],0))),"")</f>
        <v/>
      </c>
    </row>
    <row r="37" spans="1:4" x14ac:dyDescent="0.25">
      <c r="A37" t="s">
        <v>109</v>
      </c>
      <c r="B37">
        <v>1.28</v>
      </c>
      <c r="C37" t="s">
        <v>110</v>
      </c>
      <c r="D37" t="str">
        <f>IFERROR(MIN(Tableau1[[#This Row],[Weight (%)]],INDEX(Tableau2[Weight],MATCH(Tableau1[[#This Row],[ISIN]],Tableau2[ISIN],0))),"")</f>
        <v/>
      </c>
    </row>
    <row r="38" spans="1:4" x14ac:dyDescent="0.25">
      <c r="A38" t="s">
        <v>111</v>
      </c>
      <c r="B38">
        <v>1.25</v>
      </c>
      <c r="C38" t="s">
        <v>112</v>
      </c>
      <c r="D38">
        <f>IFERROR(MIN(Tableau1[[#This Row],[Weight (%)]],INDEX(Tableau2[Weight],MATCH(Tableau1[[#This Row],[ISIN]],Tableau2[ISIN],0))),"")</f>
        <v>1.25</v>
      </c>
    </row>
    <row r="39" spans="1:4" x14ac:dyDescent="0.25">
      <c r="A39" t="s">
        <v>113</v>
      </c>
      <c r="B39">
        <v>1.23</v>
      </c>
      <c r="C39" t="s">
        <v>114</v>
      </c>
      <c r="D39">
        <f>IFERROR(MIN(Tableau1[[#This Row],[Weight (%)]],INDEX(Tableau2[Weight],MATCH(Tableau1[[#This Row],[ISIN]],Tableau2[ISIN],0))),"")</f>
        <v>1.23</v>
      </c>
    </row>
    <row r="40" spans="1:4" x14ac:dyDescent="0.25">
      <c r="A40" t="s">
        <v>115</v>
      </c>
      <c r="B40">
        <v>1.18</v>
      </c>
      <c r="C40" t="s">
        <v>116</v>
      </c>
      <c r="D40" t="str">
        <f>IFERROR(MIN(Tableau1[[#This Row],[Weight (%)]],INDEX(Tableau2[Weight],MATCH(Tableau1[[#This Row],[ISIN]],Tableau2[ISIN],0))),"")</f>
        <v/>
      </c>
    </row>
    <row r="41" spans="1:4" x14ac:dyDescent="0.25">
      <c r="A41" t="s">
        <v>117</v>
      </c>
      <c r="B41">
        <v>1.1499999999999999</v>
      </c>
      <c r="C41" t="s">
        <v>118</v>
      </c>
      <c r="D41">
        <f>IFERROR(MIN(Tableau1[[#This Row],[Weight (%)]],INDEX(Tableau2[Weight],MATCH(Tableau1[[#This Row],[ISIN]],Tableau2[ISIN],0))),"")</f>
        <v>1.1499999999999999</v>
      </c>
    </row>
    <row r="42" spans="1:4" x14ac:dyDescent="0.25">
      <c r="A42" t="s">
        <v>119</v>
      </c>
      <c r="B42">
        <v>1.1399999999999999</v>
      </c>
      <c r="C42" t="s">
        <v>120</v>
      </c>
      <c r="D42" t="str">
        <f>IFERROR(MIN(Tableau1[[#This Row],[Weight (%)]],INDEX(Tableau2[Weight],MATCH(Tableau1[[#This Row],[ISIN]],Tableau2[ISIN],0))),"")</f>
        <v/>
      </c>
    </row>
    <row r="43" spans="1:4" x14ac:dyDescent="0.25">
      <c r="A43" t="s">
        <v>121</v>
      </c>
      <c r="B43">
        <v>1.1200000000000001</v>
      </c>
      <c r="C43" t="s">
        <v>122</v>
      </c>
      <c r="D43" t="str">
        <f>IFERROR(MIN(Tableau1[[#This Row],[Weight (%)]],INDEX(Tableau2[Weight],MATCH(Tableau1[[#This Row],[ISIN]],Tableau2[ISIN],0))),"")</f>
        <v/>
      </c>
    </row>
    <row r="44" spans="1:4" x14ac:dyDescent="0.25">
      <c r="A44" t="s">
        <v>123</v>
      </c>
      <c r="B44">
        <v>1.1200000000000001</v>
      </c>
      <c r="C44" t="s">
        <v>124</v>
      </c>
      <c r="D44" t="str">
        <f>IFERROR(MIN(Tableau1[[#This Row],[Weight (%)]],INDEX(Tableau2[Weight],MATCH(Tableau1[[#This Row],[ISIN]],Tableau2[ISIN],0))),"")</f>
        <v/>
      </c>
    </row>
    <row r="45" spans="1:4" x14ac:dyDescent="0.25">
      <c r="A45" t="s">
        <v>125</v>
      </c>
      <c r="B45">
        <v>1.1100000000000001</v>
      </c>
      <c r="C45" t="s">
        <v>126</v>
      </c>
      <c r="D45">
        <f>IFERROR(MIN(Tableau1[[#This Row],[Weight (%)]],INDEX(Tableau2[Weight],MATCH(Tableau1[[#This Row],[ISIN]],Tableau2[ISIN],0))),"")</f>
        <v>1.1100000000000001</v>
      </c>
    </row>
    <row r="46" spans="1:4" x14ac:dyDescent="0.25">
      <c r="A46" t="s">
        <v>127</v>
      </c>
      <c r="B46">
        <v>1.1000000000000001</v>
      </c>
      <c r="C46" t="s">
        <v>128</v>
      </c>
      <c r="D46" t="str">
        <f>IFERROR(MIN(Tableau1[[#This Row],[Weight (%)]],INDEX(Tableau2[Weight],MATCH(Tableau1[[#This Row],[ISIN]],Tableau2[ISIN],0))),"")</f>
        <v/>
      </c>
    </row>
    <row r="47" spans="1:4" x14ac:dyDescent="0.25">
      <c r="A47" t="s">
        <v>129</v>
      </c>
      <c r="B47">
        <v>1.0900000000000001</v>
      </c>
      <c r="C47" t="s">
        <v>130</v>
      </c>
      <c r="D47" t="str">
        <f>IFERROR(MIN(Tableau1[[#This Row],[Weight (%)]],INDEX(Tableau2[Weight],MATCH(Tableau1[[#This Row],[ISIN]],Tableau2[ISIN],0))),"")</f>
        <v/>
      </c>
    </row>
    <row r="48" spans="1:4" x14ac:dyDescent="0.25">
      <c r="A48" t="s">
        <v>131</v>
      </c>
      <c r="B48">
        <v>1.04</v>
      </c>
      <c r="C48" t="s">
        <v>132</v>
      </c>
      <c r="D48">
        <f>IFERROR(MIN(Tableau1[[#This Row],[Weight (%)]],INDEX(Tableau2[Weight],MATCH(Tableau1[[#This Row],[ISIN]],Tableau2[ISIN],0))),"")</f>
        <v>1.04</v>
      </c>
    </row>
    <row r="49" spans="1:4" x14ac:dyDescent="0.25">
      <c r="A49" t="s">
        <v>133</v>
      </c>
      <c r="B49">
        <v>1.02</v>
      </c>
      <c r="C49" t="s">
        <v>134</v>
      </c>
      <c r="D49" t="str">
        <f>IFERROR(MIN(Tableau1[[#This Row],[Weight (%)]],INDEX(Tableau2[Weight],MATCH(Tableau1[[#This Row],[ISIN]],Tableau2[ISIN],0))),"")</f>
        <v/>
      </c>
    </row>
    <row r="50" spans="1:4" x14ac:dyDescent="0.25">
      <c r="A50" t="s">
        <v>135</v>
      </c>
      <c r="B50">
        <v>0.94</v>
      </c>
      <c r="C50" t="s">
        <v>136</v>
      </c>
      <c r="D50">
        <f>IFERROR(MIN(Tableau1[[#This Row],[Weight (%)]],INDEX(Tableau2[Weight],MATCH(Tableau1[[#This Row],[ISIN]],Tableau2[ISIN],0))),"")</f>
        <v>0.94</v>
      </c>
    </row>
    <row r="51" spans="1:4" x14ac:dyDescent="0.25">
      <c r="A51" t="s">
        <v>137</v>
      </c>
      <c r="B51">
        <v>0.89</v>
      </c>
      <c r="C51" t="s">
        <v>138</v>
      </c>
      <c r="D51" t="str">
        <f>IFERROR(MIN(Tableau1[[#This Row],[Weight (%)]],INDEX(Tableau2[Weight],MATCH(Tableau1[[#This Row],[ISIN]],Tableau2[ISIN],0))),"")</f>
        <v/>
      </c>
    </row>
    <row r="52" spans="1:4" x14ac:dyDescent="0.25">
      <c r="A52" t="s">
        <v>139</v>
      </c>
      <c r="B52">
        <v>0.84</v>
      </c>
      <c r="C52" t="s">
        <v>140</v>
      </c>
      <c r="D52">
        <f>IFERROR(MIN(Tableau1[[#This Row],[Weight (%)]],INDEX(Tableau2[Weight],MATCH(Tableau1[[#This Row],[ISIN]],Tableau2[ISIN],0))),"")</f>
        <v>0.84</v>
      </c>
    </row>
    <row r="53" spans="1:4" x14ac:dyDescent="0.25">
      <c r="A53" t="s">
        <v>141</v>
      </c>
      <c r="B53">
        <v>0.81</v>
      </c>
      <c r="C53" t="s">
        <v>142</v>
      </c>
      <c r="D53" t="str">
        <f>IFERROR(MIN(Tableau1[[#This Row],[Weight (%)]],INDEX(Tableau2[Weight],MATCH(Tableau1[[#This Row],[ISIN]],Tableau2[ISIN],0))),"")</f>
        <v/>
      </c>
    </row>
    <row r="54" spans="1:4" x14ac:dyDescent="0.25">
      <c r="A54" t="s">
        <v>143</v>
      </c>
      <c r="B54">
        <v>0.28000000000000003</v>
      </c>
      <c r="C54" t="s">
        <v>144</v>
      </c>
      <c r="D54" t="str">
        <f>IFERROR(MIN(Tableau1[[#This Row],[Weight (%)]],INDEX(Tableau2[Weight],MATCH(Tableau1[[#This Row],[ISIN]],Tableau2[ISIN],0))),"")</f>
        <v/>
      </c>
    </row>
    <row r="55" spans="1:4" x14ac:dyDescent="0.25">
      <c r="A55" t="s">
        <v>145</v>
      </c>
      <c r="B55">
        <v>0.06</v>
      </c>
      <c r="C55" t="s">
        <v>146</v>
      </c>
      <c r="D55" t="str">
        <f>IFERROR(MIN(Tableau1[[#This Row],[Weight (%)]],INDEX(Tableau2[Weight],MATCH(Tableau1[[#This Row],[ISIN]],Tableau2[ISIN],0))),"")</f>
        <v/>
      </c>
    </row>
    <row r="56" spans="1:4" x14ac:dyDescent="0.25">
      <c r="A56" t="s">
        <v>147</v>
      </c>
      <c r="B56">
        <v>0.02</v>
      </c>
      <c r="C56" t="s">
        <v>146</v>
      </c>
      <c r="D56" t="str">
        <f>IFERROR(MIN(Tableau1[[#This Row],[Weight (%)]],INDEX(Tableau2[Weight],MATCH(Tableau1[[#This Row],[ISIN]],Tableau2[ISIN],0))),"")</f>
        <v/>
      </c>
    </row>
    <row r="57" spans="1:4" x14ac:dyDescent="0.25">
      <c r="A57" t="s">
        <v>148</v>
      </c>
      <c r="B57">
        <v>0.01</v>
      </c>
      <c r="C57" t="s">
        <v>146</v>
      </c>
      <c r="D57" t="str">
        <f>IFERROR(MIN(Tableau1[[#This Row],[Weight (%)]],INDEX(Tableau2[Weight],MATCH(Tableau1[[#This Row],[ISIN]],Tableau2[ISIN],0))),"")</f>
        <v/>
      </c>
    </row>
    <row r="58" spans="1:4" x14ac:dyDescent="0.25">
      <c r="A58" t="s">
        <v>149</v>
      </c>
      <c r="B58">
        <v>0</v>
      </c>
      <c r="C58" t="s">
        <v>150</v>
      </c>
      <c r="D58" t="str">
        <f>IFERROR(MIN(Tableau1[[#This Row],[Weight (%)]],INDEX(Tableau2[Weight],MATCH(Tableau1[[#This Row],[ISIN]],Tableau2[ISIN],0))),"")</f>
        <v/>
      </c>
    </row>
    <row r="59" spans="1:4" x14ac:dyDescent="0.25">
      <c r="A59" t="s">
        <v>151</v>
      </c>
      <c r="B59">
        <v>0</v>
      </c>
      <c r="C59" t="s">
        <v>146</v>
      </c>
      <c r="D59" t="str">
        <f>IFERROR(MIN(Tableau1[[#This Row],[Weight (%)]],INDEX(Tableau2[Weight],MATCH(Tableau1[[#This Row],[ISIN]],Tableau2[ISIN],0))),"")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1"/>
  <sheetViews>
    <sheetView workbookViewId="0">
      <selection activeCell="C2" sqref="C2"/>
    </sheetView>
  </sheetViews>
  <sheetFormatPr baseColWidth="10" defaultRowHeight="15" x14ac:dyDescent="0.25"/>
  <cols>
    <col min="1" max="1" width="9.140625" bestFit="1" customWidth="1"/>
    <col min="2" max="2" width="10" bestFit="1" customWidth="1"/>
    <col min="3" max="3" width="14.140625" bestFit="1" customWidth="1"/>
    <col min="4" max="4" width="14.140625" customWidth="1"/>
  </cols>
  <sheetData>
    <row r="1" spans="1:6" x14ac:dyDescent="0.25">
      <c r="A1" s="5" t="s">
        <v>0</v>
      </c>
      <c r="B1" s="5" t="s">
        <v>1</v>
      </c>
      <c r="C1" s="5" t="s">
        <v>44</v>
      </c>
      <c r="D1" s="2"/>
    </row>
    <row r="2" spans="1:6" x14ac:dyDescent="0.25">
      <c r="A2" s="3" t="s">
        <v>2</v>
      </c>
      <c r="B2" s="3">
        <v>10.702667</v>
      </c>
      <c r="C2" s="3" t="s">
        <v>45</v>
      </c>
      <c r="F2">
        <f>SUM(B:B)</f>
        <v>99.999999999999986</v>
      </c>
    </row>
    <row r="3" spans="1:6" x14ac:dyDescent="0.25">
      <c r="A3" s="4" t="s">
        <v>3</v>
      </c>
      <c r="B3" s="4">
        <v>7.1782339999999998</v>
      </c>
      <c r="C3" s="4" t="s">
        <v>51</v>
      </c>
    </row>
    <row r="4" spans="1:6" x14ac:dyDescent="0.25">
      <c r="A4" s="3" t="s">
        <v>4</v>
      </c>
      <c r="B4" s="3">
        <v>7.1073110000000002</v>
      </c>
      <c r="C4" s="3" t="s">
        <v>55</v>
      </c>
    </row>
    <row r="5" spans="1:6" x14ac:dyDescent="0.25">
      <c r="A5" s="4" t="s">
        <v>5</v>
      </c>
      <c r="B5" s="4">
        <v>5.3843610000000002</v>
      </c>
      <c r="C5" s="4" t="s">
        <v>69</v>
      </c>
    </row>
    <row r="6" spans="1:6" x14ac:dyDescent="0.25">
      <c r="A6" s="3" t="s">
        <v>6</v>
      </c>
      <c r="B6" s="3">
        <v>4.9287159999999997</v>
      </c>
      <c r="C6" s="3" t="s">
        <v>71</v>
      </c>
    </row>
    <row r="7" spans="1:6" x14ac:dyDescent="0.25">
      <c r="A7" s="4" t="s">
        <v>7</v>
      </c>
      <c r="B7" s="4">
        <v>4.4207549999999998</v>
      </c>
      <c r="C7" s="4" t="s">
        <v>73</v>
      </c>
    </row>
    <row r="8" spans="1:6" x14ac:dyDescent="0.25">
      <c r="A8" s="3" t="s">
        <v>8</v>
      </c>
      <c r="B8" s="3">
        <v>3.8998810000000002</v>
      </c>
      <c r="C8" s="3" t="s">
        <v>79</v>
      </c>
    </row>
    <row r="9" spans="1:6" x14ac:dyDescent="0.25">
      <c r="A9" s="4" t="s">
        <v>9</v>
      </c>
      <c r="B9" s="4">
        <v>3.7167680000000001</v>
      </c>
      <c r="C9" s="4" t="s">
        <v>86</v>
      </c>
    </row>
    <row r="10" spans="1:6" x14ac:dyDescent="0.25">
      <c r="A10" s="3" t="s">
        <v>10</v>
      </c>
      <c r="B10" s="3">
        <v>3.6001080000000001</v>
      </c>
      <c r="C10" s="3" t="s">
        <v>84</v>
      </c>
    </row>
    <row r="11" spans="1:6" x14ac:dyDescent="0.25">
      <c r="A11" s="4" t="s">
        <v>11</v>
      </c>
      <c r="B11" s="4">
        <v>3.5687000000000002</v>
      </c>
      <c r="C11" s="4" t="s">
        <v>83</v>
      </c>
    </row>
    <row r="12" spans="1:6" x14ac:dyDescent="0.25">
      <c r="A12" s="3" t="s">
        <v>12</v>
      </c>
      <c r="B12" s="3">
        <v>3.1360899999999998</v>
      </c>
      <c r="C12" s="3" t="s">
        <v>98</v>
      </c>
    </row>
    <row r="13" spans="1:6" x14ac:dyDescent="0.25">
      <c r="A13" s="4" t="s">
        <v>13</v>
      </c>
      <c r="B13" s="4">
        <v>3.0712600000000001</v>
      </c>
      <c r="C13" s="4" t="s">
        <v>90</v>
      </c>
    </row>
    <row r="14" spans="1:6" x14ac:dyDescent="0.25">
      <c r="A14" s="3" t="s">
        <v>14</v>
      </c>
      <c r="B14" s="3">
        <v>2.9617460000000002</v>
      </c>
      <c r="C14" s="3" t="s">
        <v>152</v>
      </c>
    </row>
    <row r="15" spans="1:6" x14ac:dyDescent="0.25">
      <c r="A15" s="4" t="s">
        <v>15</v>
      </c>
      <c r="B15" s="4">
        <v>2.5499619999999998</v>
      </c>
      <c r="C15" s="4" t="s">
        <v>153</v>
      </c>
    </row>
    <row r="16" spans="1:6" x14ac:dyDescent="0.25">
      <c r="A16" s="3" t="s">
        <v>16</v>
      </c>
      <c r="B16" s="3">
        <v>2.4312360000000002</v>
      </c>
      <c r="C16" s="3" t="s">
        <v>112</v>
      </c>
    </row>
    <row r="17" spans="1:3" x14ac:dyDescent="0.25">
      <c r="A17" s="4" t="s">
        <v>17</v>
      </c>
      <c r="B17" s="4">
        <v>2.206051</v>
      </c>
      <c r="C17" s="4" t="s">
        <v>114</v>
      </c>
    </row>
    <row r="18" spans="1:3" x14ac:dyDescent="0.25">
      <c r="A18" s="3" t="s">
        <v>18</v>
      </c>
      <c r="B18" s="3">
        <v>2.1984149999999998</v>
      </c>
      <c r="C18" s="3" t="s">
        <v>118</v>
      </c>
    </row>
    <row r="19" spans="1:3" x14ac:dyDescent="0.25">
      <c r="A19" s="4" t="s">
        <v>19</v>
      </c>
      <c r="B19" s="4">
        <v>1.922547</v>
      </c>
      <c r="C19" s="4" t="s">
        <v>132</v>
      </c>
    </row>
    <row r="20" spans="1:3" x14ac:dyDescent="0.25">
      <c r="A20" s="3" t="s">
        <v>20</v>
      </c>
      <c r="B20" s="3">
        <v>1.7850189999999999</v>
      </c>
      <c r="C20" s="3" t="s">
        <v>136</v>
      </c>
    </row>
    <row r="21" spans="1:3" x14ac:dyDescent="0.25">
      <c r="A21" s="4" t="s">
        <v>21</v>
      </c>
      <c r="B21" s="4">
        <v>1.6729879999999999</v>
      </c>
      <c r="C21" s="4" t="s">
        <v>154</v>
      </c>
    </row>
    <row r="22" spans="1:3" x14ac:dyDescent="0.25">
      <c r="A22" s="3" t="s">
        <v>22</v>
      </c>
      <c r="B22" s="3">
        <v>1.627094</v>
      </c>
      <c r="C22" s="3" t="s">
        <v>140</v>
      </c>
    </row>
    <row r="23" spans="1:3" x14ac:dyDescent="0.25">
      <c r="A23" s="4" t="s">
        <v>23</v>
      </c>
      <c r="B23" s="4">
        <v>1.6075759999999999</v>
      </c>
      <c r="C23" s="4" t="s">
        <v>126</v>
      </c>
    </row>
    <row r="24" spans="1:3" x14ac:dyDescent="0.25">
      <c r="A24" s="3" t="s">
        <v>24</v>
      </c>
      <c r="B24" s="3">
        <v>1.5411619999999999</v>
      </c>
      <c r="C24" s="3" t="s">
        <v>155</v>
      </c>
    </row>
    <row r="25" spans="1:3" x14ac:dyDescent="0.25">
      <c r="A25" s="4" t="s">
        <v>25</v>
      </c>
      <c r="B25" s="4">
        <v>1.4862679999999999</v>
      </c>
      <c r="C25" s="4" t="s">
        <v>156</v>
      </c>
    </row>
    <row r="26" spans="1:3" x14ac:dyDescent="0.25">
      <c r="A26" s="3" t="s">
        <v>26</v>
      </c>
      <c r="B26" s="3">
        <v>1.4353260000000001</v>
      </c>
      <c r="C26" s="3" t="s">
        <v>157</v>
      </c>
    </row>
    <row r="27" spans="1:3" x14ac:dyDescent="0.25">
      <c r="A27" s="4" t="s">
        <v>27</v>
      </c>
      <c r="B27" s="4">
        <v>1.4229579999999999</v>
      </c>
      <c r="C27" s="4" t="s">
        <v>158</v>
      </c>
    </row>
    <row r="28" spans="1:3" x14ac:dyDescent="0.25">
      <c r="A28" s="3" t="s">
        <v>28</v>
      </c>
      <c r="B28" s="3">
        <v>1.2294039999999999</v>
      </c>
      <c r="C28" s="3" t="s">
        <v>159</v>
      </c>
    </row>
    <row r="29" spans="1:3" x14ac:dyDescent="0.25">
      <c r="A29" s="4" t="s">
        <v>29</v>
      </c>
      <c r="B29" s="4">
        <v>1.1549910000000001</v>
      </c>
      <c r="C29" s="4" t="s">
        <v>160</v>
      </c>
    </row>
    <row r="30" spans="1:3" x14ac:dyDescent="0.25">
      <c r="A30" s="3" t="s">
        <v>30</v>
      </c>
      <c r="B30" s="3">
        <v>1.0999410000000001</v>
      </c>
      <c r="C30" s="3" t="s">
        <v>161</v>
      </c>
    </row>
    <row r="31" spans="1:3" x14ac:dyDescent="0.25">
      <c r="A31" s="4" t="s">
        <v>31</v>
      </c>
      <c r="B31" s="4">
        <v>1.004343</v>
      </c>
      <c r="C31" s="4" t="s">
        <v>162</v>
      </c>
    </row>
    <row r="32" spans="1:3" x14ac:dyDescent="0.25">
      <c r="A32" s="3" t="s">
        <v>32</v>
      </c>
      <c r="B32" s="3">
        <v>0.98594499999999996</v>
      </c>
      <c r="C32" s="3" t="s">
        <v>163</v>
      </c>
    </row>
    <row r="33" spans="1:3" x14ac:dyDescent="0.25">
      <c r="A33" s="4" t="s">
        <v>33</v>
      </c>
      <c r="B33" s="4">
        <v>0.92564800000000003</v>
      </c>
      <c r="C33" s="4" t="s">
        <v>164</v>
      </c>
    </row>
    <row r="34" spans="1:3" x14ac:dyDescent="0.25">
      <c r="A34" s="3" t="s">
        <v>34</v>
      </c>
      <c r="B34" s="3">
        <v>0.80866000000000005</v>
      </c>
      <c r="C34" s="3" t="s">
        <v>165</v>
      </c>
    </row>
    <row r="35" spans="1:3" x14ac:dyDescent="0.25">
      <c r="A35" s="4" t="s">
        <v>35</v>
      </c>
      <c r="B35" s="4">
        <v>0.80593199999999998</v>
      </c>
      <c r="C35" s="4" t="s">
        <v>166</v>
      </c>
    </row>
    <row r="36" spans="1:3" x14ac:dyDescent="0.25">
      <c r="A36" s="3" t="s">
        <v>36</v>
      </c>
      <c r="B36" s="3">
        <v>0.79006699999999996</v>
      </c>
      <c r="C36" s="3" t="s">
        <v>167</v>
      </c>
    </row>
    <row r="37" spans="1:3" x14ac:dyDescent="0.25">
      <c r="A37" s="4" t="s">
        <v>37</v>
      </c>
      <c r="B37" s="4">
        <v>0.75172300000000003</v>
      </c>
      <c r="C37" s="4" t="s">
        <v>168</v>
      </c>
    </row>
    <row r="38" spans="1:3" x14ac:dyDescent="0.25">
      <c r="A38" s="3" t="s">
        <v>38</v>
      </c>
      <c r="B38" s="3">
        <v>0.73262000000000005</v>
      </c>
      <c r="C38" s="3" t="s">
        <v>169</v>
      </c>
    </row>
    <row r="39" spans="1:3" x14ac:dyDescent="0.25">
      <c r="A39" s="4" t="s">
        <v>39</v>
      </c>
      <c r="B39" s="4">
        <v>0.72301599999999999</v>
      </c>
      <c r="C39" s="4" t="s">
        <v>170</v>
      </c>
    </row>
    <row r="40" spans="1:3" x14ac:dyDescent="0.25">
      <c r="A40" s="3" t="s">
        <v>40</v>
      </c>
      <c r="B40" s="3">
        <v>0.72074499999999997</v>
      </c>
      <c r="C40" s="3" t="s">
        <v>171</v>
      </c>
    </row>
    <row r="41" spans="1:3" x14ac:dyDescent="0.25">
      <c r="A41" s="4" t="s">
        <v>41</v>
      </c>
      <c r="B41" s="4">
        <v>0.703766</v>
      </c>
      <c r="C41" s="4" t="s">
        <v>172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CAC 40</vt:lpstr>
      <vt:lpstr>Eurostoxx 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lzweig</dc:creator>
  <cp:lastModifiedBy>Eric</cp:lastModifiedBy>
  <dcterms:created xsi:type="dcterms:W3CDTF">2013-04-03T15:49:21Z</dcterms:created>
  <dcterms:modified xsi:type="dcterms:W3CDTF">2018-08-17T16:41:10Z</dcterms:modified>
</cp:coreProperties>
</file>