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M86" i="1" l="1"/>
  <c r="AH86" i="1"/>
  <c r="AH87" i="1" s="1"/>
  <c r="AC86" i="1"/>
  <c r="AC87" i="1" s="1"/>
  <c r="X86" i="1"/>
  <c r="X87" i="1" s="1"/>
  <c r="S86" i="1"/>
  <c r="S87" i="1" s="1"/>
  <c r="N86" i="1"/>
  <c r="N87" i="1" s="1"/>
  <c r="I86" i="1"/>
  <c r="D86" i="1"/>
  <c r="D87" i="1" s="1"/>
  <c r="S85" i="1"/>
  <c r="AM84" i="1"/>
  <c r="AH84" i="1"/>
  <c r="AH85" i="1" s="1"/>
  <c r="AC84" i="1"/>
  <c r="X84" i="1"/>
  <c r="X85" i="1" s="1"/>
  <c r="S84" i="1"/>
  <c r="N84" i="1"/>
  <c r="I84" i="1"/>
  <c r="D84" i="1"/>
  <c r="AO83" i="1"/>
  <c r="AE83" i="1"/>
  <c r="X83" i="1"/>
  <c r="Y83" i="1" s="1"/>
  <c r="S83" i="1"/>
  <c r="D83" i="1"/>
  <c r="AO82" i="1"/>
  <c r="AM82" i="1"/>
  <c r="AM83" i="1" s="1"/>
  <c r="AJ82" i="1"/>
  <c r="AH82" i="1"/>
  <c r="AH83" i="1" s="1"/>
  <c r="AE82" i="1"/>
  <c r="AC82" i="1"/>
  <c r="AD82" i="1" s="1"/>
  <c r="Z82" i="1"/>
  <c r="Z83" i="1" s="1"/>
  <c r="X82" i="1"/>
  <c r="Y82" i="1" s="1"/>
  <c r="U82" i="1"/>
  <c r="S82" i="1"/>
  <c r="P82" i="1"/>
  <c r="P83" i="1" s="1"/>
  <c r="N82" i="1"/>
  <c r="K82" i="1"/>
  <c r="K83" i="1" s="1"/>
  <c r="I82" i="1"/>
  <c r="J82" i="1" s="1"/>
  <c r="F82" i="1"/>
  <c r="D82" i="1"/>
  <c r="AH81" i="1"/>
  <c r="AC81" i="1"/>
  <c r="AD81" i="1" s="1"/>
  <c r="AM80" i="1"/>
  <c r="AH80" i="1"/>
  <c r="AC80" i="1"/>
  <c r="X80" i="1"/>
  <c r="U80" i="1"/>
  <c r="T80" i="1" s="1"/>
  <c r="S80" i="1"/>
  <c r="N80" i="1"/>
  <c r="K80" i="1"/>
  <c r="J80" i="1"/>
  <c r="I80" i="1"/>
  <c r="D80" i="1"/>
  <c r="AR79" i="1"/>
  <c r="AM79" i="1"/>
  <c r="AM81" i="1" s="1"/>
  <c r="AJ79" i="1"/>
  <c r="AH79" i="1"/>
  <c r="AC79" i="1"/>
  <c r="AC85" i="1" s="1"/>
  <c r="X79" i="1"/>
  <c r="X81" i="1" s="1"/>
  <c r="S79" i="1"/>
  <c r="S81" i="1" s="1"/>
  <c r="N79" i="1"/>
  <c r="N85" i="1" s="1"/>
  <c r="I79" i="1"/>
  <c r="I81" i="1" s="1"/>
  <c r="D79" i="1"/>
  <c r="AO77" i="1"/>
  <c r="AM77" i="1"/>
  <c r="AH77" i="1"/>
  <c r="AE77" i="1"/>
  <c r="AC77" i="1"/>
  <c r="F77" i="1"/>
  <c r="D77" i="1"/>
  <c r="AR76" i="1"/>
  <c r="AJ76" i="1"/>
  <c r="AI76" i="1" s="1"/>
  <c r="AM75" i="1"/>
  <c r="AN75" i="1" s="1"/>
  <c r="AH75" i="1"/>
  <c r="AJ77" i="1" s="1"/>
  <c r="AI77" i="1" s="1"/>
  <c r="AC75" i="1"/>
  <c r="AD75" i="1" s="1"/>
  <c r="D75" i="1"/>
  <c r="E75" i="1" s="1"/>
  <c r="AR74" i="1"/>
  <c r="F74" i="1"/>
  <c r="E74" i="1"/>
  <c r="AT73" i="1"/>
  <c r="AM73" i="1"/>
  <c r="AN73" i="1" s="1"/>
  <c r="AH73" i="1"/>
  <c r="AI73" i="1" s="1"/>
  <c r="AC73" i="1"/>
  <c r="AD73" i="1" s="1"/>
  <c r="D73" i="1"/>
  <c r="E73" i="1" s="1"/>
  <c r="AT72" i="1"/>
  <c r="AS72" i="1" s="1"/>
  <c r="AR72" i="1"/>
  <c r="AN72" i="1"/>
  <c r="AI72" i="1"/>
  <c r="AD72" i="1"/>
  <c r="E72" i="1"/>
  <c r="AM71" i="1"/>
  <c r="AN71" i="1" s="1"/>
  <c r="AH71" i="1"/>
  <c r="AD71" i="1"/>
  <c r="AC71" i="1"/>
  <c r="D71" i="1"/>
  <c r="AR70" i="1"/>
  <c r="AR73" i="1" s="1"/>
  <c r="AO70" i="1"/>
  <c r="AJ70" i="1"/>
  <c r="AI70" i="1"/>
  <c r="AE70" i="1"/>
  <c r="AD70" i="1"/>
  <c r="F70" i="1"/>
  <c r="F69" i="1" s="1"/>
  <c r="E70" i="1"/>
  <c r="AR69" i="1"/>
  <c r="AJ69" i="1"/>
  <c r="AJ74" i="1" s="1"/>
  <c r="AI74" i="1" s="1"/>
  <c r="AI69" i="1"/>
  <c r="AE69" i="1"/>
  <c r="AE74" i="1" s="1"/>
  <c r="AD74" i="1" s="1"/>
  <c r="AD69" i="1"/>
  <c r="E69" i="1"/>
  <c r="AO67" i="1"/>
  <c r="AO66" i="1" s="1"/>
  <c r="AN66" i="1" s="1"/>
  <c r="AN67" i="1"/>
  <c r="AM67" i="1"/>
  <c r="AH67" i="1"/>
  <c r="AE67" i="1"/>
  <c r="AC67" i="1"/>
  <c r="F67" i="1"/>
  <c r="E67" i="1"/>
  <c r="D67" i="1"/>
  <c r="AR66" i="1"/>
  <c r="AR67" i="1" s="1"/>
  <c r="F66" i="1"/>
  <c r="E66" i="1"/>
  <c r="AN65" i="1"/>
  <c r="AM65" i="1"/>
  <c r="AH65" i="1"/>
  <c r="AC65" i="1"/>
  <c r="AD65" i="1" s="1"/>
  <c r="D65" i="1"/>
  <c r="E65" i="1" s="1"/>
  <c r="AR64" i="1"/>
  <c r="AR65" i="1" s="1"/>
  <c r="AJ64" i="1"/>
  <c r="AI64" i="1"/>
  <c r="AR63" i="1"/>
  <c r="AN63" i="1"/>
  <c r="AM63" i="1"/>
  <c r="AI63" i="1"/>
  <c r="AH63" i="1"/>
  <c r="AC63" i="1"/>
  <c r="AD63" i="1" s="1"/>
  <c r="D63" i="1"/>
  <c r="E63" i="1" s="1"/>
  <c r="AT62" i="1"/>
  <c r="AT63" i="1" s="1"/>
  <c r="AS63" i="1" s="1"/>
  <c r="AR62" i="1"/>
  <c r="AN62" i="1"/>
  <c r="AI62" i="1"/>
  <c r="AD62" i="1"/>
  <c r="E62" i="1"/>
  <c r="AR61" i="1"/>
  <c r="AM61" i="1"/>
  <c r="AN61" i="1" s="1"/>
  <c r="AH61" i="1"/>
  <c r="AC61" i="1"/>
  <c r="AD61" i="1" s="1"/>
  <c r="D61" i="1"/>
  <c r="AR60" i="1"/>
  <c r="AO60" i="1"/>
  <c r="AO59" i="1" s="1"/>
  <c r="AN60" i="1"/>
  <c r="AJ60" i="1"/>
  <c r="AI60" i="1"/>
  <c r="AE60" i="1"/>
  <c r="AD60" i="1"/>
  <c r="F60" i="1"/>
  <c r="AR59" i="1"/>
  <c r="AJ59" i="1"/>
  <c r="AI59" i="1"/>
  <c r="AE59" i="1"/>
  <c r="AE64" i="1" s="1"/>
  <c r="AD64" i="1" s="1"/>
  <c r="AD59" i="1"/>
  <c r="AM57" i="1"/>
  <c r="AH57" i="1"/>
  <c r="AE57" i="1"/>
  <c r="AC57" i="1"/>
  <c r="D57" i="1"/>
  <c r="AR56" i="1"/>
  <c r="AM55" i="1"/>
  <c r="AN55" i="1" s="1"/>
  <c r="AH55" i="1"/>
  <c r="AC55" i="1"/>
  <c r="AD55" i="1" s="1"/>
  <c r="D55" i="1"/>
  <c r="F57" i="1" s="1"/>
  <c r="E57" i="1" s="1"/>
  <c r="AR54" i="1"/>
  <c r="AJ54" i="1"/>
  <c r="AI54" i="1" s="1"/>
  <c r="AR53" i="1"/>
  <c r="AS53" i="1" s="1"/>
  <c r="AM53" i="1"/>
  <c r="AN53" i="1" s="1"/>
  <c r="AI53" i="1"/>
  <c r="AH53" i="1"/>
  <c r="AC53" i="1"/>
  <c r="AD53" i="1" s="1"/>
  <c r="D53" i="1"/>
  <c r="E53" i="1" s="1"/>
  <c r="AT52" i="1"/>
  <c r="AT53" i="1" s="1"/>
  <c r="AS52" i="1"/>
  <c r="AR52" i="1"/>
  <c r="AN52" i="1"/>
  <c r="AI52" i="1"/>
  <c r="AD52" i="1"/>
  <c r="E52" i="1"/>
  <c r="AR51" i="1"/>
  <c r="AN51" i="1"/>
  <c r="AM51" i="1"/>
  <c r="AH51" i="1"/>
  <c r="AC51" i="1"/>
  <c r="AD51" i="1" s="1"/>
  <c r="D51" i="1"/>
  <c r="AR50" i="1"/>
  <c r="AO50" i="1"/>
  <c r="AO49" i="1" s="1"/>
  <c r="AN50" i="1"/>
  <c r="AJ50" i="1"/>
  <c r="AI50" i="1" s="1"/>
  <c r="AE50" i="1"/>
  <c r="F50" i="1"/>
  <c r="AT50" i="1" s="1"/>
  <c r="AS50" i="1" s="1"/>
  <c r="E50" i="1"/>
  <c r="AR49" i="1"/>
  <c r="AR55" i="1" s="1"/>
  <c r="AJ49" i="1"/>
  <c r="F49" i="1"/>
  <c r="F54" i="1" s="1"/>
  <c r="E49" i="1"/>
  <c r="AO47" i="1"/>
  <c r="AN47" i="1" s="1"/>
  <c r="AM47" i="1"/>
  <c r="AJ47" i="1"/>
  <c r="AI47" i="1"/>
  <c r="AH47" i="1"/>
  <c r="AE47" i="1"/>
  <c r="AE46" i="1" s="1"/>
  <c r="AD46" i="1" s="1"/>
  <c r="AD47" i="1"/>
  <c r="AC47" i="1"/>
  <c r="D47" i="1"/>
  <c r="AR46" i="1"/>
  <c r="AR47" i="1" s="1"/>
  <c r="AJ46" i="1"/>
  <c r="AI46" i="1" s="1"/>
  <c r="AR45" i="1"/>
  <c r="AN45" i="1"/>
  <c r="AM45" i="1"/>
  <c r="AI45" i="1"/>
  <c r="AH45" i="1"/>
  <c r="AD45" i="1"/>
  <c r="AC45" i="1"/>
  <c r="D45" i="1"/>
  <c r="AR44" i="1"/>
  <c r="AE44" i="1"/>
  <c r="AD44" i="1" s="1"/>
  <c r="F44" i="1"/>
  <c r="E44" i="1" s="1"/>
  <c r="AM43" i="1"/>
  <c r="AN43" i="1" s="1"/>
  <c r="AH43" i="1"/>
  <c r="AI43" i="1" s="1"/>
  <c r="AD43" i="1"/>
  <c r="AC43" i="1"/>
  <c r="D43" i="1"/>
  <c r="E43" i="1" s="1"/>
  <c r="AT42" i="1"/>
  <c r="AT43" i="1" s="1"/>
  <c r="AS42" i="1"/>
  <c r="AR42" i="1"/>
  <c r="AR43" i="1" s="1"/>
  <c r="AN42" i="1"/>
  <c r="AI42" i="1"/>
  <c r="AD42" i="1"/>
  <c r="E42" i="1"/>
  <c r="AR41" i="1"/>
  <c r="AM41" i="1"/>
  <c r="AN41" i="1" s="1"/>
  <c r="AH41" i="1"/>
  <c r="AC41" i="1"/>
  <c r="AD41" i="1" s="1"/>
  <c r="D41" i="1"/>
  <c r="AR40" i="1"/>
  <c r="AO40" i="1"/>
  <c r="AO39" i="1" s="1"/>
  <c r="AJ40" i="1"/>
  <c r="AI40" i="1"/>
  <c r="AE40" i="1"/>
  <c r="AD40" i="1"/>
  <c r="F40" i="1"/>
  <c r="E40" i="1"/>
  <c r="AR39" i="1"/>
  <c r="AJ39" i="1"/>
  <c r="AE39" i="1"/>
  <c r="AD39" i="1"/>
  <c r="F39" i="1"/>
  <c r="E39" i="1"/>
  <c r="AR37" i="1"/>
  <c r="AO37" i="1"/>
  <c r="AN37" i="1" s="1"/>
  <c r="AM37" i="1"/>
  <c r="AJ37" i="1"/>
  <c r="AI37" i="1" s="1"/>
  <c r="AH37" i="1"/>
  <c r="AC37" i="1"/>
  <c r="D37" i="1"/>
  <c r="AR36" i="1"/>
  <c r="AJ36" i="1"/>
  <c r="AI36" i="1" s="1"/>
  <c r="AR35" i="1"/>
  <c r="AN35" i="1"/>
  <c r="AM35" i="1"/>
  <c r="AH35" i="1"/>
  <c r="AI35" i="1" s="1"/>
  <c r="AC35" i="1"/>
  <c r="D35" i="1"/>
  <c r="AR34" i="1"/>
  <c r="AJ34" i="1"/>
  <c r="AI34" i="1" s="1"/>
  <c r="AM33" i="1"/>
  <c r="AN33" i="1" s="1"/>
  <c r="AH33" i="1"/>
  <c r="AI33" i="1" s="1"/>
  <c r="AC33" i="1"/>
  <c r="AD33" i="1" s="1"/>
  <c r="D33" i="1"/>
  <c r="E33" i="1" s="1"/>
  <c r="AT32" i="1"/>
  <c r="AT33" i="1" s="1"/>
  <c r="AR32" i="1"/>
  <c r="AN32" i="1"/>
  <c r="AI32" i="1"/>
  <c r="AD32" i="1"/>
  <c r="E32" i="1"/>
  <c r="AR31" i="1"/>
  <c r="AM31" i="1"/>
  <c r="AN31" i="1" s="1"/>
  <c r="AH31" i="1"/>
  <c r="AC31" i="1"/>
  <c r="AD31" i="1" s="1"/>
  <c r="D31" i="1"/>
  <c r="AR30" i="1"/>
  <c r="AO30" i="1"/>
  <c r="AN30" i="1"/>
  <c r="AJ30" i="1"/>
  <c r="AJ29" i="1" s="1"/>
  <c r="AI30" i="1"/>
  <c r="AE30" i="1"/>
  <c r="AD30" i="1" s="1"/>
  <c r="F30" i="1"/>
  <c r="AR29" i="1"/>
  <c r="AO29" i="1"/>
  <c r="AI29" i="1"/>
  <c r="AM27" i="1"/>
  <c r="AJ27" i="1"/>
  <c r="AJ26" i="1" s="1"/>
  <c r="AI26" i="1" s="1"/>
  <c r="AI27" i="1"/>
  <c r="AH27" i="1"/>
  <c r="AE27" i="1"/>
  <c r="AC27" i="1"/>
  <c r="F27" i="1"/>
  <c r="F26" i="1" s="1"/>
  <c r="E27" i="1"/>
  <c r="D27" i="1"/>
  <c r="AR26" i="1"/>
  <c r="AE26" i="1"/>
  <c r="AD26" i="1" s="1"/>
  <c r="AM25" i="1"/>
  <c r="AN25" i="1" s="1"/>
  <c r="AH25" i="1"/>
  <c r="AI25" i="1" s="1"/>
  <c r="AD25" i="1"/>
  <c r="AC25" i="1"/>
  <c r="D25" i="1"/>
  <c r="E25" i="1" s="1"/>
  <c r="AR24" i="1"/>
  <c r="AN23" i="1"/>
  <c r="AM23" i="1"/>
  <c r="AH23" i="1"/>
  <c r="AI23" i="1" s="1"/>
  <c r="AD23" i="1"/>
  <c r="AC23" i="1"/>
  <c r="E23" i="1"/>
  <c r="D23" i="1"/>
  <c r="AT22" i="1"/>
  <c r="AT23" i="1" s="1"/>
  <c r="AS22" i="1"/>
  <c r="AR22" i="1"/>
  <c r="AN22" i="1"/>
  <c r="AI22" i="1"/>
  <c r="AD22" i="1"/>
  <c r="E22" i="1"/>
  <c r="AM21" i="1"/>
  <c r="AH21" i="1"/>
  <c r="AC21" i="1"/>
  <c r="AD21" i="1" s="1"/>
  <c r="D21" i="1"/>
  <c r="AR20" i="1"/>
  <c r="AO20" i="1"/>
  <c r="AO19" i="1" s="1"/>
  <c r="AN20" i="1"/>
  <c r="AJ20" i="1"/>
  <c r="AI20" i="1" s="1"/>
  <c r="AE20" i="1"/>
  <c r="AD20" i="1"/>
  <c r="F20" i="1"/>
  <c r="E20" i="1"/>
  <c r="AR19" i="1"/>
  <c r="AR25" i="1" s="1"/>
  <c r="AJ19" i="1"/>
  <c r="AE19" i="1"/>
  <c r="AE24" i="1" s="1"/>
  <c r="AD24" i="1" s="1"/>
  <c r="AD19" i="1"/>
  <c r="F19" i="1"/>
  <c r="AN17" i="1"/>
  <c r="AM17" i="1"/>
  <c r="AH17" i="1"/>
  <c r="AE17" i="1"/>
  <c r="AD17" i="1" s="1"/>
  <c r="AC17" i="1"/>
  <c r="Z17" i="1"/>
  <c r="Z16" i="1" s="1"/>
  <c r="X17" i="1"/>
  <c r="Y17" i="1" s="1"/>
  <c r="S17" i="1"/>
  <c r="N17" i="1"/>
  <c r="I17" i="1"/>
  <c r="F17" i="1"/>
  <c r="D17" i="1"/>
  <c r="AR16" i="1"/>
  <c r="AR86" i="1" s="1"/>
  <c r="AO16" i="1"/>
  <c r="AE16" i="1"/>
  <c r="AM15" i="1"/>
  <c r="AO17" i="1" s="1"/>
  <c r="AH15" i="1"/>
  <c r="AD15" i="1"/>
  <c r="AC15" i="1"/>
  <c r="X15" i="1"/>
  <c r="Y15" i="1" s="1"/>
  <c r="S15" i="1"/>
  <c r="U17" i="1" s="1"/>
  <c r="N15" i="1"/>
  <c r="I15" i="1"/>
  <c r="E15" i="1"/>
  <c r="D15" i="1"/>
  <c r="AR14" i="1"/>
  <c r="AR84" i="1" s="1"/>
  <c r="AO14" i="1"/>
  <c r="AT13" i="1"/>
  <c r="AN13" i="1"/>
  <c r="AM13" i="1"/>
  <c r="AH13" i="1"/>
  <c r="AI13" i="1" s="1"/>
  <c r="AC13" i="1"/>
  <c r="AD13" i="1" s="1"/>
  <c r="Y13" i="1"/>
  <c r="X13" i="1"/>
  <c r="T13" i="1"/>
  <c r="S13" i="1"/>
  <c r="N13" i="1"/>
  <c r="O13" i="1" s="1"/>
  <c r="I13" i="1"/>
  <c r="J13" i="1" s="1"/>
  <c r="D13" i="1"/>
  <c r="E13" i="1" s="1"/>
  <c r="AT12" i="1"/>
  <c r="AR12" i="1"/>
  <c r="AN12" i="1"/>
  <c r="AI12" i="1"/>
  <c r="AD12" i="1"/>
  <c r="Y12" i="1"/>
  <c r="T12" i="1"/>
  <c r="O12" i="1"/>
  <c r="J12" i="1"/>
  <c r="E12" i="1"/>
  <c r="AN11" i="1"/>
  <c r="AM11" i="1"/>
  <c r="AH11" i="1"/>
  <c r="AC11" i="1"/>
  <c r="AD11" i="1" s="1"/>
  <c r="X11" i="1"/>
  <c r="S11" i="1"/>
  <c r="N11" i="1"/>
  <c r="I11" i="1"/>
  <c r="J11" i="1" s="1"/>
  <c r="D11" i="1"/>
  <c r="AR10" i="1"/>
  <c r="AO10" i="1"/>
  <c r="AN10" i="1"/>
  <c r="AJ10" i="1"/>
  <c r="AJ80" i="1" s="1"/>
  <c r="AI80" i="1" s="1"/>
  <c r="AI10" i="1"/>
  <c r="AE10" i="1"/>
  <c r="AD10" i="1"/>
  <c r="Z10" i="1"/>
  <c r="Y10" i="1"/>
  <c r="U10" i="1"/>
  <c r="T10" i="1"/>
  <c r="P10" i="1"/>
  <c r="O10" i="1"/>
  <c r="K10" i="1"/>
  <c r="J10" i="1"/>
  <c r="F10" i="1"/>
  <c r="E10" i="1"/>
  <c r="AR9" i="1"/>
  <c r="AR11" i="1" s="1"/>
  <c r="AO9" i="1"/>
  <c r="AN9" i="1"/>
  <c r="AJ9" i="1"/>
  <c r="AE9" i="1"/>
  <c r="U9" i="1"/>
  <c r="K9" i="1"/>
  <c r="H3" i="1"/>
  <c r="I3" i="1" s="1"/>
  <c r="J3" i="1" s="1"/>
  <c r="K3" i="1" s="1"/>
  <c r="I1" i="1"/>
  <c r="J1" i="1" s="1"/>
  <c r="K1" i="1" s="1"/>
  <c r="E3" i="1" l="1"/>
  <c r="AJ71" i="1"/>
  <c r="AI71" i="1" s="1"/>
  <c r="AJ21" i="1"/>
  <c r="AI21" i="1" s="1"/>
  <c r="AJ31" i="1"/>
  <c r="F41" i="1"/>
  <c r="E41" i="1" s="1"/>
  <c r="AO21" i="1"/>
  <c r="F51" i="1"/>
  <c r="E51" i="1" s="1"/>
  <c r="AO31" i="1"/>
  <c r="AE41" i="1"/>
  <c r="AE61" i="1"/>
  <c r="K14" i="1"/>
  <c r="J9" i="1"/>
  <c r="K11" i="1"/>
  <c r="K79" i="1"/>
  <c r="AO44" i="1"/>
  <c r="AN44" i="1" s="1"/>
  <c r="AN39" i="1"/>
  <c r="AJ83" i="1"/>
  <c r="AI83" i="1" s="1"/>
  <c r="AI82" i="1"/>
  <c r="AR13" i="1"/>
  <c r="AR80" i="1"/>
  <c r="F9" i="1"/>
  <c r="AT10" i="1"/>
  <c r="F80" i="1"/>
  <c r="E80" i="1" s="1"/>
  <c r="AI51" i="1"/>
  <c r="AD57" i="1"/>
  <c r="AE56" i="1"/>
  <c r="AD56" i="1" s="1"/>
  <c r="AR85" i="1"/>
  <c r="H4" i="1"/>
  <c r="AR81" i="1"/>
  <c r="AI55" i="1"/>
  <c r="AJ57" i="1"/>
  <c r="AR71" i="1"/>
  <c r="AR77" i="1"/>
  <c r="AD77" i="1"/>
  <c r="AE76" i="1"/>
  <c r="AD76" i="1" s="1"/>
  <c r="AS13" i="1"/>
  <c r="AT30" i="1"/>
  <c r="AS30" i="1" s="1"/>
  <c r="E30" i="1"/>
  <c r="F29" i="1"/>
  <c r="AD16" i="1"/>
  <c r="AT39" i="1"/>
  <c r="AJ81" i="1"/>
  <c r="AI81" i="1" s="1"/>
  <c r="AI79" i="1"/>
  <c r="AJ85" i="1"/>
  <c r="AI85" i="1" s="1"/>
  <c r="AO41" i="1"/>
  <c r="AE66" i="1"/>
  <c r="AD66" i="1" s="1"/>
  <c r="AD67" i="1"/>
  <c r="U79" i="1"/>
  <c r="U11" i="1"/>
  <c r="T11" i="1" s="1"/>
  <c r="U14" i="1"/>
  <c r="T9" i="1"/>
  <c r="AN16" i="1"/>
  <c r="AN70" i="1"/>
  <c r="AO69" i="1"/>
  <c r="AO79" i="1" s="1"/>
  <c r="K17" i="1"/>
  <c r="J15" i="1"/>
  <c r="Y16" i="1"/>
  <c r="Z86" i="1"/>
  <c r="AE11" i="1"/>
  <c r="AT44" i="1"/>
  <c r="AS44" i="1" s="1"/>
  <c r="AS73" i="1"/>
  <c r="AN19" i="1"/>
  <c r="AO24" i="1"/>
  <c r="AN24" i="1" s="1"/>
  <c r="AI31" i="1"/>
  <c r="AO51" i="1"/>
  <c r="AO54" i="1"/>
  <c r="AN54" i="1" s="1"/>
  <c r="I87" i="1"/>
  <c r="P80" i="1"/>
  <c r="O80" i="1" s="1"/>
  <c r="P9" i="1"/>
  <c r="AN49" i="1"/>
  <c r="AN77" i="1"/>
  <c r="AO76" i="1"/>
  <c r="AN76" i="1" s="1"/>
  <c r="I85" i="1"/>
  <c r="F21" i="1"/>
  <c r="E19" i="1"/>
  <c r="AT19" i="1"/>
  <c r="AO34" i="1"/>
  <c r="AN34" i="1" s="1"/>
  <c r="AN29" i="1"/>
  <c r="E55" i="1"/>
  <c r="Z9" i="1"/>
  <c r="Z80" i="1"/>
  <c r="Y80" i="1" s="1"/>
  <c r="AI15" i="1"/>
  <c r="AJ17" i="1"/>
  <c r="AT60" i="1"/>
  <c r="AS60" i="1" s="1"/>
  <c r="E60" i="1"/>
  <c r="F59" i="1"/>
  <c r="U83" i="1"/>
  <c r="T83" i="1" s="1"/>
  <c r="T82" i="1"/>
  <c r="AR87" i="1"/>
  <c r="F37" i="1"/>
  <c r="E35" i="1"/>
  <c r="AR15" i="1"/>
  <c r="E82" i="1"/>
  <c r="F83" i="1"/>
  <c r="E83" i="1" s="1"/>
  <c r="AJ11" i="1"/>
  <c r="AI11" i="1" s="1"/>
  <c r="AI9" i="1"/>
  <c r="AJ14" i="1"/>
  <c r="U16" i="1"/>
  <c r="T17" i="1"/>
  <c r="F16" i="1"/>
  <c r="E17" i="1"/>
  <c r="AR21" i="1"/>
  <c r="F24" i="1"/>
  <c r="AT26" i="1"/>
  <c r="E26" i="1"/>
  <c r="AO27" i="1"/>
  <c r="AJ41" i="1"/>
  <c r="AI41" i="1" s="1"/>
  <c r="AI39" i="1"/>
  <c r="AJ44" i="1"/>
  <c r="AI44" i="1" s="1"/>
  <c r="F47" i="1"/>
  <c r="E45" i="1"/>
  <c r="AJ67" i="1"/>
  <c r="AI65" i="1"/>
  <c r="AR75" i="1"/>
  <c r="T15" i="1"/>
  <c r="F56" i="1"/>
  <c r="AN14" i="1"/>
  <c r="E21" i="1"/>
  <c r="AE29" i="1"/>
  <c r="AN40" i="1"/>
  <c r="AR57" i="1"/>
  <c r="AS62" i="1"/>
  <c r="N83" i="1"/>
  <c r="O83" i="1" s="1"/>
  <c r="O82" i="1"/>
  <c r="AO61" i="1"/>
  <c r="AN59" i="1"/>
  <c r="AI75" i="1"/>
  <c r="AO11" i="1"/>
  <c r="AS43" i="1"/>
  <c r="O15" i="1"/>
  <c r="P17" i="1"/>
  <c r="AN15" i="1"/>
  <c r="AJ24" i="1"/>
  <c r="AI24" i="1" s="1"/>
  <c r="AI19" i="1"/>
  <c r="AE21" i="1"/>
  <c r="AE37" i="1"/>
  <c r="AD35" i="1"/>
  <c r="AT49" i="1"/>
  <c r="AO64" i="1"/>
  <c r="AN64" i="1" s="1"/>
  <c r="AE71" i="1"/>
  <c r="I83" i="1"/>
  <c r="J83" i="1" s="1"/>
  <c r="AR33" i="1"/>
  <c r="AS33" i="1" s="1"/>
  <c r="AD50" i="1"/>
  <c r="AE49" i="1"/>
  <c r="E77" i="1"/>
  <c r="F76" i="1"/>
  <c r="AE14" i="1"/>
  <c r="AD9" i="1"/>
  <c r="AR82" i="1"/>
  <c r="AR83" i="1" s="1"/>
  <c r="AO36" i="1"/>
  <c r="AN36" i="1" s="1"/>
  <c r="E54" i="1"/>
  <c r="AN82" i="1"/>
  <c r="AM85" i="1"/>
  <c r="AM87" i="1"/>
  <c r="AE80" i="1"/>
  <c r="AD80" i="1" s="1"/>
  <c r="AT82" i="1"/>
  <c r="AS12" i="1"/>
  <c r="AT20" i="1"/>
  <c r="AS20" i="1" s="1"/>
  <c r="AN21" i="1"/>
  <c r="AS32" i="1"/>
  <c r="AT40" i="1"/>
  <c r="AS40" i="1" s="1"/>
  <c r="AO46" i="1"/>
  <c r="AN46" i="1" s="1"/>
  <c r="AI49" i="1"/>
  <c r="AJ51" i="1"/>
  <c r="AJ61" i="1"/>
  <c r="AI61" i="1" s="1"/>
  <c r="F71" i="1"/>
  <c r="E71" i="1" s="1"/>
  <c r="AT70" i="1"/>
  <c r="AS70" i="1" s="1"/>
  <c r="N81" i="1"/>
  <c r="AN83" i="1"/>
  <c r="AC83" i="1"/>
  <c r="AD83" i="1" s="1"/>
  <c r="AR17" i="1"/>
  <c r="D85" i="1"/>
  <c r="AO57" i="1"/>
  <c r="AD27" i="1"/>
  <c r="AO80" i="1"/>
  <c r="AN80" i="1" s="1"/>
  <c r="AR23" i="1"/>
  <c r="AS23" i="1" s="1"/>
  <c r="AR27" i="1"/>
  <c r="D81" i="1"/>
  <c r="AO85" i="1" l="1"/>
  <c r="AN85" i="1" s="1"/>
  <c r="AN79" i="1"/>
  <c r="AO81" i="1"/>
  <c r="AN81" i="1" s="1"/>
  <c r="AT76" i="1"/>
  <c r="E76" i="1"/>
  <c r="AE31" i="1"/>
  <c r="AE34" i="1"/>
  <c r="AD34" i="1" s="1"/>
  <c r="AD29" i="1"/>
  <c r="AT25" i="1"/>
  <c r="AS25" i="1" s="1"/>
  <c r="AT21" i="1"/>
  <c r="AS19" i="1"/>
  <c r="AT27" i="1"/>
  <c r="AS27" i="1" s="1"/>
  <c r="AS26" i="1"/>
  <c r="AD49" i="1"/>
  <c r="AE51" i="1"/>
  <c r="AE54" i="1"/>
  <c r="E24" i="1"/>
  <c r="AT24" i="1"/>
  <c r="AS24" i="1" s="1"/>
  <c r="AT80" i="1"/>
  <c r="AS80" i="1" s="1"/>
  <c r="AS10" i="1"/>
  <c r="AS82" i="1"/>
  <c r="AT83" i="1"/>
  <c r="AS83" i="1" s="1"/>
  <c r="F46" i="1"/>
  <c r="E47" i="1"/>
  <c r="AS21" i="1"/>
  <c r="F79" i="1"/>
  <c r="AT9" i="1"/>
  <c r="E9" i="1"/>
  <c r="F14" i="1"/>
  <c r="F11" i="1"/>
  <c r="E11" i="1" s="1"/>
  <c r="Z11" i="1"/>
  <c r="Y11" i="1" s="1"/>
  <c r="Z79" i="1"/>
  <c r="Y9" i="1"/>
  <c r="Z14" i="1"/>
  <c r="Y86" i="1"/>
  <c r="Z87" i="1"/>
  <c r="Y87" i="1" s="1"/>
  <c r="AE79" i="1"/>
  <c r="E56" i="1"/>
  <c r="E16" i="1"/>
  <c r="F64" i="1"/>
  <c r="F61" i="1"/>
  <c r="E61" i="1" s="1"/>
  <c r="E59" i="1"/>
  <c r="AT59" i="1"/>
  <c r="U84" i="1"/>
  <c r="T84" i="1" s="1"/>
  <c r="T14" i="1"/>
  <c r="AT45" i="1"/>
  <c r="AS45" i="1" s="1"/>
  <c r="AT41" i="1"/>
  <c r="AS41" i="1" s="1"/>
  <c r="AS39" i="1"/>
  <c r="AT51" i="1"/>
  <c r="AS51" i="1" s="1"/>
  <c r="AT55" i="1"/>
  <c r="AS55" i="1" s="1"/>
  <c r="AS49" i="1"/>
  <c r="AJ84" i="1"/>
  <c r="AI84" i="1" s="1"/>
  <c r="AI14" i="1"/>
  <c r="E37" i="1"/>
  <c r="F36" i="1"/>
  <c r="F86" i="1" s="1"/>
  <c r="P79" i="1"/>
  <c r="P11" i="1"/>
  <c r="O11" i="1" s="1"/>
  <c r="O9" i="1"/>
  <c r="P14" i="1"/>
  <c r="AO71" i="1"/>
  <c r="AN69" i="1"/>
  <c r="AT69" i="1"/>
  <c r="AO74" i="1"/>
  <c r="AJ66" i="1"/>
  <c r="AI66" i="1" s="1"/>
  <c r="AI67" i="1"/>
  <c r="AJ16" i="1"/>
  <c r="AI17" i="1"/>
  <c r="E29" i="1"/>
  <c r="AT29" i="1"/>
  <c r="F31" i="1"/>
  <c r="E31" i="1" s="1"/>
  <c r="F34" i="1"/>
  <c r="AI57" i="1"/>
  <c r="AJ56" i="1"/>
  <c r="AI56" i="1" s="1"/>
  <c r="AO56" i="1"/>
  <c r="AN56" i="1" s="1"/>
  <c r="AN57" i="1"/>
  <c r="AE36" i="1"/>
  <c r="AD37" i="1"/>
  <c r="K85" i="1"/>
  <c r="J85" i="1" s="1"/>
  <c r="K81" i="1"/>
  <c r="J81" i="1" s="1"/>
  <c r="J79" i="1"/>
  <c r="AD14" i="1"/>
  <c r="O17" i="1"/>
  <c r="P16" i="1"/>
  <c r="AO26" i="1"/>
  <c r="AN27" i="1"/>
  <c r="T16" i="1"/>
  <c r="U86" i="1"/>
  <c r="K16" i="1"/>
  <c r="AT16" i="1" s="1"/>
  <c r="J17" i="1"/>
  <c r="T79" i="1"/>
  <c r="U81" i="1"/>
  <c r="T81" i="1" s="1"/>
  <c r="U85" i="1"/>
  <c r="T85" i="1" s="1"/>
  <c r="K84" i="1"/>
  <c r="J84" i="1" s="1"/>
  <c r="J14" i="1"/>
  <c r="AS16" i="1" l="1"/>
  <c r="AT17" i="1"/>
  <c r="AS17" i="1" s="1"/>
  <c r="F87" i="1"/>
  <c r="E87" i="1" s="1"/>
  <c r="E86" i="1"/>
  <c r="T86" i="1"/>
  <c r="U87" i="1"/>
  <c r="T87" i="1" s="1"/>
  <c r="AE85" i="1"/>
  <c r="AD85" i="1" s="1"/>
  <c r="AE81" i="1"/>
  <c r="AD79" i="1"/>
  <c r="E46" i="1"/>
  <c r="AT46" i="1"/>
  <c r="AT14" i="1"/>
  <c r="F84" i="1"/>
  <c r="E84" i="1" s="1"/>
  <c r="E14" i="1"/>
  <c r="E34" i="1"/>
  <c r="AT34" i="1"/>
  <c r="AS34" i="1" s="1"/>
  <c r="AN26" i="1"/>
  <c r="AO86" i="1"/>
  <c r="Z84" i="1"/>
  <c r="Y84" i="1" s="1"/>
  <c r="Y14" i="1"/>
  <c r="P86" i="1"/>
  <c r="O16" i="1"/>
  <c r="AT31" i="1"/>
  <c r="AS31" i="1" s="1"/>
  <c r="AS29" i="1"/>
  <c r="AT35" i="1"/>
  <c r="AS35" i="1" s="1"/>
  <c r="E79" i="1"/>
  <c r="F85" i="1"/>
  <c r="E85" i="1" s="1"/>
  <c r="F81" i="1"/>
  <c r="E81" i="1" s="1"/>
  <c r="AS76" i="1"/>
  <c r="AT77" i="1"/>
  <c r="AS77" i="1" s="1"/>
  <c r="AN74" i="1"/>
  <c r="AO84" i="1"/>
  <c r="AN84" i="1" s="1"/>
  <c r="AT74" i="1"/>
  <c r="AS74" i="1" s="1"/>
  <c r="E36" i="1"/>
  <c r="AT36" i="1"/>
  <c r="AT64" i="1"/>
  <c r="AS64" i="1" s="1"/>
  <c r="E64" i="1"/>
  <c r="AS69" i="1"/>
  <c r="AT75" i="1"/>
  <c r="AS75" i="1" s="1"/>
  <c r="AT71" i="1"/>
  <c r="AS71" i="1" s="1"/>
  <c r="AD36" i="1"/>
  <c r="AE86" i="1"/>
  <c r="Z85" i="1"/>
  <c r="Y85" i="1" s="1"/>
  <c r="Y79" i="1"/>
  <c r="Z81" i="1"/>
  <c r="Y81" i="1" s="1"/>
  <c r="P85" i="1"/>
  <c r="O85" i="1" s="1"/>
  <c r="P81" i="1"/>
  <c r="O81" i="1" s="1"/>
  <c r="O79" i="1"/>
  <c r="AT79" i="1"/>
  <c r="AT15" i="1"/>
  <c r="AS15" i="1" s="1"/>
  <c r="AS9" i="1"/>
  <c r="AT11" i="1"/>
  <c r="AS11" i="1" s="1"/>
  <c r="AE84" i="1"/>
  <c r="AD84" i="1" s="1"/>
  <c r="P84" i="1"/>
  <c r="O84" i="1" s="1"/>
  <c r="O14" i="1"/>
  <c r="K86" i="1"/>
  <c r="J16" i="1"/>
  <c r="AJ86" i="1"/>
  <c r="AI16" i="1"/>
  <c r="AT61" i="1"/>
  <c r="AS61" i="1" s="1"/>
  <c r="AS59" i="1"/>
  <c r="AT65" i="1"/>
  <c r="AS65" i="1" s="1"/>
  <c r="AT56" i="1"/>
  <c r="AT66" i="1"/>
  <c r="AD54" i="1"/>
  <c r="AT54" i="1"/>
  <c r="AS54" i="1" s="1"/>
  <c r="O86" i="1" l="1"/>
  <c r="P87" i="1"/>
  <c r="O87" i="1" s="1"/>
  <c r="AS14" i="1"/>
  <c r="AT84" i="1"/>
  <c r="AS84" i="1" s="1"/>
  <c r="AS36" i="1"/>
  <c r="AT37" i="1"/>
  <c r="AS37" i="1" s="1"/>
  <c r="AT47" i="1"/>
  <c r="AS47" i="1" s="1"/>
  <c r="AS46" i="1"/>
  <c r="AO87" i="1"/>
  <c r="AN87" i="1" s="1"/>
  <c r="AN86" i="1"/>
  <c r="AT85" i="1"/>
  <c r="AS85" i="1" s="1"/>
  <c r="AT81" i="1"/>
  <c r="AS81" i="1" s="1"/>
  <c r="AS79" i="1"/>
  <c r="AT57" i="1"/>
  <c r="AS57" i="1" s="1"/>
  <c r="AS56" i="1"/>
  <c r="AJ87" i="1"/>
  <c r="AI87" i="1" s="1"/>
  <c r="AI86" i="1"/>
  <c r="AD86" i="1"/>
  <c r="AE87" i="1"/>
  <c r="AD87" i="1" s="1"/>
  <c r="AT86" i="1"/>
  <c r="AT67" i="1"/>
  <c r="AS67" i="1" s="1"/>
  <c r="AS66" i="1"/>
  <c r="K87" i="1"/>
  <c r="J87" i="1" s="1"/>
  <c r="J86" i="1"/>
  <c r="AT87" i="1" l="1"/>
  <c r="AS87" i="1" s="1"/>
  <c r="AS86" i="1"/>
</calcChain>
</file>

<file path=xl/sharedStrings.xml><?xml version="1.0" encoding="utf-8"?>
<sst xmlns="http://schemas.openxmlformats.org/spreadsheetml/2006/main" count="693" uniqueCount="40">
  <si>
    <t>CA</t>
  </si>
  <si>
    <t>DAS                / MARCHES</t>
  </si>
  <si>
    <t>DAS 1</t>
  </si>
  <si>
    <t>DAS 2</t>
  </si>
  <si>
    <t>DAS 3</t>
  </si>
  <si>
    <t>DAS 4</t>
  </si>
  <si>
    <t>DAS 5</t>
  </si>
  <si>
    <t>DAS 6</t>
  </si>
  <si>
    <t>DAS 7</t>
  </si>
  <si>
    <t>DAS 8</t>
  </si>
  <si>
    <t>TOTAL MARCHES</t>
  </si>
  <si>
    <t>Prestations standardisées d'entretien sous contrat dont le CA / AN &lt; 24 K€</t>
  </si>
  <si>
    <t>Prestations standardisées d'entretien sous contrat dont le CA / AN &gt; 24 K€</t>
  </si>
  <si>
    <t>Prestations à Valeur Ajoutée d'entretien sous contrat dont le CA / AN &lt; 24 K€</t>
  </si>
  <si>
    <t>Prestations à Valeur Ajoutée d'entretien sous contrat dont le CA / AN &gt; 24 K€</t>
  </si>
  <si>
    <t>Prestations de Travaux Spéciaux</t>
  </si>
  <si>
    <t xml:space="preserve">Prestations soumises à une procédure d'Appel d'Offres Publics </t>
  </si>
  <si>
    <t>Prestations de Nettoyage de Vitres</t>
  </si>
  <si>
    <t>Activités de Négoce de Consommables Sanitaires</t>
  </si>
  <si>
    <t>IND.</t>
  </si>
  <si>
    <t>VAR.</t>
  </si>
  <si>
    <t>COLLECTIVITE (1)</t>
  </si>
  <si>
    <t>CA/ AN</t>
  </si>
  <si>
    <t>CA/ MOIS</t>
  </si>
  <si>
    <t>% CA</t>
  </si>
  <si>
    <t>NB</t>
  </si>
  <si>
    <t>CA MOY.</t>
  </si>
  <si>
    <t>MBP (€)</t>
  </si>
  <si>
    <t>MBP (%)</t>
  </si>
  <si>
    <t>NB. H.</t>
  </si>
  <si>
    <t>TH</t>
  </si>
  <si>
    <t>COMMERCIALE (2)</t>
  </si>
  <si>
    <t>INDUSTRIEL &amp; LOGISTIQUE (3)</t>
  </si>
  <si>
    <t>RESIDENTIEL (4)</t>
  </si>
  <si>
    <t>SANTE (5)</t>
  </si>
  <si>
    <t>SCOLAIRE &amp; FORMATION (6)</t>
  </si>
  <si>
    <t>TERTIAIRE (7)</t>
  </si>
  <si>
    <t>TOTAL DAS</t>
  </si>
  <si>
    <t>COÛT FRS.</t>
  </si>
  <si>
    <t>COEF.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</si>
</sst>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&quot;€&quot;"/>
    <numFmt numFmtId="165" formatCode="0.0%"/>
    <numFmt numFmtId="166" formatCode="#,##0&quot; h/an&quot;"/>
    <numFmt numFmtId="167" formatCode="#,##0.00&quot; €/h&quot;"/>
  </numFmts>
  <fonts count="11" x14ac:knownFonts="1">
    <font>
      <sz val="10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i/>
      <sz val="10"/>
      <color theme="1"/>
      <name val="Calibri"/>
      <family val="2"/>
    </font>
    <font>
      <b/>
      <sz val="10"/>
      <color indexed="0"/>
      <name val="Calibri"/>
      <family val="2"/>
    </font>
    <font>
      <b/>
      <sz val="10"/>
      <color rgb="FFC00000"/>
      <name val="Calibri"/>
      <family val="2"/>
    </font>
    <font>
      <sz val="10"/>
      <color indexed="0"/>
      <name val="Calibri"/>
      <family val="2"/>
    </font>
    <font>
      <i/>
      <sz val="10"/>
      <color indexed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5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left" vertical="center" wrapText="1"/>
    </xf>
    <xf numFmtId="9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vertical="center"/>
    </xf>
    <xf numFmtId="9" fontId="2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textRotation="90" wrapText="1"/>
    </xf>
    <xf numFmtId="0" fontId="3" fillId="2" borderId="0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/>
    <xf numFmtId="0" fontId="6" fillId="0" borderId="9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wrapText="1"/>
    </xf>
    <xf numFmtId="0" fontId="2" fillId="0" borderId="14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 textRotation="90" wrapText="1"/>
    </xf>
    <xf numFmtId="0" fontId="4" fillId="2" borderId="0" xfId="0" applyNumberFormat="1" applyFont="1" applyFill="1" applyBorder="1" applyAlignment="1">
      <alignment horizontal="center" vertical="center" textRotation="90" wrapText="1"/>
    </xf>
    <xf numFmtId="0" fontId="3" fillId="0" borderId="14" xfId="0" applyNumberFormat="1" applyFont="1" applyFill="1" applyBorder="1" applyAlignment="1">
      <alignment vertical="center"/>
    </xf>
    <xf numFmtId="164" fontId="7" fillId="3" borderId="15" xfId="0" applyNumberFormat="1" applyFont="1" applyFill="1" applyBorder="1" applyAlignment="1" applyProtection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4" borderId="14" xfId="0" applyNumberFormat="1" applyFont="1" applyFill="1" applyBorder="1" applyAlignment="1">
      <alignment vertical="center"/>
    </xf>
    <xf numFmtId="164" fontId="2" fillId="4" borderId="14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textRotation="90" wrapText="1"/>
    </xf>
    <xf numFmtId="165" fontId="3" fillId="0" borderId="14" xfId="0" applyNumberFormat="1" applyFont="1" applyFill="1" applyBorder="1" applyAlignment="1">
      <alignment horizontal="center" vertical="center"/>
    </xf>
    <xf numFmtId="165" fontId="3" fillId="4" borderId="14" xfId="0" applyNumberFormat="1" applyFont="1" applyFill="1" applyBorder="1" applyAlignment="1">
      <alignment horizontal="center" vertical="center"/>
    </xf>
    <xf numFmtId="0" fontId="7" fillId="3" borderId="15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8" fillId="5" borderId="14" xfId="0" applyNumberFormat="1" applyFont="1" applyFill="1" applyBorder="1" applyAlignment="1">
      <alignment horizontal="center" vertical="center"/>
    </xf>
    <xf numFmtId="0" fontId="2" fillId="4" borderId="14" xfId="0" applyNumberFormat="1" applyFont="1" applyFill="1" applyBorder="1" applyAlignment="1">
      <alignment horizontal="center" vertical="center"/>
    </xf>
    <xf numFmtId="0" fontId="3" fillId="4" borderId="14" xfId="0" applyNumberFormat="1" applyFont="1" applyFill="1" applyBorder="1" applyAlignment="1">
      <alignment horizontal="center" vertical="center"/>
    </xf>
    <xf numFmtId="164" fontId="8" fillId="5" borderId="14" xfId="0" applyNumberFormat="1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left" vertical="center"/>
    </xf>
    <xf numFmtId="0" fontId="3" fillId="4" borderId="14" xfId="0" applyNumberFormat="1" applyFont="1" applyFill="1" applyBorder="1" applyAlignment="1">
      <alignment horizontal="left" vertical="center"/>
    </xf>
    <xf numFmtId="165" fontId="8" fillId="5" borderId="14" xfId="0" applyNumberFormat="1" applyFont="1" applyFill="1" applyBorder="1" applyAlignment="1">
      <alignment horizontal="center" vertical="center"/>
    </xf>
    <xf numFmtId="166" fontId="7" fillId="3" borderId="15" xfId="0" applyNumberFormat="1" applyFont="1" applyFill="1" applyBorder="1" applyAlignment="1" applyProtection="1">
      <alignment horizontal="center" vertical="center"/>
    </xf>
    <xf numFmtId="166" fontId="3" fillId="0" borderId="14" xfId="0" applyNumberFormat="1" applyFont="1" applyFill="1" applyBorder="1" applyAlignment="1">
      <alignment horizontal="center" vertical="center"/>
    </xf>
    <xf numFmtId="166" fontId="2" fillId="4" borderId="14" xfId="0" applyNumberFormat="1" applyFont="1" applyFill="1" applyBorder="1" applyAlignment="1">
      <alignment horizontal="center" vertical="center"/>
    </xf>
    <xf numFmtId="166" fontId="3" fillId="4" borderId="14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 textRotation="90" wrapText="1"/>
    </xf>
    <xf numFmtId="167" fontId="3" fillId="0" borderId="14" xfId="0" applyNumberFormat="1" applyFont="1" applyFill="1" applyBorder="1" applyAlignment="1">
      <alignment horizontal="center" vertical="center"/>
    </xf>
    <xf numFmtId="167" fontId="3" fillId="4" borderId="1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textRotation="90" wrapText="1"/>
    </xf>
    <xf numFmtId="3" fontId="3" fillId="2" borderId="0" xfId="0" applyNumberFormat="1" applyFont="1" applyFill="1" applyBorder="1" applyAlignment="1">
      <alignment vertical="center"/>
    </xf>
    <xf numFmtId="3" fontId="0" fillId="2" borderId="0" xfId="0" applyNumberFormat="1" applyFont="1" applyFill="1" applyBorder="1"/>
    <xf numFmtId="3" fontId="3" fillId="4" borderId="14" xfId="0" applyNumberFormat="1" applyFont="1" applyFill="1" applyBorder="1" applyAlignment="1">
      <alignment vertical="center"/>
    </xf>
    <xf numFmtId="0" fontId="4" fillId="4" borderId="4" xfId="0" applyNumberFormat="1" applyFont="1" applyFill="1" applyBorder="1" applyAlignment="1">
      <alignment horizontal="center" vertical="center" textRotation="90" wrapText="1"/>
    </xf>
    <xf numFmtId="164" fontId="9" fillId="6" borderId="15" xfId="0" applyNumberFormat="1" applyFont="1" applyFill="1" applyBorder="1" applyAlignment="1" applyProtection="1">
      <alignment horizontal="center" vertical="center"/>
    </xf>
    <xf numFmtId="0" fontId="4" fillId="4" borderId="3" xfId="0" applyNumberFormat="1" applyFont="1" applyFill="1" applyBorder="1" applyAlignment="1">
      <alignment horizontal="center" vertical="center" textRotation="90" wrapText="1"/>
    </xf>
    <xf numFmtId="164" fontId="7" fillId="6" borderId="15" xfId="0" applyNumberFormat="1" applyFont="1" applyFill="1" applyBorder="1" applyAlignment="1" applyProtection="1">
      <alignment horizontal="center" vertical="center"/>
    </xf>
    <xf numFmtId="165" fontId="10" fillId="6" borderId="15" xfId="0" applyNumberFormat="1" applyFont="1" applyFill="1" applyBorder="1" applyAlignment="1" applyProtection="1">
      <alignment horizontal="center" vertical="center"/>
    </xf>
    <xf numFmtId="0" fontId="4" fillId="4" borderId="9" xfId="0" applyNumberFormat="1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8"/>
  <sheetViews>
    <sheetView tabSelected="1" workbookViewId="0">
      <selection sqref="A1:AU88"/>
    </sheetView>
  </sheetViews>
  <sheetFormatPr baseColWidth="10" defaultRowHeight="12.75" x14ac:dyDescent="0.2"/>
  <sheetData>
    <row r="1" spans="1:47" ht="23.25" x14ac:dyDescent="0.2">
      <c r="A1" s="1"/>
      <c r="B1" s="1"/>
      <c r="C1" s="1"/>
      <c r="D1" s="2">
        <v>2014</v>
      </c>
      <c r="E1" s="3"/>
      <c r="F1" s="3"/>
      <c r="G1" s="4"/>
      <c r="H1" s="5">
        <v>2014</v>
      </c>
      <c r="I1" s="5">
        <f>H1+1</f>
        <v>2015</v>
      </c>
      <c r="J1" s="5">
        <f t="shared" ref="J1:K1" si="0">I1+1</f>
        <v>2016</v>
      </c>
      <c r="K1" s="5">
        <f t="shared" si="0"/>
        <v>2017</v>
      </c>
      <c r="L1" s="4"/>
      <c r="M1" s="4"/>
      <c r="N1" s="4"/>
      <c r="O1" s="4"/>
      <c r="P1" s="4"/>
      <c r="Q1" s="4"/>
      <c r="R1" s="4"/>
      <c r="S1" s="4"/>
      <c r="T1" s="4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23.25" x14ac:dyDescent="0.2">
      <c r="A2" s="7"/>
      <c r="B2" s="7"/>
      <c r="C2" s="7"/>
      <c r="D2" s="2"/>
      <c r="E2" s="3"/>
      <c r="F2" s="3"/>
      <c r="G2" s="4"/>
      <c r="H2" s="5"/>
      <c r="I2" s="8">
        <v>0.08</v>
      </c>
      <c r="J2" s="8">
        <v>0.12</v>
      </c>
      <c r="K2" s="8">
        <v>0.15</v>
      </c>
      <c r="L2" s="4"/>
      <c r="M2" s="4"/>
      <c r="N2" s="4"/>
      <c r="O2" s="4"/>
      <c r="P2" s="4"/>
      <c r="Q2" s="4"/>
      <c r="R2" s="4"/>
      <c r="S2" s="4"/>
      <c r="T2" s="4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3.5" thickBot="1" x14ac:dyDescent="0.25">
      <c r="A3" s="9"/>
      <c r="B3" s="10"/>
      <c r="C3" s="10" t="s">
        <v>0</v>
      </c>
      <c r="D3" s="11">
        <v>4850691</v>
      </c>
      <c r="E3" s="12">
        <f>((K3-D3)/D3)/3</f>
        <v>0.13034666666666664</v>
      </c>
      <c r="F3" s="11"/>
      <c r="G3" s="4"/>
      <c r="H3" s="13">
        <f>D3</f>
        <v>4850691</v>
      </c>
      <c r="I3" s="13">
        <f>H3*(1+I2)</f>
        <v>5238746.28</v>
      </c>
      <c r="J3" s="13">
        <f>I3*(1+J2)</f>
        <v>5867395.8336000005</v>
      </c>
      <c r="K3" s="13">
        <f>J3*(1+K2)</f>
        <v>6747505.2086399999</v>
      </c>
      <c r="L3" s="4"/>
      <c r="M3" s="4"/>
      <c r="N3" s="4"/>
      <c r="O3" s="4"/>
      <c r="P3" s="4"/>
      <c r="Q3" s="4"/>
      <c r="R3" s="4"/>
      <c r="S3" s="4"/>
      <c r="T3" s="4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</row>
    <row r="4" spans="1:47" ht="19.5" thickBot="1" x14ac:dyDescent="0.25">
      <c r="A4" s="9"/>
      <c r="B4" s="9"/>
      <c r="C4" s="14"/>
      <c r="D4" s="15"/>
      <c r="E4" s="4"/>
      <c r="F4" s="4"/>
      <c r="G4" s="4"/>
      <c r="H4" s="13">
        <f>AR79</f>
        <v>1843248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ht="18.75" x14ac:dyDescent="0.2">
      <c r="A5" s="16" t="s">
        <v>1</v>
      </c>
      <c r="B5" s="17"/>
      <c r="C5" s="18" t="s">
        <v>2</v>
      </c>
      <c r="D5" s="18"/>
      <c r="E5" s="19"/>
      <c r="F5" s="19"/>
      <c r="G5" s="20"/>
      <c r="H5" s="21" t="s">
        <v>3</v>
      </c>
      <c r="I5" s="22"/>
      <c r="J5" s="22"/>
      <c r="K5" s="23"/>
      <c r="L5" s="24"/>
      <c r="M5" s="19" t="s">
        <v>4</v>
      </c>
      <c r="N5" s="19"/>
      <c r="O5" s="19"/>
      <c r="P5" s="19"/>
      <c r="Q5" s="24"/>
      <c r="R5" s="21" t="s">
        <v>5</v>
      </c>
      <c r="S5" s="22"/>
      <c r="T5" s="22"/>
      <c r="U5" s="23"/>
      <c r="V5" s="25"/>
      <c r="W5" s="21" t="s">
        <v>6</v>
      </c>
      <c r="X5" s="22"/>
      <c r="Y5" s="22"/>
      <c r="Z5" s="23"/>
      <c r="AA5" s="25"/>
      <c r="AB5" s="21" t="s">
        <v>7</v>
      </c>
      <c r="AC5" s="22"/>
      <c r="AD5" s="22"/>
      <c r="AE5" s="23"/>
      <c r="AF5" s="25"/>
      <c r="AG5" s="21" t="s">
        <v>8</v>
      </c>
      <c r="AH5" s="22"/>
      <c r="AI5" s="22"/>
      <c r="AJ5" s="23"/>
      <c r="AK5" s="25"/>
      <c r="AL5" s="21" t="s">
        <v>9</v>
      </c>
      <c r="AM5" s="22"/>
      <c r="AN5" s="22"/>
      <c r="AO5" s="23"/>
      <c r="AP5" s="24"/>
      <c r="AQ5" s="21" t="s">
        <v>10</v>
      </c>
      <c r="AR5" s="22"/>
      <c r="AS5" s="22"/>
      <c r="AT5" s="23"/>
      <c r="AU5" s="26"/>
    </row>
    <row r="6" spans="1:47" x14ac:dyDescent="0.2">
      <c r="A6" s="16"/>
      <c r="B6" s="17"/>
      <c r="C6" s="27" t="s">
        <v>11</v>
      </c>
      <c r="D6" s="27"/>
      <c r="E6" s="27"/>
      <c r="F6" s="27"/>
      <c r="G6" s="28"/>
      <c r="H6" s="29" t="s">
        <v>12</v>
      </c>
      <c r="I6" s="30"/>
      <c r="J6" s="30"/>
      <c r="K6" s="31"/>
      <c r="L6" s="32"/>
      <c r="M6" s="27" t="s">
        <v>13</v>
      </c>
      <c r="N6" s="27"/>
      <c r="O6" s="27"/>
      <c r="P6" s="27"/>
      <c r="Q6" s="32"/>
      <c r="R6" s="29" t="s">
        <v>14</v>
      </c>
      <c r="S6" s="30"/>
      <c r="T6" s="30"/>
      <c r="U6" s="31"/>
      <c r="V6" s="33"/>
      <c r="W6" s="29" t="s">
        <v>15</v>
      </c>
      <c r="X6" s="30"/>
      <c r="Y6" s="30"/>
      <c r="Z6" s="31"/>
      <c r="AA6" s="33"/>
      <c r="AB6" s="29" t="s">
        <v>16</v>
      </c>
      <c r="AC6" s="30"/>
      <c r="AD6" s="30"/>
      <c r="AE6" s="31"/>
      <c r="AF6" s="33"/>
      <c r="AG6" s="29" t="s">
        <v>17</v>
      </c>
      <c r="AH6" s="30"/>
      <c r="AI6" s="30"/>
      <c r="AJ6" s="31"/>
      <c r="AK6" s="33"/>
      <c r="AL6" s="29" t="s">
        <v>18</v>
      </c>
      <c r="AM6" s="30"/>
      <c r="AN6" s="30"/>
      <c r="AO6" s="31"/>
      <c r="AP6" s="32"/>
      <c r="AQ6" s="34"/>
      <c r="AR6" s="35"/>
      <c r="AS6" s="35"/>
      <c r="AT6" s="36"/>
      <c r="AU6" s="37"/>
    </row>
    <row r="7" spans="1:47" x14ac:dyDescent="0.2">
      <c r="A7" s="16"/>
      <c r="B7" s="33"/>
      <c r="C7" s="38" t="s">
        <v>19</v>
      </c>
      <c r="D7" s="38">
        <v>2014</v>
      </c>
      <c r="E7" s="38" t="s">
        <v>20</v>
      </c>
      <c r="F7" s="38">
        <v>2017</v>
      </c>
      <c r="G7" s="39"/>
      <c r="H7" s="38" t="s">
        <v>19</v>
      </c>
      <c r="I7" s="38">
        <v>2014</v>
      </c>
      <c r="J7" s="38" t="s">
        <v>20</v>
      </c>
      <c r="K7" s="38">
        <v>2017</v>
      </c>
      <c r="L7" s="40"/>
      <c r="M7" s="38" t="s">
        <v>19</v>
      </c>
      <c r="N7" s="38">
        <v>2014</v>
      </c>
      <c r="O7" s="38" t="s">
        <v>20</v>
      </c>
      <c r="P7" s="38">
        <v>2017</v>
      </c>
      <c r="Q7" s="40"/>
      <c r="R7" s="38" t="s">
        <v>19</v>
      </c>
      <c r="S7" s="38">
        <v>2014</v>
      </c>
      <c r="T7" s="38" t="s">
        <v>20</v>
      </c>
      <c r="U7" s="38">
        <v>2017</v>
      </c>
      <c r="V7" s="41"/>
      <c r="W7" s="38" t="s">
        <v>19</v>
      </c>
      <c r="X7" s="38">
        <v>2014</v>
      </c>
      <c r="Y7" s="38" t="s">
        <v>20</v>
      </c>
      <c r="Z7" s="38">
        <v>2017</v>
      </c>
      <c r="AA7" s="41"/>
      <c r="AB7" s="38" t="s">
        <v>19</v>
      </c>
      <c r="AC7" s="38">
        <v>2014</v>
      </c>
      <c r="AD7" s="38" t="s">
        <v>20</v>
      </c>
      <c r="AE7" s="38">
        <v>2017</v>
      </c>
      <c r="AF7" s="41"/>
      <c r="AG7" s="38" t="s">
        <v>19</v>
      </c>
      <c r="AH7" s="38">
        <v>2014</v>
      </c>
      <c r="AI7" s="38" t="s">
        <v>20</v>
      </c>
      <c r="AJ7" s="38">
        <v>2017</v>
      </c>
      <c r="AK7" s="41"/>
      <c r="AL7" s="38" t="s">
        <v>19</v>
      </c>
      <c r="AM7" s="38">
        <v>2014</v>
      </c>
      <c r="AN7" s="38" t="s">
        <v>20</v>
      </c>
      <c r="AO7" s="38">
        <v>2017</v>
      </c>
      <c r="AP7" s="40"/>
      <c r="AQ7" s="38" t="s">
        <v>19</v>
      </c>
      <c r="AR7" s="38">
        <v>2014</v>
      </c>
      <c r="AS7" s="38" t="s">
        <v>20</v>
      </c>
      <c r="AT7" s="38">
        <v>2017</v>
      </c>
      <c r="AU7" s="41"/>
    </row>
    <row r="8" spans="1:47" x14ac:dyDescent="0.2">
      <c r="A8" s="33"/>
      <c r="B8" s="33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</row>
    <row r="9" spans="1:47" x14ac:dyDescent="0.2">
      <c r="A9" s="42" t="s">
        <v>21</v>
      </c>
      <c r="B9" s="43"/>
      <c r="C9" s="44" t="s">
        <v>22</v>
      </c>
      <c r="D9" s="45">
        <v>20822</v>
      </c>
      <c r="E9" s="46">
        <f>F9-D9</f>
        <v>-20822</v>
      </c>
      <c r="F9" s="46">
        <f>F10*12</f>
        <v>0</v>
      </c>
      <c r="G9" s="47"/>
      <c r="H9" s="44" t="s">
        <v>22</v>
      </c>
      <c r="I9" s="45">
        <v>0</v>
      </c>
      <c r="J9" s="46">
        <f>K9-I9</f>
        <v>0</v>
      </c>
      <c r="K9" s="46">
        <f>K10*12</f>
        <v>0</v>
      </c>
      <c r="L9" s="47"/>
      <c r="M9" s="44" t="s">
        <v>22</v>
      </c>
      <c r="N9" s="45">
        <v>8944</v>
      </c>
      <c r="O9" s="46">
        <f>P9-N9</f>
        <v>-8944</v>
      </c>
      <c r="P9" s="46">
        <f>P10*12</f>
        <v>0</v>
      </c>
      <c r="Q9" s="47"/>
      <c r="R9" s="44" t="s">
        <v>22</v>
      </c>
      <c r="S9" s="45">
        <v>19664</v>
      </c>
      <c r="T9" s="46">
        <f>U9-S9</f>
        <v>-19664</v>
      </c>
      <c r="U9" s="46">
        <f>U10*12</f>
        <v>0</v>
      </c>
      <c r="V9" s="26"/>
      <c r="W9" s="44" t="s">
        <v>22</v>
      </c>
      <c r="X9" s="45">
        <v>17826</v>
      </c>
      <c r="Y9" s="46">
        <f>Z9-X9</f>
        <v>-17826</v>
      </c>
      <c r="Z9" s="46">
        <f>Z10*12</f>
        <v>0</v>
      </c>
      <c r="AA9" s="26"/>
      <c r="AB9" s="44" t="s">
        <v>22</v>
      </c>
      <c r="AC9" s="45">
        <v>0</v>
      </c>
      <c r="AD9" s="46">
        <f>AE9-AC9</f>
        <v>0</v>
      </c>
      <c r="AE9" s="46">
        <f>AE10*12</f>
        <v>0</v>
      </c>
      <c r="AF9" s="26"/>
      <c r="AG9" s="44" t="s">
        <v>22</v>
      </c>
      <c r="AH9" s="45">
        <v>236</v>
      </c>
      <c r="AI9" s="46">
        <f>AJ9-AH9</f>
        <v>-236</v>
      </c>
      <c r="AJ9" s="46">
        <f>AJ10*12</f>
        <v>0</v>
      </c>
      <c r="AK9" s="26"/>
      <c r="AL9" s="44" t="s">
        <v>22</v>
      </c>
      <c r="AM9" s="45">
        <v>0</v>
      </c>
      <c r="AN9" s="46">
        <f>AO9-AM9</f>
        <v>0</v>
      </c>
      <c r="AO9" s="46">
        <f>AO10*12</f>
        <v>0</v>
      </c>
      <c r="AP9" s="26"/>
      <c r="AQ9" s="48" t="s">
        <v>22</v>
      </c>
      <c r="AR9" s="49">
        <f>D9+I9+N9+S9+X9+AC9+AH9+AM9</f>
        <v>67492</v>
      </c>
      <c r="AS9" s="50">
        <f>AT9-AR9</f>
        <v>-67492</v>
      </c>
      <c r="AT9" s="50">
        <f>F9+K9+P9+U9+Z9+AE9+AJ9+AO9</f>
        <v>0</v>
      </c>
      <c r="AU9" s="26"/>
    </row>
    <row r="10" spans="1:47" x14ac:dyDescent="0.2">
      <c r="A10" s="51"/>
      <c r="B10" s="43"/>
      <c r="C10" s="44" t="s">
        <v>23</v>
      </c>
      <c r="D10" s="45">
        <v>1736</v>
      </c>
      <c r="E10" s="46">
        <f>F10-D10</f>
        <v>-1736</v>
      </c>
      <c r="F10" s="46">
        <f>F12*F13</f>
        <v>0</v>
      </c>
      <c r="G10" s="47"/>
      <c r="H10" s="44" t="s">
        <v>23</v>
      </c>
      <c r="I10" s="45">
        <v>0</v>
      </c>
      <c r="J10" s="46">
        <f>K10-I10</f>
        <v>0</v>
      </c>
      <c r="K10" s="46">
        <f>K12*K13</f>
        <v>0</v>
      </c>
      <c r="L10" s="47"/>
      <c r="M10" s="44" t="s">
        <v>23</v>
      </c>
      <c r="N10" s="45">
        <v>746</v>
      </c>
      <c r="O10" s="46">
        <f>P10-N10</f>
        <v>-746</v>
      </c>
      <c r="P10" s="46">
        <f>P12*P13</f>
        <v>0</v>
      </c>
      <c r="Q10" s="47"/>
      <c r="R10" s="44" t="s">
        <v>23</v>
      </c>
      <c r="S10" s="45">
        <v>1639</v>
      </c>
      <c r="T10" s="46">
        <f>U10-S10</f>
        <v>-1639</v>
      </c>
      <c r="U10" s="46">
        <f>U12*U13</f>
        <v>0</v>
      </c>
      <c r="V10" s="26"/>
      <c r="W10" s="44" t="s">
        <v>23</v>
      </c>
      <c r="X10" s="45">
        <v>1486</v>
      </c>
      <c r="Y10" s="46">
        <f>Z10-X10</f>
        <v>-1486</v>
      </c>
      <c r="Z10" s="46">
        <f>Z12*Z13</f>
        <v>0</v>
      </c>
      <c r="AA10" s="26"/>
      <c r="AB10" s="44" t="s">
        <v>23</v>
      </c>
      <c r="AC10" s="45">
        <v>0</v>
      </c>
      <c r="AD10" s="46">
        <f>AE10-AC10</f>
        <v>0</v>
      </c>
      <c r="AE10" s="46">
        <f>AE12*AE13</f>
        <v>0</v>
      </c>
      <c r="AF10" s="26"/>
      <c r="AG10" s="44" t="s">
        <v>23</v>
      </c>
      <c r="AH10" s="45">
        <v>20</v>
      </c>
      <c r="AI10" s="46">
        <f>AJ10-AH10</f>
        <v>-20</v>
      </c>
      <c r="AJ10" s="46">
        <f>AJ12*AJ13</f>
        <v>0</v>
      </c>
      <c r="AK10" s="26"/>
      <c r="AL10" s="44" t="s">
        <v>23</v>
      </c>
      <c r="AM10" s="45">
        <v>0</v>
      </c>
      <c r="AN10" s="46">
        <f>AO10-AM10</f>
        <v>0</v>
      </c>
      <c r="AO10" s="46">
        <f>AO12*AO13</f>
        <v>0</v>
      </c>
      <c r="AP10" s="26"/>
      <c r="AQ10" s="48" t="s">
        <v>23</v>
      </c>
      <c r="AR10" s="49">
        <f>D10+I10+N10+S10+X10+AC10+AH10+AM10</f>
        <v>5627</v>
      </c>
      <c r="AS10" s="50">
        <f>AT10-AR10</f>
        <v>-5627</v>
      </c>
      <c r="AT10" s="50">
        <f t="shared" ref="AT10:AT14" si="1">F10+K10+P10+U10+Z10+AE10+AJ10+AO10</f>
        <v>0</v>
      </c>
      <c r="AU10" s="26"/>
    </row>
    <row r="11" spans="1:47" x14ac:dyDescent="0.2">
      <c r="A11" s="51"/>
      <c r="B11" s="43"/>
      <c r="C11" s="44" t="s">
        <v>24</v>
      </c>
      <c r="D11" s="52">
        <f>D9/$D$3</f>
        <v>4.2925842936604288E-3</v>
      </c>
      <c r="E11" s="52">
        <f>IF(D11=0,0,(F11-D11)/D11)</f>
        <v>-1</v>
      </c>
      <c r="F11" s="52">
        <f>F9/$K$3</f>
        <v>0</v>
      </c>
      <c r="G11" s="47"/>
      <c r="H11" s="44" t="s">
        <v>24</v>
      </c>
      <c r="I11" s="52">
        <f>I9/$D$3</f>
        <v>0</v>
      </c>
      <c r="J11" s="52">
        <f>IF(I11=0,0,(K11-I11)/I11)</f>
        <v>0</v>
      </c>
      <c r="K11" s="52">
        <f>K9/$K$3</f>
        <v>0</v>
      </c>
      <c r="L11" s="47"/>
      <c r="M11" s="44" t="s">
        <v>24</v>
      </c>
      <c r="N11" s="52">
        <f>N9/$D$3</f>
        <v>1.8438610086686619E-3</v>
      </c>
      <c r="O11" s="52">
        <f>IF(N11=0,0,(P11-N11)/N11)</f>
        <v>-1</v>
      </c>
      <c r="P11" s="52">
        <f>P9/$K$3</f>
        <v>0</v>
      </c>
      <c r="Q11" s="47"/>
      <c r="R11" s="44" t="s">
        <v>24</v>
      </c>
      <c r="S11" s="52">
        <f>S9/$D$3</f>
        <v>4.053855419774214E-3</v>
      </c>
      <c r="T11" s="52">
        <f>IF(S11=0,0,(U11-S11)/S11)</f>
        <v>-1</v>
      </c>
      <c r="U11" s="52">
        <f>U9/$K$3</f>
        <v>0</v>
      </c>
      <c r="V11" s="26"/>
      <c r="W11" s="44" t="s">
        <v>24</v>
      </c>
      <c r="X11" s="52">
        <f>X9/$D$3</f>
        <v>3.6749403332432431E-3</v>
      </c>
      <c r="Y11" s="52">
        <f>IF(X11=0,0,(Z11-X11)/X11)</f>
        <v>-1</v>
      </c>
      <c r="Z11" s="52">
        <f>Z9/$K$3</f>
        <v>0</v>
      </c>
      <c r="AA11" s="26"/>
      <c r="AB11" s="44" t="s">
        <v>24</v>
      </c>
      <c r="AC11" s="52">
        <f>AC9/$D$3</f>
        <v>0</v>
      </c>
      <c r="AD11" s="52">
        <f>IF(AC11=0,0,(AE11-AC11)/AC11)</f>
        <v>0</v>
      </c>
      <c r="AE11" s="52">
        <f>AE9/$K$3</f>
        <v>0</v>
      </c>
      <c r="AF11" s="26"/>
      <c r="AG11" s="44" t="s">
        <v>24</v>
      </c>
      <c r="AH11" s="52">
        <f>AH9/$D$3</f>
        <v>4.8652862035532672E-5</v>
      </c>
      <c r="AI11" s="52">
        <f>IF(AH11=0,0,(AJ11-AH11)/AH11)</f>
        <v>-1</v>
      </c>
      <c r="AJ11" s="52">
        <f>AJ9/$K$3</f>
        <v>0</v>
      </c>
      <c r="AK11" s="26"/>
      <c r="AL11" s="44" t="s">
        <v>24</v>
      </c>
      <c r="AM11" s="52">
        <f>AM9/$D$3</f>
        <v>0</v>
      </c>
      <c r="AN11" s="52">
        <f>IF(AM11=0,0,(AO11-AM11)/AM11)</f>
        <v>0</v>
      </c>
      <c r="AO11" s="52">
        <f>AO9/$K$3</f>
        <v>0</v>
      </c>
      <c r="AP11" s="26"/>
      <c r="AQ11" s="48" t="s">
        <v>24</v>
      </c>
      <c r="AR11" s="53">
        <f>AR9/$D$3</f>
        <v>1.391389391738208E-2</v>
      </c>
      <c r="AS11" s="53">
        <f>IF(AR11=0,0,(AT11-AR11)/AR11)</f>
        <v>-1</v>
      </c>
      <c r="AT11" s="53">
        <f>AT9/$D$3</f>
        <v>0</v>
      </c>
      <c r="AU11" s="26"/>
    </row>
    <row r="12" spans="1:47" x14ac:dyDescent="0.2">
      <c r="A12" s="51"/>
      <c r="B12" s="43"/>
      <c r="C12" s="44" t="s">
        <v>25</v>
      </c>
      <c r="D12" s="54">
        <v>32</v>
      </c>
      <c r="E12" s="55">
        <f t="shared" ref="E12:E17" si="2">F12-D12</f>
        <v>-32</v>
      </c>
      <c r="F12" s="56">
        <v>0</v>
      </c>
      <c r="G12" s="25"/>
      <c r="H12" s="44" t="s">
        <v>25</v>
      </c>
      <c r="I12" s="54">
        <v>0</v>
      </c>
      <c r="J12" s="55">
        <f t="shared" ref="J12:J17" si="3">K12-I12</f>
        <v>0</v>
      </c>
      <c r="K12" s="56">
        <v>0</v>
      </c>
      <c r="L12" s="25"/>
      <c r="M12" s="44" t="s">
        <v>25</v>
      </c>
      <c r="N12" s="54">
        <v>10</v>
      </c>
      <c r="O12" s="55">
        <f t="shared" ref="O12:O17" si="4">P12-N12</f>
        <v>-10</v>
      </c>
      <c r="P12" s="56">
        <v>0</v>
      </c>
      <c r="Q12" s="47"/>
      <c r="R12" s="44" t="s">
        <v>25</v>
      </c>
      <c r="S12" s="54">
        <v>3</v>
      </c>
      <c r="T12" s="55">
        <f t="shared" ref="T12:T17" si="5">U12-S12</f>
        <v>-3</v>
      </c>
      <c r="U12" s="56">
        <v>0</v>
      </c>
      <c r="V12" s="26"/>
      <c r="W12" s="44" t="s">
        <v>25</v>
      </c>
      <c r="X12" s="54">
        <v>7</v>
      </c>
      <c r="Y12" s="55">
        <f t="shared" ref="Y12:Y17" si="6">Z12-X12</f>
        <v>-7</v>
      </c>
      <c r="Z12" s="56">
        <v>0</v>
      </c>
      <c r="AA12" s="26"/>
      <c r="AB12" s="44" t="s">
        <v>25</v>
      </c>
      <c r="AC12" s="54">
        <v>0</v>
      </c>
      <c r="AD12" s="55">
        <f t="shared" ref="AD12:AD17" si="7">AE12-AC12</f>
        <v>0</v>
      </c>
      <c r="AE12" s="56">
        <v>0</v>
      </c>
      <c r="AF12" s="26"/>
      <c r="AG12" s="44" t="s">
        <v>25</v>
      </c>
      <c r="AH12" s="54">
        <v>2</v>
      </c>
      <c r="AI12" s="55">
        <f t="shared" ref="AI12:AI17" si="8">AJ12-AH12</f>
        <v>-2</v>
      </c>
      <c r="AJ12" s="56">
        <v>0</v>
      </c>
      <c r="AK12" s="26"/>
      <c r="AL12" s="44" t="s">
        <v>25</v>
      </c>
      <c r="AM12" s="54">
        <v>0</v>
      </c>
      <c r="AN12" s="55">
        <f t="shared" ref="AN12:AN17" si="9">AO12-AM12</f>
        <v>0</v>
      </c>
      <c r="AO12" s="56">
        <v>0</v>
      </c>
      <c r="AP12" s="26"/>
      <c r="AQ12" s="48" t="s">
        <v>25</v>
      </c>
      <c r="AR12" s="57">
        <f>D12+I12+N12+AC12</f>
        <v>42</v>
      </c>
      <c r="AS12" s="58">
        <f t="shared" ref="AS12:AS17" si="10">AT12-AR12</f>
        <v>-42</v>
      </c>
      <c r="AT12" s="57">
        <f>F12+K12+P12+AE12</f>
        <v>0</v>
      </c>
      <c r="AU12" s="26"/>
    </row>
    <row r="13" spans="1:47" x14ac:dyDescent="0.2">
      <c r="A13" s="51"/>
      <c r="B13" s="43"/>
      <c r="C13" s="44" t="s">
        <v>26</v>
      </c>
      <c r="D13" s="46">
        <f>IF(D12=0,0,D10/D12)</f>
        <v>54.25</v>
      </c>
      <c r="E13" s="46">
        <f t="shared" si="2"/>
        <v>-54.25</v>
      </c>
      <c r="F13" s="59">
        <v>0</v>
      </c>
      <c r="G13" s="25"/>
      <c r="H13" s="44" t="s">
        <v>26</v>
      </c>
      <c r="I13" s="46">
        <f>IF(I12=0,0,I10/I12)</f>
        <v>0</v>
      </c>
      <c r="J13" s="46">
        <f t="shared" si="3"/>
        <v>0</v>
      </c>
      <c r="K13" s="59">
        <v>0</v>
      </c>
      <c r="L13" s="25"/>
      <c r="M13" s="44" t="s">
        <v>26</v>
      </c>
      <c r="N13" s="46">
        <f>IF(N12=0,0,N10/N12)</f>
        <v>74.599999999999994</v>
      </c>
      <c r="O13" s="46">
        <f t="shared" si="4"/>
        <v>-74.599999999999994</v>
      </c>
      <c r="P13" s="59">
        <v>0</v>
      </c>
      <c r="Q13" s="47"/>
      <c r="R13" s="44" t="s">
        <v>26</v>
      </c>
      <c r="S13" s="46">
        <f>IF(S12=0,0,S10/S12)</f>
        <v>546.33333333333337</v>
      </c>
      <c r="T13" s="46">
        <f t="shared" si="5"/>
        <v>-546.33333333333337</v>
      </c>
      <c r="U13" s="59">
        <v>0</v>
      </c>
      <c r="V13" s="26"/>
      <c r="W13" s="44" t="s">
        <v>26</v>
      </c>
      <c r="X13" s="46">
        <f>IF(X12=0,0,X10/X12)</f>
        <v>212.28571428571428</v>
      </c>
      <c r="Y13" s="46">
        <f t="shared" si="6"/>
        <v>-212.28571428571428</v>
      </c>
      <c r="Z13" s="59">
        <v>0</v>
      </c>
      <c r="AA13" s="26"/>
      <c r="AB13" s="44" t="s">
        <v>26</v>
      </c>
      <c r="AC13" s="46">
        <f>IF(AC12=0,0,AC10/AC12)</f>
        <v>0</v>
      </c>
      <c r="AD13" s="46">
        <f t="shared" si="7"/>
        <v>0</v>
      </c>
      <c r="AE13" s="59">
        <v>0</v>
      </c>
      <c r="AF13" s="26"/>
      <c r="AG13" s="44" t="s">
        <v>26</v>
      </c>
      <c r="AH13" s="46">
        <f>IF(AH12=0,0,AH10/AH12)</f>
        <v>10</v>
      </c>
      <c r="AI13" s="46">
        <f t="shared" si="8"/>
        <v>-10</v>
      </c>
      <c r="AJ13" s="59">
        <v>0</v>
      </c>
      <c r="AK13" s="26"/>
      <c r="AL13" s="44" t="s">
        <v>26</v>
      </c>
      <c r="AM13" s="46">
        <f>IF(AM12=0,0,AM10/AM12)</f>
        <v>0</v>
      </c>
      <c r="AN13" s="46">
        <f t="shared" si="9"/>
        <v>0</v>
      </c>
      <c r="AO13" s="59">
        <v>0</v>
      </c>
      <c r="AP13" s="26"/>
      <c r="AQ13" s="48" t="s">
        <v>26</v>
      </c>
      <c r="AR13" s="50">
        <f>IF(AR12=0,0,AR10/AR12)</f>
        <v>133.97619047619048</v>
      </c>
      <c r="AS13" s="50">
        <f t="shared" si="10"/>
        <v>-133.97619047619048</v>
      </c>
      <c r="AT13" s="50">
        <f>IF(AT12=0,0,AT10/AT12)</f>
        <v>0</v>
      </c>
      <c r="AU13" s="26"/>
    </row>
    <row r="14" spans="1:47" x14ac:dyDescent="0.2">
      <c r="A14" s="51"/>
      <c r="B14" s="43"/>
      <c r="C14" s="60" t="s">
        <v>27</v>
      </c>
      <c r="D14" s="45">
        <v>0</v>
      </c>
      <c r="E14" s="46">
        <f t="shared" si="2"/>
        <v>0</v>
      </c>
      <c r="F14" s="46">
        <f>F9*F15</f>
        <v>0</v>
      </c>
      <c r="G14" s="47"/>
      <c r="H14" s="60" t="s">
        <v>27</v>
      </c>
      <c r="I14" s="45">
        <v>0</v>
      </c>
      <c r="J14" s="46">
        <f t="shared" si="3"/>
        <v>0</v>
      </c>
      <c r="K14" s="46">
        <f>K9*K15</f>
        <v>0</v>
      </c>
      <c r="L14" s="47"/>
      <c r="M14" s="60" t="s">
        <v>27</v>
      </c>
      <c r="N14" s="45">
        <v>0</v>
      </c>
      <c r="O14" s="46">
        <f t="shared" si="4"/>
        <v>0</v>
      </c>
      <c r="P14" s="46">
        <f>P9*P15</f>
        <v>0</v>
      </c>
      <c r="Q14" s="47"/>
      <c r="R14" s="60" t="s">
        <v>27</v>
      </c>
      <c r="S14" s="45">
        <v>0</v>
      </c>
      <c r="T14" s="46">
        <f t="shared" si="5"/>
        <v>0</v>
      </c>
      <c r="U14" s="46">
        <f>U9*U15</f>
        <v>0</v>
      </c>
      <c r="V14" s="26"/>
      <c r="W14" s="60" t="s">
        <v>27</v>
      </c>
      <c r="X14" s="45">
        <v>0</v>
      </c>
      <c r="Y14" s="46">
        <f t="shared" si="6"/>
        <v>0</v>
      </c>
      <c r="Z14" s="46">
        <f>Z9*Z15</f>
        <v>0</v>
      </c>
      <c r="AA14" s="26"/>
      <c r="AB14" s="60" t="s">
        <v>27</v>
      </c>
      <c r="AC14" s="45">
        <v>0</v>
      </c>
      <c r="AD14" s="46">
        <f t="shared" si="7"/>
        <v>0</v>
      </c>
      <c r="AE14" s="46">
        <f>AE9*AE15</f>
        <v>0</v>
      </c>
      <c r="AF14" s="26"/>
      <c r="AG14" s="60" t="s">
        <v>27</v>
      </c>
      <c r="AH14" s="45">
        <v>0</v>
      </c>
      <c r="AI14" s="46">
        <f t="shared" si="8"/>
        <v>0</v>
      </c>
      <c r="AJ14" s="46">
        <f>AJ9*AJ15</f>
        <v>0</v>
      </c>
      <c r="AK14" s="26"/>
      <c r="AL14" s="60" t="s">
        <v>27</v>
      </c>
      <c r="AM14" s="45">
        <v>0</v>
      </c>
      <c r="AN14" s="46">
        <f t="shared" si="9"/>
        <v>0</v>
      </c>
      <c r="AO14" s="46">
        <f>AO9*AO15</f>
        <v>0</v>
      </c>
      <c r="AP14" s="26"/>
      <c r="AQ14" s="61" t="s">
        <v>27</v>
      </c>
      <c r="AR14" s="49">
        <f>D14+I14+N14+S14+X14+AC14+AH14+AM14</f>
        <v>0</v>
      </c>
      <c r="AS14" s="50">
        <f t="shared" si="10"/>
        <v>0</v>
      </c>
      <c r="AT14" s="50">
        <f t="shared" si="1"/>
        <v>0</v>
      </c>
      <c r="AU14" s="26"/>
    </row>
    <row r="15" spans="1:47" x14ac:dyDescent="0.2">
      <c r="A15" s="51"/>
      <c r="B15" s="43"/>
      <c r="C15" s="44" t="s">
        <v>28</v>
      </c>
      <c r="D15" s="52">
        <f>IF(D9=0,0,D14/D9)</f>
        <v>0</v>
      </c>
      <c r="E15" s="52">
        <f t="shared" si="2"/>
        <v>0</v>
      </c>
      <c r="F15" s="62">
        <v>0</v>
      </c>
      <c r="G15" s="47"/>
      <c r="H15" s="44" t="s">
        <v>28</v>
      </c>
      <c r="I15" s="52">
        <f>IF(I9=0,0,I14/I9)</f>
        <v>0</v>
      </c>
      <c r="J15" s="52">
        <f t="shared" si="3"/>
        <v>0</v>
      </c>
      <c r="K15" s="62">
        <v>0</v>
      </c>
      <c r="L15" s="47"/>
      <c r="M15" s="44" t="s">
        <v>28</v>
      </c>
      <c r="N15" s="52">
        <f>IF(N9=0,0,N14/N9)</f>
        <v>0</v>
      </c>
      <c r="O15" s="52">
        <f t="shared" si="4"/>
        <v>0</v>
      </c>
      <c r="P15" s="62">
        <v>0</v>
      </c>
      <c r="Q15" s="47"/>
      <c r="R15" s="44" t="s">
        <v>28</v>
      </c>
      <c r="S15" s="52">
        <f>IF(S9=0,0,S14/S9)</f>
        <v>0</v>
      </c>
      <c r="T15" s="52">
        <f t="shared" si="5"/>
        <v>0</v>
      </c>
      <c r="U15" s="62">
        <v>0</v>
      </c>
      <c r="V15" s="26"/>
      <c r="W15" s="44" t="s">
        <v>28</v>
      </c>
      <c r="X15" s="52">
        <f>IF(X9=0,0,X14/X9)</f>
        <v>0</v>
      </c>
      <c r="Y15" s="52">
        <f t="shared" si="6"/>
        <v>0</v>
      </c>
      <c r="Z15" s="62">
        <v>0</v>
      </c>
      <c r="AA15" s="26"/>
      <c r="AB15" s="44" t="s">
        <v>28</v>
      </c>
      <c r="AC15" s="52">
        <f>IF(AC9=0,0,AC14/AC9)</f>
        <v>0</v>
      </c>
      <c r="AD15" s="52">
        <f t="shared" si="7"/>
        <v>0</v>
      </c>
      <c r="AE15" s="62">
        <v>0</v>
      </c>
      <c r="AF15" s="26"/>
      <c r="AG15" s="44" t="s">
        <v>28</v>
      </c>
      <c r="AH15" s="52">
        <f>IF(AH9=0,0,AH14/AH9)</f>
        <v>0</v>
      </c>
      <c r="AI15" s="52">
        <f t="shared" si="8"/>
        <v>0</v>
      </c>
      <c r="AJ15" s="62">
        <v>0</v>
      </c>
      <c r="AK15" s="26"/>
      <c r="AL15" s="44" t="s">
        <v>28</v>
      </c>
      <c r="AM15" s="52">
        <f>IF(AM9=0,0,AM14/AM9)</f>
        <v>0</v>
      </c>
      <c r="AN15" s="52">
        <f t="shared" si="9"/>
        <v>0</v>
      </c>
      <c r="AO15" s="62">
        <v>0</v>
      </c>
      <c r="AP15" s="26"/>
      <c r="AQ15" s="48" t="s">
        <v>28</v>
      </c>
      <c r="AR15" s="53">
        <f>IF(AR9=0,0,AR14/AR9)</f>
        <v>0</v>
      </c>
      <c r="AS15" s="53">
        <f t="shared" si="10"/>
        <v>0</v>
      </c>
      <c r="AT15" s="53">
        <f>IF(AT9=0,0,AT14/AT9)</f>
        <v>0</v>
      </c>
      <c r="AU15" s="26"/>
    </row>
    <row r="16" spans="1:47" x14ac:dyDescent="0.2">
      <c r="A16" s="51"/>
      <c r="B16" s="43"/>
      <c r="C16" s="44" t="s">
        <v>29</v>
      </c>
      <c r="D16" s="63">
        <v>957</v>
      </c>
      <c r="E16" s="64">
        <f t="shared" si="2"/>
        <v>-957</v>
      </c>
      <c r="F16" s="64">
        <f>IF(F17=0,0,F9/F17)</f>
        <v>0</v>
      </c>
      <c r="G16" s="47"/>
      <c r="H16" s="44" t="s">
        <v>29</v>
      </c>
      <c r="I16" s="63">
        <v>0</v>
      </c>
      <c r="J16" s="64">
        <f t="shared" si="3"/>
        <v>0</v>
      </c>
      <c r="K16" s="64">
        <f>IF(K17=0,0,K9/K17)</f>
        <v>0</v>
      </c>
      <c r="L16" s="47"/>
      <c r="M16" s="44" t="s">
        <v>29</v>
      </c>
      <c r="N16" s="63">
        <v>460</v>
      </c>
      <c r="O16" s="64">
        <f t="shared" si="4"/>
        <v>-460</v>
      </c>
      <c r="P16" s="64">
        <f>IF(P17=0,0,P9/P17)</f>
        <v>0</v>
      </c>
      <c r="Q16" s="47"/>
      <c r="R16" s="44" t="s">
        <v>29</v>
      </c>
      <c r="S16" s="63">
        <v>1164</v>
      </c>
      <c r="T16" s="64">
        <f t="shared" si="5"/>
        <v>-1164</v>
      </c>
      <c r="U16" s="64">
        <f>IF(U17=0,0,U9/U17)</f>
        <v>0</v>
      </c>
      <c r="V16" s="26"/>
      <c r="W16" s="44" t="s">
        <v>29</v>
      </c>
      <c r="X16" s="63">
        <v>559</v>
      </c>
      <c r="Y16" s="64">
        <f t="shared" si="6"/>
        <v>-559</v>
      </c>
      <c r="Z16" s="64">
        <f>IF(Z17=0,0,Z9/Z17)</f>
        <v>0</v>
      </c>
      <c r="AA16" s="26"/>
      <c r="AB16" s="44" t="s">
        <v>29</v>
      </c>
      <c r="AC16" s="63">
        <v>0</v>
      </c>
      <c r="AD16" s="64">
        <f t="shared" si="7"/>
        <v>0</v>
      </c>
      <c r="AE16" s="64">
        <f>IF(AE17=0,0,AE9/AE17)</f>
        <v>0</v>
      </c>
      <c r="AF16" s="26"/>
      <c r="AG16" s="44" t="s">
        <v>29</v>
      </c>
      <c r="AH16" s="63">
        <v>10</v>
      </c>
      <c r="AI16" s="64">
        <f t="shared" si="8"/>
        <v>-10</v>
      </c>
      <c r="AJ16" s="64">
        <f>IF(AJ17=0,0,AJ9/AJ17)</f>
        <v>0</v>
      </c>
      <c r="AK16" s="26"/>
      <c r="AL16" s="44" t="s">
        <v>29</v>
      </c>
      <c r="AM16" s="63">
        <v>0</v>
      </c>
      <c r="AN16" s="64">
        <f t="shared" si="9"/>
        <v>0</v>
      </c>
      <c r="AO16" s="64">
        <f>IF(AO17=0,0,AO9/AO17)</f>
        <v>0</v>
      </c>
      <c r="AP16" s="26"/>
      <c r="AQ16" s="48" t="s">
        <v>29</v>
      </c>
      <c r="AR16" s="65">
        <f>D16+I16+N16+S16+X16+AC16+AH16</f>
        <v>3150</v>
      </c>
      <c r="AS16" s="66">
        <f t="shared" si="10"/>
        <v>-3150</v>
      </c>
      <c r="AT16" s="66">
        <f>F16+K16+P16+U16+Z16+AE16+AJ16</f>
        <v>0</v>
      </c>
      <c r="AU16" s="26"/>
    </row>
    <row r="17" spans="1:47" x14ac:dyDescent="0.2">
      <c r="A17" s="67"/>
      <c r="B17" s="43"/>
      <c r="C17" s="44" t="s">
        <v>30</v>
      </c>
      <c r="D17" s="68">
        <f>IF(D16=0,0,D9/D16)</f>
        <v>21.757575757575758</v>
      </c>
      <c r="E17" s="68">
        <f t="shared" si="2"/>
        <v>-21.757575757575758</v>
      </c>
      <c r="F17" s="68">
        <f>IF(D15=0,0,(F15/D15)*D17)</f>
        <v>0</v>
      </c>
      <c r="G17" s="47"/>
      <c r="H17" s="44" t="s">
        <v>30</v>
      </c>
      <c r="I17" s="68">
        <f>IF(I16=0,0,I9/I16)</f>
        <v>0</v>
      </c>
      <c r="J17" s="68">
        <f t="shared" si="3"/>
        <v>0</v>
      </c>
      <c r="K17" s="68">
        <f>IF(I15=0,0,(K15/I15)*I17)</f>
        <v>0</v>
      </c>
      <c r="L17" s="47"/>
      <c r="M17" s="44" t="s">
        <v>30</v>
      </c>
      <c r="N17" s="68">
        <f>IF(N16=0,0,N9/N16)</f>
        <v>19.443478260869565</v>
      </c>
      <c r="O17" s="68">
        <f t="shared" si="4"/>
        <v>-19.443478260869565</v>
      </c>
      <c r="P17" s="68">
        <f>IF(N15=0,0,(P15/N15)*N17)</f>
        <v>0</v>
      </c>
      <c r="Q17" s="47"/>
      <c r="R17" s="44" t="s">
        <v>30</v>
      </c>
      <c r="S17" s="68">
        <f>IF(S16=0,0,S9/S16)</f>
        <v>16.893470790378007</v>
      </c>
      <c r="T17" s="68">
        <f t="shared" si="5"/>
        <v>-16.893470790378007</v>
      </c>
      <c r="U17" s="68">
        <f>IF(S15=0,0,(U15/S15)*S17)</f>
        <v>0</v>
      </c>
      <c r="V17" s="26"/>
      <c r="W17" s="44" t="s">
        <v>30</v>
      </c>
      <c r="X17" s="68">
        <f>IF(X16=0,0,X9/X16)</f>
        <v>31.889087656529519</v>
      </c>
      <c r="Y17" s="68">
        <f t="shared" si="6"/>
        <v>-31.889087656529519</v>
      </c>
      <c r="Z17" s="68">
        <f>IF(X15=0,0,(Z15/X15)*X17)</f>
        <v>0</v>
      </c>
      <c r="AA17" s="26"/>
      <c r="AB17" s="44" t="s">
        <v>30</v>
      </c>
      <c r="AC17" s="68">
        <f>IF(AC16=0,0,AC9/AC16)</f>
        <v>0</v>
      </c>
      <c r="AD17" s="68">
        <f t="shared" si="7"/>
        <v>0</v>
      </c>
      <c r="AE17" s="68">
        <f>IF(AC15=0,0,(AE15/AC15)*AC17)</f>
        <v>0</v>
      </c>
      <c r="AF17" s="26"/>
      <c r="AG17" s="44" t="s">
        <v>30</v>
      </c>
      <c r="AH17" s="68">
        <f>IF(AH16=0,0,AH9/AH16)</f>
        <v>23.6</v>
      </c>
      <c r="AI17" s="68">
        <f t="shared" si="8"/>
        <v>-23.6</v>
      </c>
      <c r="AJ17" s="68">
        <f>IF(AH15=0,0,(AJ15/AH15)*AH17)</f>
        <v>0</v>
      </c>
      <c r="AK17" s="26"/>
      <c r="AL17" s="44" t="s">
        <v>30</v>
      </c>
      <c r="AM17" s="68">
        <f>IF(AM16=0,0,AM9/AM16)</f>
        <v>0</v>
      </c>
      <c r="AN17" s="68">
        <f t="shared" si="9"/>
        <v>0</v>
      </c>
      <c r="AO17" s="68">
        <f>IF(AM15=0,0,(AO15/AM15)*AM17)</f>
        <v>0</v>
      </c>
      <c r="AP17" s="26"/>
      <c r="AQ17" s="48" t="s">
        <v>30</v>
      </c>
      <c r="AR17" s="69">
        <f>IF(AR16=0,0,AR9/AR16)</f>
        <v>21.426031746031747</v>
      </c>
      <c r="AS17" s="69">
        <f t="shared" si="10"/>
        <v>-21.426031746031747</v>
      </c>
      <c r="AT17" s="69">
        <f>IF(AT16=0,0,AT9/AT16)</f>
        <v>0</v>
      </c>
      <c r="AU17" s="26"/>
    </row>
    <row r="18" spans="1:47" x14ac:dyDescent="0.2">
      <c r="A18" s="17"/>
      <c r="B18" s="1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</row>
    <row r="19" spans="1:47" x14ac:dyDescent="0.2">
      <c r="A19" s="42" t="s">
        <v>31</v>
      </c>
      <c r="B19" s="43"/>
      <c r="C19" s="44" t="s">
        <v>22</v>
      </c>
      <c r="D19" s="45">
        <v>93531</v>
      </c>
      <c r="E19" s="46">
        <f>F19-D19</f>
        <v>-93531</v>
      </c>
      <c r="F19" s="46">
        <f>F20*12</f>
        <v>0</v>
      </c>
      <c r="G19" s="47"/>
      <c r="H19" s="44" t="s">
        <v>22</v>
      </c>
      <c r="I19" s="45">
        <v>12112</v>
      </c>
      <c r="J19" s="46">
        <v>0</v>
      </c>
      <c r="K19" s="46">
        <v>0</v>
      </c>
      <c r="L19" s="47"/>
      <c r="M19" s="44" t="s">
        <v>22</v>
      </c>
      <c r="N19" s="45">
        <v>62937</v>
      </c>
      <c r="O19" s="46">
        <v>0</v>
      </c>
      <c r="P19" s="46">
        <v>0</v>
      </c>
      <c r="Q19" s="47"/>
      <c r="R19" s="44" t="s">
        <v>22</v>
      </c>
      <c r="S19" s="45">
        <v>193664</v>
      </c>
      <c r="T19" s="46">
        <v>0</v>
      </c>
      <c r="U19" s="46">
        <v>0</v>
      </c>
      <c r="V19" s="26"/>
      <c r="W19" s="44" t="s">
        <v>22</v>
      </c>
      <c r="X19" s="45">
        <v>4017</v>
      </c>
      <c r="Y19" s="46">
        <v>0</v>
      </c>
      <c r="Z19" s="46">
        <v>0</v>
      </c>
      <c r="AA19" s="26"/>
      <c r="AB19" s="44" t="s">
        <v>22</v>
      </c>
      <c r="AC19" s="45">
        <v>0</v>
      </c>
      <c r="AD19" s="46">
        <f>AE19-AC19</f>
        <v>0</v>
      </c>
      <c r="AE19" s="46">
        <f>AE20*12</f>
        <v>0</v>
      </c>
      <c r="AF19" s="26"/>
      <c r="AG19" s="44" t="s">
        <v>22</v>
      </c>
      <c r="AH19" s="45">
        <v>5234</v>
      </c>
      <c r="AI19" s="46">
        <f>AJ19-AH19</f>
        <v>-5234</v>
      </c>
      <c r="AJ19" s="46">
        <f>AJ20*12</f>
        <v>0</v>
      </c>
      <c r="AK19" s="26"/>
      <c r="AL19" s="44" t="s">
        <v>22</v>
      </c>
      <c r="AM19" s="45">
        <v>431</v>
      </c>
      <c r="AN19" s="46">
        <f>AO19-AM19</f>
        <v>-431</v>
      </c>
      <c r="AO19" s="46">
        <f>AO20*12</f>
        <v>0</v>
      </c>
      <c r="AP19" s="26"/>
      <c r="AQ19" s="48" t="s">
        <v>22</v>
      </c>
      <c r="AR19" s="49">
        <f>D19+I19+N19+S19+X19+AC19+AH19+AM19</f>
        <v>371926</v>
      </c>
      <c r="AS19" s="50">
        <f>AT19-AR19</f>
        <v>-371926</v>
      </c>
      <c r="AT19" s="50">
        <f>F19+K19+P19+U19+Z19+AE19+AJ19+AO19</f>
        <v>0</v>
      </c>
      <c r="AU19" s="26"/>
    </row>
    <row r="20" spans="1:47" x14ac:dyDescent="0.2">
      <c r="A20" s="51"/>
      <c r="B20" s="43"/>
      <c r="C20" s="44" t="s">
        <v>23</v>
      </c>
      <c r="D20" s="45">
        <v>7795</v>
      </c>
      <c r="E20" s="46">
        <f>F20-D20</f>
        <v>-7795</v>
      </c>
      <c r="F20" s="46">
        <f>F22*F23</f>
        <v>0</v>
      </c>
      <c r="G20" s="47"/>
      <c r="H20" s="44" t="s">
        <v>23</v>
      </c>
      <c r="I20" s="45">
        <v>1010</v>
      </c>
      <c r="J20" s="46">
        <v>0</v>
      </c>
      <c r="K20" s="46">
        <v>0</v>
      </c>
      <c r="L20" s="47"/>
      <c r="M20" s="44" t="s">
        <v>23</v>
      </c>
      <c r="N20" s="45">
        <v>5245</v>
      </c>
      <c r="O20" s="46">
        <v>0</v>
      </c>
      <c r="P20" s="46">
        <v>0</v>
      </c>
      <c r="Q20" s="47"/>
      <c r="R20" s="44" t="s">
        <v>23</v>
      </c>
      <c r="S20" s="45">
        <v>16139</v>
      </c>
      <c r="T20" s="46">
        <v>0</v>
      </c>
      <c r="U20" s="46">
        <v>0</v>
      </c>
      <c r="V20" s="26"/>
      <c r="W20" s="44" t="s">
        <v>23</v>
      </c>
      <c r="X20" s="45">
        <v>335</v>
      </c>
      <c r="Y20" s="46">
        <v>0</v>
      </c>
      <c r="Z20" s="46">
        <v>0</v>
      </c>
      <c r="AA20" s="26"/>
      <c r="AB20" s="44" t="s">
        <v>23</v>
      </c>
      <c r="AC20" s="45">
        <v>0</v>
      </c>
      <c r="AD20" s="46">
        <f>AE20-AC20</f>
        <v>0</v>
      </c>
      <c r="AE20" s="46">
        <f>AE22*AE23</f>
        <v>0</v>
      </c>
      <c r="AF20" s="26"/>
      <c r="AG20" s="44" t="s">
        <v>23</v>
      </c>
      <c r="AH20" s="45">
        <v>437</v>
      </c>
      <c r="AI20" s="46">
        <f>AJ20-AH20</f>
        <v>-437</v>
      </c>
      <c r="AJ20" s="46">
        <f>AJ22*AJ23</f>
        <v>0</v>
      </c>
      <c r="AK20" s="26"/>
      <c r="AL20" s="44" t="s">
        <v>23</v>
      </c>
      <c r="AM20" s="45">
        <v>36</v>
      </c>
      <c r="AN20" s="46">
        <f>AO20-AM20</f>
        <v>-36</v>
      </c>
      <c r="AO20" s="46">
        <f>AO22*AO23</f>
        <v>0</v>
      </c>
      <c r="AP20" s="26"/>
      <c r="AQ20" s="48" t="s">
        <v>23</v>
      </c>
      <c r="AR20" s="49">
        <f>D20+I20+N20+S20+X20+AC20+AH20+AM20</f>
        <v>30997</v>
      </c>
      <c r="AS20" s="50">
        <f>AT20-AR20</f>
        <v>-30997</v>
      </c>
      <c r="AT20" s="50">
        <f t="shared" ref="AT20" si="11">F20+K20+P20+U20+Z20+AE20+AJ20+AO20</f>
        <v>0</v>
      </c>
      <c r="AU20" s="26"/>
    </row>
    <row r="21" spans="1:47" x14ac:dyDescent="0.2">
      <c r="A21" s="51"/>
      <c r="B21" s="43"/>
      <c r="C21" s="44" t="s">
        <v>24</v>
      </c>
      <c r="D21" s="52">
        <f>D19/$D$3</f>
        <v>1.9281995080700873E-2</v>
      </c>
      <c r="E21" s="52">
        <f>IF(D21=0,0,(F21-D21)/D21)</f>
        <v>-1</v>
      </c>
      <c r="F21" s="52">
        <f>F19/$K$3</f>
        <v>0</v>
      </c>
      <c r="G21" s="47"/>
      <c r="H21" s="44" t="s">
        <v>24</v>
      </c>
      <c r="I21" s="52">
        <v>0</v>
      </c>
      <c r="J21" s="52">
        <v>0</v>
      </c>
      <c r="K21" s="52">
        <v>0</v>
      </c>
      <c r="L21" s="47"/>
      <c r="M21" s="44" t="s">
        <v>24</v>
      </c>
      <c r="N21" s="52">
        <v>0</v>
      </c>
      <c r="O21" s="52">
        <v>0</v>
      </c>
      <c r="P21" s="52">
        <v>0</v>
      </c>
      <c r="Q21" s="47"/>
      <c r="R21" s="44" t="s">
        <v>24</v>
      </c>
      <c r="S21" s="52">
        <v>0</v>
      </c>
      <c r="T21" s="52">
        <v>0</v>
      </c>
      <c r="U21" s="52">
        <v>0</v>
      </c>
      <c r="V21" s="26"/>
      <c r="W21" s="44" t="s">
        <v>24</v>
      </c>
      <c r="X21" s="52">
        <v>0</v>
      </c>
      <c r="Y21" s="52">
        <v>0</v>
      </c>
      <c r="Z21" s="52">
        <v>0</v>
      </c>
      <c r="AA21" s="26"/>
      <c r="AB21" s="44" t="s">
        <v>24</v>
      </c>
      <c r="AC21" s="52">
        <f>AC19/$D$3</f>
        <v>0</v>
      </c>
      <c r="AD21" s="52">
        <f>IF(AC21=0,0,(AE21-AC21)/AC21)</f>
        <v>0</v>
      </c>
      <c r="AE21" s="52">
        <f>AE19/$K$3</f>
        <v>0</v>
      </c>
      <c r="AF21" s="26"/>
      <c r="AG21" s="44" t="s">
        <v>24</v>
      </c>
      <c r="AH21" s="52">
        <f>AH19/$D$3</f>
        <v>1.079021524974483E-3</v>
      </c>
      <c r="AI21" s="52">
        <f>IF(AH21=0,0,(AJ21-AH21)/AH21)</f>
        <v>-1</v>
      </c>
      <c r="AJ21" s="52">
        <f>AJ19/$K$3</f>
        <v>0</v>
      </c>
      <c r="AK21" s="26"/>
      <c r="AL21" s="44" t="s">
        <v>24</v>
      </c>
      <c r="AM21" s="52">
        <f>AM19/$D$3</f>
        <v>8.885332007336687E-5</v>
      </c>
      <c r="AN21" s="52">
        <f>IF(AM21=0,0,(AO21-AM21)/AM21)</f>
        <v>-1</v>
      </c>
      <c r="AO21" s="52">
        <f>AO19/$K$3</f>
        <v>0</v>
      </c>
      <c r="AP21" s="26"/>
      <c r="AQ21" s="48" t="s">
        <v>24</v>
      </c>
      <c r="AR21" s="53">
        <f>AR19/$D$3</f>
        <v>7.6674849006048831E-2</v>
      </c>
      <c r="AS21" s="53">
        <f>IF(AR21=0,0,(AT21-AR21)/AR21)</f>
        <v>-1</v>
      </c>
      <c r="AT21" s="53">
        <f>AT19/$D$3</f>
        <v>0</v>
      </c>
      <c r="AU21" s="26"/>
    </row>
    <row r="22" spans="1:47" x14ac:dyDescent="0.2">
      <c r="A22" s="51"/>
      <c r="B22" s="43"/>
      <c r="C22" s="44" t="s">
        <v>25</v>
      </c>
      <c r="D22" s="54">
        <v>123</v>
      </c>
      <c r="E22" s="55">
        <f t="shared" ref="E22:E27" si="12">F22-D22</f>
        <v>-123</v>
      </c>
      <c r="F22" s="56">
        <v>0</v>
      </c>
      <c r="G22" s="47"/>
      <c r="H22" s="44" t="s">
        <v>25</v>
      </c>
      <c r="I22" s="54">
        <v>4</v>
      </c>
      <c r="J22" s="55">
        <v>0</v>
      </c>
      <c r="K22" s="56">
        <v>0</v>
      </c>
      <c r="L22" s="47"/>
      <c r="M22" s="44" t="s">
        <v>25</v>
      </c>
      <c r="N22" s="54">
        <v>31</v>
      </c>
      <c r="O22" s="55">
        <v>0</v>
      </c>
      <c r="P22" s="56">
        <v>0</v>
      </c>
      <c r="Q22" s="47"/>
      <c r="R22" s="44" t="s">
        <v>25</v>
      </c>
      <c r="S22" s="54">
        <v>27</v>
      </c>
      <c r="T22" s="55">
        <v>0</v>
      </c>
      <c r="U22" s="56">
        <v>0</v>
      </c>
      <c r="V22" s="26"/>
      <c r="W22" s="44" t="s">
        <v>25</v>
      </c>
      <c r="X22" s="54">
        <v>4</v>
      </c>
      <c r="Y22" s="55">
        <v>0</v>
      </c>
      <c r="Z22" s="56">
        <v>0</v>
      </c>
      <c r="AA22" s="26"/>
      <c r="AB22" s="44" t="s">
        <v>25</v>
      </c>
      <c r="AC22" s="54">
        <v>0</v>
      </c>
      <c r="AD22" s="55">
        <f t="shared" ref="AD22:AD27" si="13">AE22-AC22</f>
        <v>0</v>
      </c>
      <c r="AE22" s="56">
        <v>0</v>
      </c>
      <c r="AF22" s="26"/>
      <c r="AG22" s="44" t="s">
        <v>25</v>
      </c>
      <c r="AH22" s="54">
        <v>15</v>
      </c>
      <c r="AI22" s="55">
        <f t="shared" ref="AI22:AI27" si="14">AJ22-AH22</f>
        <v>-15</v>
      </c>
      <c r="AJ22" s="56">
        <v>0</v>
      </c>
      <c r="AK22" s="26"/>
      <c r="AL22" s="44" t="s">
        <v>25</v>
      </c>
      <c r="AM22" s="54">
        <v>2</v>
      </c>
      <c r="AN22" s="55">
        <f t="shared" ref="AN22:AN27" si="15">AO22-AM22</f>
        <v>-2</v>
      </c>
      <c r="AO22" s="56">
        <v>0</v>
      </c>
      <c r="AP22" s="26"/>
      <c r="AQ22" s="48" t="s">
        <v>25</v>
      </c>
      <c r="AR22" s="57">
        <f>D22+I22+N22+AC22</f>
        <v>158</v>
      </c>
      <c r="AS22" s="58">
        <f t="shared" ref="AS22:AS27" si="16">AT22-AR22</f>
        <v>-158</v>
      </c>
      <c r="AT22" s="57">
        <f>F22+K22+P22+AE22</f>
        <v>0</v>
      </c>
      <c r="AU22" s="26"/>
    </row>
    <row r="23" spans="1:47" x14ac:dyDescent="0.2">
      <c r="A23" s="51"/>
      <c r="B23" s="43"/>
      <c r="C23" s="44" t="s">
        <v>26</v>
      </c>
      <c r="D23" s="46">
        <f>IF(D22=0,0,D20/D22)</f>
        <v>63.373983739837399</v>
      </c>
      <c r="E23" s="46">
        <f t="shared" si="12"/>
        <v>-63.373983739837399</v>
      </c>
      <c r="F23" s="59">
        <v>0</v>
      </c>
      <c r="G23" s="47"/>
      <c r="H23" s="44" t="s">
        <v>26</v>
      </c>
      <c r="I23" s="46">
        <v>0</v>
      </c>
      <c r="J23" s="46">
        <v>0</v>
      </c>
      <c r="K23" s="59">
        <v>0</v>
      </c>
      <c r="L23" s="47"/>
      <c r="M23" s="44" t="s">
        <v>26</v>
      </c>
      <c r="N23" s="46">
        <v>0</v>
      </c>
      <c r="O23" s="46">
        <v>0</v>
      </c>
      <c r="P23" s="59">
        <v>0</v>
      </c>
      <c r="Q23" s="47"/>
      <c r="R23" s="44" t="s">
        <v>26</v>
      </c>
      <c r="S23" s="46">
        <v>0</v>
      </c>
      <c r="T23" s="46">
        <v>0</v>
      </c>
      <c r="U23" s="59">
        <v>0</v>
      </c>
      <c r="V23" s="26"/>
      <c r="W23" s="44" t="s">
        <v>26</v>
      </c>
      <c r="X23" s="46">
        <v>0</v>
      </c>
      <c r="Y23" s="46">
        <v>0</v>
      </c>
      <c r="Z23" s="59">
        <v>0</v>
      </c>
      <c r="AA23" s="26"/>
      <c r="AB23" s="44" t="s">
        <v>26</v>
      </c>
      <c r="AC23" s="46">
        <f>IF(AC22=0,0,AC20/AC22)</f>
        <v>0</v>
      </c>
      <c r="AD23" s="46">
        <f t="shared" si="13"/>
        <v>0</v>
      </c>
      <c r="AE23" s="59">
        <v>0</v>
      </c>
      <c r="AF23" s="26"/>
      <c r="AG23" s="44" t="s">
        <v>26</v>
      </c>
      <c r="AH23" s="46">
        <f>IF(AH22=0,0,AH20/AH22)</f>
        <v>29.133333333333333</v>
      </c>
      <c r="AI23" s="46">
        <f t="shared" si="14"/>
        <v>-29.133333333333333</v>
      </c>
      <c r="AJ23" s="59">
        <v>0</v>
      </c>
      <c r="AK23" s="26"/>
      <c r="AL23" s="44" t="s">
        <v>26</v>
      </c>
      <c r="AM23" s="46">
        <f>IF(AM22=0,0,AM20/AM22)</f>
        <v>18</v>
      </c>
      <c r="AN23" s="46">
        <f t="shared" si="15"/>
        <v>-18</v>
      </c>
      <c r="AO23" s="59">
        <v>0</v>
      </c>
      <c r="AP23" s="26"/>
      <c r="AQ23" s="48" t="s">
        <v>26</v>
      </c>
      <c r="AR23" s="50">
        <f>IF(AR22=0,0,AR20/AR22)</f>
        <v>196.18354430379748</v>
      </c>
      <c r="AS23" s="50">
        <f t="shared" si="16"/>
        <v>-196.18354430379748</v>
      </c>
      <c r="AT23" s="50">
        <f>IF(AT22=0,0,AT20/AT22)</f>
        <v>0</v>
      </c>
      <c r="AU23" s="26"/>
    </row>
    <row r="24" spans="1:47" x14ac:dyDescent="0.2">
      <c r="A24" s="51"/>
      <c r="B24" s="43"/>
      <c r="C24" s="60" t="s">
        <v>27</v>
      </c>
      <c r="D24" s="45">
        <v>0</v>
      </c>
      <c r="E24" s="46">
        <f t="shared" si="12"/>
        <v>0</v>
      </c>
      <c r="F24" s="46">
        <f>F19*F25</f>
        <v>0</v>
      </c>
      <c r="G24" s="47"/>
      <c r="H24" s="60" t="s">
        <v>27</v>
      </c>
      <c r="I24" s="45">
        <v>0</v>
      </c>
      <c r="J24" s="46">
        <v>0</v>
      </c>
      <c r="K24" s="46">
        <v>0</v>
      </c>
      <c r="L24" s="47"/>
      <c r="M24" s="60" t="s">
        <v>27</v>
      </c>
      <c r="N24" s="45">
        <v>0</v>
      </c>
      <c r="O24" s="46">
        <v>0</v>
      </c>
      <c r="P24" s="46">
        <v>0</v>
      </c>
      <c r="Q24" s="47"/>
      <c r="R24" s="60" t="s">
        <v>27</v>
      </c>
      <c r="S24" s="45">
        <v>0</v>
      </c>
      <c r="T24" s="46">
        <v>0</v>
      </c>
      <c r="U24" s="46">
        <v>0</v>
      </c>
      <c r="V24" s="26"/>
      <c r="W24" s="60" t="s">
        <v>27</v>
      </c>
      <c r="X24" s="45">
        <v>0</v>
      </c>
      <c r="Y24" s="46">
        <v>0</v>
      </c>
      <c r="Z24" s="46">
        <v>0</v>
      </c>
      <c r="AA24" s="26"/>
      <c r="AB24" s="60" t="s">
        <v>27</v>
      </c>
      <c r="AC24" s="45">
        <v>0</v>
      </c>
      <c r="AD24" s="46">
        <f t="shared" si="13"/>
        <v>0</v>
      </c>
      <c r="AE24" s="46">
        <f>AE19*AE25</f>
        <v>0</v>
      </c>
      <c r="AF24" s="26"/>
      <c r="AG24" s="60" t="s">
        <v>27</v>
      </c>
      <c r="AH24" s="45">
        <v>0</v>
      </c>
      <c r="AI24" s="46">
        <f t="shared" si="14"/>
        <v>0</v>
      </c>
      <c r="AJ24" s="46">
        <f>AJ19*AJ25</f>
        <v>0</v>
      </c>
      <c r="AK24" s="26"/>
      <c r="AL24" s="60" t="s">
        <v>27</v>
      </c>
      <c r="AM24" s="45">
        <v>0</v>
      </c>
      <c r="AN24" s="46">
        <f t="shared" si="15"/>
        <v>0</v>
      </c>
      <c r="AO24" s="46">
        <f>AO19*AO25</f>
        <v>0</v>
      </c>
      <c r="AP24" s="26"/>
      <c r="AQ24" s="61" t="s">
        <v>27</v>
      </c>
      <c r="AR24" s="49">
        <f>D24+I24+N24+S24+X24+AC24+AH24+AM24</f>
        <v>0</v>
      </c>
      <c r="AS24" s="50">
        <f t="shared" si="16"/>
        <v>0</v>
      </c>
      <c r="AT24" s="50">
        <f t="shared" ref="AT24" si="17">F24+K24+P24+U24+Z24+AE24+AJ24+AO24</f>
        <v>0</v>
      </c>
      <c r="AU24" s="26"/>
    </row>
    <row r="25" spans="1:47" x14ac:dyDescent="0.2">
      <c r="A25" s="51"/>
      <c r="B25" s="43"/>
      <c r="C25" s="44" t="s">
        <v>28</v>
      </c>
      <c r="D25" s="52">
        <f>IF(D19=0,0,D24/D19)</f>
        <v>0</v>
      </c>
      <c r="E25" s="52">
        <f t="shared" si="12"/>
        <v>0</v>
      </c>
      <c r="F25" s="62">
        <v>0</v>
      </c>
      <c r="G25" s="47"/>
      <c r="H25" s="44" t="s">
        <v>28</v>
      </c>
      <c r="I25" s="52">
        <v>0</v>
      </c>
      <c r="J25" s="52">
        <v>0</v>
      </c>
      <c r="K25" s="62">
        <v>0</v>
      </c>
      <c r="L25" s="47"/>
      <c r="M25" s="44" t="s">
        <v>28</v>
      </c>
      <c r="N25" s="52">
        <v>0</v>
      </c>
      <c r="O25" s="52">
        <v>0</v>
      </c>
      <c r="P25" s="62">
        <v>0</v>
      </c>
      <c r="Q25" s="47"/>
      <c r="R25" s="44" t="s">
        <v>28</v>
      </c>
      <c r="S25" s="52">
        <v>0</v>
      </c>
      <c r="T25" s="52">
        <v>0</v>
      </c>
      <c r="U25" s="62">
        <v>0</v>
      </c>
      <c r="V25" s="26"/>
      <c r="W25" s="44" t="s">
        <v>28</v>
      </c>
      <c r="X25" s="52">
        <v>0</v>
      </c>
      <c r="Y25" s="52">
        <v>0</v>
      </c>
      <c r="Z25" s="62">
        <v>0</v>
      </c>
      <c r="AA25" s="26"/>
      <c r="AB25" s="44" t="s">
        <v>28</v>
      </c>
      <c r="AC25" s="52">
        <f>IF(AC19=0,0,AC24/AC19)</f>
        <v>0</v>
      </c>
      <c r="AD25" s="52">
        <f t="shared" si="13"/>
        <v>0</v>
      </c>
      <c r="AE25" s="62">
        <v>0</v>
      </c>
      <c r="AF25" s="26"/>
      <c r="AG25" s="44" t="s">
        <v>28</v>
      </c>
      <c r="AH25" s="52">
        <f>IF(AH19=0,0,AH24/AH19)</f>
        <v>0</v>
      </c>
      <c r="AI25" s="52">
        <f t="shared" si="14"/>
        <v>0</v>
      </c>
      <c r="AJ25" s="62">
        <v>0</v>
      </c>
      <c r="AK25" s="26"/>
      <c r="AL25" s="44" t="s">
        <v>28</v>
      </c>
      <c r="AM25" s="52">
        <f>IF(AM19=0,0,AM24/AM19)</f>
        <v>0</v>
      </c>
      <c r="AN25" s="52">
        <f t="shared" si="15"/>
        <v>0</v>
      </c>
      <c r="AO25" s="62">
        <v>0</v>
      </c>
      <c r="AP25" s="26"/>
      <c r="AQ25" s="48" t="s">
        <v>28</v>
      </c>
      <c r="AR25" s="53">
        <f>IF(AR19=0,0,AR24/AR19)</f>
        <v>0</v>
      </c>
      <c r="AS25" s="53">
        <f t="shared" si="16"/>
        <v>0</v>
      </c>
      <c r="AT25" s="53">
        <f>IF(AT19=0,0,AT24/AT19)</f>
        <v>0</v>
      </c>
      <c r="AU25" s="26"/>
    </row>
    <row r="26" spans="1:47" x14ac:dyDescent="0.2">
      <c r="A26" s="51"/>
      <c r="B26" s="43"/>
      <c r="C26" s="44" t="s">
        <v>29</v>
      </c>
      <c r="D26" s="63">
        <v>4184</v>
      </c>
      <c r="E26" s="64">
        <f t="shared" si="12"/>
        <v>-4184</v>
      </c>
      <c r="F26" s="64">
        <f>IF(F27=0,0,F19/F27)</f>
        <v>0</v>
      </c>
      <c r="G26" s="47"/>
      <c r="H26" s="44" t="s">
        <v>29</v>
      </c>
      <c r="I26" s="63">
        <v>424</v>
      </c>
      <c r="J26" s="64">
        <v>0</v>
      </c>
      <c r="K26" s="64">
        <v>0</v>
      </c>
      <c r="L26" s="47"/>
      <c r="M26" s="44" t="s">
        <v>29</v>
      </c>
      <c r="N26" s="63">
        <v>2770</v>
      </c>
      <c r="O26" s="64">
        <v>0</v>
      </c>
      <c r="P26" s="64">
        <v>0</v>
      </c>
      <c r="Q26" s="47"/>
      <c r="R26" s="44" t="s">
        <v>29</v>
      </c>
      <c r="S26" s="63">
        <v>9006</v>
      </c>
      <c r="T26" s="64">
        <v>0</v>
      </c>
      <c r="U26" s="64">
        <v>0</v>
      </c>
      <c r="V26" s="26"/>
      <c r="W26" s="44" t="s">
        <v>29</v>
      </c>
      <c r="X26" s="63">
        <v>112</v>
      </c>
      <c r="Y26" s="64">
        <v>0</v>
      </c>
      <c r="Z26" s="64">
        <v>0</v>
      </c>
      <c r="AA26" s="26"/>
      <c r="AB26" s="44" t="s">
        <v>29</v>
      </c>
      <c r="AC26" s="63">
        <v>0</v>
      </c>
      <c r="AD26" s="64">
        <f t="shared" si="13"/>
        <v>0</v>
      </c>
      <c r="AE26" s="64">
        <f>IF(AE27=0,0,AE19/AE27)</f>
        <v>0</v>
      </c>
      <c r="AF26" s="26"/>
      <c r="AG26" s="44" t="s">
        <v>29</v>
      </c>
      <c r="AH26" s="63">
        <v>188</v>
      </c>
      <c r="AI26" s="64">
        <f t="shared" si="14"/>
        <v>-188</v>
      </c>
      <c r="AJ26" s="64">
        <f>IF(AJ27=0,0,AJ19/AJ27)</f>
        <v>0</v>
      </c>
      <c r="AK26" s="26"/>
      <c r="AL26" s="44" t="s">
        <v>29</v>
      </c>
      <c r="AM26" s="63">
        <v>10</v>
      </c>
      <c r="AN26" s="64">
        <f t="shared" si="15"/>
        <v>-10</v>
      </c>
      <c r="AO26" s="64">
        <f>IF(AO27=0,0,AO19/AO27)</f>
        <v>0</v>
      </c>
      <c r="AP26" s="26"/>
      <c r="AQ26" s="48" t="s">
        <v>29</v>
      </c>
      <c r="AR26" s="65">
        <f>D26+I26+N26+S26+X26+AC26+AH26</f>
        <v>16684</v>
      </c>
      <c r="AS26" s="66">
        <f t="shared" si="16"/>
        <v>-16684</v>
      </c>
      <c r="AT26" s="66">
        <f>F26+K26+P26+U26+Z26+AE26+AJ26</f>
        <v>0</v>
      </c>
      <c r="AU26" s="26"/>
    </row>
    <row r="27" spans="1:47" x14ac:dyDescent="0.2">
      <c r="A27" s="67"/>
      <c r="B27" s="43"/>
      <c r="C27" s="44" t="s">
        <v>30</v>
      </c>
      <c r="D27" s="68">
        <f>IF(D26=0,0,D19/D26)</f>
        <v>22.354445506692162</v>
      </c>
      <c r="E27" s="68">
        <f t="shared" si="12"/>
        <v>-22.354445506692162</v>
      </c>
      <c r="F27" s="68">
        <f>IF(D25=0,0,(F25/D25)*D27)</f>
        <v>0</v>
      </c>
      <c r="G27" s="47"/>
      <c r="H27" s="44" t="s">
        <v>30</v>
      </c>
      <c r="I27" s="68">
        <v>0</v>
      </c>
      <c r="J27" s="68">
        <v>0</v>
      </c>
      <c r="K27" s="68">
        <v>0</v>
      </c>
      <c r="L27" s="47"/>
      <c r="M27" s="44" t="s">
        <v>30</v>
      </c>
      <c r="N27" s="68">
        <v>0</v>
      </c>
      <c r="O27" s="68">
        <v>0</v>
      </c>
      <c r="P27" s="68">
        <v>0</v>
      </c>
      <c r="Q27" s="47"/>
      <c r="R27" s="44" t="s">
        <v>30</v>
      </c>
      <c r="S27" s="68">
        <v>0</v>
      </c>
      <c r="T27" s="68">
        <v>0</v>
      </c>
      <c r="U27" s="68">
        <v>0</v>
      </c>
      <c r="V27" s="26"/>
      <c r="W27" s="44" t="s">
        <v>30</v>
      </c>
      <c r="X27" s="68">
        <v>0</v>
      </c>
      <c r="Y27" s="68">
        <v>0</v>
      </c>
      <c r="Z27" s="68">
        <v>0</v>
      </c>
      <c r="AA27" s="26"/>
      <c r="AB27" s="44" t="s">
        <v>30</v>
      </c>
      <c r="AC27" s="68">
        <f>IF(AC26=0,0,AC19/AC26)</f>
        <v>0</v>
      </c>
      <c r="AD27" s="68">
        <f t="shared" si="13"/>
        <v>0</v>
      </c>
      <c r="AE27" s="68">
        <f>IF(AC25=0,0,(AE25/AC25)*AC27)</f>
        <v>0</v>
      </c>
      <c r="AF27" s="26"/>
      <c r="AG27" s="44" t="s">
        <v>30</v>
      </c>
      <c r="AH27" s="68">
        <f>IF(AH26=0,0,AH19/AH26)</f>
        <v>27.840425531914892</v>
      </c>
      <c r="AI27" s="68">
        <f t="shared" si="14"/>
        <v>-27.840425531914892</v>
      </c>
      <c r="AJ27" s="68">
        <f>IF(AH25=0,0,(AJ25/AH25)*AH27)</f>
        <v>0</v>
      </c>
      <c r="AK27" s="26"/>
      <c r="AL27" s="44" t="s">
        <v>30</v>
      </c>
      <c r="AM27" s="68">
        <f>IF(AM26=0,0,AM19/AM26)</f>
        <v>43.1</v>
      </c>
      <c r="AN27" s="68">
        <f t="shared" si="15"/>
        <v>-43.1</v>
      </c>
      <c r="AO27" s="68">
        <f>IF(AM25=0,0,(AO25/AM25)*AM27)</f>
        <v>0</v>
      </c>
      <c r="AP27" s="26"/>
      <c r="AQ27" s="48" t="s">
        <v>30</v>
      </c>
      <c r="AR27" s="69">
        <f>IF(AR26=0,0,AR19/AR26)</f>
        <v>22.292375929033806</v>
      </c>
      <c r="AS27" s="69">
        <f t="shared" si="16"/>
        <v>-22.292375929033806</v>
      </c>
      <c r="AT27" s="69">
        <f>IF(AT26=0,0,AT19/AT26)</f>
        <v>0</v>
      </c>
      <c r="AU27" s="26"/>
    </row>
    <row r="28" spans="1:47" x14ac:dyDescent="0.2">
      <c r="A28" s="17"/>
      <c r="B28" s="1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26"/>
      <c r="V28" s="26"/>
      <c r="W28" s="26"/>
      <c r="X28" s="26"/>
      <c r="Y28" s="26"/>
      <c r="Z28" s="26"/>
      <c r="AA28" s="26"/>
      <c r="AB28" s="26"/>
      <c r="AC28" s="47"/>
      <c r="AD28" s="47"/>
      <c r="AE28" s="47"/>
      <c r="AF28" s="26"/>
      <c r="AG28" s="26"/>
      <c r="AH28" s="47"/>
      <c r="AI28" s="47"/>
      <c r="AJ28" s="47"/>
      <c r="AK28" s="26"/>
      <c r="AL28" s="26"/>
      <c r="AM28" s="47"/>
      <c r="AN28" s="47"/>
      <c r="AO28" s="47"/>
      <c r="AP28" s="26"/>
      <c r="AQ28" s="26"/>
      <c r="AR28" s="26"/>
      <c r="AS28" s="26"/>
      <c r="AT28" s="26"/>
      <c r="AU28" s="26"/>
    </row>
    <row r="29" spans="1:47" x14ac:dyDescent="0.2">
      <c r="A29" s="42" t="s">
        <v>32</v>
      </c>
      <c r="B29" s="43"/>
      <c r="C29" s="44" t="s">
        <v>22</v>
      </c>
      <c r="D29" s="45">
        <v>123786</v>
      </c>
      <c r="E29" s="46">
        <f>F29-D29</f>
        <v>-123786</v>
      </c>
      <c r="F29" s="46">
        <f>F30*12</f>
        <v>0</v>
      </c>
      <c r="G29" s="47"/>
      <c r="H29" s="44" t="s">
        <v>22</v>
      </c>
      <c r="I29" s="45">
        <v>67282</v>
      </c>
      <c r="J29" s="46">
        <v>0</v>
      </c>
      <c r="K29" s="46">
        <v>0</v>
      </c>
      <c r="L29" s="47"/>
      <c r="M29" s="44" t="s">
        <v>22</v>
      </c>
      <c r="N29" s="45">
        <v>134057</v>
      </c>
      <c r="O29" s="46">
        <v>0</v>
      </c>
      <c r="P29" s="46">
        <v>0</v>
      </c>
      <c r="Q29" s="47"/>
      <c r="R29" s="44" t="s">
        <v>22</v>
      </c>
      <c r="S29" s="45">
        <v>261561</v>
      </c>
      <c r="T29" s="46">
        <v>0</v>
      </c>
      <c r="U29" s="46">
        <v>0</v>
      </c>
      <c r="V29" s="26"/>
      <c r="W29" s="44" t="s">
        <v>22</v>
      </c>
      <c r="X29" s="45">
        <v>32175</v>
      </c>
      <c r="Y29" s="46">
        <v>0</v>
      </c>
      <c r="Z29" s="46">
        <v>0</v>
      </c>
      <c r="AA29" s="26"/>
      <c r="AB29" s="44" t="s">
        <v>22</v>
      </c>
      <c r="AC29" s="45">
        <v>0</v>
      </c>
      <c r="AD29" s="46">
        <f>AE29-AC29</f>
        <v>0</v>
      </c>
      <c r="AE29" s="46">
        <f>AE30*12</f>
        <v>0</v>
      </c>
      <c r="AF29" s="26"/>
      <c r="AG29" s="44" t="s">
        <v>22</v>
      </c>
      <c r="AH29" s="45">
        <v>262</v>
      </c>
      <c r="AI29" s="46">
        <f>AJ29-AH29</f>
        <v>-262</v>
      </c>
      <c r="AJ29" s="46">
        <f>AJ30*12</f>
        <v>0</v>
      </c>
      <c r="AK29" s="26"/>
      <c r="AL29" s="44" t="s">
        <v>22</v>
      </c>
      <c r="AM29" s="45">
        <v>0</v>
      </c>
      <c r="AN29" s="46">
        <f>AO29-AM29</f>
        <v>0</v>
      </c>
      <c r="AO29" s="46">
        <f>AO30*12</f>
        <v>0</v>
      </c>
      <c r="AP29" s="26"/>
      <c r="AQ29" s="48" t="s">
        <v>22</v>
      </c>
      <c r="AR29" s="49">
        <f>D29+I29+N29+S29+X29+AC29+AH29+AM29</f>
        <v>619123</v>
      </c>
      <c r="AS29" s="50">
        <f>AT29-AR29</f>
        <v>-619123</v>
      </c>
      <c r="AT29" s="50">
        <f>F29+K29+P29+U29+Z29+AE29+AJ29+AO29</f>
        <v>0</v>
      </c>
      <c r="AU29" s="26"/>
    </row>
    <row r="30" spans="1:47" x14ac:dyDescent="0.2">
      <c r="A30" s="51"/>
      <c r="B30" s="43"/>
      <c r="C30" s="44" t="s">
        <v>23</v>
      </c>
      <c r="D30" s="45">
        <v>10316</v>
      </c>
      <c r="E30" s="46">
        <f>F30-D30</f>
        <v>-10316</v>
      </c>
      <c r="F30" s="46">
        <f>F32*F33</f>
        <v>0</v>
      </c>
      <c r="G30" s="47"/>
      <c r="H30" s="44" t="s">
        <v>23</v>
      </c>
      <c r="I30" s="45">
        <v>5607</v>
      </c>
      <c r="J30" s="46">
        <v>0</v>
      </c>
      <c r="K30" s="46">
        <v>0</v>
      </c>
      <c r="L30" s="47"/>
      <c r="M30" s="44" t="s">
        <v>23</v>
      </c>
      <c r="N30" s="45">
        <v>11172</v>
      </c>
      <c r="O30" s="46">
        <v>0</v>
      </c>
      <c r="P30" s="46">
        <v>0</v>
      </c>
      <c r="Q30" s="47"/>
      <c r="R30" s="44" t="s">
        <v>23</v>
      </c>
      <c r="S30" s="45">
        <v>21797</v>
      </c>
      <c r="T30" s="46">
        <v>0</v>
      </c>
      <c r="U30" s="46">
        <v>0</v>
      </c>
      <c r="V30" s="26"/>
      <c r="W30" s="44" t="s">
        <v>23</v>
      </c>
      <c r="X30" s="45">
        <v>2682</v>
      </c>
      <c r="Y30" s="46">
        <v>0</v>
      </c>
      <c r="Z30" s="46">
        <v>0</v>
      </c>
      <c r="AA30" s="26"/>
      <c r="AB30" s="44" t="s">
        <v>23</v>
      </c>
      <c r="AC30" s="45">
        <v>0</v>
      </c>
      <c r="AD30" s="46">
        <f>AE30-AC30</f>
        <v>0</v>
      </c>
      <c r="AE30" s="46">
        <f>AE32*AE33</f>
        <v>0</v>
      </c>
      <c r="AF30" s="26"/>
      <c r="AG30" s="44" t="s">
        <v>23</v>
      </c>
      <c r="AH30" s="45">
        <v>22</v>
      </c>
      <c r="AI30" s="46">
        <f>AJ30-AH30</f>
        <v>-22</v>
      </c>
      <c r="AJ30" s="46">
        <f>AJ32*AJ33</f>
        <v>0</v>
      </c>
      <c r="AK30" s="26"/>
      <c r="AL30" s="44" t="s">
        <v>23</v>
      </c>
      <c r="AM30" s="45">
        <v>0</v>
      </c>
      <c r="AN30" s="46">
        <f>AO30-AM30</f>
        <v>0</v>
      </c>
      <c r="AO30" s="46">
        <f>AO32*AO33</f>
        <v>0</v>
      </c>
      <c r="AP30" s="26"/>
      <c r="AQ30" s="48" t="s">
        <v>23</v>
      </c>
      <c r="AR30" s="49">
        <f>D30+I30+N30+S30+X30+AC30+AH30+AM30</f>
        <v>51596</v>
      </c>
      <c r="AS30" s="50">
        <f>AT30-AR30</f>
        <v>-51596</v>
      </c>
      <c r="AT30" s="50">
        <f t="shared" ref="AT30" si="18">F30+K30+P30+U30+Z30+AE30+AJ30+AO30</f>
        <v>0</v>
      </c>
      <c r="AU30" s="26"/>
    </row>
    <row r="31" spans="1:47" x14ac:dyDescent="0.2">
      <c r="A31" s="51"/>
      <c r="B31" s="43"/>
      <c r="C31" s="44" t="s">
        <v>24</v>
      </c>
      <c r="D31" s="52">
        <f>D29/$D$3</f>
        <v>2.5519250762417147E-2</v>
      </c>
      <c r="E31" s="52">
        <f>IF(D31=0,0,(F31-D31)/D31)</f>
        <v>-1</v>
      </c>
      <c r="F31" s="52">
        <f>F29/$K$3</f>
        <v>0</v>
      </c>
      <c r="G31" s="47"/>
      <c r="H31" s="44" t="s">
        <v>24</v>
      </c>
      <c r="I31" s="52">
        <v>0</v>
      </c>
      <c r="J31" s="52">
        <v>0</v>
      </c>
      <c r="K31" s="52">
        <v>0</v>
      </c>
      <c r="L31" s="47"/>
      <c r="M31" s="44" t="s">
        <v>24</v>
      </c>
      <c r="N31" s="52">
        <v>0</v>
      </c>
      <c r="O31" s="52">
        <v>0</v>
      </c>
      <c r="P31" s="52">
        <v>0</v>
      </c>
      <c r="Q31" s="47"/>
      <c r="R31" s="44" t="s">
        <v>24</v>
      </c>
      <c r="S31" s="52">
        <v>0</v>
      </c>
      <c r="T31" s="52">
        <v>0</v>
      </c>
      <c r="U31" s="52">
        <v>0</v>
      </c>
      <c r="V31" s="26"/>
      <c r="W31" s="44" t="s">
        <v>24</v>
      </c>
      <c r="X31" s="52">
        <v>0</v>
      </c>
      <c r="Y31" s="52">
        <v>0</v>
      </c>
      <c r="Z31" s="52">
        <v>0</v>
      </c>
      <c r="AA31" s="26"/>
      <c r="AB31" s="44" t="s">
        <v>24</v>
      </c>
      <c r="AC31" s="52">
        <f>AC29/$D$3</f>
        <v>0</v>
      </c>
      <c r="AD31" s="52">
        <f>IF(AC31=0,0,(AE31-AC31)/AC31)</f>
        <v>0</v>
      </c>
      <c r="AE31" s="52">
        <f>AE29/$K$3</f>
        <v>0</v>
      </c>
      <c r="AF31" s="26"/>
      <c r="AG31" s="44" t="s">
        <v>24</v>
      </c>
      <c r="AH31" s="52">
        <f>AH29/$D$3</f>
        <v>5.4012923107243894E-5</v>
      </c>
      <c r="AI31" s="52">
        <f>IF(AH31=0,0,(AJ31-AH31)/AH31)</f>
        <v>-1</v>
      </c>
      <c r="AJ31" s="52">
        <f>AJ29/$K$3</f>
        <v>0</v>
      </c>
      <c r="AK31" s="26"/>
      <c r="AL31" s="44" t="s">
        <v>24</v>
      </c>
      <c r="AM31" s="52">
        <f>AM29/$D$3</f>
        <v>0</v>
      </c>
      <c r="AN31" s="52">
        <f>IF(AM31=0,0,(AO31-AM31)/AM31)</f>
        <v>0</v>
      </c>
      <c r="AO31" s="52">
        <f>AO29/$K$3</f>
        <v>0</v>
      </c>
      <c r="AP31" s="26"/>
      <c r="AQ31" s="48" t="s">
        <v>24</v>
      </c>
      <c r="AR31" s="53">
        <f>AR29/$D$3</f>
        <v>0.12763604195773345</v>
      </c>
      <c r="AS31" s="53">
        <f>IF(AR31=0,0,(AT31-AR31)/AR31)</f>
        <v>-1</v>
      </c>
      <c r="AT31" s="53">
        <f>AT29/$D$3</f>
        <v>0</v>
      </c>
      <c r="AU31" s="26"/>
    </row>
    <row r="32" spans="1:47" x14ac:dyDescent="0.2">
      <c r="A32" s="51"/>
      <c r="B32" s="43"/>
      <c r="C32" s="44" t="s">
        <v>25</v>
      </c>
      <c r="D32" s="54">
        <v>115</v>
      </c>
      <c r="E32" s="55">
        <f t="shared" ref="E32:E37" si="19">F32-D32</f>
        <v>-115</v>
      </c>
      <c r="F32" s="56">
        <v>0</v>
      </c>
      <c r="G32" s="47"/>
      <c r="H32" s="44" t="s">
        <v>25</v>
      </c>
      <c r="I32" s="54">
        <v>17</v>
      </c>
      <c r="J32" s="55">
        <v>0</v>
      </c>
      <c r="K32" s="56">
        <v>0</v>
      </c>
      <c r="L32" s="47"/>
      <c r="M32" s="44" t="s">
        <v>25</v>
      </c>
      <c r="N32" s="54">
        <v>65</v>
      </c>
      <c r="O32" s="55">
        <v>0</v>
      </c>
      <c r="P32" s="56">
        <v>0</v>
      </c>
      <c r="Q32" s="47"/>
      <c r="R32" s="44" t="s">
        <v>25</v>
      </c>
      <c r="S32" s="54">
        <v>43</v>
      </c>
      <c r="T32" s="55">
        <v>0</v>
      </c>
      <c r="U32" s="56">
        <v>0</v>
      </c>
      <c r="V32" s="26"/>
      <c r="W32" s="44" t="s">
        <v>25</v>
      </c>
      <c r="X32" s="54">
        <v>14</v>
      </c>
      <c r="Y32" s="55">
        <v>0</v>
      </c>
      <c r="Z32" s="56">
        <v>0</v>
      </c>
      <c r="AA32" s="26"/>
      <c r="AB32" s="44" t="s">
        <v>25</v>
      </c>
      <c r="AC32" s="54">
        <v>0</v>
      </c>
      <c r="AD32" s="55">
        <f t="shared" ref="AD32:AD37" si="20">AE32-AC32</f>
        <v>0</v>
      </c>
      <c r="AE32" s="56">
        <v>0</v>
      </c>
      <c r="AF32" s="26"/>
      <c r="AG32" s="44" t="s">
        <v>25</v>
      </c>
      <c r="AH32" s="54">
        <v>2</v>
      </c>
      <c r="AI32" s="55">
        <f t="shared" ref="AI32:AI37" si="21">AJ32-AH32</f>
        <v>-2</v>
      </c>
      <c r="AJ32" s="56">
        <v>0</v>
      </c>
      <c r="AK32" s="26"/>
      <c r="AL32" s="44" t="s">
        <v>25</v>
      </c>
      <c r="AM32" s="54">
        <v>0</v>
      </c>
      <c r="AN32" s="55">
        <f t="shared" ref="AN32:AN37" si="22">AO32-AM32</f>
        <v>0</v>
      </c>
      <c r="AO32" s="56">
        <v>0</v>
      </c>
      <c r="AP32" s="26"/>
      <c r="AQ32" s="48" t="s">
        <v>25</v>
      </c>
      <c r="AR32" s="57">
        <f>D32+I32+N32+AC32</f>
        <v>197</v>
      </c>
      <c r="AS32" s="58">
        <f t="shared" ref="AS32:AS37" si="23">AT32-AR32</f>
        <v>-197</v>
      </c>
      <c r="AT32" s="57">
        <f>F32+K32+P32+AE32</f>
        <v>0</v>
      </c>
      <c r="AU32" s="26"/>
    </row>
    <row r="33" spans="1:47" x14ac:dyDescent="0.2">
      <c r="A33" s="51"/>
      <c r="B33" s="43"/>
      <c r="C33" s="44" t="s">
        <v>26</v>
      </c>
      <c r="D33" s="46">
        <f>IF(D32=0,0,D30/D32)</f>
        <v>89.704347826086959</v>
      </c>
      <c r="E33" s="46">
        <f t="shared" si="19"/>
        <v>-89.704347826086959</v>
      </c>
      <c r="F33" s="59">
        <v>0</v>
      </c>
      <c r="G33" s="47"/>
      <c r="H33" s="44" t="s">
        <v>26</v>
      </c>
      <c r="I33" s="46">
        <v>0</v>
      </c>
      <c r="J33" s="46">
        <v>0</v>
      </c>
      <c r="K33" s="59">
        <v>0</v>
      </c>
      <c r="L33" s="47"/>
      <c r="M33" s="44" t="s">
        <v>26</v>
      </c>
      <c r="N33" s="46">
        <v>0</v>
      </c>
      <c r="O33" s="46">
        <v>0</v>
      </c>
      <c r="P33" s="59">
        <v>0</v>
      </c>
      <c r="Q33" s="47"/>
      <c r="R33" s="44" t="s">
        <v>26</v>
      </c>
      <c r="S33" s="46">
        <v>0</v>
      </c>
      <c r="T33" s="46">
        <v>0</v>
      </c>
      <c r="U33" s="59">
        <v>0</v>
      </c>
      <c r="V33" s="26"/>
      <c r="W33" s="44" t="s">
        <v>26</v>
      </c>
      <c r="X33" s="46">
        <v>0</v>
      </c>
      <c r="Y33" s="46">
        <v>0</v>
      </c>
      <c r="Z33" s="59">
        <v>0</v>
      </c>
      <c r="AA33" s="26"/>
      <c r="AB33" s="44" t="s">
        <v>26</v>
      </c>
      <c r="AC33" s="46">
        <f>IF(AC32=0,0,AC30/AC32)</f>
        <v>0</v>
      </c>
      <c r="AD33" s="46">
        <f t="shared" si="20"/>
        <v>0</v>
      </c>
      <c r="AE33" s="59">
        <v>0</v>
      </c>
      <c r="AF33" s="26"/>
      <c r="AG33" s="44" t="s">
        <v>26</v>
      </c>
      <c r="AH33" s="46">
        <f>IF(AH32=0,0,AH30/AH32)</f>
        <v>11</v>
      </c>
      <c r="AI33" s="46">
        <f t="shared" si="21"/>
        <v>-11</v>
      </c>
      <c r="AJ33" s="59">
        <v>0</v>
      </c>
      <c r="AK33" s="26"/>
      <c r="AL33" s="44" t="s">
        <v>26</v>
      </c>
      <c r="AM33" s="46">
        <f>IF(AM32=0,0,AM30/AM32)</f>
        <v>0</v>
      </c>
      <c r="AN33" s="46">
        <f t="shared" si="22"/>
        <v>0</v>
      </c>
      <c r="AO33" s="59">
        <v>0</v>
      </c>
      <c r="AP33" s="26"/>
      <c r="AQ33" s="48" t="s">
        <v>26</v>
      </c>
      <c r="AR33" s="50">
        <f>IF(AR32=0,0,AR30/AR32)</f>
        <v>261.90862944162438</v>
      </c>
      <c r="AS33" s="50">
        <f t="shared" si="23"/>
        <v>-261.90862944162438</v>
      </c>
      <c r="AT33" s="50">
        <f>IF(AT32=0,0,AT30/AT32)</f>
        <v>0</v>
      </c>
      <c r="AU33" s="26"/>
    </row>
    <row r="34" spans="1:47" x14ac:dyDescent="0.2">
      <c r="A34" s="51"/>
      <c r="B34" s="43"/>
      <c r="C34" s="60" t="s">
        <v>27</v>
      </c>
      <c r="D34" s="45">
        <v>0</v>
      </c>
      <c r="E34" s="46">
        <f t="shared" si="19"/>
        <v>0</v>
      </c>
      <c r="F34" s="46">
        <f>F29*F35</f>
        <v>0</v>
      </c>
      <c r="G34" s="47"/>
      <c r="H34" s="60" t="s">
        <v>27</v>
      </c>
      <c r="I34" s="45">
        <v>0</v>
      </c>
      <c r="J34" s="46">
        <v>0</v>
      </c>
      <c r="K34" s="46">
        <v>0</v>
      </c>
      <c r="L34" s="47"/>
      <c r="M34" s="60" t="s">
        <v>27</v>
      </c>
      <c r="N34" s="45">
        <v>0</v>
      </c>
      <c r="O34" s="46">
        <v>0</v>
      </c>
      <c r="P34" s="46">
        <v>0</v>
      </c>
      <c r="Q34" s="47"/>
      <c r="R34" s="60" t="s">
        <v>27</v>
      </c>
      <c r="S34" s="45">
        <v>0</v>
      </c>
      <c r="T34" s="46">
        <v>0</v>
      </c>
      <c r="U34" s="46">
        <v>0</v>
      </c>
      <c r="V34" s="26"/>
      <c r="W34" s="60" t="s">
        <v>27</v>
      </c>
      <c r="X34" s="45">
        <v>0</v>
      </c>
      <c r="Y34" s="46">
        <v>0</v>
      </c>
      <c r="Z34" s="46">
        <v>0</v>
      </c>
      <c r="AA34" s="26"/>
      <c r="AB34" s="60" t="s">
        <v>27</v>
      </c>
      <c r="AC34" s="45">
        <v>0</v>
      </c>
      <c r="AD34" s="46">
        <f t="shared" si="20"/>
        <v>0</v>
      </c>
      <c r="AE34" s="46">
        <f>AE29*AE35</f>
        <v>0</v>
      </c>
      <c r="AF34" s="26"/>
      <c r="AG34" s="60" t="s">
        <v>27</v>
      </c>
      <c r="AH34" s="45">
        <v>0</v>
      </c>
      <c r="AI34" s="46">
        <f t="shared" si="21"/>
        <v>0</v>
      </c>
      <c r="AJ34" s="46">
        <f>AJ29*AJ35</f>
        <v>0</v>
      </c>
      <c r="AK34" s="26"/>
      <c r="AL34" s="60" t="s">
        <v>27</v>
      </c>
      <c r="AM34" s="45">
        <v>0</v>
      </c>
      <c r="AN34" s="46">
        <f t="shared" si="22"/>
        <v>0</v>
      </c>
      <c r="AO34" s="46">
        <f>AO29*AO35</f>
        <v>0</v>
      </c>
      <c r="AP34" s="26"/>
      <c r="AQ34" s="61" t="s">
        <v>27</v>
      </c>
      <c r="AR34" s="49">
        <f>D34+I34+N34+S34+X34+AC34+AH34+AM34</f>
        <v>0</v>
      </c>
      <c r="AS34" s="50">
        <f t="shared" si="23"/>
        <v>0</v>
      </c>
      <c r="AT34" s="50">
        <f t="shared" ref="AT34" si="24">F34+K34+P34+U34+Z34+AE34+AJ34+AO34</f>
        <v>0</v>
      </c>
      <c r="AU34" s="26"/>
    </row>
    <row r="35" spans="1:47" x14ac:dyDescent="0.2">
      <c r="A35" s="51"/>
      <c r="B35" s="43"/>
      <c r="C35" s="44" t="s">
        <v>28</v>
      </c>
      <c r="D35" s="52">
        <f>IF(D29=0,0,D34/D29)</f>
        <v>0</v>
      </c>
      <c r="E35" s="52">
        <f t="shared" si="19"/>
        <v>0</v>
      </c>
      <c r="F35" s="62">
        <v>0</v>
      </c>
      <c r="G35" s="47"/>
      <c r="H35" s="44" t="s">
        <v>28</v>
      </c>
      <c r="I35" s="52">
        <v>0</v>
      </c>
      <c r="J35" s="52">
        <v>0</v>
      </c>
      <c r="K35" s="62">
        <v>0</v>
      </c>
      <c r="L35" s="47"/>
      <c r="M35" s="44" t="s">
        <v>28</v>
      </c>
      <c r="N35" s="52">
        <v>0</v>
      </c>
      <c r="O35" s="52">
        <v>0</v>
      </c>
      <c r="P35" s="62">
        <v>0</v>
      </c>
      <c r="Q35" s="47"/>
      <c r="R35" s="44" t="s">
        <v>28</v>
      </c>
      <c r="S35" s="52">
        <v>0</v>
      </c>
      <c r="T35" s="52">
        <v>0</v>
      </c>
      <c r="U35" s="62">
        <v>0</v>
      </c>
      <c r="V35" s="26"/>
      <c r="W35" s="44" t="s">
        <v>28</v>
      </c>
      <c r="X35" s="52">
        <v>0</v>
      </c>
      <c r="Y35" s="52">
        <v>0</v>
      </c>
      <c r="Z35" s="62">
        <v>0</v>
      </c>
      <c r="AA35" s="26"/>
      <c r="AB35" s="44" t="s">
        <v>28</v>
      </c>
      <c r="AC35" s="52">
        <f>IF(AC29=0,0,AC34/AC29)</f>
        <v>0</v>
      </c>
      <c r="AD35" s="52">
        <f t="shared" si="20"/>
        <v>0</v>
      </c>
      <c r="AE35" s="62">
        <v>0</v>
      </c>
      <c r="AF35" s="26"/>
      <c r="AG35" s="44" t="s">
        <v>28</v>
      </c>
      <c r="AH35" s="52">
        <f>IF(AH29=0,0,AH34/AH29)</f>
        <v>0</v>
      </c>
      <c r="AI35" s="52">
        <f t="shared" si="21"/>
        <v>0</v>
      </c>
      <c r="AJ35" s="62">
        <v>0</v>
      </c>
      <c r="AK35" s="26"/>
      <c r="AL35" s="44" t="s">
        <v>28</v>
      </c>
      <c r="AM35" s="52">
        <f>IF(AM29=0,0,AM34/AM29)</f>
        <v>0</v>
      </c>
      <c r="AN35" s="52">
        <f t="shared" si="22"/>
        <v>0</v>
      </c>
      <c r="AO35" s="62">
        <v>0</v>
      </c>
      <c r="AP35" s="26"/>
      <c r="AQ35" s="48" t="s">
        <v>28</v>
      </c>
      <c r="AR35" s="53">
        <f>IF(AR29=0,0,AR34/AR29)</f>
        <v>0</v>
      </c>
      <c r="AS35" s="53">
        <f t="shared" si="23"/>
        <v>0</v>
      </c>
      <c r="AT35" s="53">
        <f>IF(AT29=0,0,AT34/AT29)</f>
        <v>0</v>
      </c>
      <c r="AU35" s="26"/>
    </row>
    <row r="36" spans="1:47" x14ac:dyDescent="0.2">
      <c r="A36" s="51"/>
      <c r="B36" s="43"/>
      <c r="C36" s="44" t="s">
        <v>29</v>
      </c>
      <c r="D36" s="63">
        <v>5447</v>
      </c>
      <c r="E36" s="64">
        <f t="shared" si="19"/>
        <v>-5447</v>
      </c>
      <c r="F36" s="64">
        <f>IF(F37=0,0,F29/F37)</f>
        <v>0</v>
      </c>
      <c r="G36" s="47"/>
      <c r="H36" s="44" t="s">
        <v>29</v>
      </c>
      <c r="I36" s="63">
        <v>2681</v>
      </c>
      <c r="J36" s="64">
        <v>0</v>
      </c>
      <c r="K36" s="64">
        <v>0</v>
      </c>
      <c r="L36" s="47"/>
      <c r="M36" s="44" t="s">
        <v>29</v>
      </c>
      <c r="N36" s="63">
        <v>5674</v>
      </c>
      <c r="O36" s="64">
        <v>0</v>
      </c>
      <c r="P36" s="64">
        <v>0</v>
      </c>
      <c r="Q36" s="47"/>
      <c r="R36" s="44" t="s">
        <v>29</v>
      </c>
      <c r="S36" s="63">
        <v>10683</v>
      </c>
      <c r="T36" s="64">
        <v>0</v>
      </c>
      <c r="U36" s="64">
        <v>0</v>
      </c>
      <c r="V36" s="26"/>
      <c r="W36" s="44" t="s">
        <v>29</v>
      </c>
      <c r="X36" s="63">
        <v>1512</v>
      </c>
      <c r="Y36" s="64">
        <v>0</v>
      </c>
      <c r="Z36" s="64">
        <v>0</v>
      </c>
      <c r="AA36" s="26"/>
      <c r="AB36" s="44" t="s">
        <v>29</v>
      </c>
      <c r="AC36" s="63">
        <v>0</v>
      </c>
      <c r="AD36" s="64">
        <f t="shared" si="20"/>
        <v>0</v>
      </c>
      <c r="AE36" s="64">
        <f>IF(AE37=0,0,AE29/AE37)</f>
        <v>0</v>
      </c>
      <c r="AF36" s="26"/>
      <c r="AG36" s="44" t="s">
        <v>29</v>
      </c>
      <c r="AH36" s="63">
        <v>15</v>
      </c>
      <c r="AI36" s="64">
        <f t="shared" si="21"/>
        <v>-15</v>
      </c>
      <c r="AJ36" s="64">
        <f>IF(AJ37=0,0,AJ29/AJ37)</f>
        <v>0</v>
      </c>
      <c r="AK36" s="26"/>
      <c r="AL36" s="44" t="s">
        <v>29</v>
      </c>
      <c r="AM36" s="63">
        <v>0</v>
      </c>
      <c r="AN36" s="64">
        <f t="shared" si="22"/>
        <v>0</v>
      </c>
      <c r="AO36" s="64">
        <f>IF(AO37=0,0,AO29/AO37)</f>
        <v>0</v>
      </c>
      <c r="AP36" s="26"/>
      <c r="AQ36" s="48" t="s">
        <v>29</v>
      </c>
      <c r="AR36" s="65">
        <f>D36+I36+N36+S36+X36+AC36+AH36</f>
        <v>26012</v>
      </c>
      <c r="AS36" s="66">
        <f t="shared" si="23"/>
        <v>-26012</v>
      </c>
      <c r="AT36" s="66">
        <f>F36+K36+P36+U36+Z36+AE36+AJ36</f>
        <v>0</v>
      </c>
      <c r="AU36" s="26"/>
    </row>
    <row r="37" spans="1:47" x14ac:dyDescent="0.2">
      <c r="A37" s="67"/>
      <c r="B37" s="43"/>
      <c r="C37" s="44" t="s">
        <v>30</v>
      </c>
      <c r="D37" s="68">
        <f>IF(D36=0,0,D29/D36)</f>
        <v>22.725536992840095</v>
      </c>
      <c r="E37" s="68">
        <f t="shared" si="19"/>
        <v>-22.725536992840095</v>
      </c>
      <c r="F37" s="68">
        <f>IF(D35=0,0,(F35/D35)*D37)</f>
        <v>0</v>
      </c>
      <c r="G37" s="47"/>
      <c r="H37" s="44" t="s">
        <v>30</v>
      </c>
      <c r="I37" s="68">
        <v>0</v>
      </c>
      <c r="J37" s="68">
        <v>0</v>
      </c>
      <c r="K37" s="68">
        <v>0</v>
      </c>
      <c r="L37" s="47"/>
      <c r="M37" s="44" t="s">
        <v>30</v>
      </c>
      <c r="N37" s="68">
        <v>0</v>
      </c>
      <c r="O37" s="68">
        <v>0</v>
      </c>
      <c r="P37" s="68">
        <v>0</v>
      </c>
      <c r="Q37" s="47"/>
      <c r="R37" s="44" t="s">
        <v>30</v>
      </c>
      <c r="S37" s="68">
        <v>0</v>
      </c>
      <c r="T37" s="68">
        <v>0</v>
      </c>
      <c r="U37" s="68">
        <v>0</v>
      </c>
      <c r="V37" s="26"/>
      <c r="W37" s="44" t="s">
        <v>30</v>
      </c>
      <c r="X37" s="68">
        <v>0</v>
      </c>
      <c r="Y37" s="68">
        <v>0</v>
      </c>
      <c r="Z37" s="68">
        <v>0</v>
      </c>
      <c r="AA37" s="26"/>
      <c r="AB37" s="44" t="s">
        <v>30</v>
      </c>
      <c r="AC37" s="68">
        <f>IF(AC36=0,0,AC29/AC36)</f>
        <v>0</v>
      </c>
      <c r="AD37" s="68">
        <f t="shared" si="20"/>
        <v>0</v>
      </c>
      <c r="AE37" s="68">
        <f>IF(AC35=0,0,(AE35/AC35)*AC37)</f>
        <v>0</v>
      </c>
      <c r="AF37" s="26"/>
      <c r="AG37" s="44" t="s">
        <v>30</v>
      </c>
      <c r="AH37" s="68">
        <f>IF(AH36=0,0,AH29/AH36)</f>
        <v>17.466666666666665</v>
      </c>
      <c r="AI37" s="68">
        <f t="shared" si="21"/>
        <v>-17.466666666666665</v>
      </c>
      <c r="AJ37" s="68">
        <f>IF(AH35=0,0,(AJ35/AH35)*AH37)</f>
        <v>0</v>
      </c>
      <c r="AK37" s="26"/>
      <c r="AL37" s="44" t="s">
        <v>30</v>
      </c>
      <c r="AM37" s="68">
        <f>IF(AM36=0,0,AM29/AM36)</f>
        <v>0</v>
      </c>
      <c r="AN37" s="68">
        <f t="shared" si="22"/>
        <v>0</v>
      </c>
      <c r="AO37" s="68">
        <f>IF(AM35=0,0,(AO35/AM35)*AM37)</f>
        <v>0</v>
      </c>
      <c r="AP37" s="26"/>
      <c r="AQ37" s="48" t="s">
        <v>30</v>
      </c>
      <c r="AR37" s="69">
        <f>IF(AR36=0,0,AR29/AR36)</f>
        <v>23.801437797939414</v>
      </c>
      <c r="AS37" s="69">
        <f t="shared" si="23"/>
        <v>-23.801437797939414</v>
      </c>
      <c r="AT37" s="69">
        <f>IF(AT36=0,0,AT29/AT36)</f>
        <v>0</v>
      </c>
      <c r="AU37" s="26"/>
    </row>
    <row r="38" spans="1:47" x14ac:dyDescent="0.2">
      <c r="A38" s="17"/>
      <c r="B38" s="1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26"/>
      <c r="V38" s="26"/>
      <c r="W38" s="26"/>
      <c r="X38" s="26"/>
      <c r="Y38" s="26"/>
      <c r="Z38" s="26"/>
      <c r="AA38" s="26"/>
      <c r="AB38" s="26"/>
      <c r="AC38" s="47"/>
      <c r="AD38" s="47"/>
      <c r="AE38" s="47"/>
      <c r="AF38" s="26"/>
      <c r="AG38" s="26"/>
      <c r="AH38" s="47"/>
      <c r="AI38" s="47"/>
      <c r="AJ38" s="47"/>
      <c r="AK38" s="26"/>
      <c r="AL38" s="26"/>
      <c r="AM38" s="47"/>
      <c r="AN38" s="47"/>
      <c r="AO38" s="47"/>
      <c r="AP38" s="26"/>
      <c r="AQ38" s="26"/>
      <c r="AR38" s="26"/>
      <c r="AS38" s="26"/>
      <c r="AT38" s="26"/>
      <c r="AU38" s="26"/>
    </row>
    <row r="39" spans="1:47" x14ac:dyDescent="0.2">
      <c r="A39" s="42" t="s">
        <v>33</v>
      </c>
      <c r="B39" s="43"/>
      <c r="C39" s="44" t="s">
        <v>22</v>
      </c>
      <c r="D39" s="45">
        <v>427880</v>
      </c>
      <c r="E39" s="46">
        <f>F39-D39</f>
        <v>-427880</v>
      </c>
      <c r="F39" s="46">
        <f>F40*12</f>
        <v>0</v>
      </c>
      <c r="G39" s="47"/>
      <c r="H39" s="44" t="s">
        <v>22</v>
      </c>
      <c r="I39" s="45">
        <v>0</v>
      </c>
      <c r="J39" s="46">
        <v>0</v>
      </c>
      <c r="K39" s="46">
        <v>0</v>
      </c>
      <c r="L39" s="47"/>
      <c r="M39" s="44" t="s">
        <v>22</v>
      </c>
      <c r="N39" s="45">
        <v>58435</v>
      </c>
      <c r="O39" s="46">
        <v>0</v>
      </c>
      <c r="P39" s="46">
        <v>0</v>
      </c>
      <c r="Q39" s="47"/>
      <c r="R39" s="44" t="s">
        <v>22</v>
      </c>
      <c r="S39" s="45">
        <v>0</v>
      </c>
      <c r="T39" s="46">
        <v>0</v>
      </c>
      <c r="U39" s="46">
        <v>0</v>
      </c>
      <c r="V39" s="26"/>
      <c r="W39" s="44" t="s">
        <v>22</v>
      </c>
      <c r="X39" s="45">
        <v>0</v>
      </c>
      <c r="Y39" s="46">
        <v>0</v>
      </c>
      <c r="Z39" s="46">
        <v>0</v>
      </c>
      <c r="AA39" s="26"/>
      <c r="AB39" s="44" t="s">
        <v>22</v>
      </c>
      <c r="AC39" s="45">
        <v>0</v>
      </c>
      <c r="AD39" s="46">
        <f>AE39-AC39</f>
        <v>0</v>
      </c>
      <c r="AE39" s="46">
        <f>AE40*12</f>
        <v>0</v>
      </c>
      <c r="AF39" s="26"/>
      <c r="AG39" s="44" t="s">
        <v>22</v>
      </c>
      <c r="AH39" s="45">
        <v>835</v>
      </c>
      <c r="AI39" s="46">
        <f>AJ39-AH39</f>
        <v>-835</v>
      </c>
      <c r="AJ39" s="46">
        <f>AJ40*12</f>
        <v>0</v>
      </c>
      <c r="AK39" s="26"/>
      <c r="AL39" s="44" t="s">
        <v>22</v>
      </c>
      <c r="AM39" s="45">
        <v>0</v>
      </c>
      <c r="AN39" s="46">
        <f>AO39-AM39</f>
        <v>0</v>
      </c>
      <c r="AO39" s="46">
        <f>AO40*12</f>
        <v>0</v>
      </c>
      <c r="AP39" s="26"/>
      <c r="AQ39" s="48" t="s">
        <v>22</v>
      </c>
      <c r="AR39" s="49">
        <f>D39+I39+N39+S39+X39+AC39+AH39+AM39</f>
        <v>487150</v>
      </c>
      <c r="AS39" s="50">
        <f>AT39-AR39</f>
        <v>-487150</v>
      </c>
      <c r="AT39" s="50">
        <f>F39+K39+P39+U39+Z39+AE39+AJ39+AO39</f>
        <v>0</v>
      </c>
      <c r="AU39" s="26"/>
    </row>
    <row r="40" spans="1:47" x14ac:dyDescent="0.2">
      <c r="A40" s="51"/>
      <c r="B40" s="43"/>
      <c r="C40" s="44" t="s">
        <v>23</v>
      </c>
      <c r="D40" s="45">
        <v>35657</v>
      </c>
      <c r="E40" s="46">
        <f>F40-D40</f>
        <v>-35657</v>
      </c>
      <c r="F40" s="46">
        <f>F42*F43</f>
        <v>0</v>
      </c>
      <c r="G40" s="47"/>
      <c r="H40" s="44" t="s">
        <v>23</v>
      </c>
      <c r="I40" s="45">
        <v>0</v>
      </c>
      <c r="J40" s="46">
        <v>0</v>
      </c>
      <c r="K40" s="46">
        <v>0</v>
      </c>
      <c r="L40" s="47"/>
      <c r="M40" s="44" t="s">
        <v>23</v>
      </c>
      <c r="N40" s="45">
        <v>4870</v>
      </c>
      <c r="O40" s="46">
        <v>0</v>
      </c>
      <c r="P40" s="46">
        <v>0</v>
      </c>
      <c r="Q40" s="47"/>
      <c r="R40" s="44" t="s">
        <v>23</v>
      </c>
      <c r="S40" s="45">
        <v>0</v>
      </c>
      <c r="T40" s="46">
        <v>0</v>
      </c>
      <c r="U40" s="46">
        <v>0</v>
      </c>
      <c r="V40" s="26"/>
      <c r="W40" s="44" t="s">
        <v>23</v>
      </c>
      <c r="X40" s="45">
        <v>0</v>
      </c>
      <c r="Y40" s="46">
        <v>0</v>
      </c>
      <c r="Z40" s="46">
        <v>0</v>
      </c>
      <c r="AA40" s="26"/>
      <c r="AB40" s="44" t="s">
        <v>23</v>
      </c>
      <c r="AC40" s="45">
        <v>0</v>
      </c>
      <c r="AD40" s="46">
        <f>AE40-AC40</f>
        <v>0</v>
      </c>
      <c r="AE40" s="46">
        <f>AE42*AE43</f>
        <v>0</v>
      </c>
      <c r="AF40" s="26"/>
      <c r="AG40" s="44" t="s">
        <v>23</v>
      </c>
      <c r="AH40" s="45">
        <v>70</v>
      </c>
      <c r="AI40" s="46">
        <f>AJ40-AH40</f>
        <v>-70</v>
      </c>
      <c r="AJ40" s="46">
        <f>AJ42*AJ43</f>
        <v>0</v>
      </c>
      <c r="AK40" s="26"/>
      <c r="AL40" s="44" t="s">
        <v>23</v>
      </c>
      <c r="AM40" s="45">
        <v>0</v>
      </c>
      <c r="AN40" s="46">
        <f>AO40-AM40</f>
        <v>0</v>
      </c>
      <c r="AO40" s="46">
        <f>AO42*AO43</f>
        <v>0</v>
      </c>
      <c r="AP40" s="26"/>
      <c r="AQ40" s="48" t="s">
        <v>23</v>
      </c>
      <c r="AR40" s="49">
        <f>D40+I40+N40+S40+X40+AC40+AH40+AM40</f>
        <v>40597</v>
      </c>
      <c r="AS40" s="50">
        <f>AT40-AR40</f>
        <v>-40597</v>
      </c>
      <c r="AT40" s="50">
        <f t="shared" ref="AT40" si="25">F40+K40+P40+U40+Z40+AE40+AJ40+AO40</f>
        <v>0</v>
      </c>
      <c r="AU40" s="26"/>
    </row>
    <row r="41" spans="1:47" x14ac:dyDescent="0.2">
      <c r="A41" s="51"/>
      <c r="B41" s="43"/>
      <c r="C41" s="44" t="s">
        <v>24</v>
      </c>
      <c r="D41" s="52">
        <f>D39/$D$3</f>
        <v>8.8210112744761524E-2</v>
      </c>
      <c r="E41" s="52">
        <f>IF(D41=0,0,(F41-D41)/D41)</f>
        <v>-1</v>
      </c>
      <c r="F41" s="52">
        <f>F39/$K$3</f>
        <v>0</v>
      </c>
      <c r="G41" s="47"/>
      <c r="H41" s="44" t="s">
        <v>24</v>
      </c>
      <c r="I41" s="52">
        <v>0</v>
      </c>
      <c r="J41" s="52">
        <v>0</v>
      </c>
      <c r="K41" s="52">
        <v>0</v>
      </c>
      <c r="L41" s="47"/>
      <c r="M41" s="44" t="s">
        <v>24</v>
      </c>
      <c r="N41" s="52">
        <v>0</v>
      </c>
      <c r="O41" s="52">
        <v>0</v>
      </c>
      <c r="P41" s="52">
        <v>0</v>
      </c>
      <c r="Q41" s="47"/>
      <c r="R41" s="44" t="s">
        <v>24</v>
      </c>
      <c r="S41" s="52">
        <v>0</v>
      </c>
      <c r="T41" s="52">
        <v>0</v>
      </c>
      <c r="U41" s="52">
        <v>0</v>
      </c>
      <c r="V41" s="26"/>
      <c r="W41" s="44" t="s">
        <v>24</v>
      </c>
      <c r="X41" s="52">
        <v>0</v>
      </c>
      <c r="Y41" s="52">
        <v>0</v>
      </c>
      <c r="Z41" s="52">
        <v>0</v>
      </c>
      <c r="AA41" s="26"/>
      <c r="AB41" s="44" t="s">
        <v>24</v>
      </c>
      <c r="AC41" s="52">
        <f>AC39/$D$3</f>
        <v>0</v>
      </c>
      <c r="AD41" s="52">
        <f>IF(AC41=0,0,(AE41-AC41)/AC41)</f>
        <v>0</v>
      </c>
      <c r="AE41" s="52">
        <f>AE39/$K$3</f>
        <v>0</v>
      </c>
      <c r="AF41" s="26"/>
      <c r="AG41" s="44" t="s">
        <v>24</v>
      </c>
      <c r="AH41" s="52">
        <f>AH39/$D$3</f>
        <v>1.7214042287995668E-4</v>
      </c>
      <c r="AI41" s="52">
        <f>IF(AH41=0,0,(AJ41-AH41)/AH41)</f>
        <v>-1</v>
      </c>
      <c r="AJ41" s="52">
        <f>AJ39/$K$3</f>
        <v>0</v>
      </c>
      <c r="AK41" s="26"/>
      <c r="AL41" s="44" t="s">
        <v>24</v>
      </c>
      <c r="AM41" s="52">
        <f>AM39/$D$3</f>
        <v>0</v>
      </c>
      <c r="AN41" s="52">
        <f>IF(AM41=0,0,(AO41-AM41)/AM41)</f>
        <v>0</v>
      </c>
      <c r="AO41" s="52">
        <f>AO39/$K$3</f>
        <v>0</v>
      </c>
      <c r="AP41" s="26"/>
      <c r="AQ41" s="48" t="s">
        <v>24</v>
      </c>
      <c r="AR41" s="53">
        <f>AR39/$D$3</f>
        <v>0.10042899042631245</v>
      </c>
      <c r="AS41" s="53">
        <f>IF(AR41=0,0,(AT41-AR41)/AR41)</f>
        <v>-1</v>
      </c>
      <c r="AT41" s="53">
        <f>AT39/$D$3</f>
        <v>0</v>
      </c>
      <c r="AU41" s="26"/>
    </row>
    <row r="42" spans="1:47" x14ac:dyDescent="0.2">
      <c r="A42" s="51"/>
      <c r="B42" s="43"/>
      <c r="C42" s="44" t="s">
        <v>25</v>
      </c>
      <c r="D42" s="54">
        <v>1086</v>
      </c>
      <c r="E42" s="55">
        <f t="shared" ref="E42:E47" si="26">F42-D42</f>
        <v>-1086</v>
      </c>
      <c r="F42" s="56">
        <v>0</v>
      </c>
      <c r="G42" s="47"/>
      <c r="H42" s="44" t="s">
        <v>25</v>
      </c>
      <c r="I42" s="54">
        <v>0</v>
      </c>
      <c r="J42" s="55">
        <v>0</v>
      </c>
      <c r="K42" s="56">
        <v>0</v>
      </c>
      <c r="L42" s="47"/>
      <c r="M42" s="44" t="s">
        <v>25</v>
      </c>
      <c r="N42" s="54">
        <v>111</v>
      </c>
      <c r="O42" s="55">
        <v>0</v>
      </c>
      <c r="P42" s="56">
        <v>0</v>
      </c>
      <c r="Q42" s="47"/>
      <c r="R42" s="44" t="s">
        <v>25</v>
      </c>
      <c r="S42" s="54">
        <v>0</v>
      </c>
      <c r="T42" s="55">
        <v>0</v>
      </c>
      <c r="U42" s="56">
        <v>0</v>
      </c>
      <c r="V42" s="26"/>
      <c r="W42" s="44" t="s">
        <v>25</v>
      </c>
      <c r="X42" s="54">
        <v>0</v>
      </c>
      <c r="Y42" s="55">
        <v>0</v>
      </c>
      <c r="Z42" s="56">
        <v>0</v>
      </c>
      <c r="AA42" s="26"/>
      <c r="AB42" s="44" t="s">
        <v>25</v>
      </c>
      <c r="AC42" s="54">
        <v>0</v>
      </c>
      <c r="AD42" s="55">
        <f t="shared" ref="AD42:AD47" si="27">AE42-AC42</f>
        <v>0</v>
      </c>
      <c r="AE42" s="56">
        <v>0</v>
      </c>
      <c r="AF42" s="26"/>
      <c r="AG42" s="44" t="s">
        <v>25</v>
      </c>
      <c r="AH42" s="54">
        <v>4</v>
      </c>
      <c r="AI42" s="55">
        <f t="shared" ref="AI42:AI47" si="28">AJ42-AH42</f>
        <v>-4</v>
      </c>
      <c r="AJ42" s="56">
        <v>0</v>
      </c>
      <c r="AK42" s="26"/>
      <c r="AL42" s="44" t="s">
        <v>25</v>
      </c>
      <c r="AM42" s="54">
        <v>0</v>
      </c>
      <c r="AN42" s="55">
        <f t="shared" ref="AN42:AN47" si="29">AO42-AM42</f>
        <v>0</v>
      </c>
      <c r="AO42" s="56">
        <v>0</v>
      </c>
      <c r="AP42" s="26"/>
      <c r="AQ42" s="48" t="s">
        <v>25</v>
      </c>
      <c r="AR42" s="57">
        <f>D42+I42+N42+AC42</f>
        <v>1197</v>
      </c>
      <c r="AS42" s="58">
        <f t="shared" ref="AS42:AS47" si="30">AT42-AR42</f>
        <v>-1197</v>
      </c>
      <c r="AT42" s="57">
        <f>F42+K42+P42+AE42</f>
        <v>0</v>
      </c>
      <c r="AU42" s="26"/>
    </row>
    <row r="43" spans="1:47" x14ac:dyDescent="0.2">
      <c r="A43" s="51"/>
      <c r="B43" s="43"/>
      <c r="C43" s="44" t="s">
        <v>26</v>
      </c>
      <c r="D43" s="46">
        <f>IF(D42=0,0,D40/D42)</f>
        <v>32.833333333333336</v>
      </c>
      <c r="E43" s="46">
        <f t="shared" si="26"/>
        <v>-32.833333333333336</v>
      </c>
      <c r="F43" s="59">
        <v>0</v>
      </c>
      <c r="G43" s="47"/>
      <c r="H43" s="44" t="s">
        <v>26</v>
      </c>
      <c r="I43" s="46">
        <v>0</v>
      </c>
      <c r="J43" s="46">
        <v>0</v>
      </c>
      <c r="K43" s="59">
        <v>0</v>
      </c>
      <c r="L43" s="47"/>
      <c r="M43" s="44" t="s">
        <v>26</v>
      </c>
      <c r="N43" s="46">
        <v>0</v>
      </c>
      <c r="O43" s="46">
        <v>0</v>
      </c>
      <c r="P43" s="59">
        <v>0</v>
      </c>
      <c r="Q43" s="47"/>
      <c r="R43" s="44" t="s">
        <v>26</v>
      </c>
      <c r="S43" s="46">
        <v>0</v>
      </c>
      <c r="T43" s="46">
        <v>0</v>
      </c>
      <c r="U43" s="59">
        <v>0</v>
      </c>
      <c r="V43" s="26"/>
      <c r="W43" s="44" t="s">
        <v>26</v>
      </c>
      <c r="X43" s="46">
        <v>0</v>
      </c>
      <c r="Y43" s="46">
        <v>0</v>
      </c>
      <c r="Z43" s="59">
        <v>0</v>
      </c>
      <c r="AA43" s="26"/>
      <c r="AB43" s="44" t="s">
        <v>26</v>
      </c>
      <c r="AC43" s="46">
        <f>IF(AC42=0,0,AC40/AC42)</f>
        <v>0</v>
      </c>
      <c r="AD43" s="46">
        <f t="shared" si="27"/>
        <v>0</v>
      </c>
      <c r="AE43" s="59">
        <v>0</v>
      </c>
      <c r="AF43" s="26"/>
      <c r="AG43" s="44" t="s">
        <v>26</v>
      </c>
      <c r="AH43" s="46">
        <f>IF(AH42=0,0,AH40/AH42)</f>
        <v>17.5</v>
      </c>
      <c r="AI43" s="46">
        <f t="shared" si="28"/>
        <v>-17.5</v>
      </c>
      <c r="AJ43" s="59">
        <v>0</v>
      </c>
      <c r="AK43" s="26"/>
      <c r="AL43" s="44" t="s">
        <v>26</v>
      </c>
      <c r="AM43" s="46">
        <f>IF(AM42=0,0,AM40/AM42)</f>
        <v>0</v>
      </c>
      <c r="AN43" s="46">
        <f t="shared" si="29"/>
        <v>0</v>
      </c>
      <c r="AO43" s="59">
        <v>0</v>
      </c>
      <c r="AP43" s="26"/>
      <c r="AQ43" s="48" t="s">
        <v>26</v>
      </c>
      <c r="AR43" s="50">
        <f>IF(AR42=0,0,AR40/AR42)</f>
        <v>33.915622389306598</v>
      </c>
      <c r="AS43" s="50">
        <f t="shared" si="30"/>
        <v>-33.915622389306598</v>
      </c>
      <c r="AT43" s="50">
        <f>IF(AT42=0,0,AT40/AT42)</f>
        <v>0</v>
      </c>
      <c r="AU43" s="26"/>
    </row>
    <row r="44" spans="1:47" x14ac:dyDescent="0.2">
      <c r="A44" s="51"/>
      <c r="B44" s="43"/>
      <c r="C44" s="60" t="s">
        <v>27</v>
      </c>
      <c r="D44" s="45">
        <v>0</v>
      </c>
      <c r="E44" s="46">
        <f t="shared" si="26"/>
        <v>0</v>
      </c>
      <c r="F44" s="46">
        <f>F39*F45</f>
        <v>0</v>
      </c>
      <c r="G44" s="47"/>
      <c r="H44" s="60" t="s">
        <v>27</v>
      </c>
      <c r="I44" s="45">
        <v>0</v>
      </c>
      <c r="J44" s="46">
        <v>0</v>
      </c>
      <c r="K44" s="46">
        <v>0</v>
      </c>
      <c r="L44" s="47"/>
      <c r="M44" s="60" t="s">
        <v>27</v>
      </c>
      <c r="N44" s="45">
        <v>0</v>
      </c>
      <c r="O44" s="46">
        <v>0</v>
      </c>
      <c r="P44" s="46">
        <v>0</v>
      </c>
      <c r="Q44" s="47"/>
      <c r="R44" s="60" t="s">
        <v>27</v>
      </c>
      <c r="S44" s="45">
        <v>0</v>
      </c>
      <c r="T44" s="46">
        <v>0</v>
      </c>
      <c r="U44" s="46">
        <v>0</v>
      </c>
      <c r="V44" s="26"/>
      <c r="W44" s="60" t="s">
        <v>27</v>
      </c>
      <c r="X44" s="45">
        <v>0</v>
      </c>
      <c r="Y44" s="46">
        <v>0</v>
      </c>
      <c r="Z44" s="46">
        <v>0</v>
      </c>
      <c r="AA44" s="26"/>
      <c r="AB44" s="60" t="s">
        <v>27</v>
      </c>
      <c r="AC44" s="45">
        <v>0</v>
      </c>
      <c r="AD44" s="46">
        <f t="shared" si="27"/>
        <v>0</v>
      </c>
      <c r="AE44" s="46">
        <f>AE39*AE45</f>
        <v>0</v>
      </c>
      <c r="AF44" s="26"/>
      <c r="AG44" s="60" t="s">
        <v>27</v>
      </c>
      <c r="AH44" s="45">
        <v>0</v>
      </c>
      <c r="AI44" s="46">
        <f t="shared" si="28"/>
        <v>0</v>
      </c>
      <c r="AJ44" s="46">
        <f>AJ39*AJ45</f>
        <v>0</v>
      </c>
      <c r="AK44" s="26"/>
      <c r="AL44" s="60" t="s">
        <v>27</v>
      </c>
      <c r="AM44" s="45">
        <v>0</v>
      </c>
      <c r="AN44" s="46">
        <f t="shared" si="29"/>
        <v>0</v>
      </c>
      <c r="AO44" s="46">
        <f>AO39*AO45</f>
        <v>0</v>
      </c>
      <c r="AP44" s="26"/>
      <c r="AQ44" s="61" t="s">
        <v>27</v>
      </c>
      <c r="AR44" s="49">
        <f>D44+I44+N44+S44+X44+AC44+AH44+AM44</f>
        <v>0</v>
      </c>
      <c r="AS44" s="50">
        <f t="shared" si="30"/>
        <v>0</v>
      </c>
      <c r="AT44" s="50">
        <f t="shared" ref="AT44" si="31">F44+K44+P44+U44+Z44+AE44+AJ44+AO44</f>
        <v>0</v>
      </c>
      <c r="AU44" s="26"/>
    </row>
    <row r="45" spans="1:47" x14ac:dyDescent="0.2">
      <c r="A45" s="51"/>
      <c r="B45" s="43"/>
      <c r="C45" s="44" t="s">
        <v>28</v>
      </c>
      <c r="D45" s="52">
        <f>IF(D39=0,0,D44/D39)</f>
        <v>0</v>
      </c>
      <c r="E45" s="52">
        <f t="shared" si="26"/>
        <v>0</v>
      </c>
      <c r="F45" s="62">
        <v>0</v>
      </c>
      <c r="G45" s="47"/>
      <c r="H45" s="44" t="s">
        <v>28</v>
      </c>
      <c r="I45" s="52">
        <v>0</v>
      </c>
      <c r="J45" s="52">
        <v>0</v>
      </c>
      <c r="K45" s="62">
        <v>0</v>
      </c>
      <c r="L45" s="47"/>
      <c r="M45" s="44" t="s">
        <v>28</v>
      </c>
      <c r="N45" s="52">
        <v>0</v>
      </c>
      <c r="O45" s="52">
        <v>0</v>
      </c>
      <c r="P45" s="62">
        <v>0</v>
      </c>
      <c r="Q45" s="47"/>
      <c r="R45" s="44" t="s">
        <v>28</v>
      </c>
      <c r="S45" s="52">
        <v>0</v>
      </c>
      <c r="T45" s="52">
        <v>0</v>
      </c>
      <c r="U45" s="62">
        <v>0</v>
      </c>
      <c r="V45" s="26"/>
      <c r="W45" s="44" t="s">
        <v>28</v>
      </c>
      <c r="X45" s="52">
        <v>0</v>
      </c>
      <c r="Y45" s="52">
        <v>0</v>
      </c>
      <c r="Z45" s="62">
        <v>0</v>
      </c>
      <c r="AA45" s="26"/>
      <c r="AB45" s="44" t="s">
        <v>28</v>
      </c>
      <c r="AC45" s="52">
        <f>IF(AC39=0,0,AC44/AC39)</f>
        <v>0</v>
      </c>
      <c r="AD45" s="52">
        <f t="shared" si="27"/>
        <v>0</v>
      </c>
      <c r="AE45" s="62">
        <v>0</v>
      </c>
      <c r="AF45" s="26"/>
      <c r="AG45" s="44" t="s">
        <v>28</v>
      </c>
      <c r="AH45" s="52">
        <f>IF(AH39=0,0,AH44/AH39)</f>
        <v>0</v>
      </c>
      <c r="AI45" s="52">
        <f t="shared" si="28"/>
        <v>0</v>
      </c>
      <c r="AJ45" s="62">
        <v>0</v>
      </c>
      <c r="AK45" s="26"/>
      <c r="AL45" s="44" t="s">
        <v>28</v>
      </c>
      <c r="AM45" s="52">
        <f>IF(AM39=0,0,AM44/AM39)</f>
        <v>0</v>
      </c>
      <c r="AN45" s="52">
        <f t="shared" si="29"/>
        <v>0</v>
      </c>
      <c r="AO45" s="62">
        <v>0</v>
      </c>
      <c r="AP45" s="26"/>
      <c r="AQ45" s="48" t="s">
        <v>28</v>
      </c>
      <c r="AR45" s="53">
        <f>IF(AR39=0,0,AR44/AR39)</f>
        <v>0</v>
      </c>
      <c r="AS45" s="53">
        <f t="shared" si="30"/>
        <v>0</v>
      </c>
      <c r="AT45" s="53">
        <f>IF(AT39=0,0,AT44/AT39)</f>
        <v>0</v>
      </c>
      <c r="AU45" s="26"/>
    </row>
    <row r="46" spans="1:47" x14ac:dyDescent="0.2">
      <c r="A46" s="51"/>
      <c r="B46" s="43"/>
      <c r="C46" s="44" t="s">
        <v>29</v>
      </c>
      <c r="D46" s="63">
        <v>18211</v>
      </c>
      <c r="E46" s="64">
        <f t="shared" si="26"/>
        <v>-18211</v>
      </c>
      <c r="F46" s="64">
        <f>IF(F47=0,0,F39/F47)</f>
        <v>0</v>
      </c>
      <c r="G46" s="47"/>
      <c r="H46" s="44" t="s">
        <v>29</v>
      </c>
      <c r="I46" s="63">
        <v>0</v>
      </c>
      <c r="J46" s="64">
        <v>0</v>
      </c>
      <c r="K46" s="64">
        <v>0</v>
      </c>
      <c r="L46" s="47"/>
      <c r="M46" s="44" t="s">
        <v>29</v>
      </c>
      <c r="N46" s="63">
        <v>2118</v>
      </c>
      <c r="O46" s="64">
        <v>0</v>
      </c>
      <c r="P46" s="64">
        <v>0</v>
      </c>
      <c r="Q46" s="47"/>
      <c r="R46" s="44" t="s">
        <v>29</v>
      </c>
      <c r="S46" s="63">
        <v>0</v>
      </c>
      <c r="T46" s="64">
        <v>0</v>
      </c>
      <c r="U46" s="64">
        <v>0</v>
      </c>
      <c r="V46" s="26"/>
      <c r="W46" s="44" t="s">
        <v>29</v>
      </c>
      <c r="X46" s="63">
        <v>0</v>
      </c>
      <c r="Y46" s="64">
        <v>0</v>
      </c>
      <c r="Z46" s="64">
        <v>0</v>
      </c>
      <c r="AA46" s="26"/>
      <c r="AB46" s="44" t="s">
        <v>29</v>
      </c>
      <c r="AC46" s="63">
        <v>0</v>
      </c>
      <c r="AD46" s="64">
        <f t="shared" si="27"/>
        <v>0</v>
      </c>
      <c r="AE46" s="64">
        <f>IF(AE47=0,0,AE39/AE47)</f>
        <v>0</v>
      </c>
      <c r="AF46" s="26"/>
      <c r="AG46" s="44" t="s">
        <v>29</v>
      </c>
      <c r="AH46" s="63">
        <v>42</v>
      </c>
      <c r="AI46" s="64">
        <f t="shared" si="28"/>
        <v>-42</v>
      </c>
      <c r="AJ46" s="64">
        <f>IF(AJ47=0,0,AJ39/AJ47)</f>
        <v>0</v>
      </c>
      <c r="AK46" s="26"/>
      <c r="AL46" s="44" t="s">
        <v>29</v>
      </c>
      <c r="AM46" s="63">
        <v>0</v>
      </c>
      <c r="AN46" s="64">
        <f t="shared" si="29"/>
        <v>0</v>
      </c>
      <c r="AO46" s="64">
        <f>IF(AO47=0,0,AO39/AO47)</f>
        <v>0</v>
      </c>
      <c r="AP46" s="26"/>
      <c r="AQ46" s="48" t="s">
        <v>29</v>
      </c>
      <c r="AR46" s="65">
        <f>D46+I46+N46+S46+X46+AC46+AH46</f>
        <v>20371</v>
      </c>
      <c r="AS46" s="66">
        <f t="shared" si="30"/>
        <v>-20371</v>
      </c>
      <c r="AT46" s="66">
        <f>F46+K46+P46+U46+Z46+AE46+AJ46</f>
        <v>0</v>
      </c>
      <c r="AU46" s="26"/>
    </row>
    <row r="47" spans="1:47" x14ac:dyDescent="0.2">
      <c r="A47" s="67"/>
      <c r="B47" s="43"/>
      <c r="C47" s="44" t="s">
        <v>30</v>
      </c>
      <c r="D47" s="68">
        <f>IF(D46=0,0,D39/D46)</f>
        <v>23.495689418483334</v>
      </c>
      <c r="E47" s="68">
        <f t="shared" si="26"/>
        <v>-23.495689418483334</v>
      </c>
      <c r="F47" s="68">
        <f>IF(D45=0,0,(F45/D45)*D47)</f>
        <v>0</v>
      </c>
      <c r="G47" s="47"/>
      <c r="H47" s="44" t="s">
        <v>30</v>
      </c>
      <c r="I47" s="68">
        <v>0</v>
      </c>
      <c r="J47" s="68">
        <v>0</v>
      </c>
      <c r="K47" s="68">
        <v>0</v>
      </c>
      <c r="L47" s="47"/>
      <c r="M47" s="44" t="s">
        <v>30</v>
      </c>
      <c r="N47" s="68">
        <v>0</v>
      </c>
      <c r="O47" s="68">
        <v>0</v>
      </c>
      <c r="P47" s="68">
        <v>0</v>
      </c>
      <c r="Q47" s="47"/>
      <c r="R47" s="44" t="s">
        <v>30</v>
      </c>
      <c r="S47" s="68">
        <v>0</v>
      </c>
      <c r="T47" s="68">
        <v>0</v>
      </c>
      <c r="U47" s="68">
        <v>0</v>
      </c>
      <c r="V47" s="26"/>
      <c r="W47" s="44" t="s">
        <v>30</v>
      </c>
      <c r="X47" s="68">
        <v>0</v>
      </c>
      <c r="Y47" s="68">
        <v>0</v>
      </c>
      <c r="Z47" s="68">
        <v>0</v>
      </c>
      <c r="AA47" s="26"/>
      <c r="AB47" s="44" t="s">
        <v>30</v>
      </c>
      <c r="AC47" s="68">
        <f>IF(AC46=0,0,AC39/AC46)</f>
        <v>0</v>
      </c>
      <c r="AD47" s="68">
        <f t="shared" si="27"/>
        <v>0</v>
      </c>
      <c r="AE47" s="68">
        <f>IF(AC45=0,0,(AE45/AC45)*AC47)</f>
        <v>0</v>
      </c>
      <c r="AF47" s="26"/>
      <c r="AG47" s="44" t="s">
        <v>30</v>
      </c>
      <c r="AH47" s="68">
        <f>IF(AH46=0,0,AH39/AH46)</f>
        <v>19.88095238095238</v>
      </c>
      <c r="AI47" s="68">
        <f t="shared" si="28"/>
        <v>-19.88095238095238</v>
      </c>
      <c r="AJ47" s="68">
        <f>IF(AH45=0,0,(AJ45/AH45)*AH47)</f>
        <v>0</v>
      </c>
      <c r="AK47" s="26"/>
      <c r="AL47" s="44" t="s">
        <v>30</v>
      </c>
      <c r="AM47" s="68">
        <f>IF(AM46=0,0,AM39/AM46)</f>
        <v>0</v>
      </c>
      <c r="AN47" s="68">
        <f t="shared" si="29"/>
        <v>0</v>
      </c>
      <c r="AO47" s="68">
        <f>IF(AM45=0,0,(AO45/AM45)*AM47)</f>
        <v>0</v>
      </c>
      <c r="AP47" s="26"/>
      <c r="AQ47" s="48" t="s">
        <v>30</v>
      </c>
      <c r="AR47" s="69">
        <f>IF(AR46=0,0,AR39/AR46)</f>
        <v>23.913897206813608</v>
      </c>
      <c r="AS47" s="69">
        <f t="shared" si="30"/>
        <v>-23.913897206813608</v>
      </c>
      <c r="AT47" s="69">
        <f>IF(AT46=0,0,AT39/AT46)</f>
        <v>0</v>
      </c>
      <c r="AU47" s="26"/>
    </row>
    <row r="48" spans="1:47" x14ac:dyDescent="0.2">
      <c r="A48" s="17"/>
      <c r="B48" s="1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26"/>
      <c r="V48" s="26"/>
      <c r="W48" s="26"/>
      <c r="X48" s="26"/>
      <c r="Y48" s="26"/>
      <c r="Z48" s="26"/>
      <c r="AA48" s="26"/>
      <c r="AB48" s="26"/>
      <c r="AC48" s="47"/>
      <c r="AD48" s="47"/>
      <c r="AE48" s="47"/>
      <c r="AF48" s="26"/>
      <c r="AG48" s="26"/>
      <c r="AH48" s="47"/>
      <c r="AI48" s="47"/>
      <c r="AJ48" s="47"/>
      <c r="AK48" s="26"/>
      <c r="AL48" s="26"/>
      <c r="AM48" s="47"/>
      <c r="AN48" s="47"/>
      <c r="AO48" s="47"/>
      <c r="AP48" s="26"/>
      <c r="AQ48" s="26"/>
      <c r="AR48" s="26"/>
      <c r="AS48" s="26"/>
      <c r="AT48" s="26"/>
      <c r="AU48" s="26"/>
    </row>
    <row r="49" spans="1:47" x14ac:dyDescent="0.2">
      <c r="A49" s="42" t="s">
        <v>34</v>
      </c>
      <c r="B49" s="43"/>
      <c r="C49" s="44" t="s">
        <v>22</v>
      </c>
      <c r="D49" s="45">
        <v>18226</v>
      </c>
      <c r="E49" s="46">
        <f>F49-D49</f>
        <v>-18226</v>
      </c>
      <c r="F49" s="46">
        <f>F50*12</f>
        <v>0</v>
      </c>
      <c r="G49" s="47"/>
      <c r="H49" s="44" t="s">
        <v>22</v>
      </c>
      <c r="I49" s="45">
        <v>0</v>
      </c>
      <c r="J49" s="46">
        <v>0</v>
      </c>
      <c r="K49" s="46">
        <v>0</v>
      </c>
      <c r="L49" s="47"/>
      <c r="M49" s="44" t="s">
        <v>22</v>
      </c>
      <c r="N49" s="45">
        <v>5621</v>
      </c>
      <c r="O49" s="46">
        <v>0</v>
      </c>
      <c r="P49" s="46">
        <v>0</v>
      </c>
      <c r="Q49" s="47"/>
      <c r="R49" s="44" t="s">
        <v>22</v>
      </c>
      <c r="S49" s="45">
        <v>0</v>
      </c>
      <c r="T49" s="46">
        <v>0</v>
      </c>
      <c r="U49" s="46">
        <v>0</v>
      </c>
      <c r="V49" s="26"/>
      <c r="W49" s="44" t="s">
        <v>22</v>
      </c>
      <c r="X49" s="45">
        <v>5640</v>
      </c>
      <c r="Y49" s="46">
        <v>0</v>
      </c>
      <c r="Z49" s="46">
        <v>0</v>
      </c>
      <c r="AA49" s="26"/>
      <c r="AB49" s="44" t="s">
        <v>22</v>
      </c>
      <c r="AC49" s="45">
        <v>0</v>
      </c>
      <c r="AD49" s="46">
        <f>AE49-AC49</f>
        <v>0</v>
      </c>
      <c r="AE49" s="46">
        <f>AE50*12</f>
        <v>0</v>
      </c>
      <c r="AF49" s="26"/>
      <c r="AG49" s="44" t="s">
        <v>22</v>
      </c>
      <c r="AH49" s="45">
        <v>2482</v>
      </c>
      <c r="AI49" s="46">
        <f>AJ49-AH49</f>
        <v>-2482</v>
      </c>
      <c r="AJ49" s="46">
        <f>AJ50*12</f>
        <v>0</v>
      </c>
      <c r="AK49" s="26"/>
      <c r="AL49" s="44" t="s">
        <v>22</v>
      </c>
      <c r="AM49" s="45">
        <v>0</v>
      </c>
      <c r="AN49" s="46">
        <f>AO49-AM49</f>
        <v>0</v>
      </c>
      <c r="AO49" s="46">
        <f>AO50*12</f>
        <v>0</v>
      </c>
      <c r="AP49" s="26"/>
      <c r="AQ49" s="48" t="s">
        <v>22</v>
      </c>
      <c r="AR49" s="49">
        <f>D49+I49+N49+S49+X49+AC49+AH49+AM49</f>
        <v>31969</v>
      </c>
      <c r="AS49" s="50">
        <f>AT49-AR49</f>
        <v>-31969</v>
      </c>
      <c r="AT49" s="50">
        <f>F49+K49+P49+U49+Z49+AE49+AJ49+AO49</f>
        <v>0</v>
      </c>
      <c r="AU49" s="26"/>
    </row>
    <row r="50" spans="1:47" x14ac:dyDescent="0.2">
      <c r="A50" s="51"/>
      <c r="B50" s="43"/>
      <c r="C50" s="44" t="s">
        <v>23</v>
      </c>
      <c r="D50" s="45">
        <v>1519</v>
      </c>
      <c r="E50" s="46">
        <f>F50-D50</f>
        <v>-1519</v>
      </c>
      <c r="F50" s="46">
        <f>F52*F53</f>
        <v>0</v>
      </c>
      <c r="G50" s="47"/>
      <c r="H50" s="44" t="s">
        <v>23</v>
      </c>
      <c r="I50" s="45">
        <v>0</v>
      </c>
      <c r="J50" s="46">
        <v>0</v>
      </c>
      <c r="K50" s="46">
        <v>0</v>
      </c>
      <c r="L50" s="47"/>
      <c r="M50" s="44" t="s">
        <v>23</v>
      </c>
      <c r="N50" s="45">
        <v>469</v>
      </c>
      <c r="O50" s="46">
        <v>0</v>
      </c>
      <c r="P50" s="46">
        <v>0</v>
      </c>
      <c r="Q50" s="47"/>
      <c r="R50" s="44" t="s">
        <v>23</v>
      </c>
      <c r="S50" s="45">
        <v>0</v>
      </c>
      <c r="T50" s="46">
        <v>0</v>
      </c>
      <c r="U50" s="46">
        <v>0</v>
      </c>
      <c r="V50" s="26"/>
      <c r="W50" s="44" t="s">
        <v>23</v>
      </c>
      <c r="X50" s="45">
        <v>470</v>
      </c>
      <c r="Y50" s="46">
        <v>0</v>
      </c>
      <c r="Z50" s="46">
        <v>0</v>
      </c>
      <c r="AA50" s="26"/>
      <c r="AB50" s="44" t="s">
        <v>23</v>
      </c>
      <c r="AC50" s="45">
        <v>0</v>
      </c>
      <c r="AD50" s="46">
        <f>AE50-AC50</f>
        <v>0</v>
      </c>
      <c r="AE50" s="46">
        <f>AE52*AE53</f>
        <v>0</v>
      </c>
      <c r="AF50" s="26"/>
      <c r="AG50" s="44" t="s">
        <v>23</v>
      </c>
      <c r="AH50" s="45">
        <v>207</v>
      </c>
      <c r="AI50" s="46">
        <f>AJ50-AH50</f>
        <v>-207</v>
      </c>
      <c r="AJ50" s="46">
        <f>AJ52*AJ53</f>
        <v>0</v>
      </c>
      <c r="AK50" s="26"/>
      <c r="AL50" s="44" t="s">
        <v>23</v>
      </c>
      <c r="AM50" s="45">
        <v>0</v>
      </c>
      <c r="AN50" s="46">
        <f>AO50-AM50</f>
        <v>0</v>
      </c>
      <c r="AO50" s="46">
        <f>AO52*AO53</f>
        <v>0</v>
      </c>
      <c r="AP50" s="26"/>
      <c r="AQ50" s="48" t="s">
        <v>23</v>
      </c>
      <c r="AR50" s="49">
        <f>D50+I50+N50+S50+X50+AC50+AH50+AM50</f>
        <v>2665</v>
      </c>
      <c r="AS50" s="50">
        <f>AT50-AR50</f>
        <v>-2665</v>
      </c>
      <c r="AT50" s="50">
        <f t="shared" ref="AT50" si="32">F50+K50+P50+U50+Z50+AE50+AJ50+AO50</f>
        <v>0</v>
      </c>
      <c r="AU50" s="26"/>
    </row>
    <row r="51" spans="1:47" x14ac:dyDescent="0.2">
      <c r="A51" s="51"/>
      <c r="B51" s="43"/>
      <c r="C51" s="44" t="s">
        <v>24</v>
      </c>
      <c r="D51" s="52">
        <f>D49/$D$3</f>
        <v>3.7574028112695697E-3</v>
      </c>
      <c r="E51" s="52">
        <f>IF(D51=0,0,(F51-D51)/D51)</f>
        <v>-1</v>
      </c>
      <c r="F51" s="52">
        <f>F49/$K$3</f>
        <v>0</v>
      </c>
      <c r="G51" s="47"/>
      <c r="H51" s="44" t="s">
        <v>24</v>
      </c>
      <c r="I51" s="52">
        <v>0</v>
      </c>
      <c r="J51" s="52">
        <v>0</v>
      </c>
      <c r="K51" s="52">
        <v>0</v>
      </c>
      <c r="L51" s="47"/>
      <c r="M51" s="44" t="s">
        <v>24</v>
      </c>
      <c r="N51" s="52">
        <v>0</v>
      </c>
      <c r="O51" s="52">
        <v>0</v>
      </c>
      <c r="P51" s="52">
        <v>0</v>
      </c>
      <c r="Q51" s="47"/>
      <c r="R51" s="44" t="s">
        <v>24</v>
      </c>
      <c r="S51" s="52">
        <v>0</v>
      </c>
      <c r="T51" s="52">
        <v>0</v>
      </c>
      <c r="U51" s="52">
        <v>0</v>
      </c>
      <c r="V51" s="26"/>
      <c r="W51" s="44" t="s">
        <v>24</v>
      </c>
      <c r="X51" s="52">
        <v>0</v>
      </c>
      <c r="Y51" s="52">
        <v>0</v>
      </c>
      <c r="Z51" s="52">
        <v>0</v>
      </c>
      <c r="AA51" s="26"/>
      <c r="AB51" s="44" t="s">
        <v>24</v>
      </c>
      <c r="AC51" s="52">
        <f>AC49/$D$3</f>
        <v>0</v>
      </c>
      <c r="AD51" s="52">
        <f>IF(AC51=0,0,(AE51-AC51)/AC51)</f>
        <v>0</v>
      </c>
      <c r="AE51" s="52">
        <f>AE49/$K$3</f>
        <v>0</v>
      </c>
      <c r="AF51" s="26"/>
      <c r="AG51" s="44" t="s">
        <v>24</v>
      </c>
      <c r="AH51" s="52">
        <f>AH49/$D$3</f>
        <v>5.1167967615335631E-4</v>
      </c>
      <c r="AI51" s="52">
        <f>IF(AH51=0,0,(AJ51-AH51)/AH51)</f>
        <v>-1</v>
      </c>
      <c r="AJ51" s="52">
        <f>AJ49/$K$3</f>
        <v>0</v>
      </c>
      <c r="AK51" s="26"/>
      <c r="AL51" s="44" t="s">
        <v>24</v>
      </c>
      <c r="AM51" s="52">
        <f>AM49/$D$3</f>
        <v>0</v>
      </c>
      <c r="AN51" s="52">
        <f>IF(AM51=0,0,(AO51-AM51)/AM51)</f>
        <v>0</v>
      </c>
      <c r="AO51" s="52">
        <f>AO49/$K$3</f>
        <v>0</v>
      </c>
      <c r="AP51" s="26"/>
      <c r="AQ51" s="48" t="s">
        <v>24</v>
      </c>
      <c r="AR51" s="53">
        <f>AR49/$D$3</f>
        <v>6.590607400059084E-3</v>
      </c>
      <c r="AS51" s="53">
        <f>IF(AR51=0,0,(AT51-AR51)/AR51)</f>
        <v>-1</v>
      </c>
      <c r="AT51" s="53">
        <f>AT49/$D$3</f>
        <v>0</v>
      </c>
      <c r="AU51" s="26"/>
    </row>
    <row r="52" spans="1:47" x14ac:dyDescent="0.2">
      <c r="A52" s="51"/>
      <c r="B52" s="43"/>
      <c r="C52" s="44" t="s">
        <v>25</v>
      </c>
      <c r="D52" s="54">
        <v>33</v>
      </c>
      <c r="E52" s="55">
        <f t="shared" ref="E52:E57" si="33">F52-D52</f>
        <v>-33</v>
      </c>
      <c r="F52" s="56">
        <v>0</v>
      </c>
      <c r="G52" s="47"/>
      <c r="H52" s="44" t="s">
        <v>25</v>
      </c>
      <c r="I52" s="54">
        <v>0</v>
      </c>
      <c r="J52" s="55">
        <v>0</v>
      </c>
      <c r="K52" s="56">
        <v>0</v>
      </c>
      <c r="L52" s="47"/>
      <c r="M52" s="44" t="s">
        <v>25</v>
      </c>
      <c r="N52" s="54">
        <v>11</v>
      </c>
      <c r="O52" s="55">
        <v>0</v>
      </c>
      <c r="P52" s="56">
        <v>0</v>
      </c>
      <c r="Q52" s="47"/>
      <c r="R52" s="44" t="s">
        <v>25</v>
      </c>
      <c r="S52" s="54">
        <v>0</v>
      </c>
      <c r="T52" s="55">
        <v>0</v>
      </c>
      <c r="U52" s="56">
        <v>0</v>
      </c>
      <c r="V52" s="26"/>
      <c r="W52" s="44" t="s">
        <v>25</v>
      </c>
      <c r="X52" s="54">
        <v>2</v>
      </c>
      <c r="Y52" s="55">
        <v>0</v>
      </c>
      <c r="Z52" s="56">
        <v>0</v>
      </c>
      <c r="AA52" s="26"/>
      <c r="AB52" s="44" t="s">
        <v>25</v>
      </c>
      <c r="AC52" s="54">
        <v>0</v>
      </c>
      <c r="AD52" s="55">
        <f t="shared" ref="AD52:AD57" si="34">AE52-AC52</f>
        <v>0</v>
      </c>
      <c r="AE52" s="56">
        <v>0</v>
      </c>
      <c r="AF52" s="26"/>
      <c r="AG52" s="44" t="s">
        <v>25</v>
      </c>
      <c r="AH52" s="54">
        <v>4</v>
      </c>
      <c r="AI52" s="55">
        <f t="shared" ref="AI52:AI57" si="35">AJ52-AH52</f>
        <v>-4</v>
      </c>
      <c r="AJ52" s="56">
        <v>0</v>
      </c>
      <c r="AK52" s="26"/>
      <c r="AL52" s="44" t="s">
        <v>25</v>
      </c>
      <c r="AM52" s="54">
        <v>0</v>
      </c>
      <c r="AN52" s="55">
        <f t="shared" ref="AN52:AN57" si="36">AO52-AM52</f>
        <v>0</v>
      </c>
      <c r="AO52" s="56">
        <v>0</v>
      </c>
      <c r="AP52" s="26"/>
      <c r="AQ52" s="48" t="s">
        <v>25</v>
      </c>
      <c r="AR52" s="57">
        <f>D52+I52+N52+AC52</f>
        <v>44</v>
      </c>
      <c r="AS52" s="58">
        <f t="shared" ref="AS52:AS57" si="37">AT52-AR52</f>
        <v>-44</v>
      </c>
      <c r="AT52" s="57">
        <f>F52+K52+P52+AE52</f>
        <v>0</v>
      </c>
      <c r="AU52" s="26"/>
    </row>
    <row r="53" spans="1:47" x14ac:dyDescent="0.2">
      <c r="A53" s="51"/>
      <c r="B53" s="43"/>
      <c r="C53" s="44" t="s">
        <v>26</v>
      </c>
      <c r="D53" s="46">
        <f>IF(D52=0,0,D50/D52)</f>
        <v>46.030303030303031</v>
      </c>
      <c r="E53" s="46">
        <f t="shared" si="33"/>
        <v>-46.030303030303031</v>
      </c>
      <c r="F53" s="59">
        <v>0</v>
      </c>
      <c r="G53" s="47"/>
      <c r="H53" s="44" t="s">
        <v>26</v>
      </c>
      <c r="I53" s="46">
        <v>0</v>
      </c>
      <c r="J53" s="46">
        <v>0</v>
      </c>
      <c r="K53" s="59">
        <v>0</v>
      </c>
      <c r="L53" s="47"/>
      <c r="M53" s="44" t="s">
        <v>26</v>
      </c>
      <c r="N53" s="46">
        <v>0</v>
      </c>
      <c r="O53" s="46">
        <v>0</v>
      </c>
      <c r="P53" s="59">
        <v>0</v>
      </c>
      <c r="Q53" s="47"/>
      <c r="R53" s="44" t="s">
        <v>26</v>
      </c>
      <c r="S53" s="46">
        <v>0</v>
      </c>
      <c r="T53" s="46">
        <v>0</v>
      </c>
      <c r="U53" s="59">
        <v>0</v>
      </c>
      <c r="V53" s="26"/>
      <c r="W53" s="44" t="s">
        <v>26</v>
      </c>
      <c r="X53" s="46">
        <v>0</v>
      </c>
      <c r="Y53" s="46">
        <v>0</v>
      </c>
      <c r="Z53" s="59">
        <v>0</v>
      </c>
      <c r="AA53" s="26"/>
      <c r="AB53" s="44" t="s">
        <v>26</v>
      </c>
      <c r="AC53" s="46">
        <f>IF(AC52=0,0,AC50/AC52)</f>
        <v>0</v>
      </c>
      <c r="AD53" s="46">
        <f t="shared" si="34"/>
        <v>0</v>
      </c>
      <c r="AE53" s="59">
        <v>0</v>
      </c>
      <c r="AF53" s="26"/>
      <c r="AG53" s="44" t="s">
        <v>26</v>
      </c>
      <c r="AH53" s="46">
        <f>IF(AH52=0,0,AH50/AH52)</f>
        <v>51.75</v>
      </c>
      <c r="AI53" s="46">
        <f t="shared" si="35"/>
        <v>-51.75</v>
      </c>
      <c r="AJ53" s="59">
        <v>0</v>
      </c>
      <c r="AK53" s="26"/>
      <c r="AL53" s="44" t="s">
        <v>26</v>
      </c>
      <c r="AM53" s="46">
        <f>IF(AM52=0,0,AM50/AM52)</f>
        <v>0</v>
      </c>
      <c r="AN53" s="46">
        <f t="shared" si="36"/>
        <v>0</v>
      </c>
      <c r="AO53" s="59">
        <v>0</v>
      </c>
      <c r="AP53" s="26"/>
      <c r="AQ53" s="48" t="s">
        <v>26</v>
      </c>
      <c r="AR53" s="50">
        <f>IF(AR52=0,0,AR50/AR52)</f>
        <v>60.56818181818182</v>
      </c>
      <c r="AS53" s="50">
        <f t="shared" si="37"/>
        <v>-60.56818181818182</v>
      </c>
      <c r="AT53" s="50">
        <f>IF(AT52=0,0,AT50/AT52)</f>
        <v>0</v>
      </c>
      <c r="AU53" s="26"/>
    </row>
    <row r="54" spans="1:47" x14ac:dyDescent="0.2">
      <c r="A54" s="51"/>
      <c r="B54" s="43"/>
      <c r="C54" s="60" t="s">
        <v>27</v>
      </c>
      <c r="D54" s="45">
        <v>0</v>
      </c>
      <c r="E54" s="46">
        <f t="shared" si="33"/>
        <v>0</v>
      </c>
      <c r="F54" s="46">
        <f>F49*F55</f>
        <v>0</v>
      </c>
      <c r="G54" s="47"/>
      <c r="H54" s="60" t="s">
        <v>27</v>
      </c>
      <c r="I54" s="45">
        <v>0</v>
      </c>
      <c r="J54" s="46">
        <v>0</v>
      </c>
      <c r="K54" s="46">
        <v>0</v>
      </c>
      <c r="L54" s="47"/>
      <c r="M54" s="60" t="s">
        <v>27</v>
      </c>
      <c r="N54" s="45">
        <v>0</v>
      </c>
      <c r="O54" s="46">
        <v>0</v>
      </c>
      <c r="P54" s="46">
        <v>0</v>
      </c>
      <c r="Q54" s="47"/>
      <c r="R54" s="60" t="s">
        <v>27</v>
      </c>
      <c r="S54" s="45">
        <v>0</v>
      </c>
      <c r="T54" s="46">
        <v>0</v>
      </c>
      <c r="U54" s="46">
        <v>0</v>
      </c>
      <c r="V54" s="26"/>
      <c r="W54" s="60" t="s">
        <v>27</v>
      </c>
      <c r="X54" s="45">
        <v>0</v>
      </c>
      <c r="Y54" s="46">
        <v>0</v>
      </c>
      <c r="Z54" s="46">
        <v>0</v>
      </c>
      <c r="AA54" s="26"/>
      <c r="AB54" s="60" t="s">
        <v>27</v>
      </c>
      <c r="AC54" s="45">
        <v>0</v>
      </c>
      <c r="AD54" s="46">
        <f t="shared" si="34"/>
        <v>0</v>
      </c>
      <c r="AE54" s="46">
        <f>AE49*AE55</f>
        <v>0</v>
      </c>
      <c r="AF54" s="26"/>
      <c r="AG54" s="60" t="s">
        <v>27</v>
      </c>
      <c r="AH54" s="45">
        <v>0</v>
      </c>
      <c r="AI54" s="46">
        <f t="shared" si="35"/>
        <v>0</v>
      </c>
      <c r="AJ54" s="46">
        <f>AJ49*AJ55</f>
        <v>0</v>
      </c>
      <c r="AK54" s="26"/>
      <c r="AL54" s="60" t="s">
        <v>27</v>
      </c>
      <c r="AM54" s="45">
        <v>0</v>
      </c>
      <c r="AN54" s="46">
        <f t="shared" si="36"/>
        <v>0</v>
      </c>
      <c r="AO54" s="46">
        <f>AO49*AO55</f>
        <v>0</v>
      </c>
      <c r="AP54" s="26"/>
      <c r="AQ54" s="61" t="s">
        <v>27</v>
      </c>
      <c r="AR54" s="49">
        <f>D54+I54+N54+S54+X54+AC54+AH54+AM54</f>
        <v>0</v>
      </c>
      <c r="AS54" s="50">
        <f t="shared" si="37"/>
        <v>0</v>
      </c>
      <c r="AT54" s="50">
        <f t="shared" ref="AT54" si="38">F54+K54+P54+U54+Z54+AE54+AJ54+AO54</f>
        <v>0</v>
      </c>
      <c r="AU54" s="26"/>
    </row>
    <row r="55" spans="1:47" x14ac:dyDescent="0.2">
      <c r="A55" s="51"/>
      <c r="B55" s="43"/>
      <c r="C55" s="44" t="s">
        <v>28</v>
      </c>
      <c r="D55" s="52">
        <f>IF(D49=0,0,D54/D49)</f>
        <v>0</v>
      </c>
      <c r="E55" s="52">
        <f t="shared" si="33"/>
        <v>0</v>
      </c>
      <c r="F55" s="62">
        <v>0</v>
      </c>
      <c r="G55" s="47"/>
      <c r="H55" s="44" t="s">
        <v>28</v>
      </c>
      <c r="I55" s="52">
        <v>0</v>
      </c>
      <c r="J55" s="52">
        <v>0</v>
      </c>
      <c r="K55" s="62">
        <v>0</v>
      </c>
      <c r="L55" s="47"/>
      <c r="M55" s="44" t="s">
        <v>28</v>
      </c>
      <c r="N55" s="52">
        <v>0</v>
      </c>
      <c r="O55" s="52">
        <v>0</v>
      </c>
      <c r="P55" s="62">
        <v>0</v>
      </c>
      <c r="Q55" s="47"/>
      <c r="R55" s="44" t="s">
        <v>28</v>
      </c>
      <c r="S55" s="52">
        <v>0</v>
      </c>
      <c r="T55" s="52">
        <v>0</v>
      </c>
      <c r="U55" s="62">
        <v>0</v>
      </c>
      <c r="V55" s="26"/>
      <c r="W55" s="44" t="s">
        <v>28</v>
      </c>
      <c r="X55" s="52">
        <v>0</v>
      </c>
      <c r="Y55" s="52">
        <v>0</v>
      </c>
      <c r="Z55" s="62">
        <v>0</v>
      </c>
      <c r="AA55" s="26"/>
      <c r="AB55" s="44" t="s">
        <v>28</v>
      </c>
      <c r="AC55" s="52">
        <f>IF(AC49=0,0,AC54/AC49)</f>
        <v>0</v>
      </c>
      <c r="AD55" s="52">
        <f t="shared" si="34"/>
        <v>0</v>
      </c>
      <c r="AE55" s="62">
        <v>0</v>
      </c>
      <c r="AF55" s="26"/>
      <c r="AG55" s="44" t="s">
        <v>28</v>
      </c>
      <c r="AH55" s="52">
        <f>IF(AH49=0,0,AH54/AH49)</f>
        <v>0</v>
      </c>
      <c r="AI55" s="52">
        <f t="shared" si="35"/>
        <v>0</v>
      </c>
      <c r="AJ55" s="62">
        <v>0</v>
      </c>
      <c r="AK55" s="26"/>
      <c r="AL55" s="44" t="s">
        <v>28</v>
      </c>
      <c r="AM55" s="52">
        <f>IF(AM49=0,0,AM54/AM49)</f>
        <v>0</v>
      </c>
      <c r="AN55" s="52">
        <f t="shared" si="36"/>
        <v>0</v>
      </c>
      <c r="AO55" s="62">
        <v>0</v>
      </c>
      <c r="AP55" s="26"/>
      <c r="AQ55" s="48" t="s">
        <v>28</v>
      </c>
      <c r="AR55" s="53">
        <f>IF(AR49=0,0,AR54/AR49)</f>
        <v>0</v>
      </c>
      <c r="AS55" s="53">
        <f t="shared" si="37"/>
        <v>0</v>
      </c>
      <c r="AT55" s="53">
        <f>IF(AT49=0,0,AT54/AT49)</f>
        <v>0</v>
      </c>
      <c r="AU55" s="26"/>
    </row>
    <row r="56" spans="1:47" x14ac:dyDescent="0.2">
      <c r="A56" s="51"/>
      <c r="B56" s="43"/>
      <c r="C56" s="44" t="s">
        <v>29</v>
      </c>
      <c r="D56" s="63">
        <v>838</v>
      </c>
      <c r="E56" s="64">
        <f t="shared" si="33"/>
        <v>-838</v>
      </c>
      <c r="F56" s="64">
        <f>IF(F57=0,0,F49/F57)</f>
        <v>0</v>
      </c>
      <c r="G56" s="47"/>
      <c r="H56" s="44" t="s">
        <v>29</v>
      </c>
      <c r="I56" s="63">
        <v>0</v>
      </c>
      <c r="J56" s="64">
        <v>0</v>
      </c>
      <c r="K56" s="64">
        <v>0</v>
      </c>
      <c r="L56" s="47"/>
      <c r="M56" s="44" t="s">
        <v>29</v>
      </c>
      <c r="N56" s="63">
        <v>263</v>
      </c>
      <c r="O56" s="64">
        <v>0</v>
      </c>
      <c r="P56" s="64">
        <v>0</v>
      </c>
      <c r="Q56" s="47"/>
      <c r="R56" s="44" t="s">
        <v>29</v>
      </c>
      <c r="S56" s="63">
        <v>0</v>
      </c>
      <c r="T56" s="64">
        <v>0</v>
      </c>
      <c r="U56" s="64">
        <v>0</v>
      </c>
      <c r="V56" s="26"/>
      <c r="W56" s="44" t="s">
        <v>29</v>
      </c>
      <c r="X56" s="63">
        <v>276</v>
      </c>
      <c r="Y56" s="64">
        <v>0</v>
      </c>
      <c r="Z56" s="64">
        <v>0</v>
      </c>
      <c r="AA56" s="26"/>
      <c r="AB56" s="44" t="s">
        <v>29</v>
      </c>
      <c r="AC56" s="63">
        <v>0</v>
      </c>
      <c r="AD56" s="64">
        <f t="shared" si="34"/>
        <v>0</v>
      </c>
      <c r="AE56" s="64">
        <f>IF(AE57=0,0,AE49/AE57)</f>
        <v>0</v>
      </c>
      <c r="AF56" s="26"/>
      <c r="AG56" s="44" t="s">
        <v>29</v>
      </c>
      <c r="AH56" s="63">
        <v>57</v>
      </c>
      <c r="AI56" s="64">
        <f t="shared" si="35"/>
        <v>-57</v>
      </c>
      <c r="AJ56" s="64">
        <f>IF(AJ57=0,0,AJ49/AJ57)</f>
        <v>0</v>
      </c>
      <c r="AK56" s="26"/>
      <c r="AL56" s="44" t="s">
        <v>29</v>
      </c>
      <c r="AM56" s="63">
        <v>0</v>
      </c>
      <c r="AN56" s="64">
        <f t="shared" si="36"/>
        <v>0</v>
      </c>
      <c r="AO56" s="64">
        <f>IF(AO57=0,0,AO49/AO57)</f>
        <v>0</v>
      </c>
      <c r="AP56" s="26"/>
      <c r="AQ56" s="48" t="s">
        <v>29</v>
      </c>
      <c r="AR56" s="65">
        <f>D56+I56+N56+S56+X56+AC56+AH56</f>
        <v>1434</v>
      </c>
      <c r="AS56" s="66">
        <f t="shared" si="37"/>
        <v>-1434</v>
      </c>
      <c r="AT56" s="66">
        <f>F56+K56+P56+U56+Z56+AE56+AJ56</f>
        <v>0</v>
      </c>
      <c r="AU56" s="26"/>
    </row>
    <row r="57" spans="1:47" x14ac:dyDescent="0.2">
      <c r="A57" s="67"/>
      <c r="B57" s="43"/>
      <c r="C57" s="44" t="s">
        <v>30</v>
      </c>
      <c r="D57" s="68">
        <f>IF(D56=0,0,D49/D56)</f>
        <v>21.749403341288783</v>
      </c>
      <c r="E57" s="68">
        <f t="shared" si="33"/>
        <v>-21.749403341288783</v>
      </c>
      <c r="F57" s="68">
        <f>IF(D55=0,0,(F55/D55)*D57)</f>
        <v>0</v>
      </c>
      <c r="G57" s="47"/>
      <c r="H57" s="44" t="s">
        <v>30</v>
      </c>
      <c r="I57" s="68">
        <v>0</v>
      </c>
      <c r="J57" s="68">
        <v>0</v>
      </c>
      <c r="K57" s="68">
        <v>0</v>
      </c>
      <c r="L57" s="47"/>
      <c r="M57" s="44" t="s">
        <v>30</v>
      </c>
      <c r="N57" s="68">
        <v>0</v>
      </c>
      <c r="O57" s="68">
        <v>0</v>
      </c>
      <c r="P57" s="68">
        <v>0</v>
      </c>
      <c r="Q57" s="47"/>
      <c r="R57" s="44" t="s">
        <v>30</v>
      </c>
      <c r="S57" s="68">
        <v>0</v>
      </c>
      <c r="T57" s="68">
        <v>0</v>
      </c>
      <c r="U57" s="68">
        <v>0</v>
      </c>
      <c r="V57" s="26"/>
      <c r="W57" s="44" t="s">
        <v>30</v>
      </c>
      <c r="X57" s="68">
        <v>0</v>
      </c>
      <c r="Y57" s="68">
        <v>0</v>
      </c>
      <c r="Z57" s="68">
        <v>0</v>
      </c>
      <c r="AA57" s="26"/>
      <c r="AB57" s="44" t="s">
        <v>30</v>
      </c>
      <c r="AC57" s="68">
        <f>IF(AC56=0,0,AC49/AC56)</f>
        <v>0</v>
      </c>
      <c r="AD57" s="68">
        <f t="shared" si="34"/>
        <v>0</v>
      </c>
      <c r="AE57" s="68">
        <f>IF(AC55=0,0,(AE55/AC55)*AC57)</f>
        <v>0</v>
      </c>
      <c r="AF57" s="26"/>
      <c r="AG57" s="44" t="s">
        <v>30</v>
      </c>
      <c r="AH57" s="68">
        <f>IF(AH56=0,0,AH49/AH56)</f>
        <v>43.543859649122808</v>
      </c>
      <c r="AI57" s="68">
        <f t="shared" si="35"/>
        <v>-43.543859649122808</v>
      </c>
      <c r="AJ57" s="68">
        <f>IF(AH55=0,0,(AJ55/AH55)*AH57)</f>
        <v>0</v>
      </c>
      <c r="AK57" s="26"/>
      <c r="AL57" s="44" t="s">
        <v>30</v>
      </c>
      <c r="AM57" s="68">
        <f>IF(AM56=0,0,AM49/AM56)</f>
        <v>0</v>
      </c>
      <c r="AN57" s="68">
        <f t="shared" si="36"/>
        <v>0</v>
      </c>
      <c r="AO57" s="68">
        <f>IF(AM55=0,0,(AO55/AM55)*AM57)</f>
        <v>0</v>
      </c>
      <c r="AP57" s="26"/>
      <c r="AQ57" s="48" t="s">
        <v>30</v>
      </c>
      <c r="AR57" s="69">
        <f>IF(AR56=0,0,AR49/AR56)</f>
        <v>22.293584379358439</v>
      </c>
      <c r="AS57" s="69">
        <f t="shared" si="37"/>
        <v>-22.293584379358439</v>
      </c>
      <c r="AT57" s="69">
        <f>IF(AT56=0,0,AT49/AT56)</f>
        <v>0</v>
      </c>
      <c r="AU57" s="26"/>
    </row>
    <row r="58" spans="1:47" x14ac:dyDescent="0.2">
      <c r="A58" s="17"/>
      <c r="B58" s="1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26"/>
      <c r="V58" s="26"/>
      <c r="W58" s="26"/>
      <c r="X58" s="26"/>
      <c r="Y58" s="26"/>
      <c r="Z58" s="26"/>
      <c r="AA58" s="26"/>
      <c r="AB58" s="26"/>
      <c r="AC58" s="47"/>
      <c r="AD58" s="47"/>
      <c r="AE58" s="47"/>
      <c r="AF58" s="26"/>
      <c r="AG58" s="26"/>
      <c r="AH58" s="47"/>
      <c r="AI58" s="47"/>
      <c r="AJ58" s="47"/>
      <c r="AK58" s="26"/>
      <c r="AL58" s="26"/>
      <c r="AM58" s="47"/>
      <c r="AN58" s="47"/>
      <c r="AO58" s="47"/>
      <c r="AP58" s="26"/>
      <c r="AQ58" s="26"/>
      <c r="AR58" s="26"/>
      <c r="AS58" s="26"/>
      <c r="AT58" s="26"/>
      <c r="AU58" s="26"/>
    </row>
    <row r="59" spans="1:47" x14ac:dyDescent="0.2">
      <c r="A59" s="42" t="s">
        <v>35</v>
      </c>
      <c r="B59" s="43"/>
      <c r="C59" s="44" t="s">
        <v>22</v>
      </c>
      <c r="D59" s="45">
        <v>10565</v>
      </c>
      <c r="E59" s="46">
        <f>F59-D59</f>
        <v>-10565</v>
      </c>
      <c r="F59" s="46">
        <f>F60*12</f>
        <v>0</v>
      </c>
      <c r="G59" s="47"/>
      <c r="H59" s="44" t="s">
        <v>22</v>
      </c>
      <c r="I59" s="45">
        <v>23033</v>
      </c>
      <c r="J59" s="46">
        <v>0</v>
      </c>
      <c r="K59" s="46">
        <v>0</v>
      </c>
      <c r="L59" s="47"/>
      <c r="M59" s="44" t="s">
        <v>22</v>
      </c>
      <c r="N59" s="45">
        <v>8878</v>
      </c>
      <c r="O59" s="46">
        <v>0</v>
      </c>
      <c r="P59" s="46">
        <v>0</v>
      </c>
      <c r="Q59" s="47"/>
      <c r="R59" s="44" t="s">
        <v>22</v>
      </c>
      <c r="S59" s="45">
        <v>0</v>
      </c>
      <c r="T59" s="46">
        <v>0</v>
      </c>
      <c r="U59" s="46">
        <v>0</v>
      </c>
      <c r="V59" s="26"/>
      <c r="W59" s="44" t="s">
        <v>22</v>
      </c>
      <c r="X59" s="45">
        <v>750</v>
      </c>
      <c r="Y59" s="46">
        <v>0</v>
      </c>
      <c r="Z59" s="46">
        <v>0</v>
      </c>
      <c r="AA59" s="26"/>
      <c r="AB59" s="44" t="s">
        <v>22</v>
      </c>
      <c r="AC59" s="45">
        <v>0</v>
      </c>
      <c r="AD59" s="46">
        <f>AE59-AC59</f>
        <v>0</v>
      </c>
      <c r="AE59" s="46">
        <f>AE60*12</f>
        <v>0</v>
      </c>
      <c r="AF59" s="26"/>
      <c r="AG59" s="44" t="s">
        <v>22</v>
      </c>
      <c r="AH59" s="45">
        <v>2935</v>
      </c>
      <c r="AI59" s="46">
        <f>AJ59-AH59</f>
        <v>-2935</v>
      </c>
      <c r="AJ59" s="46">
        <f>AJ60*12</f>
        <v>0</v>
      </c>
      <c r="AK59" s="26"/>
      <c r="AL59" s="44" t="s">
        <v>22</v>
      </c>
      <c r="AM59" s="45">
        <v>0</v>
      </c>
      <c r="AN59" s="46">
        <f>AO59-AM59</f>
        <v>0</v>
      </c>
      <c r="AO59" s="46">
        <f>AO60*12</f>
        <v>0</v>
      </c>
      <c r="AP59" s="26"/>
      <c r="AQ59" s="48" t="s">
        <v>22</v>
      </c>
      <c r="AR59" s="49">
        <f>D59+I59+N59+S59+X59+AC59+AH59+AM59</f>
        <v>46161</v>
      </c>
      <c r="AS59" s="50">
        <f>AT59-AR59</f>
        <v>-46161</v>
      </c>
      <c r="AT59" s="50">
        <f>F59+K59+P59+U59+Z59+AE59+AJ59+AO59</f>
        <v>0</v>
      </c>
      <c r="AU59" s="26"/>
    </row>
    <row r="60" spans="1:47" x14ac:dyDescent="0.2">
      <c r="A60" s="51"/>
      <c r="B60" s="43"/>
      <c r="C60" s="44" t="s">
        <v>23</v>
      </c>
      <c r="D60" s="45">
        <v>881</v>
      </c>
      <c r="E60" s="46">
        <f>F60-D60</f>
        <v>-881</v>
      </c>
      <c r="F60" s="46">
        <f>F62*F63</f>
        <v>0</v>
      </c>
      <c r="G60" s="47"/>
      <c r="H60" s="44" t="s">
        <v>23</v>
      </c>
      <c r="I60" s="45">
        <v>1920</v>
      </c>
      <c r="J60" s="46">
        <v>0</v>
      </c>
      <c r="K60" s="46">
        <v>0</v>
      </c>
      <c r="L60" s="47"/>
      <c r="M60" s="44" t="s">
        <v>23</v>
      </c>
      <c r="N60" s="45">
        <v>740</v>
      </c>
      <c r="O60" s="46">
        <v>0</v>
      </c>
      <c r="P60" s="46">
        <v>0</v>
      </c>
      <c r="Q60" s="47"/>
      <c r="R60" s="44" t="s">
        <v>23</v>
      </c>
      <c r="S60" s="45">
        <v>0</v>
      </c>
      <c r="T60" s="46">
        <v>0</v>
      </c>
      <c r="U60" s="46">
        <v>0</v>
      </c>
      <c r="V60" s="26"/>
      <c r="W60" s="44" t="s">
        <v>23</v>
      </c>
      <c r="X60" s="45">
        <v>63</v>
      </c>
      <c r="Y60" s="46">
        <v>0</v>
      </c>
      <c r="Z60" s="46">
        <v>0</v>
      </c>
      <c r="AA60" s="26"/>
      <c r="AB60" s="44" t="s">
        <v>23</v>
      </c>
      <c r="AC60" s="45">
        <v>0</v>
      </c>
      <c r="AD60" s="46">
        <f>AE60-AC60</f>
        <v>0</v>
      </c>
      <c r="AE60" s="46">
        <f>AE62*AE63</f>
        <v>0</v>
      </c>
      <c r="AF60" s="26"/>
      <c r="AG60" s="44" t="s">
        <v>23</v>
      </c>
      <c r="AH60" s="45">
        <v>245</v>
      </c>
      <c r="AI60" s="46">
        <f>AJ60-AH60</f>
        <v>-245</v>
      </c>
      <c r="AJ60" s="46">
        <f>AJ62*AJ63</f>
        <v>0</v>
      </c>
      <c r="AK60" s="26"/>
      <c r="AL60" s="44" t="s">
        <v>23</v>
      </c>
      <c r="AM60" s="45">
        <v>0</v>
      </c>
      <c r="AN60" s="46">
        <f>AO60-AM60</f>
        <v>0</v>
      </c>
      <c r="AO60" s="46">
        <f>AO62*AO63</f>
        <v>0</v>
      </c>
      <c r="AP60" s="26"/>
      <c r="AQ60" s="48" t="s">
        <v>23</v>
      </c>
      <c r="AR60" s="49">
        <f>D60+I60+N60+S60+X60+AC60+AH60+AM60</f>
        <v>3849</v>
      </c>
      <c r="AS60" s="50">
        <f>AT60-AR60</f>
        <v>-3849</v>
      </c>
      <c r="AT60" s="50">
        <f t="shared" ref="AT60" si="39">F60+K60+P60+U60+Z60+AE60+AJ60+AO60</f>
        <v>0</v>
      </c>
      <c r="AU60" s="26"/>
    </row>
    <row r="61" spans="1:47" x14ac:dyDescent="0.2">
      <c r="A61" s="51"/>
      <c r="B61" s="43"/>
      <c r="C61" s="44" t="s">
        <v>24</v>
      </c>
      <c r="D61" s="52">
        <f>D59/$D$3</f>
        <v>2.1780402008703503E-3</v>
      </c>
      <c r="E61" s="52">
        <f>IF(D61=0,0,(F61-D61)/D61)</f>
        <v>-1</v>
      </c>
      <c r="F61" s="52">
        <f>F59/$K$3</f>
        <v>0</v>
      </c>
      <c r="G61" s="47"/>
      <c r="H61" s="44" t="s">
        <v>24</v>
      </c>
      <c r="I61" s="52">
        <v>0</v>
      </c>
      <c r="J61" s="52">
        <v>0</v>
      </c>
      <c r="K61" s="52">
        <v>0</v>
      </c>
      <c r="L61" s="47"/>
      <c r="M61" s="44" t="s">
        <v>24</v>
      </c>
      <c r="N61" s="52">
        <v>0</v>
      </c>
      <c r="O61" s="52">
        <v>0</v>
      </c>
      <c r="P61" s="52">
        <v>0</v>
      </c>
      <c r="Q61" s="47"/>
      <c r="R61" s="44" t="s">
        <v>24</v>
      </c>
      <c r="S61" s="52">
        <v>0</v>
      </c>
      <c r="T61" s="52">
        <v>0</v>
      </c>
      <c r="U61" s="52">
        <v>0</v>
      </c>
      <c r="V61" s="26"/>
      <c r="W61" s="44" t="s">
        <v>24</v>
      </c>
      <c r="X61" s="52">
        <v>0</v>
      </c>
      <c r="Y61" s="52">
        <v>0</v>
      </c>
      <c r="Z61" s="52">
        <v>0</v>
      </c>
      <c r="AA61" s="26"/>
      <c r="AB61" s="44" t="s">
        <v>24</v>
      </c>
      <c r="AC61" s="52">
        <f>AC59/$D$3</f>
        <v>0</v>
      </c>
      <c r="AD61" s="52">
        <f>IF(AC61=0,0,(AE61-AC61)/AC61)</f>
        <v>0</v>
      </c>
      <c r="AE61" s="52">
        <f>AE59/$K$3</f>
        <v>0</v>
      </c>
      <c r="AF61" s="26"/>
      <c r="AG61" s="44" t="s">
        <v>24</v>
      </c>
      <c r="AH61" s="52">
        <f>AH59/$D$3</f>
        <v>6.0506843251817107E-4</v>
      </c>
      <c r="AI61" s="52">
        <f>IF(AH61=0,0,(AJ61-AH61)/AH61)</f>
        <v>-1</v>
      </c>
      <c r="AJ61" s="52">
        <f>AJ59/$K$3</f>
        <v>0</v>
      </c>
      <c r="AK61" s="26"/>
      <c r="AL61" s="44" t="s">
        <v>24</v>
      </c>
      <c r="AM61" s="52">
        <f>AM59/$D$3</f>
        <v>0</v>
      </c>
      <c r="AN61" s="52">
        <f>IF(AM61=0,0,(AO61-AM61)/AM61)</f>
        <v>0</v>
      </c>
      <c r="AO61" s="52">
        <f>AO59/$K$3</f>
        <v>0</v>
      </c>
      <c r="AP61" s="26"/>
      <c r="AQ61" s="48" t="s">
        <v>24</v>
      </c>
      <c r="AR61" s="53">
        <f>AR59/$D$3</f>
        <v>9.5163761204331513E-3</v>
      </c>
      <c r="AS61" s="53">
        <f>IF(AR61=0,0,(AT61-AR61)/AR61)</f>
        <v>-1</v>
      </c>
      <c r="AT61" s="53">
        <f>AT59/$D$3</f>
        <v>0</v>
      </c>
      <c r="AU61" s="26"/>
    </row>
    <row r="62" spans="1:47" x14ac:dyDescent="0.2">
      <c r="A62" s="51"/>
      <c r="B62" s="43"/>
      <c r="C62" s="44" t="s">
        <v>25</v>
      </c>
      <c r="D62" s="54">
        <v>6</v>
      </c>
      <c r="E62" s="55">
        <f t="shared" ref="E62:E67" si="40">F62-D62</f>
        <v>-6</v>
      </c>
      <c r="F62" s="56">
        <v>0</v>
      </c>
      <c r="G62" s="47"/>
      <c r="H62" s="44" t="s">
        <v>25</v>
      </c>
      <c r="I62" s="54">
        <v>6</v>
      </c>
      <c r="J62" s="55">
        <v>0</v>
      </c>
      <c r="K62" s="56">
        <v>0</v>
      </c>
      <c r="L62" s="47"/>
      <c r="M62" s="44" t="s">
        <v>25</v>
      </c>
      <c r="N62" s="54">
        <v>2</v>
      </c>
      <c r="O62" s="55">
        <v>0</v>
      </c>
      <c r="P62" s="56">
        <v>0</v>
      </c>
      <c r="Q62" s="47"/>
      <c r="R62" s="44" t="s">
        <v>25</v>
      </c>
      <c r="S62" s="54">
        <v>0</v>
      </c>
      <c r="T62" s="55">
        <v>0</v>
      </c>
      <c r="U62" s="56">
        <v>0</v>
      </c>
      <c r="V62" s="26"/>
      <c r="W62" s="44" t="s">
        <v>25</v>
      </c>
      <c r="X62" s="54">
        <v>1</v>
      </c>
      <c r="Y62" s="55">
        <v>0</v>
      </c>
      <c r="Z62" s="56">
        <v>0</v>
      </c>
      <c r="AA62" s="26"/>
      <c r="AB62" s="44" t="s">
        <v>25</v>
      </c>
      <c r="AC62" s="54">
        <v>0</v>
      </c>
      <c r="AD62" s="55">
        <f t="shared" ref="AD62:AD67" si="41">AE62-AC62</f>
        <v>0</v>
      </c>
      <c r="AE62" s="56">
        <v>0</v>
      </c>
      <c r="AF62" s="26"/>
      <c r="AG62" s="44" t="s">
        <v>25</v>
      </c>
      <c r="AH62" s="54">
        <v>2</v>
      </c>
      <c r="AI62" s="55">
        <f t="shared" ref="AI62:AI67" si="42">AJ62-AH62</f>
        <v>-2</v>
      </c>
      <c r="AJ62" s="56">
        <v>0</v>
      </c>
      <c r="AK62" s="26"/>
      <c r="AL62" s="44" t="s">
        <v>25</v>
      </c>
      <c r="AM62" s="54">
        <v>0</v>
      </c>
      <c r="AN62" s="55">
        <f t="shared" ref="AN62:AN67" si="43">AO62-AM62</f>
        <v>0</v>
      </c>
      <c r="AO62" s="56">
        <v>0</v>
      </c>
      <c r="AP62" s="26"/>
      <c r="AQ62" s="48" t="s">
        <v>25</v>
      </c>
      <c r="AR62" s="57">
        <f>D62+I62+N62+AC62</f>
        <v>14</v>
      </c>
      <c r="AS62" s="58">
        <f t="shared" ref="AS62:AS67" si="44">AT62-AR62</f>
        <v>-14</v>
      </c>
      <c r="AT62" s="57">
        <f>F62+K62+P62+AE62</f>
        <v>0</v>
      </c>
      <c r="AU62" s="26"/>
    </row>
    <row r="63" spans="1:47" x14ac:dyDescent="0.2">
      <c r="A63" s="51"/>
      <c r="B63" s="43"/>
      <c r="C63" s="44" t="s">
        <v>26</v>
      </c>
      <c r="D63" s="46">
        <f>IF(D62=0,0,D60/D62)</f>
        <v>146.83333333333334</v>
      </c>
      <c r="E63" s="46">
        <f t="shared" si="40"/>
        <v>-146.83333333333334</v>
      </c>
      <c r="F63" s="59">
        <v>0</v>
      </c>
      <c r="G63" s="47"/>
      <c r="H63" s="44" t="s">
        <v>26</v>
      </c>
      <c r="I63" s="46">
        <v>0</v>
      </c>
      <c r="J63" s="46">
        <v>0</v>
      </c>
      <c r="K63" s="59">
        <v>0</v>
      </c>
      <c r="L63" s="47"/>
      <c r="M63" s="44" t="s">
        <v>26</v>
      </c>
      <c r="N63" s="46">
        <v>0</v>
      </c>
      <c r="O63" s="46">
        <v>0</v>
      </c>
      <c r="P63" s="59">
        <v>0</v>
      </c>
      <c r="Q63" s="47"/>
      <c r="R63" s="44" t="s">
        <v>26</v>
      </c>
      <c r="S63" s="46">
        <v>0</v>
      </c>
      <c r="T63" s="46">
        <v>0</v>
      </c>
      <c r="U63" s="59">
        <v>0</v>
      </c>
      <c r="V63" s="26"/>
      <c r="W63" s="44" t="s">
        <v>26</v>
      </c>
      <c r="X63" s="46">
        <v>0</v>
      </c>
      <c r="Y63" s="46">
        <v>0</v>
      </c>
      <c r="Z63" s="59">
        <v>0</v>
      </c>
      <c r="AA63" s="26"/>
      <c r="AB63" s="44" t="s">
        <v>26</v>
      </c>
      <c r="AC63" s="46">
        <f>IF(AC62=0,0,AC60/AC62)</f>
        <v>0</v>
      </c>
      <c r="AD63" s="46">
        <f t="shared" si="41"/>
        <v>0</v>
      </c>
      <c r="AE63" s="59">
        <v>0</v>
      </c>
      <c r="AF63" s="26"/>
      <c r="AG63" s="44" t="s">
        <v>26</v>
      </c>
      <c r="AH63" s="46">
        <f>IF(AH62=0,0,AH60/AH62)</f>
        <v>122.5</v>
      </c>
      <c r="AI63" s="46">
        <f t="shared" si="42"/>
        <v>-122.5</v>
      </c>
      <c r="AJ63" s="59">
        <v>0</v>
      </c>
      <c r="AK63" s="26"/>
      <c r="AL63" s="44" t="s">
        <v>26</v>
      </c>
      <c r="AM63" s="46">
        <f>IF(AM62=0,0,AM60/AM62)</f>
        <v>0</v>
      </c>
      <c r="AN63" s="46">
        <f t="shared" si="43"/>
        <v>0</v>
      </c>
      <c r="AO63" s="59">
        <v>0</v>
      </c>
      <c r="AP63" s="26"/>
      <c r="AQ63" s="48" t="s">
        <v>26</v>
      </c>
      <c r="AR63" s="50">
        <f>IF(AR62=0,0,AR60/AR62)</f>
        <v>274.92857142857144</v>
      </c>
      <c r="AS63" s="50">
        <f t="shared" si="44"/>
        <v>-274.92857142857144</v>
      </c>
      <c r="AT63" s="50">
        <f>IF(AT62=0,0,AT60/AT62)</f>
        <v>0</v>
      </c>
      <c r="AU63" s="26"/>
    </row>
    <row r="64" spans="1:47" x14ac:dyDescent="0.2">
      <c r="A64" s="51"/>
      <c r="B64" s="43"/>
      <c r="C64" s="60" t="s">
        <v>27</v>
      </c>
      <c r="D64" s="45">
        <v>0</v>
      </c>
      <c r="E64" s="46">
        <f t="shared" si="40"/>
        <v>0</v>
      </c>
      <c r="F64" s="46">
        <f>F59*F65</f>
        <v>0</v>
      </c>
      <c r="G64" s="47"/>
      <c r="H64" s="60" t="s">
        <v>27</v>
      </c>
      <c r="I64" s="45">
        <v>0</v>
      </c>
      <c r="J64" s="46">
        <v>0</v>
      </c>
      <c r="K64" s="46">
        <v>0</v>
      </c>
      <c r="L64" s="47"/>
      <c r="M64" s="60" t="s">
        <v>27</v>
      </c>
      <c r="N64" s="45">
        <v>0</v>
      </c>
      <c r="O64" s="46">
        <v>0</v>
      </c>
      <c r="P64" s="46">
        <v>0</v>
      </c>
      <c r="Q64" s="47"/>
      <c r="R64" s="60" t="s">
        <v>27</v>
      </c>
      <c r="S64" s="45">
        <v>0</v>
      </c>
      <c r="T64" s="46">
        <v>0</v>
      </c>
      <c r="U64" s="46">
        <v>0</v>
      </c>
      <c r="V64" s="26"/>
      <c r="W64" s="60" t="s">
        <v>27</v>
      </c>
      <c r="X64" s="45">
        <v>0</v>
      </c>
      <c r="Y64" s="46">
        <v>0</v>
      </c>
      <c r="Z64" s="46">
        <v>0</v>
      </c>
      <c r="AA64" s="26"/>
      <c r="AB64" s="60" t="s">
        <v>27</v>
      </c>
      <c r="AC64" s="45">
        <v>0</v>
      </c>
      <c r="AD64" s="46">
        <f t="shared" si="41"/>
        <v>0</v>
      </c>
      <c r="AE64" s="46">
        <f>AE59*AE65</f>
        <v>0</v>
      </c>
      <c r="AF64" s="26"/>
      <c r="AG64" s="60" t="s">
        <v>27</v>
      </c>
      <c r="AH64" s="45">
        <v>0</v>
      </c>
      <c r="AI64" s="46">
        <f t="shared" si="42"/>
        <v>0</v>
      </c>
      <c r="AJ64" s="46">
        <f>AJ59*AJ65</f>
        <v>0</v>
      </c>
      <c r="AK64" s="26"/>
      <c r="AL64" s="60" t="s">
        <v>27</v>
      </c>
      <c r="AM64" s="45">
        <v>0</v>
      </c>
      <c r="AN64" s="46">
        <f t="shared" si="43"/>
        <v>0</v>
      </c>
      <c r="AO64" s="46">
        <f>AO59*AO65</f>
        <v>0</v>
      </c>
      <c r="AP64" s="26"/>
      <c r="AQ64" s="61" t="s">
        <v>27</v>
      </c>
      <c r="AR64" s="49">
        <f>D64+I64+N64+S64+X64+AC64+AH64+AM64</f>
        <v>0</v>
      </c>
      <c r="AS64" s="50">
        <f t="shared" si="44"/>
        <v>0</v>
      </c>
      <c r="AT64" s="50">
        <f t="shared" ref="AT64" si="45">F64+K64+P64+U64+Z64+AE64+AJ64+AO64</f>
        <v>0</v>
      </c>
      <c r="AU64" s="26"/>
    </row>
    <row r="65" spans="1:47" x14ac:dyDescent="0.2">
      <c r="A65" s="51"/>
      <c r="B65" s="43"/>
      <c r="C65" s="44" t="s">
        <v>28</v>
      </c>
      <c r="D65" s="52">
        <f>IF(D59=0,0,D64/D59)</f>
        <v>0</v>
      </c>
      <c r="E65" s="52">
        <f t="shared" si="40"/>
        <v>0</v>
      </c>
      <c r="F65" s="62">
        <v>0</v>
      </c>
      <c r="G65" s="47"/>
      <c r="H65" s="44" t="s">
        <v>28</v>
      </c>
      <c r="I65" s="52">
        <v>0</v>
      </c>
      <c r="J65" s="52">
        <v>0</v>
      </c>
      <c r="K65" s="62">
        <v>0</v>
      </c>
      <c r="L65" s="47"/>
      <c r="M65" s="44" t="s">
        <v>28</v>
      </c>
      <c r="N65" s="52">
        <v>0</v>
      </c>
      <c r="O65" s="52">
        <v>0</v>
      </c>
      <c r="P65" s="62">
        <v>0</v>
      </c>
      <c r="Q65" s="47"/>
      <c r="R65" s="44" t="s">
        <v>28</v>
      </c>
      <c r="S65" s="52">
        <v>0</v>
      </c>
      <c r="T65" s="52">
        <v>0</v>
      </c>
      <c r="U65" s="62">
        <v>0</v>
      </c>
      <c r="V65" s="26"/>
      <c r="W65" s="44" t="s">
        <v>28</v>
      </c>
      <c r="X65" s="52">
        <v>0</v>
      </c>
      <c r="Y65" s="52">
        <v>0</v>
      </c>
      <c r="Z65" s="62">
        <v>0</v>
      </c>
      <c r="AA65" s="26"/>
      <c r="AB65" s="44" t="s">
        <v>28</v>
      </c>
      <c r="AC65" s="52">
        <f>IF(AC59=0,0,AC64/AC59)</f>
        <v>0</v>
      </c>
      <c r="AD65" s="52">
        <f t="shared" si="41"/>
        <v>0</v>
      </c>
      <c r="AE65" s="62">
        <v>0</v>
      </c>
      <c r="AF65" s="26"/>
      <c r="AG65" s="44" t="s">
        <v>28</v>
      </c>
      <c r="AH65" s="52">
        <f>IF(AH59=0,0,AH64/AH59)</f>
        <v>0</v>
      </c>
      <c r="AI65" s="52">
        <f t="shared" si="42"/>
        <v>0</v>
      </c>
      <c r="AJ65" s="62">
        <v>0</v>
      </c>
      <c r="AK65" s="26"/>
      <c r="AL65" s="44" t="s">
        <v>28</v>
      </c>
      <c r="AM65" s="52">
        <f>IF(AM59=0,0,AM64/AM59)</f>
        <v>0</v>
      </c>
      <c r="AN65" s="52">
        <f t="shared" si="43"/>
        <v>0</v>
      </c>
      <c r="AO65" s="62">
        <v>0</v>
      </c>
      <c r="AP65" s="26"/>
      <c r="AQ65" s="48" t="s">
        <v>28</v>
      </c>
      <c r="AR65" s="53">
        <f>IF(AR59=0,0,AR64/AR59)</f>
        <v>0</v>
      </c>
      <c r="AS65" s="53">
        <f t="shared" si="44"/>
        <v>0</v>
      </c>
      <c r="AT65" s="53">
        <f>IF(AT59=0,0,AT64/AT59)</f>
        <v>0</v>
      </c>
      <c r="AU65" s="26"/>
    </row>
    <row r="66" spans="1:47" x14ac:dyDescent="0.2">
      <c r="A66" s="51"/>
      <c r="B66" s="43"/>
      <c r="C66" s="44" t="s">
        <v>29</v>
      </c>
      <c r="D66" s="63">
        <v>464</v>
      </c>
      <c r="E66" s="64">
        <f t="shared" si="40"/>
        <v>-464</v>
      </c>
      <c r="F66" s="64">
        <f>IF(F67=0,0,F59/F67)</f>
        <v>0</v>
      </c>
      <c r="G66" s="47"/>
      <c r="H66" s="44" t="s">
        <v>29</v>
      </c>
      <c r="I66" s="63">
        <v>1010</v>
      </c>
      <c r="J66" s="64">
        <v>0</v>
      </c>
      <c r="K66" s="64">
        <v>0</v>
      </c>
      <c r="L66" s="47"/>
      <c r="M66" s="44" t="s">
        <v>29</v>
      </c>
      <c r="N66" s="63">
        <v>430</v>
      </c>
      <c r="O66" s="64">
        <v>0</v>
      </c>
      <c r="P66" s="64">
        <v>0</v>
      </c>
      <c r="Q66" s="47"/>
      <c r="R66" s="44" t="s">
        <v>29</v>
      </c>
      <c r="S66" s="63">
        <v>0</v>
      </c>
      <c r="T66" s="64">
        <v>0</v>
      </c>
      <c r="U66" s="64">
        <v>0</v>
      </c>
      <c r="V66" s="26"/>
      <c r="W66" s="44" t="s">
        <v>29</v>
      </c>
      <c r="X66" s="63">
        <v>4</v>
      </c>
      <c r="Y66" s="64">
        <v>0</v>
      </c>
      <c r="Z66" s="64">
        <v>0</v>
      </c>
      <c r="AA66" s="26"/>
      <c r="AB66" s="44" t="s">
        <v>29</v>
      </c>
      <c r="AC66" s="63">
        <v>0</v>
      </c>
      <c r="AD66" s="64">
        <f t="shared" si="41"/>
        <v>0</v>
      </c>
      <c r="AE66" s="64">
        <f>IF(AE67=0,0,AE59/AE67)</f>
        <v>0</v>
      </c>
      <c r="AF66" s="26"/>
      <c r="AG66" s="44" t="s">
        <v>29</v>
      </c>
      <c r="AH66" s="63">
        <v>102</v>
      </c>
      <c r="AI66" s="64">
        <f t="shared" si="42"/>
        <v>-102</v>
      </c>
      <c r="AJ66" s="64">
        <f>IF(AJ67=0,0,AJ59/AJ67)</f>
        <v>0</v>
      </c>
      <c r="AK66" s="26"/>
      <c r="AL66" s="44" t="s">
        <v>29</v>
      </c>
      <c r="AM66" s="63">
        <v>0</v>
      </c>
      <c r="AN66" s="64">
        <f t="shared" si="43"/>
        <v>0</v>
      </c>
      <c r="AO66" s="64">
        <f>IF(AO67=0,0,AO59/AO67)</f>
        <v>0</v>
      </c>
      <c r="AP66" s="26"/>
      <c r="AQ66" s="48" t="s">
        <v>29</v>
      </c>
      <c r="AR66" s="65">
        <f>D66+I66+N66+S66+X66+AC66+AH66</f>
        <v>2010</v>
      </c>
      <c r="AS66" s="66">
        <f t="shared" si="44"/>
        <v>-2010</v>
      </c>
      <c r="AT66" s="66">
        <f>F66+K66+P66+U66+Z66+AE66+AJ66</f>
        <v>0</v>
      </c>
      <c r="AU66" s="26"/>
    </row>
    <row r="67" spans="1:47" x14ac:dyDescent="0.2">
      <c r="A67" s="67"/>
      <c r="B67" s="43"/>
      <c r="C67" s="44" t="s">
        <v>30</v>
      </c>
      <c r="D67" s="68">
        <f>IF(D66=0,0,D59/D66)</f>
        <v>22.769396551724139</v>
      </c>
      <c r="E67" s="68">
        <f t="shared" si="40"/>
        <v>-22.769396551724139</v>
      </c>
      <c r="F67" s="68">
        <f>IF(D65=0,0,(F65/D65)*D67)</f>
        <v>0</v>
      </c>
      <c r="G67" s="47"/>
      <c r="H67" s="44" t="s">
        <v>30</v>
      </c>
      <c r="I67" s="68">
        <v>0</v>
      </c>
      <c r="J67" s="68">
        <v>0</v>
      </c>
      <c r="K67" s="68">
        <v>0</v>
      </c>
      <c r="L67" s="47"/>
      <c r="M67" s="44" t="s">
        <v>30</v>
      </c>
      <c r="N67" s="68">
        <v>0</v>
      </c>
      <c r="O67" s="68">
        <v>0</v>
      </c>
      <c r="P67" s="68">
        <v>0</v>
      </c>
      <c r="Q67" s="47"/>
      <c r="R67" s="44" t="s">
        <v>30</v>
      </c>
      <c r="S67" s="68">
        <v>0</v>
      </c>
      <c r="T67" s="68">
        <v>0</v>
      </c>
      <c r="U67" s="68">
        <v>0</v>
      </c>
      <c r="V67" s="26"/>
      <c r="W67" s="44" t="s">
        <v>30</v>
      </c>
      <c r="X67" s="68">
        <v>0</v>
      </c>
      <c r="Y67" s="68">
        <v>0</v>
      </c>
      <c r="Z67" s="68">
        <v>0</v>
      </c>
      <c r="AA67" s="26"/>
      <c r="AB67" s="44" t="s">
        <v>30</v>
      </c>
      <c r="AC67" s="68">
        <f>IF(AC66=0,0,AC59/AC66)</f>
        <v>0</v>
      </c>
      <c r="AD67" s="68">
        <f t="shared" si="41"/>
        <v>0</v>
      </c>
      <c r="AE67" s="68">
        <f>IF(AC65=0,0,(AE65/AC65)*AC67)</f>
        <v>0</v>
      </c>
      <c r="AF67" s="26"/>
      <c r="AG67" s="44" t="s">
        <v>30</v>
      </c>
      <c r="AH67" s="68">
        <f>IF(AH66=0,0,AH59/AH66)</f>
        <v>28.774509803921568</v>
      </c>
      <c r="AI67" s="68">
        <f t="shared" si="42"/>
        <v>-28.774509803921568</v>
      </c>
      <c r="AJ67" s="68">
        <f>IF(AH65=0,0,(AJ65/AH65)*AH67)</f>
        <v>0</v>
      </c>
      <c r="AK67" s="26"/>
      <c r="AL67" s="44" t="s">
        <v>30</v>
      </c>
      <c r="AM67" s="68">
        <f>IF(AM66=0,0,AM59/AM66)</f>
        <v>0</v>
      </c>
      <c r="AN67" s="68">
        <f t="shared" si="43"/>
        <v>0</v>
      </c>
      <c r="AO67" s="68">
        <f>IF(AM65=0,0,(AO65/AM65)*AM67)</f>
        <v>0</v>
      </c>
      <c r="AP67" s="26"/>
      <c r="AQ67" s="48" t="s">
        <v>30</v>
      </c>
      <c r="AR67" s="69">
        <f>IF(AR66=0,0,AR59/AR66)</f>
        <v>22.965671641791044</v>
      </c>
      <c r="AS67" s="69">
        <f t="shared" si="44"/>
        <v>-22.965671641791044</v>
      </c>
      <c r="AT67" s="69">
        <f>IF(AT66=0,0,AT59/AT66)</f>
        <v>0</v>
      </c>
      <c r="AU67" s="26"/>
    </row>
    <row r="68" spans="1:47" x14ac:dyDescent="0.2">
      <c r="A68" s="17"/>
      <c r="B68" s="1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26"/>
      <c r="V68" s="26"/>
      <c r="W68" s="26"/>
      <c r="X68" s="26"/>
      <c r="Y68" s="26"/>
      <c r="Z68" s="26"/>
      <c r="AA68" s="26"/>
      <c r="AB68" s="26"/>
      <c r="AC68" s="47"/>
      <c r="AD68" s="47"/>
      <c r="AE68" s="47"/>
      <c r="AF68" s="26"/>
      <c r="AG68" s="26"/>
      <c r="AH68" s="47"/>
      <c r="AI68" s="47"/>
      <c r="AJ68" s="47"/>
      <c r="AK68" s="26"/>
      <c r="AL68" s="26"/>
      <c r="AM68" s="47"/>
      <c r="AN68" s="47"/>
      <c r="AO68" s="47"/>
      <c r="AP68" s="26"/>
      <c r="AQ68" s="26"/>
      <c r="AR68" s="26"/>
      <c r="AS68" s="26"/>
      <c r="AT68" s="26"/>
      <c r="AU68" s="26"/>
    </row>
    <row r="69" spans="1:47" x14ac:dyDescent="0.2">
      <c r="A69" s="42" t="s">
        <v>36</v>
      </c>
      <c r="B69" s="43"/>
      <c r="C69" s="44" t="s">
        <v>22</v>
      </c>
      <c r="D69" s="45">
        <v>100000</v>
      </c>
      <c r="E69" s="46">
        <f>F69-D69</f>
        <v>-100000</v>
      </c>
      <c r="F69" s="46">
        <f>F70*12</f>
        <v>0</v>
      </c>
      <c r="G69" s="47"/>
      <c r="H69" s="44" t="s">
        <v>22</v>
      </c>
      <c r="I69" s="45">
        <v>24006</v>
      </c>
      <c r="J69" s="46">
        <v>0</v>
      </c>
      <c r="K69" s="46">
        <v>0</v>
      </c>
      <c r="L69" s="47"/>
      <c r="M69" s="44" t="s">
        <v>22</v>
      </c>
      <c r="N69" s="45">
        <v>55512</v>
      </c>
      <c r="O69" s="46">
        <v>0</v>
      </c>
      <c r="P69" s="46">
        <v>0</v>
      </c>
      <c r="Q69" s="47"/>
      <c r="R69" s="44" t="s">
        <v>22</v>
      </c>
      <c r="S69" s="45">
        <v>17021</v>
      </c>
      <c r="T69" s="46">
        <v>0</v>
      </c>
      <c r="U69" s="46">
        <v>0</v>
      </c>
      <c r="V69" s="26"/>
      <c r="W69" s="44" t="s">
        <v>22</v>
      </c>
      <c r="X69" s="45">
        <v>13973</v>
      </c>
      <c r="Y69" s="46">
        <v>0</v>
      </c>
      <c r="Z69" s="46">
        <v>0</v>
      </c>
      <c r="AA69" s="26"/>
      <c r="AB69" s="44" t="s">
        <v>22</v>
      </c>
      <c r="AC69" s="45">
        <v>0</v>
      </c>
      <c r="AD69" s="46">
        <f>AE69-AC69</f>
        <v>0</v>
      </c>
      <c r="AE69" s="46">
        <f>AE70*12</f>
        <v>0</v>
      </c>
      <c r="AF69" s="26"/>
      <c r="AG69" s="44" t="s">
        <v>22</v>
      </c>
      <c r="AH69" s="45">
        <v>8915</v>
      </c>
      <c r="AI69" s="46">
        <f>AJ69-AH69</f>
        <v>-8915</v>
      </c>
      <c r="AJ69" s="46">
        <f>AJ70*12</f>
        <v>0</v>
      </c>
      <c r="AK69" s="26"/>
      <c r="AL69" s="44" t="s">
        <v>22</v>
      </c>
      <c r="AM69" s="45">
        <v>0</v>
      </c>
      <c r="AN69" s="46">
        <f>AO69-AM69</f>
        <v>0</v>
      </c>
      <c r="AO69" s="46">
        <f>AO70*12</f>
        <v>0</v>
      </c>
      <c r="AP69" s="26"/>
      <c r="AQ69" s="48" t="s">
        <v>22</v>
      </c>
      <c r="AR69" s="49">
        <f>D69+I69+N69+S69+X69+AC69+AH69+AM69</f>
        <v>219427</v>
      </c>
      <c r="AS69" s="50">
        <f>AT69-AR69</f>
        <v>-219427</v>
      </c>
      <c r="AT69" s="50">
        <f>F69+K69+P69+U69+Z69+AE69+AJ69+AO69</f>
        <v>0</v>
      </c>
      <c r="AU69" s="26"/>
    </row>
    <row r="70" spans="1:47" x14ac:dyDescent="0.2">
      <c r="A70" s="51"/>
      <c r="B70" s="43"/>
      <c r="C70" s="44" t="s">
        <v>23</v>
      </c>
      <c r="D70" s="45">
        <v>19800</v>
      </c>
      <c r="E70" s="46">
        <f>F70-D70</f>
        <v>-19800</v>
      </c>
      <c r="F70" s="46">
        <f>F72*F73</f>
        <v>0</v>
      </c>
      <c r="G70" s="47"/>
      <c r="H70" s="44" t="s">
        <v>23</v>
      </c>
      <c r="I70" s="45">
        <v>2001</v>
      </c>
      <c r="J70" s="46">
        <v>0</v>
      </c>
      <c r="K70" s="46">
        <v>0</v>
      </c>
      <c r="L70" s="47"/>
      <c r="M70" s="44" t="s">
        <v>23</v>
      </c>
      <c r="N70" s="45">
        <v>4626</v>
      </c>
      <c r="O70" s="46">
        <v>0</v>
      </c>
      <c r="P70" s="46">
        <v>0</v>
      </c>
      <c r="Q70" s="47"/>
      <c r="R70" s="44" t="s">
        <v>23</v>
      </c>
      <c r="S70" s="45">
        <v>1419</v>
      </c>
      <c r="T70" s="46">
        <v>0</v>
      </c>
      <c r="U70" s="46">
        <v>0</v>
      </c>
      <c r="V70" s="26"/>
      <c r="W70" s="44" t="s">
        <v>23</v>
      </c>
      <c r="X70" s="45">
        <v>1165</v>
      </c>
      <c r="Y70" s="46">
        <v>0</v>
      </c>
      <c r="Z70" s="46">
        <v>0</v>
      </c>
      <c r="AA70" s="26"/>
      <c r="AB70" s="44" t="s">
        <v>23</v>
      </c>
      <c r="AC70" s="45">
        <v>0</v>
      </c>
      <c r="AD70" s="46">
        <f>AE70-AC70</f>
        <v>0</v>
      </c>
      <c r="AE70" s="46">
        <f>AE72*AE73</f>
        <v>0</v>
      </c>
      <c r="AF70" s="26"/>
      <c r="AG70" s="44" t="s">
        <v>23</v>
      </c>
      <c r="AH70" s="45">
        <v>743</v>
      </c>
      <c r="AI70" s="46">
        <f>AJ70-AH70</f>
        <v>-743</v>
      </c>
      <c r="AJ70" s="46">
        <f>AJ72*AJ73</f>
        <v>0</v>
      </c>
      <c r="AK70" s="26"/>
      <c r="AL70" s="44" t="s">
        <v>23</v>
      </c>
      <c r="AM70" s="45">
        <v>0</v>
      </c>
      <c r="AN70" s="46">
        <f>AO70-AM70</f>
        <v>0</v>
      </c>
      <c r="AO70" s="46">
        <f>AO72*AO73</f>
        <v>0</v>
      </c>
      <c r="AP70" s="26"/>
      <c r="AQ70" s="48" t="s">
        <v>23</v>
      </c>
      <c r="AR70" s="49">
        <f>D70+I70+N70+S70+X70+AC70+AH70+AM70</f>
        <v>29754</v>
      </c>
      <c r="AS70" s="50">
        <f>AT70-AR70</f>
        <v>-29754</v>
      </c>
      <c r="AT70" s="50">
        <f t="shared" ref="AT70" si="46">F70+K70+P70+U70+Z70+AE70+AJ70+AO70</f>
        <v>0</v>
      </c>
      <c r="AU70" s="26"/>
    </row>
    <row r="71" spans="1:47" x14ac:dyDescent="0.2">
      <c r="A71" s="51"/>
      <c r="B71" s="43"/>
      <c r="C71" s="44" t="s">
        <v>24</v>
      </c>
      <c r="D71" s="52">
        <f>D69/$D$3</f>
        <v>2.0615619506581639E-2</v>
      </c>
      <c r="E71" s="52">
        <f>IF(D71=0,0,(F71-D71)/D71)</f>
        <v>-1</v>
      </c>
      <c r="F71" s="52">
        <f>F69/$K$3</f>
        <v>0</v>
      </c>
      <c r="G71" s="47"/>
      <c r="H71" s="44" t="s">
        <v>24</v>
      </c>
      <c r="I71" s="52">
        <v>0</v>
      </c>
      <c r="J71" s="52">
        <v>0</v>
      </c>
      <c r="K71" s="52">
        <v>0</v>
      </c>
      <c r="L71" s="47"/>
      <c r="M71" s="44" t="s">
        <v>24</v>
      </c>
      <c r="N71" s="52">
        <v>0</v>
      </c>
      <c r="O71" s="52">
        <v>0</v>
      </c>
      <c r="P71" s="52">
        <v>0</v>
      </c>
      <c r="Q71" s="47"/>
      <c r="R71" s="44" t="s">
        <v>24</v>
      </c>
      <c r="S71" s="52">
        <v>0</v>
      </c>
      <c r="T71" s="52">
        <v>0</v>
      </c>
      <c r="U71" s="52">
        <v>0</v>
      </c>
      <c r="V71" s="26"/>
      <c r="W71" s="44" t="s">
        <v>24</v>
      </c>
      <c r="X71" s="52">
        <v>0</v>
      </c>
      <c r="Y71" s="52">
        <v>0</v>
      </c>
      <c r="Z71" s="52">
        <v>0</v>
      </c>
      <c r="AA71" s="26"/>
      <c r="AB71" s="44" t="s">
        <v>24</v>
      </c>
      <c r="AC71" s="52">
        <f>AC69/$D$3</f>
        <v>0</v>
      </c>
      <c r="AD71" s="52">
        <f>IF(AC71=0,0,(AE71-AC71)/AC71)</f>
        <v>0</v>
      </c>
      <c r="AE71" s="52">
        <f>AE69/$K$3</f>
        <v>0</v>
      </c>
      <c r="AF71" s="26"/>
      <c r="AG71" s="44" t="s">
        <v>24</v>
      </c>
      <c r="AH71" s="52">
        <f>AH69/$D$3</f>
        <v>1.8378824790117531E-3</v>
      </c>
      <c r="AI71" s="52">
        <f>IF(AH71=0,0,(AJ71-AH71)/AH71)</f>
        <v>-1</v>
      </c>
      <c r="AJ71" s="52">
        <f>AJ69/$K$3</f>
        <v>0</v>
      </c>
      <c r="AK71" s="26"/>
      <c r="AL71" s="44" t="s">
        <v>24</v>
      </c>
      <c r="AM71" s="52">
        <f>AM69/$D$3</f>
        <v>0</v>
      </c>
      <c r="AN71" s="52">
        <f>IF(AM71=0,0,(AO71-AM71)/AM71)</f>
        <v>0</v>
      </c>
      <c r="AO71" s="52">
        <f>AO69/$K$3</f>
        <v>0</v>
      </c>
      <c r="AP71" s="26"/>
      <c r="AQ71" s="48" t="s">
        <v>24</v>
      </c>
      <c r="AR71" s="53">
        <f>AR69/$D$3</f>
        <v>4.5236235414706893E-2</v>
      </c>
      <c r="AS71" s="53">
        <f>IF(AR71=0,0,(AT71-AR71)/AR71)</f>
        <v>-1</v>
      </c>
      <c r="AT71" s="53">
        <f>AT69/$D$3</f>
        <v>0</v>
      </c>
      <c r="AU71" s="26"/>
    </row>
    <row r="72" spans="1:47" x14ac:dyDescent="0.2">
      <c r="A72" s="51"/>
      <c r="B72" s="70"/>
      <c r="C72" s="44" t="s">
        <v>25</v>
      </c>
      <c r="D72" s="54">
        <v>492</v>
      </c>
      <c r="E72" s="55">
        <f t="shared" ref="E72:E77" si="47">F72-D72</f>
        <v>-492</v>
      </c>
      <c r="F72" s="56">
        <v>0</v>
      </c>
      <c r="G72" s="71"/>
      <c r="H72" s="44" t="s">
        <v>25</v>
      </c>
      <c r="I72" s="54">
        <v>7</v>
      </c>
      <c r="J72" s="55">
        <v>0</v>
      </c>
      <c r="K72" s="56">
        <v>0</v>
      </c>
      <c r="L72" s="71"/>
      <c r="M72" s="44" t="s">
        <v>25</v>
      </c>
      <c r="N72" s="54">
        <v>53</v>
      </c>
      <c r="O72" s="55">
        <v>0</v>
      </c>
      <c r="P72" s="56">
        <v>0</v>
      </c>
      <c r="Q72" s="71"/>
      <c r="R72" s="44" t="s">
        <v>25</v>
      </c>
      <c r="S72" s="54">
        <v>12</v>
      </c>
      <c r="T72" s="55">
        <v>0</v>
      </c>
      <c r="U72" s="56">
        <v>0</v>
      </c>
      <c r="V72" s="72"/>
      <c r="W72" s="44" t="s">
        <v>25</v>
      </c>
      <c r="X72" s="54">
        <v>39</v>
      </c>
      <c r="Y72" s="55">
        <v>0</v>
      </c>
      <c r="Z72" s="56">
        <v>0</v>
      </c>
      <c r="AA72" s="72"/>
      <c r="AB72" s="44" t="s">
        <v>25</v>
      </c>
      <c r="AC72" s="54">
        <v>0</v>
      </c>
      <c r="AD72" s="55">
        <f t="shared" ref="AD72:AD77" si="48">AE72-AC72</f>
        <v>0</v>
      </c>
      <c r="AE72" s="56">
        <v>0</v>
      </c>
      <c r="AF72" s="72"/>
      <c r="AG72" s="44" t="s">
        <v>25</v>
      </c>
      <c r="AH72" s="54">
        <v>23</v>
      </c>
      <c r="AI72" s="55">
        <f t="shared" ref="AI72:AI77" si="49">AJ72-AH72</f>
        <v>-23</v>
      </c>
      <c r="AJ72" s="56">
        <v>0</v>
      </c>
      <c r="AK72" s="72"/>
      <c r="AL72" s="44" t="s">
        <v>25</v>
      </c>
      <c r="AM72" s="54">
        <v>0</v>
      </c>
      <c r="AN72" s="55">
        <f t="shared" ref="AN72:AN77" si="50">AO72-AM72</f>
        <v>0</v>
      </c>
      <c r="AO72" s="56">
        <v>0</v>
      </c>
      <c r="AP72" s="72"/>
      <c r="AQ72" s="73" t="s">
        <v>25</v>
      </c>
      <c r="AR72" s="57">
        <f>D72+I72+N72+AC72</f>
        <v>552</v>
      </c>
      <c r="AS72" s="58">
        <f t="shared" ref="AS72:AS77" si="51">AT72-AR72</f>
        <v>-552</v>
      </c>
      <c r="AT72" s="57">
        <f>F72+K72+P72+AE72</f>
        <v>0</v>
      </c>
      <c r="AU72" s="72"/>
    </row>
    <row r="73" spans="1:47" x14ac:dyDescent="0.2">
      <c r="A73" s="51"/>
      <c r="B73" s="43"/>
      <c r="C73" s="44" t="s">
        <v>26</v>
      </c>
      <c r="D73" s="46">
        <f>IF(D72=0,0,D70/D72)</f>
        <v>40.243902439024389</v>
      </c>
      <c r="E73" s="46">
        <f t="shared" si="47"/>
        <v>-40.243902439024389</v>
      </c>
      <c r="F73" s="59">
        <v>0</v>
      </c>
      <c r="G73" s="47"/>
      <c r="H73" s="44" t="s">
        <v>26</v>
      </c>
      <c r="I73" s="46">
        <v>0</v>
      </c>
      <c r="J73" s="46">
        <v>0</v>
      </c>
      <c r="K73" s="59">
        <v>0</v>
      </c>
      <c r="L73" s="47"/>
      <c r="M73" s="44" t="s">
        <v>26</v>
      </c>
      <c r="N73" s="46">
        <v>0</v>
      </c>
      <c r="O73" s="46">
        <v>0</v>
      </c>
      <c r="P73" s="59">
        <v>0</v>
      </c>
      <c r="Q73" s="47"/>
      <c r="R73" s="44" t="s">
        <v>26</v>
      </c>
      <c r="S73" s="46">
        <v>0</v>
      </c>
      <c r="T73" s="46">
        <v>0</v>
      </c>
      <c r="U73" s="59">
        <v>0</v>
      </c>
      <c r="V73" s="26"/>
      <c r="W73" s="44" t="s">
        <v>26</v>
      </c>
      <c r="X73" s="46">
        <v>0</v>
      </c>
      <c r="Y73" s="46">
        <v>0</v>
      </c>
      <c r="Z73" s="59">
        <v>0</v>
      </c>
      <c r="AA73" s="26"/>
      <c r="AB73" s="44" t="s">
        <v>26</v>
      </c>
      <c r="AC73" s="46">
        <f>IF(AC72=0,0,AC70/AC72)</f>
        <v>0</v>
      </c>
      <c r="AD73" s="46">
        <f t="shared" si="48"/>
        <v>0</v>
      </c>
      <c r="AE73" s="59">
        <v>0</v>
      </c>
      <c r="AF73" s="26"/>
      <c r="AG73" s="44" t="s">
        <v>26</v>
      </c>
      <c r="AH73" s="46">
        <f>IF(AH72=0,0,AH70/AH72)</f>
        <v>32.304347826086953</v>
      </c>
      <c r="AI73" s="46">
        <f t="shared" si="49"/>
        <v>-32.304347826086953</v>
      </c>
      <c r="AJ73" s="59">
        <v>0</v>
      </c>
      <c r="AK73" s="26"/>
      <c r="AL73" s="44" t="s">
        <v>26</v>
      </c>
      <c r="AM73" s="46">
        <f>IF(AM72=0,0,AM70/AM72)</f>
        <v>0</v>
      </c>
      <c r="AN73" s="46">
        <f t="shared" si="50"/>
        <v>0</v>
      </c>
      <c r="AO73" s="59">
        <v>0</v>
      </c>
      <c r="AP73" s="26"/>
      <c r="AQ73" s="48" t="s">
        <v>26</v>
      </c>
      <c r="AR73" s="50">
        <f>IF(AR72=0,0,AR70/AR72)</f>
        <v>53.902173913043477</v>
      </c>
      <c r="AS73" s="50">
        <f t="shared" si="51"/>
        <v>-53.902173913043477</v>
      </c>
      <c r="AT73" s="50">
        <f>IF(AT72=0,0,AT70/AT72)</f>
        <v>0</v>
      </c>
      <c r="AU73" s="26"/>
    </row>
    <row r="74" spans="1:47" x14ac:dyDescent="0.2">
      <c r="A74" s="51"/>
      <c r="B74" s="43"/>
      <c r="C74" s="60" t="s">
        <v>27</v>
      </c>
      <c r="D74" s="45">
        <v>0</v>
      </c>
      <c r="E74" s="46">
        <f t="shared" si="47"/>
        <v>0</v>
      </c>
      <c r="F74" s="46">
        <f>F69*F75</f>
        <v>0</v>
      </c>
      <c r="G74" s="47"/>
      <c r="H74" s="60" t="s">
        <v>27</v>
      </c>
      <c r="I74" s="45">
        <v>0</v>
      </c>
      <c r="J74" s="46">
        <v>0</v>
      </c>
      <c r="K74" s="46">
        <v>0</v>
      </c>
      <c r="L74" s="47"/>
      <c r="M74" s="60" t="s">
        <v>27</v>
      </c>
      <c r="N74" s="45">
        <v>0</v>
      </c>
      <c r="O74" s="46">
        <v>0</v>
      </c>
      <c r="P74" s="46">
        <v>0</v>
      </c>
      <c r="Q74" s="47"/>
      <c r="R74" s="60" t="s">
        <v>27</v>
      </c>
      <c r="S74" s="45">
        <v>0</v>
      </c>
      <c r="T74" s="46">
        <v>0</v>
      </c>
      <c r="U74" s="46">
        <v>0</v>
      </c>
      <c r="V74" s="26"/>
      <c r="W74" s="60" t="s">
        <v>27</v>
      </c>
      <c r="X74" s="45">
        <v>0</v>
      </c>
      <c r="Y74" s="46">
        <v>0</v>
      </c>
      <c r="Z74" s="46">
        <v>0</v>
      </c>
      <c r="AA74" s="26"/>
      <c r="AB74" s="60" t="s">
        <v>27</v>
      </c>
      <c r="AC74" s="45">
        <v>0</v>
      </c>
      <c r="AD74" s="46">
        <f t="shared" si="48"/>
        <v>0</v>
      </c>
      <c r="AE74" s="46">
        <f>AE69*AE75</f>
        <v>0</v>
      </c>
      <c r="AF74" s="26"/>
      <c r="AG74" s="60" t="s">
        <v>27</v>
      </c>
      <c r="AH74" s="45">
        <v>0</v>
      </c>
      <c r="AI74" s="46">
        <f t="shared" si="49"/>
        <v>0</v>
      </c>
      <c r="AJ74" s="46">
        <f>AJ69*AJ75</f>
        <v>0</v>
      </c>
      <c r="AK74" s="26"/>
      <c r="AL74" s="60" t="s">
        <v>27</v>
      </c>
      <c r="AM74" s="45">
        <v>0</v>
      </c>
      <c r="AN74" s="46">
        <f t="shared" si="50"/>
        <v>0</v>
      </c>
      <c r="AO74" s="46">
        <f>AO69*AO75</f>
        <v>0</v>
      </c>
      <c r="AP74" s="26"/>
      <c r="AQ74" s="61" t="s">
        <v>27</v>
      </c>
      <c r="AR74" s="49">
        <f>D74+I74+N74+S74+X74+AC74+AH74+AM74</f>
        <v>0</v>
      </c>
      <c r="AS74" s="50">
        <f t="shared" si="51"/>
        <v>0</v>
      </c>
      <c r="AT74" s="50">
        <f t="shared" ref="AT74" si="52">F74+K74+P74+U74+Z74+AE74+AJ74+AO74</f>
        <v>0</v>
      </c>
      <c r="AU74" s="26"/>
    </row>
    <row r="75" spans="1:47" x14ac:dyDescent="0.2">
      <c r="A75" s="51"/>
      <c r="B75" s="43"/>
      <c r="C75" s="44" t="s">
        <v>28</v>
      </c>
      <c r="D75" s="52">
        <f>IF(D69=0,0,D74/D69)</f>
        <v>0</v>
      </c>
      <c r="E75" s="52">
        <f t="shared" si="47"/>
        <v>0</v>
      </c>
      <c r="F75" s="62">
        <v>0</v>
      </c>
      <c r="G75" s="47"/>
      <c r="H75" s="44" t="s">
        <v>28</v>
      </c>
      <c r="I75" s="52">
        <v>0</v>
      </c>
      <c r="J75" s="52">
        <v>0</v>
      </c>
      <c r="K75" s="62">
        <v>0</v>
      </c>
      <c r="L75" s="47"/>
      <c r="M75" s="44" t="s">
        <v>28</v>
      </c>
      <c r="N75" s="52">
        <v>0</v>
      </c>
      <c r="O75" s="52">
        <v>0</v>
      </c>
      <c r="P75" s="62">
        <v>0</v>
      </c>
      <c r="Q75" s="47"/>
      <c r="R75" s="44" t="s">
        <v>28</v>
      </c>
      <c r="S75" s="52">
        <v>0</v>
      </c>
      <c r="T75" s="52">
        <v>0</v>
      </c>
      <c r="U75" s="62">
        <v>0</v>
      </c>
      <c r="V75" s="26"/>
      <c r="W75" s="44" t="s">
        <v>28</v>
      </c>
      <c r="X75" s="52">
        <v>0</v>
      </c>
      <c r="Y75" s="52">
        <v>0</v>
      </c>
      <c r="Z75" s="62">
        <v>0</v>
      </c>
      <c r="AA75" s="26"/>
      <c r="AB75" s="44" t="s">
        <v>28</v>
      </c>
      <c r="AC75" s="52">
        <f>IF(AC69=0,0,AC74/AC69)</f>
        <v>0</v>
      </c>
      <c r="AD75" s="52">
        <f t="shared" si="48"/>
        <v>0</v>
      </c>
      <c r="AE75" s="62">
        <v>0</v>
      </c>
      <c r="AF75" s="26"/>
      <c r="AG75" s="44" t="s">
        <v>28</v>
      </c>
      <c r="AH75" s="52">
        <f>IF(AH69=0,0,AH74/AH69)</f>
        <v>0</v>
      </c>
      <c r="AI75" s="52">
        <f t="shared" si="49"/>
        <v>0</v>
      </c>
      <c r="AJ75" s="62">
        <v>0</v>
      </c>
      <c r="AK75" s="26"/>
      <c r="AL75" s="44" t="s">
        <v>28</v>
      </c>
      <c r="AM75" s="52">
        <f>IF(AM69=0,0,AM74/AM69)</f>
        <v>0</v>
      </c>
      <c r="AN75" s="52">
        <f t="shared" si="50"/>
        <v>0</v>
      </c>
      <c r="AO75" s="62">
        <v>0</v>
      </c>
      <c r="AP75" s="26"/>
      <c r="AQ75" s="48" t="s">
        <v>28</v>
      </c>
      <c r="AR75" s="53">
        <f>IF(AR69=0,0,AR74/AR69)</f>
        <v>0</v>
      </c>
      <c r="AS75" s="53">
        <f t="shared" si="51"/>
        <v>0</v>
      </c>
      <c r="AT75" s="53">
        <f>IF(AT69=0,0,AT74/AT69)</f>
        <v>0</v>
      </c>
      <c r="AU75" s="26"/>
    </row>
    <row r="76" spans="1:47" x14ac:dyDescent="0.2">
      <c r="A76" s="51"/>
      <c r="B76" s="43"/>
      <c r="C76" s="44" t="s">
        <v>29</v>
      </c>
      <c r="D76" s="63">
        <v>9234</v>
      </c>
      <c r="E76" s="64">
        <f t="shared" si="47"/>
        <v>-9234</v>
      </c>
      <c r="F76" s="64">
        <f>IF(F77=0,0,F69/F77)</f>
        <v>0</v>
      </c>
      <c r="G76" s="47"/>
      <c r="H76" s="44" t="s">
        <v>29</v>
      </c>
      <c r="I76" s="63">
        <v>1142</v>
      </c>
      <c r="J76" s="64">
        <v>0</v>
      </c>
      <c r="K76" s="64">
        <v>0</v>
      </c>
      <c r="L76" s="47"/>
      <c r="M76" s="44" t="s">
        <v>29</v>
      </c>
      <c r="N76" s="63">
        <v>2151</v>
      </c>
      <c r="O76" s="64">
        <v>0</v>
      </c>
      <c r="P76" s="64">
        <v>0</v>
      </c>
      <c r="Q76" s="47"/>
      <c r="R76" s="44" t="s">
        <v>29</v>
      </c>
      <c r="S76" s="63">
        <v>1581</v>
      </c>
      <c r="T76" s="64">
        <v>0</v>
      </c>
      <c r="U76" s="64">
        <v>0</v>
      </c>
      <c r="V76" s="26"/>
      <c r="W76" s="44" t="s">
        <v>29</v>
      </c>
      <c r="X76" s="63">
        <v>436</v>
      </c>
      <c r="Y76" s="64">
        <v>0</v>
      </c>
      <c r="Z76" s="64">
        <v>0</v>
      </c>
      <c r="AA76" s="26"/>
      <c r="AB76" s="44" t="s">
        <v>29</v>
      </c>
      <c r="AC76" s="63">
        <v>0</v>
      </c>
      <c r="AD76" s="64">
        <f t="shared" si="48"/>
        <v>0</v>
      </c>
      <c r="AE76" s="64">
        <f>IF(AE77=0,0,AE69/AE77)</f>
        <v>0</v>
      </c>
      <c r="AF76" s="26"/>
      <c r="AG76" s="44" t="s">
        <v>29</v>
      </c>
      <c r="AH76" s="63">
        <v>252</v>
      </c>
      <c r="AI76" s="64">
        <f t="shared" si="49"/>
        <v>-252</v>
      </c>
      <c r="AJ76" s="64">
        <f>IF(AJ77=0,0,AJ69/AJ77)</f>
        <v>0</v>
      </c>
      <c r="AK76" s="26"/>
      <c r="AL76" s="44" t="s">
        <v>29</v>
      </c>
      <c r="AM76" s="63">
        <v>0</v>
      </c>
      <c r="AN76" s="64">
        <f t="shared" si="50"/>
        <v>0</v>
      </c>
      <c r="AO76" s="64">
        <f>IF(AO77=0,0,AO69/AO77)</f>
        <v>0</v>
      </c>
      <c r="AP76" s="26"/>
      <c r="AQ76" s="48" t="s">
        <v>29</v>
      </c>
      <c r="AR76" s="65">
        <f>D76+I76+N76+S76+X76+AC76+AH76</f>
        <v>14796</v>
      </c>
      <c r="AS76" s="66">
        <f t="shared" si="51"/>
        <v>-14796</v>
      </c>
      <c r="AT76" s="66">
        <f>F76+K76+P76+U76+Z76+AE76+AJ76</f>
        <v>0</v>
      </c>
      <c r="AU76" s="26"/>
    </row>
    <row r="77" spans="1:47" x14ac:dyDescent="0.2">
      <c r="A77" s="67"/>
      <c r="B77" s="43"/>
      <c r="C77" s="44" t="s">
        <v>30</v>
      </c>
      <c r="D77" s="68">
        <f>IF(D76=0,0,D69/D76)</f>
        <v>10.829542993285683</v>
      </c>
      <c r="E77" s="68">
        <f t="shared" si="47"/>
        <v>-10.829542993285683</v>
      </c>
      <c r="F77" s="68">
        <f>IF(D75=0,0,(F75/D75)*D77)</f>
        <v>0</v>
      </c>
      <c r="G77" s="47"/>
      <c r="H77" s="44" t="s">
        <v>30</v>
      </c>
      <c r="I77" s="68">
        <v>0</v>
      </c>
      <c r="J77" s="68">
        <v>0</v>
      </c>
      <c r="K77" s="68">
        <v>0</v>
      </c>
      <c r="L77" s="47"/>
      <c r="M77" s="44" t="s">
        <v>30</v>
      </c>
      <c r="N77" s="68">
        <v>0</v>
      </c>
      <c r="O77" s="68">
        <v>0</v>
      </c>
      <c r="P77" s="68">
        <v>0</v>
      </c>
      <c r="Q77" s="47"/>
      <c r="R77" s="44" t="s">
        <v>30</v>
      </c>
      <c r="S77" s="68">
        <v>0</v>
      </c>
      <c r="T77" s="68">
        <v>0</v>
      </c>
      <c r="U77" s="68">
        <v>0</v>
      </c>
      <c r="V77" s="26"/>
      <c r="W77" s="44" t="s">
        <v>30</v>
      </c>
      <c r="X77" s="68">
        <v>0</v>
      </c>
      <c r="Y77" s="68">
        <v>0</v>
      </c>
      <c r="Z77" s="68">
        <v>0</v>
      </c>
      <c r="AA77" s="26"/>
      <c r="AB77" s="44" t="s">
        <v>30</v>
      </c>
      <c r="AC77" s="68">
        <f>IF(AC76=0,0,AC69/AC76)</f>
        <v>0</v>
      </c>
      <c r="AD77" s="68">
        <f t="shared" si="48"/>
        <v>0</v>
      </c>
      <c r="AE77" s="68">
        <f>IF(AC75=0,0,(AE75/AC75)*AC77)</f>
        <v>0</v>
      </c>
      <c r="AF77" s="26"/>
      <c r="AG77" s="44" t="s">
        <v>30</v>
      </c>
      <c r="AH77" s="68">
        <f>IF(AH76=0,0,AH69/AH76)</f>
        <v>35.376984126984127</v>
      </c>
      <c r="AI77" s="68">
        <f t="shared" si="49"/>
        <v>-35.376984126984127</v>
      </c>
      <c r="AJ77" s="68">
        <f>IF(AH75=0,0,(AJ75/AH75)*AH77)</f>
        <v>0</v>
      </c>
      <c r="AK77" s="26"/>
      <c r="AL77" s="44" t="s">
        <v>30</v>
      </c>
      <c r="AM77" s="68">
        <f>IF(AM76=0,0,AM69/AM76)</f>
        <v>0</v>
      </c>
      <c r="AN77" s="68">
        <f t="shared" si="50"/>
        <v>0</v>
      </c>
      <c r="AO77" s="68">
        <f>IF(AM75=0,0,(AO75/AM75)*AM77)</f>
        <v>0</v>
      </c>
      <c r="AP77" s="26"/>
      <c r="AQ77" s="48" t="s">
        <v>30</v>
      </c>
      <c r="AR77" s="69">
        <f>IF(AR76=0,0,AR69/AR76)</f>
        <v>14.830156799134901</v>
      </c>
      <c r="AS77" s="69">
        <f t="shared" si="51"/>
        <v>-14.830156799134901</v>
      </c>
      <c r="AT77" s="69">
        <f>IF(AT76=0,0,AT69/AT76)</f>
        <v>0</v>
      </c>
      <c r="AU77" s="26"/>
    </row>
    <row r="78" spans="1:47" x14ac:dyDescent="0.2">
      <c r="A78" s="17"/>
      <c r="B78" s="1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</row>
    <row r="79" spans="1:47" x14ac:dyDescent="0.2">
      <c r="A79" s="74" t="s">
        <v>37</v>
      </c>
      <c r="B79" s="43"/>
      <c r="C79" s="48" t="s">
        <v>22</v>
      </c>
      <c r="D79" s="49">
        <f>D9+D19+D29+D39+D49+D59+D69</f>
        <v>794810</v>
      </c>
      <c r="E79" s="75">
        <f>F79-D79</f>
        <v>-794810</v>
      </c>
      <c r="F79" s="49">
        <f>F9+F19+F29+F39+F49+F59+F69</f>
        <v>0</v>
      </c>
      <c r="G79" s="47"/>
      <c r="H79" s="48" t="s">
        <v>22</v>
      </c>
      <c r="I79" s="49">
        <f>I9+I19+I29+I39+I49+I59+I69</f>
        <v>126433</v>
      </c>
      <c r="J79" s="50">
        <f>K79-I79</f>
        <v>-126433</v>
      </c>
      <c r="K79" s="49">
        <f>K9+K19+K29+K39+K49+K59+K69</f>
        <v>0</v>
      </c>
      <c r="L79" s="47"/>
      <c r="M79" s="48" t="s">
        <v>22</v>
      </c>
      <c r="N79" s="49">
        <f>N9+N19+N29+N39+N49+N59+N69</f>
        <v>334384</v>
      </c>
      <c r="O79" s="50">
        <f>P79-N79</f>
        <v>-334384</v>
      </c>
      <c r="P79" s="49">
        <f>P9+P19+P29+P39+P49+P59+P69</f>
        <v>0</v>
      </c>
      <c r="Q79" s="47"/>
      <c r="R79" s="48" t="s">
        <v>22</v>
      </c>
      <c r="S79" s="49">
        <f>S9+S19+S29+S39+S49+S59+S69</f>
        <v>491910</v>
      </c>
      <c r="T79" s="50">
        <f>U79-S79</f>
        <v>-491910</v>
      </c>
      <c r="U79" s="49">
        <f>U9+U19+U29+U39+U49+U59+U69</f>
        <v>0</v>
      </c>
      <c r="V79" s="26"/>
      <c r="W79" s="48" t="s">
        <v>22</v>
      </c>
      <c r="X79" s="49">
        <f>X9+X19+X29+X39+X49+X59+X69</f>
        <v>74381</v>
      </c>
      <c r="Y79" s="50">
        <f>Z79-X79</f>
        <v>-74381</v>
      </c>
      <c r="Z79" s="49">
        <f>Z9+Z19+Z29+Z39+Z49+Z59+Z69</f>
        <v>0</v>
      </c>
      <c r="AA79" s="26"/>
      <c r="AB79" s="48" t="s">
        <v>22</v>
      </c>
      <c r="AC79" s="49">
        <f>AC9+AC19+AC29+AC39+AC49+AC59+AC69</f>
        <v>0</v>
      </c>
      <c r="AD79" s="50">
        <f>AE79-AC79</f>
        <v>0</v>
      </c>
      <c r="AE79" s="49">
        <f>AE9+AE19+AE29+AE39+AE49+AE59+AE69</f>
        <v>0</v>
      </c>
      <c r="AF79" s="26"/>
      <c r="AG79" s="48" t="s">
        <v>22</v>
      </c>
      <c r="AH79" s="49">
        <f>AH9+AH19+AH29+AH39+AH49+AH59+AH69</f>
        <v>20899</v>
      </c>
      <c r="AI79" s="50">
        <f>AJ79-AH79</f>
        <v>-20899</v>
      </c>
      <c r="AJ79" s="49">
        <f>AJ9+AJ19+AJ29+AJ39+AJ49+AJ59+AJ69</f>
        <v>0</v>
      </c>
      <c r="AK79" s="26"/>
      <c r="AL79" s="48" t="s">
        <v>22</v>
      </c>
      <c r="AM79" s="49">
        <f>AM9+AM19+AM29+AM39+AM49+AM59+AM69</f>
        <v>431</v>
      </c>
      <c r="AN79" s="50">
        <f>AO79-AM79</f>
        <v>-431</v>
      </c>
      <c r="AO79" s="49">
        <f>AO9+AO19+AO29+AO39+AO49+AO59+AO69</f>
        <v>0</v>
      </c>
      <c r="AP79" s="26"/>
      <c r="AQ79" s="48" t="s">
        <v>22</v>
      </c>
      <c r="AR79" s="49">
        <f>AR9+AR19+AR29+AR39+AR49+AR59+AR69</f>
        <v>1843248</v>
      </c>
      <c r="AS79" s="50">
        <f>AT79-AR79</f>
        <v>-1843248</v>
      </c>
      <c r="AT79" s="49">
        <f>AT9+AT19+AT29+AT39+AT49+AT59+AT69</f>
        <v>0</v>
      </c>
      <c r="AU79" s="26"/>
    </row>
    <row r="80" spans="1:47" x14ac:dyDescent="0.2">
      <c r="A80" s="76"/>
      <c r="B80" s="43"/>
      <c r="C80" s="48" t="s">
        <v>23</v>
      </c>
      <c r="D80" s="77">
        <f>D10+D20+D30+D40+D50+D60+D70</f>
        <v>77704</v>
      </c>
      <c r="E80" s="50">
        <f>F80-D80</f>
        <v>-77704</v>
      </c>
      <c r="F80" s="49">
        <f>F10+F20+F30+F40+F50+F60+F70</f>
        <v>0</v>
      </c>
      <c r="G80" s="47"/>
      <c r="H80" s="48" t="s">
        <v>23</v>
      </c>
      <c r="I80" s="49">
        <f>I10+I20+I30+I40+I50+I60+I70</f>
        <v>10538</v>
      </c>
      <c r="J80" s="50">
        <f>K80-I80</f>
        <v>-10538</v>
      </c>
      <c r="K80" s="49">
        <f>K10+K20+K30+K40+K50+K60+K70</f>
        <v>0</v>
      </c>
      <c r="L80" s="47"/>
      <c r="M80" s="48" t="s">
        <v>23</v>
      </c>
      <c r="N80" s="49">
        <f>N10+N20+N30+N40+N50+N60+N70</f>
        <v>27868</v>
      </c>
      <c r="O80" s="50">
        <f>P80-N80</f>
        <v>-27868</v>
      </c>
      <c r="P80" s="49">
        <f>P10+P20+P30+P40+P50+P60+P70</f>
        <v>0</v>
      </c>
      <c r="Q80" s="47"/>
      <c r="R80" s="48" t="s">
        <v>23</v>
      </c>
      <c r="S80" s="49">
        <f>S10+S20+S30+S40+S50+S60+S70</f>
        <v>40994</v>
      </c>
      <c r="T80" s="50">
        <f>U80-S80</f>
        <v>-40994</v>
      </c>
      <c r="U80" s="49">
        <f>U10+U20+U30+U40+U50+U60+U70</f>
        <v>0</v>
      </c>
      <c r="V80" s="26"/>
      <c r="W80" s="48" t="s">
        <v>23</v>
      </c>
      <c r="X80" s="49">
        <f>X10+X20+X30+X40+X50+X60+X70</f>
        <v>6201</v>
      </c>
      <c r="Y80" s="50">
        <f>Z80-X80</f>
        <v>-6201</v>
      </c>
      <c r="Z80" s="49">
        <f>Z10+Z20+Z30+Z40+Z50+Z60+Z70</f>
        <v>0</v>
      </c>
      <c r="AA80" s="26"/>
      <c r="AB80" s="48" t="s">
        <v>23</v>
      </c>
      <c r="AC80" s="49">
        <f>AC10+AC20+AC30+AC40+AC50+AC60+AC70</f>
        <v>0</v>
      </c>
      <c r="AD80" s="50">
        <f>AE80-AC80</f>
        <v>0</v>
      </c>
      <c r="AE80" s="49">
        <f>AE10+AE20+AE30+AE40+AE50+AE60+AE70</f>
        <v>0</v>
      </c>
      <c r="AF80" s="26"/>
      <c r="AG80" s="48" t="s">
        <v>23</v>
      </c>
      <c r="AH80" s="49">
        <f>AH10+AH20+AH30+AH40+AH50+AH60+AH70</f>
        <v>1744</v>
      </c>
      <c r="AI80" s="50">
        <f>AJ80-AH80</f>
        <v>-1744</v>
      </c>
      <c r="AJ80" s="49">
        <f>AJ10+AJ20+AJ30+AJ40+AJ50+AJ60+AJ70</f>
        <v>0</v>
      </c>
      <c r="AK80" s="26"/>
      <c r="AL80" s="48" t="s">
        <v>23</v>
      </c>
      <c r="AM80" s="49">
        <f>AM10+AM20+AM30+AM40+AM50+AM60+AM70</f>
        <v>36</v>
      </c>
      <c r="AN80" s="50">
        <f>AO80-AM80</f>
        <v>-36</v>
      </c>
      <c r="AO80" s="49">
        <f>AO10+AO20+AO30+AO40+AO50+AO60+AO70</f>
        <v>0</v>
      </c>
      <c r="AP80" s="26"/>
      <c r="AQ80" s="48" t="s">
        <v>23</v>
      </c>
      <c r="AR80" s="49">
        <f>AR10+AR20+AR30+AR40+AR50+AR60+AR70</f>
        <v>165085</v>
      </c>
      <c r="AS80" s="50">
        <f>AT80-AR80</f>
        <v>-165085</v>
      </c>
      <c r="AT80" s="49">
        <f>AT10+AT20+AT30+AT40+AT50+AT60+AT70</f>
        <v>0</v>
      </c>
      <c r="AU80" s="26"/>
    </row>
    <row r="81" spans="1:47" x14ac:dyDescent="0.2">
      <c r="A81" s="76"/>
      <c r="B81" s="43"/>
      <c r="C81" s="48" t="s">
        <v>24</v>
      </c>
      <c r="D81" s="78">
        <f>D79/$D$3</f>
        <v>0.16385500540026152</v>
      </c>
      <c r="E81" s="53">
        <f>IF(D81=0,0,(F81-D81)/D81)</f>
        <v>-1</v>
      </c>
      <c r="F81" s="53">
        <f>F79/$K$3</f>
        <v>0</v>
      </c>
      <c r="G81" s="47"/>
      <c r="H81" s="48" t="s">
        <v>24</v>
      </c>
      <c r="I81" s="53">
        <f>I79/$D$3</f>
        <v>2.6064946210756366E-2</v>
      </c>
      <c r="J81" s="53">
        <f>IF(I81=0,0,(K81-I81)/I81)</f>
        <v>-1</v>
      </c>
      <c r="K81" s="53">
        <f>K79/$K$3</f>
        <v>0</v>
      </c>
      <c r="L81" s="47"/>
      <c r="M81" s="48" t="s">
        <v>24</v>
      </c>
      <c r="N81" s="53">
        <f>N79/$D$3</f>
        <v>6.8935333130887955E-2</v>
      </c>
      <c r="O81" s="53">
        <f>IF(N81=0,0,(P81-N81)/N81)</f>
        <v>-1</v>
      </c>
      <c r="P81" s="53">
        <f>P79/$K$3</f>
        <v>0</v>
      </c>
      <c r="Q81" s="47"/>
      <c r="R81" s="48" t="s">
        <v>24</v>
      </c>
      <c r="S81" s="53">
        <f>S79/$D$3</f>
        <v>0.10141029391482574</v>
      </c>
      <c r="T81" s="53">
        <f>IF(S81=0,0,(U81-S81)/S81)</f>
        <v>-1</v>
      </c>
      <c r="U81" s="53">
        <f>U79/$K$3</f>
        <v>0</v>
      </c>
      <c r="V81" s="26"/>
      <c r="W81" s="48" t="s">
        <v>24</v>
      </c>
      <c r="X81" s="53">
        <f>X79/$D$3</f>
        <v>1.533410394519049E-2</v>
      </c>
      <c r="Y81" s="53">
        <f>IF(X81=0,0,(Z81-X81)/X81)</f>
        <v>-1</v>
      </c>
      <c r="Z81" s="53">
        <f>Z79/$K$3</f>
        <v>0</v>
      </c>
      <c r="AA81" s="26"/>
      <c r="AB81" s="48" t="s">
        <v>24</v>
      </c>
      <c r="AC81" s="53">
        <f>AC79/$D$3</f>
        <v>0</v>
      </c>
      <c r="AD81" s="53">
        <f>IF(AC81=0,0,(AE81-AC81)/AC81)</f>
        <v>0</v>
      </c>
      <c r="AE81" s="53">
        <f>AE79/$K$3</f>
        <v>0</v>
      </c>
      <c r="AF81" s="26"/>
      <c r="AG81" s="48" t="s">
        <v>24</v>
      </c>
      <c r="AH81" s="53">
        <f>AH79/$D$3</f>
        <v>4.3084583206804972E-3</v>
      </c>
      <c r="AI81" s="53">
        <f>IF(AH81=0,0,(AJ81-AH81)/AH81)</f>
        <v>-1</v>
      </c>
      <c r="AJ81" s="53">
        <f>AJ79/$K$3</f>
        <v>0</v>
      </c>
      <c r="AK81" s="26"/>
      <c r="AL81" s="48" t="s">
        <v>24</v>
      </c>
      <c r="AM81" s="53">
        <f>AM79/$D$3</f>
        <v>8.885332007336687E-5</v>
      </c>
      <c r="AN81" s="53">
        <f>IF(AM81=0,0,(AO81-AM81)/AM81)</f>
        <v>-1</v>
      </c>
      <c r="AO81" s="53">
        <f>AO79/$K$3</f>
        <v>0</v>
      </c>
      <c r="AP81" s="26"/>
      <c r="AQ81" s="48" t="s">
        <v>24</v>
      </c>
      <c r="AR81" s="53">
        <f>AR79/$D$3</f>
        <v>0.37999699424267597</v>
      </c>
      <c r="AS81" s="53">
        <f>IF(AR81=0,0,(AT81-AR81)/AR81)</f>
        <v>-1</v>
      </c>
      <c r="AT81" s="53">
        <f>AT79/$K$3</f>
        <v>0</v>
      </c>
      <c r="AU81" s="26"/>
    </row>
    <row r="82" spans="1:47" x14ac:dyDescent="0.2">
      <c r="A82" s="76"/>
      <c r="B82" s="43"/>
      <c r="C82" s="48" t="s">
        <v>25</v>
      </c>
      <c r="D82" s="57">
        <f>D12+D22+D32+D42+D52+D62+D72</f>
        <v>1887</v>
      </c>
      <c r="E82" s="58">
        <f t="shared" ref="E82:E87" si="53">F82-D82</f>
        <v>-1887</v>
      </c>
      <c r="F82" s="57">
        <f>F12+F22+F32+F42+F52+F62+F72</f>
        <v>0</v>
      </c>
      <c r="G82" s="47"/>
      <c r="H82" s="48" t="s">
        <v>25</v>
      </c>
      <c r="I82" s="57">
        <f>I12+I22+I32+I42+I52+I62+I72</f>
        <v>34</v>
      </c>
      <c r="J82" s="58">
        <f t="shared" ref="J82:J87" si="54">K82-I82</f>
        <v>-34</v>
      </c>
      <c r="K82" s="57">
        <f>K12+K22+K32+K42+K52+K62+K72</f>
        <v>0</v>
      </c>
      <c r="L82" s="47"/>
      <c r="M82" s="48" t="s">
        <v>25</v>
      </c>
      <c r="N82" s="57">
        <f>N12+N22+N32+N42+N52+N62+N72</f>
        <v>283</v>
      </c>
      <c r="O82" s="58">
        <f t="shared" ref="O82:O87" si="55">P82-N82</f>
        <v>-283</v>
      </c>
      <c r="P82" s="57">
        <f>P12+P22+P32+P42+P52+P62+P72</f>
        <v>0</v>
      </c>
      <c r="Q82" s="47"/>
      <c r="R82" s="48" t="s">
        <v>25</v>
      </c>
      <c r="S82" s="57">
        <f>S12+S22+S32+S42+S52+S62+S72</f>
        <v>85</v>
      </c>
      <c r="T82" s="58">
        <f t="shared" ref="T82:T87" si="56">U82-S82</f>
        <v>-85</v>
      </c>
      <c r="U82" s="57">
        <f>U12+U22+U32+U42+U52+U62+U72</f>
        <v>0</v>
      </c>
      <c r="V82" s="26"/>
      <c r="W82" s="48" t="s">
        <v>25</v>
      </c>
      <c r="X82" s="57">
        <f>X12+X22+X32+X42+X52+X62+X72</f>
        <v>67</v>
      </c>
      <c r="Y82" s="58">
        <f t="shared" ref="Y82:Y87" si="57">Z82-X82</f>
        <v>-67</v>
      </c>
      <c r="Z82" s="57">
        <f>Z12+Z22+Z32+Z42+Z52+Z62+Z72</f>
        <v>0</v>
      </c>
      <c r="AA82" s="26"/>
      <c r="AB82" s="48" t="s">
        <v>25</v>
      </c>
      <c r="AC82" s="57">
        <f>AC12+AC22+AC32+AC42+AC52+AC62+AC72</f>
        <v>0</v>
      </c>
      <c r="AD82" s="58">
        <f t="shared" ref="AD82:AD87" si="58">AE82-AC82</f>
        <v>0</v>
      </c>
      <c r="AE82" s="57">
        <f>AE12+AE22+AE32+AE42+AE52+AE62+AE72</f>
        <v>0</v>
      </c>
      <c r="AF82" s="26"/>
      <c r="AG82" s="48" t="s">
        <v>25</v>
      </c>
      <c r="AH82" s="57">
        <f>AH12+AH22+AH32+AH42+AH52+AH62+AH72</f>
        <v>52</v>
      </c>
      <c r="AI82" s="58">
        <f t="shared" ref="AI82:AI87" si="59">AJ82-AH82</f>
        <v>-52</v>
      </c>
      <c r="AJ82" s="57">
        <f>AJ12+AJ22+AJ32+AJ42+AJ52+AJ62+AJ72</f>
        <v>0</v>
      </c>
      <c r="AK82" s="26"/>
      <c r="AL82" s="48" t="s">
        <v>25</v>
      </c>
      <c r="AM82" s="57">
        <f>AM12+AM22+AM32+AM42+AM52+AM62+AM72</f>
        <v>2</v>
      </c>
      <c r="AN82" s="58">
        <f t="shared" ref="AN82:AN87" si="60">AO82-AM82</f>
        <v>-2</v>
      </c>
      <c r="AO82" s="57">
        <f>AO12+AO22+AO32+AO42+AO52+AO62+AO72</f>
        <v>0</v>
      </c>
      <c r="AP82" s="26"/>
      <c r="AQ82" s="48" t="s">
        <v>25</v>
      </c>
      <c r="AR82" s="57">
        <f>AR12+AR22+AR32+AR42+AR52+AR62+AR72</f>
        <v>2204</v>
      </c>
      <c r="AS82" s="58">
        <f t="shared" ref="AS82:AS87" si="61">AT82-AR82</f>
        <v>-2204</v>
      </c>
      <c r="AT82" s="57">
        <f>AT12+AT22+AT32+AT42+AT52+AT62+AT72</f>
        <v>0</v>
      </c>
      <c r="AU82" s="26"/>
    </row>
    <row r="83" spans="1:47" x14ac:dyDescent="0.2">
      <c r="A83" s="76"/>
      <c r="B83" s="43"/>
      <c r="C83" s="48" t="s">
        <v>26</v>
      </c>
      <c r="D83" s="50">
        <f>IF(D82=0,0,D80/D82)</f>
        <v>41.17859035506094</v>
      </c>
      <c r="E83" s="50">
        <f t="shared" si="53"/>
        <v>-41.17859035506094</v>
      </c>
      <c r="F83" s="50">
        <f>IF(F82=0,0,F80/F82)</f>
        <v>0</v>
      </c>
      <c r="G83" s="47"/>
      <c r="H83" s="48" t="s">
        <v>26</v>
      </c>
      <c r="I83" s="50">
        <f>IF(I82=0,0,I80/I82)</f>
        <v>309.94117647058823</v>
      </c>
      <c r="J83" s="50">
        <f t="shared" si="54"/>
        <v>-309.94117647058823</v>
      </c>
      <c r="K83" s="50">
        <f>IF(K82=0,0,K80/K82)</f>
        <v>0</v>
      </c>
      <c r="L83" s="47"/>
      <c r="M83" s="48" t="s">
        <v>26</v>
      </c>
      <c r="N83" s="50">
        <f>IF(N82=0,0,N80/N82)</f>
        <v>98.473498233215551</v>
      </c>
      <c r="O83" s="50">
        <f t="shared" si="55"/>
        <v>-98.473498233215551</v>
      </c>
      <c r="P83" s="50">
        <f>IF(P82=0,0,P80/P82)</f>
        <v>0</v>
      </c>
      <c r="Q83" s="47"/>
      <c r="R83" s="48" t="s">
        <v>26</v>
      </c>
      <c r="S83" s="50">
        <f>IF(S82=0,0,S80/S82)</f>
        <v>482.2823529411765</v>
      </c>
      <c r="T83" s="50">
        <f t="shared" si="56"/>
        <v>-482.2823529411765</v>
      </c>
      <c r="U83" s="50">
        <f>IF(U82=0,0,U80/U82)</f>
        <v>0</v>
      </c>
      <c r="V83" s="26"/>
      <c r="W83" s="48" t="s">
        <v>26</v>
      </c>
      <c r="X83" s="50">
        <f>IF(X82=0,0,X80/X82)</f>
        <v>92.552238805970148</v>
      </c>
      <c r="Y83" s="50">
        <f t="shared" si="57"/>
        <v>-92.552238805970148</v>
      </c>
      <c r="Z83" s="50">
        <f>IF(Z82=0,0,Z80/Z82)</f>
        <v>0</v>
      </c>
      <c r="AA83" s="26"/>
      <c r="AB83" s="48" t="s">
        <v>26</v>
      </c>
      <c r="AC83" s="50">
        <f>IF(AC82=0,0,AC80/AC82)</f>
        <v>0</v>
      </c>
      <c r="AD83" s="50">
        <f t="shared" si="58"/>
        <v>0</v>
      </c>
      <c r="AE83" s="50">
        <f>IF(AE82=0,0,AE80/AE82)</f>
        <v>0</v>
      </c>
      <c r="AF83" s="26"/>
      <c r="AG83" s="48" t="s">
        <v>26</v>
      </c>
      <c r="AH83" s="50">
        <f>IF(AH82=0,0,AH80/AH82)</f>
        <v>33.53846153846154</v>
      </c>
      <c r="AI83" s="50">
        <f t="shared" si="59"/>
        <v>-33.53846153846154</v>
      </c>
      <c r="AJ83" s="50">
        <f>IF(AJ82=0,0,AJ80/AJ82)</f>
        <v>0</v>
      </c>
      <c r="AK83" s="26"/>
      <c r="AL83" s="48" t="s">
        <v>26</v>
      </c>
      <c r="AM83" s="50">
        <f>IF(AM82=0,0,AM80/AM82)</f>
        <v>18</v>
      </c>
      <c r="AN83" s="50">
        <f t="shared" si="60"/>
        <v>-18</v>
      </c>
      <c r="AO83" s="50">
        <f>IF(AO82=0,0,AO80/AO82)</f>
        <v>0</v>
      </c>
      <c r="AP83" s="26"/>
      <c r="AQ83" s="48" t="s">
        <v>26</v>
      </c>
      <c r="AR83" s="50">
        <f>IF(AR82=0,0,AR80/AR82)</f>
        <v>74.902450090744097</v>
      </c>
      <c r="AS83" s="50">
        <f t="shared" si="61"/>
        <v>-74.902450090744097</v>
      </c>
      <c r="AT83" s="50">
        <f>IF(AT82=0,0,AT80/AT82)</f>
        <v>0</v>
      </c>
      <c r="AU83" s="26"/>
    </row>
    <row r="84" spans="1:47" x14ac:dyDescent="0.2">
      <c r="A84" s="76"/>
      <c r="B84" s="43"/>
      <c r="C84" s="61" t="s">
        <v>27</v>
      </c>
      <c r="D84" s="49">
        <f>D14+D24+D34+D44+D54+D64+D74</f>
        <v>0</v>
      </c>
      <c r="E84" s="50">
        <f t="shared" si="53"/>
        <v>0</v>
      </c>
      <c r="F84" s="49">
        <f>F14+F24+F34+F44+F54+F64+F74</f>
        <v>0</v>
      </c>
      <c r="G84" s="47"/>
      <c r="H84" s="61" t="s">
        <v>27</v>
      </c>
      <c r="I84" s="49">
        <f>I14+I24+I34+I44+I54+I64+I74</f>
        <v>0</v>
      </c>
      <c r="J84" s="50">
        <f t="shared" si="54"/>
        <v>0</v>
      </c>
      <c r="K84" s="49">
        <f>K14+K24+K34+K44+K54+K64+K74</f>
        <v>0</v>
      </c>
      <c r="L84" s="47"/>
      <c r="M84" s="61" t="s">
        <v>27</v>
      </c>
      <c r="N84" s="49">
        <f>N14+N24+N34+N44+N54+N64+N74</f>
        <v>0</v>
      </c>
      <c r="O84" s="50">
        <f t="shared" si="55"/>
        <v>0</v>
      </c>
      <c r="P84" s="49">
        <f>P14+P24+P34+P44+P54+P64+P74</f>
        <v>0</v>
      </c>
      <c r="Q84" s="47"/>
      <c r="R84" s="61" t="s">
        <v>27</v>
      </c>
      <c r="S84" s="49">
        <f>S14+S24+S34+S44+S54+S64+S74</f>
        <v>0</v>
      </c>
      <c r="T84" s="50">
        <f t="shared" si="56"/>
        <v>0</v>
      </c>
      <c r="U84" s="49">
        <f>U14+U24+U34+U44+U54+U64+U74</f>
        <v>0</v>
      </c>
      <c r="V84" s="26"/>
      <c r="W84" s="61" t="s">
        <v>27</v>
      </c>
      <c r="X84" s="49">
        <f>X14+X24+X34+X44+X54+X64+X74</f>
        <v>0</v>
      </c>
      <c r="Y84" s="50">
        <f t="shared" si="57"/>
        <v>0</v>
      </c>
      <c r="Z84" s="49">
        <f>Z14+Z24+Z34+Z44+Z54+Z64+Z74</f>
        <v>0</v>
      </c>
      <c r="AA84" s="26"/>
      <c r="AB84" s="61" t="s">
        <v>27</v>
      </c>
      <c r="AC84" s="49">
        <f>AC14+AC24+AC34+AC44+AC54+AC64+AC74</f>
        <v>0</v>
      </c>
      <c r="AD84" s="50">
        <f t="shared" si="58"/>
        <v>0</v>
      </c>
      <c r="AE84" s="49">
        <f>AE14+AE24+AE34+AE44+AE54+AE64+AE74</f>
        <v>0</v>
      </c>
      <c r="AF84" s="26"/>
      <c r="AG84" s="61" t="s">
        <v>27</v>
      </c>
      <c r="AH84" s="49">
        <f>AH14+AH24+AH34+AH44+AH54+AH64+AH74</f>
        <v>0</v>
      </c>
      <c r="AI84" s="50">
        <f t="shared" si="59"/>
        <v>0</v>
      </c>
      <c r="AJ84" s="49">
        <f>AJ14+AJ24+AJ34+AJ44+AJ54+AJ64+AJ74</f>
        <v>0</v>
      </c>
      <c r="AK84" s="26"/>
      <c r="AL84" s="61" t="s">
        <v>27</v>
      </c>
      <c r="AM84" s="49">
        <f>AM14+AM24+AM34+AM44+AM54+AM64+AM74</f>
        <v>0</v>
      </c>
      <c r="AN84" s="50">
        <f t="shared" si="60"/>
        <v>0</v>
      </c>
      <c r="AO84" s="49">
        <f>AO14+AO24+AO34+AO44+AO54+AO64+AO74</f>
        <v>0</v>
      </c>
      <c r="AP84" s="26"/>
      <c r="AQ84" s="61" t="s">
        <v>27</v>
      </c>
      <c r="AR84" s="49">
        <f>AR14+AR24+AR34+AR44+AR54+AR64+AR74</f>
        <v>0</v>
      </c>
      <c r="AS84" s="50">
        <f t="shared" si="61"/>
        <v>0</v>
      </c>
      <c r="AT84" s="49">
        <f>AT14+AT24+AT34+AT44+AT54+AT64+AT74</f>
        <v>0</v>
      </c>
      <c r="AU84" s="26"/>
    </row>
    <row r="85" spans="1:47" x14ac:dyDescent="0.2">
      <c r="A85" s="76"/>
      <c r="B85" s="43"/>
      <c r="C85" s="48" t="s">
        <v>28</v>
      </c>
      <c r="D85" s="53">
        <f>IF(D79=0,0,D84/D79)</f>
        <v>0</v>
      </c>
      <c r="E85" s="53">
        <f t="shared" si="53"/>
        <v>0</v>
      </c>
      <c r="F85" s="53">
        <f>IF(F79=0,0,F84/F79)</f>
        <v>0</v>
      </c>
      <c r="G85" s="47"/>
      <c r="H85" s="48" t="s">
        <v>28</v>
      </c>
      <c r="I85" s="53">
        <f>IF(I79=0,0,I84/I79)</f>
        <v>0</v>
      </c>
      <c r="J85" s="53">
        <f t="shared" si="54"/>
        <v>0</v>
      </c>
      <c r="K85" s="53">
        <f>IF(K79=0,0,K84/K79)</f>
        <v>0</v>
      </c>
      <c r="L85" s="47"/>
      <c r="M85" s="48" t="s">
        <v>28</v>
      </c>
      <c r="N85" s="53">
        <f>IF(N79=0,0,N84/N79)</f>
        <v>0</v>
      </c>
      <c r="O85" s="53">
        <f t="shared" si="55"/>
        <v>0</v>
      </c>
      <c r="P85" s="53">
        <f>IF(P79=0,0,P84/P79)</f>
        <v>0</v>
      </c>
      <c r="Q85" s="47"/>
      <c r="R85" s="48" t="s">
        <v>28</v>
      </c>
      <c r="S85" s="53">
        <f>IF(S79=0,0,S84/S79)</f>
        <v>0</v>
      </c>
      <c r="T85" s="53">
        <f t="shared" si="56"/>
        <v>0</v>
      </c>
      <c r="U85" s="53">
        <f>IF(U79=0,0,U84/U79)</f>
        <v>0</v>
      </c>
      <c r="V85" s="26"/>
      <c r="W85" s="48" t="s">
        <v>28</v>
      </c>
      <c r="X85" s="53">
        <f>IF(X79=0,0,X84/X79)</f>
        <v>0</v>
      </c>
      <c r="Y85" s="53">
        <f t="shared" si="57"/>
        <v>0</v>
      </c>
      <c r="Z85" s="53">
        <f>IF(Z79=0,0,Z84/Z79)</f>
        <v>0</v>
      </c>
      <c r="AA85" s="26"/>
      <c r="AB85" s="48" t="s">
        <v>28</v>
      </c>
      <c r="AC85" s="53">
        <f>IF(AC79=0,0,AC84/AC79)</f>
        <v>0</v>
      </c>
      <c r="AD85" s="53">
        <f t="shared" si="58"/>
        <v>0</v>
      </c>
      <c r="AE85" s="53">
        <f>IF(AE79=0,0,AE84/AE79)</f>
        <v>0</v>
      </c>
      <c r="AF85" s="26"/>
      <c r="AG85" s="48" t="s">
        <v>28</v>
      </c>
      <c r="AH85" s="53">
        <f>IF(AH79=0,0,AH84/AH79)</f>
        <v>0</v>
      </c>
      <c r="AI85" s="53">
        <f t="shared" si="59"/>
        <v>0</v>
      </c>
      <c r="AJ85" s="53">
        <f>IF(AJ79=0,0,AJ84/AJ79)</f>
        <v>0</v>
      </c>
      <c r="AK85" s="26"/>
      <c r="AL85" s="48" t="s">
        <v>28</v>
      </c>
      <c r="AM85" s="53">
        <f>IF(AM79=0,0,AM84/AM79)</f>
        <v>0</v>
      </c>
      <c r="AN85" s="53">
        <f t="shared" si="60"/>
        <v>0</v>
      </c>
      <c r="AO85" s="53">
        <f>IF(AO79=0,0,AO84/AO79)</f>
        <v>0</v>
      </c>
      <c r="AP85" s="26"/>
      <c r="AQ85" s="48" t="s">
        <v>28</v>
      </c>
      <c r="AR85" s="53">
        <f>IF(AR79=0,0,AR84/AR79)</f>
        <v>0</v>
      </c>
      <c r="AS85" s="53">
        <f t="shared" si="61"/>
        <v>0</v>
      </c>
      <c r="AT85" s="53">
        <f>IF(AT79=0,0,AT84/AT79)</f>
        <v>0</v>
      </c>
      <c r="AU85" s="26"/>
    </row>
    <row r="86" spans="1:47" x14ac:dyDescent="0.2">
      <c r="A86" s="76"/>
      <c r="B86" s="43"/>
      <c r="C86" s="48" t="s">
        <v>29</v>
      </c>
      <c r="D86" s="65">
        <f>D16+D26+D36+D46+D56+D66+D76</f>
        <v>39335</v>
      </c>
      <c r="E86" s="66">
        <f t="shared" si="53"/>
        <v>-39335</v>
      </c>
      <c r="F86" s="65">
        <f>F16+F26+F36+F46+F56+F66+F76</f>
        <v>0</v>
      </c>
      <c r="G86" s="47"/>
      <c r="H86" s="48" t="s">
        <v>29</v>
      </c>
      <c r="I86" s="65">
        <f>I16+I26+I36+I46+I56+I66+I76</f>
        <v>5257</v>
      </c>
      <c r="J86" s="66">
        <f t="shared" si="54"/>
        <v>-5257</v>
      </c>
      <c r="K86" s="65">
        <f>K16+K26+K36+K46+K56+K66+K76</f>
        <v>0</v>
      </c>
      <c r="L86" s="47"/>
      <c r="M86" s="48" t="s">
        <v>29</v>
      </c>
      <c r="N86" s="65">
        <f>N16+N26+N36+N46+N56+N66+N76</f>
        <v>13866</v>
      </c>
      <c r="O86" s="66">
        <f t="shared" si="55"/>
        <v>-13866</v>
      </c>
      <c r="P86" s="65">
        <f>P16+P26+P36+P46+P56+P66+P76</f>
        <v>0</v>
      </c>
      <c r="Q86" s="47"/>
      <c r="R86" s="48" t="s">
        <v>29</v>
      </c>
      <c r="S86" s="65">
        <f>S16+S26+S36+S46+S56+S66+S76</f>
        <v>22434</v>
      </c>
      <c r="T86" s="66">
        <f t="shared" si="56"/>
        <v>-22434</v>
      </c>
      <c r="U86" s="65">
        <f>U16+U26+U36+U46+U56+U66+U76</f>
        <v>0</v>
      </c>
      <c r="V86" s="26"/>
      <c r="W86" s="48" t="s">
        <v>29</v>
      </c>
      <c r="X86" s="65">
        <f>X16+X26+X36+X46+X56+X66+X76</f>
        <v>2899</v>
      </c>
      <c r="Y86" s="66">
        <f t="shared" si="57"/>
        <v>-2899</v>
      </c>
      <c r="Z86" s="65">
        <f>Z16+Z26+Z36+Z46+Z56+Z66+Z76</f>
        <v>0</v>
      </c>
      <c r="AA86" s="26"/>
      <c r="AB86" s="48" t="s">
        <v>29</v>
      </c>
      <c r="AC86" s="65">
        <f>AC16+AC26+AC36+AC46+AC56+AC66+AC76</f>
        <v>0</v>
      </c>
      <c r="AD86" s="66">
        <f t="shared" si="58"/>
        <v>0</v>
      </c>
      <c r="AE86" s="65">
        <f>AE16+AE26+AE36+AE46+AE56+AE66+AE76</f>
        <v>0</v>
      </c>
      <c r="AF86" s="26"/>
      <c r="AG86" s="48" t="s">
        <v>29</v>
      </c>
      <c r="AH86" s="65">
        <f>AH16+AH26+AH36+AH46+AH56+AH66+AH76</f>
        <v>666</v>
      </c>
      <c r="AI86" s="66">
        <f t="shared" si="59"/>
        <v>-666</v>
      </c>
      <c r="AJ86" s="65">
        <f>AJ16+AJ26+AJ36+AJ46+AJ56+AJ66+AJ76</f>
        <v>0</v>
      </c>
      <c r="AK86" s="26"/>
      <c r="AL86" s="48" t="s">
        <v>38</v>
      </c>
      <c r="AM86" s="65">
        <f>AM16+AM26+AM36+AM46+AM56+AM66+AM76</f>
        <v>10</v>
      </c>
      <c r="AN86" s="66">
        <f t="shared" si="60"/>
        <v>-10</v>
      </c>
      <c r="AO86" s="65">
        <f>AO16+AO26+AO36+AO46+AO56+AO66+AO76</f>
        <v>0</v>
      </c>
      <c r="AP86" s="26"/>
      <c r="AQ86" s="48" t="s">
        <v>29</v>
      </c>
      <c r="AR86" s="65">
        <f>AR16+AR26+AR36+AR46+AR56+AR66+AR76</f>
        <v>84457</v>
      </c>
      <c r="AS86" s="66">
        <f t="shared" si="61"/>
        <v>-84457</v>
      </c>
      <c r="AT86" s="65">
        <f>AT16+AT26+AT36+AT46+AT56+AT66+AT76</f>
        <v>0</v>
      </c>
      <c r="AU86" s="26"/>
    </row>
    <row r="87" spans="1:47" x14ac:dyDescent="0.2">
      <c r="A87" s="79"/>
      <c r="B87" s="43"/>
      <c r="C87" s="48" t="s">
        <v>30</v>
      </c>
      <c r="D87" s="69">
        <f>IF(D86=0,0,D79/D86)</f>
        <v>20.206177704334561</v>
      </c>
      <c r="E87" s="69">
        <f t="shared" si="53"/>
        <v>-20.206177704334561</v>
      </c>
      <c r="F87" s="69">
        <f>IF(F86=0,0,F79/F86)</f>
        <v>0</v>
      </c>
      <c r="G87" s="47"/>
      <c r="H87" s="48" t="s">
        <v>30</v>
      </c>
      <c r="I87" s="69">
        <f>IF(I86=0,0,I79/I86)</f>
        <v>24.050408978504851</v>
      </c>
      <c r="J87" s="69">
        <f t="shared" si="54"/>
        <v>-24.050408978504851</v>
      </c>
      <c r="K87" s="69">
        <f>IF(K86=0,0,K79/K86)</f>
        <v>0</v>
      </c>
      <c r="L87" s="47"/>
      <c r="M87" s="48" t="s">
        <v>30</v>
      </c>
      <c r="N87" s="69">
        <f>IF(N86=0,0,N79/N86)</f>
        <v>24.115390162988604</v>
      </c>
      <c r="O87" s="69">
        <f t="shared" si="55"/>
        <v>-24.115390162988604</v>
      </c>
      <c r="P87" s="69">
        <f>IF(P86=0,0,P79/P86)</f>
        <v>0</v>
      </c>
      <c r="Q87" s="47"/>
      <c r="R87" s="48" t="s">
        <v>30</v>
      </c>
      <c r="S87" s="69">
        <f>IF(S86=0,0,S79/S86)</f>
        <v>21.926985825086923</v>
      </c>
      <c r="T87" s="69">
        <f t="shared" si="56"/>
        <v>-21.926985825086923</v>
      </c>
      <c r="U87" s="69">
        <f>IF(U86=0,0,U79/U86)</f>
        <v>0</v>
      </c>
      <c r="V87" s="26"/>
      <c r="W87" s="48" t="s">
        <v>30</v>
      </c>
      <c r="X87" s="69">
        <f>IF(X86=0,0,X79/X86)</f>
        <v>25.657468092445672</v>
      </c>
      <c r="Y87" s="69">
        <f t="shared" si="57"/>
        <v>-25.657468092445672</v>
      </c>
      <c r="Z87" s="69">
        <f>IF(Z86=0,0,Z79/Z86)</f>
        <v>0</v>
      </c>
      <c r="AA87" s="26"/>
      <c r="AB87" s="48" t="s">
        <v>30</v>
      </c>
      <c r="AC87" s="69">
        <f>IF(AC86=0,0,AC79/AC86)</f>
        <v>0</v>
      </c>
      <c r="AD87" s="69">
        <f t="shared" si="58"/>
        <v>0</v>
      </c>
      <c r="AE87" s="69">
        <f>IF(AE86=0,0,AE79/AE86)</f>
        <v>0</v>
      </c>
      <c r="AF87" s="26"/>
      <c r="AG87" s="48" t="s">
        <v>30</v>
      </c>
      <c r="AH87" s="69">
        <f>IF(AH86=0,0,AH79/AH86)</f>
        <v>31.37987987987988</v>
      </c>
      <c r="AI87" s="69">
        <f t="shared" si="59"/>
        <v>-31.37987987987988</v>
      </c>
      <c r="AJ87" s="69">
        <f>IF(AJ86=0,0,AJ79/AJ86)</f>
        <v>0</v>
      </c>
      <c r="AK87" s="26"/>
      <c r="AL87" s="48" t="s">
        <v>39</v>
      </c>
      <c r="AM87" s="69">
        <f>IF(AM86=0,0,AM79/AM86)</f>
        <v>43.1</v>
      </c>
      <c r="AN87" s="69">
        <f t="shared" si="60"/>
        <v>-43.1</v>
      </c>
      <c r="AO87" s="69">
        <f>IF(AO86=0,0,AO79/AO86)</f>
        <v>0</v>
      </c>
      <c r="AP87" s="26"/>
      <c r="AQ87" s="48" t="s">
        <v>30</v>
      </c>
      <c r="AR87" s="69">
        <f>IF(AR86=0,0,AR79/AR86)</f>
        <v>21.824691855026817</v>
      </c>
      <c r="AS87" s="69">
        <f t="shared" si="61"/>
        <v>-21.824691855026817</v>
      </c>
      <c r="AT87" s="69">
        <f>IF(AT86=0,0,AT79/AT86)</f>
        <v>0</v>
      </c>
      <c r="AU87" s="26"/>
    </row>
    <row r="88" spans="1:47" x14ac:dyDescent="0.2">
      <c r="A88" s="17"/>
      <c r="B88" s="1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</row>
  </sheetData>
  <mergeCells count="28">
    <mergeCell ref="A59:A67"/>
    <mergeCell ref="A69:A77"/>
    <mergeCell ref="A79:A87"/>
    <mergeCell ref="AL6:AO6"/>
    <mergeCell ref="A9:A17"/>
    <mergeCell ref="A19:A27"/>
    <mergeCell ref="A29:A37"/>
    <mergeCell ref="A39:A47"/>
    <mergeCell ref="A49:A57"/>
    <mergeCell ref="R5:U5"/>
    <mergeCell ref="W5:Z5"/>
    <mergeCell ref="AB5:AE5"/>
    <mergeCell ref="AG5:AJ5"/>
    <mergeCell ref="AL5:AO5"/>
    <mergeCell ref="AQ5:AT6"/>
    <mergeCell ref="R6:U6"/>
    <mergeCell ref="W6:Z6"/>
    <mergeCell ref="AB6:AE6"/>
    <mergeCell ref="AG6:AJ6"/>
    <mergeCell ref="A1:C1"/>
    <mergeCell ref="C4:D4"/>
    <mergeCell ref="A5:A7"/>
    <mergeCell ref="C5:F5"/>
    <mergeCell ref="H5:K5"/>
    <mergeCell ref="M5:P5"/>
    <mergeCell ref="C6:F6"/>
    <mergeCell ref="H6:K6"/>
    <mergeCell ref="M6:P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2015-04-29T13:56:45Z</dcterms:created>
  <dcterms:modified xsi:type="dcterms:W3CDTF">2015-04-29T13:58:10Z</dcterms:modified>
</cp:coreProperties>
</file>