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440" windowHeight="11235"/>
  </bookViews>
  <sheets>
    <sheet name="1" sheetId="1" r:id="rId1"/>
  </sheets>
  <externalReferences>
    <externalReference r:id="rId2"/>
  </externalReferences>
  <definedNames>
    <definedName name="ImmatRequête">[1]!TabRequête[[Immatriculation]:[Type Alerte]]</definedName>
    <definedName name="InfoImmat">'[1]Données ONET PPDC'!$E$2:$S$1048576</definedName>
    <definedName name="Tournée">[1]TOURNEES!$A$2:$F$160</definedName>
    <definedName name="ValeurCible">'1'!$C$43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5" i="1" s="1"/>
  <c r="G14" i="1"/>
  <c r="H14" i="1"/>
  <c r="E14" i="1"/>
  <c r="G15" i="1"/>
  <c r="H15" i="1"/>
  <c r="E15" i="1"/>
  <c r="E37" i="1" l="1" a="1"/>
  <c r="E37" i="1" s="1"/>
  <c r="E38" i="1" s="1"/>
  <c r="E41" i="1" s="1"/>
  <c r="D37" i="1" a="1"/>
  <c r="D37" i="1" s="1"/>
  <c r="C37" i="1" a="1"/>
  <c r="C37" i="1" s="1"/>
  <c r="F34" i="1" l="1"/>
  <c r="E34" i="1"/>
  <c r="D34" i="1"/>
  <c r="C34" i="1"/>
  <c r="F33" i="1"/>
  <c r="E33" i="1"/>
  <c r="D33" i="1"/>
  <c r="C33" i="1"/>
  <c r="D35" i="1" l="1"/>
  <c r="E35" i="1"/>
  <c r="F35" i="1"/>
  <c r="F40" i="1" l="1" a="1"/>
  <c r="F40" i="1" s="1"/>
  <c r="D40" i="1" a="1"/>
  <c r="D40" i="1" s="1"/>
  <c r="E40" i="1" a="1"/>
  <c r="E40" i="1" s="1"/>
  <c r="C40" i="1" a="1"/>
  <c r="C40" i="1" s="1"/>
  <c r="C35" i="1"/>
  <c r="G35" i="1" s="1"/>
  <c r="C39" i="1" l="1" a="1"/>
  <c r="C39" i="1" s="1"/>
  <c r="C38" i="1" a="1"/>
  <c r="C38" i="1" s="1"/>
  <c r="E39" i="1" a="1"/>
  <c r="E39" i="1" s="1"/>
  <c r="D39" i="1" a="1"/>
  <c r="D39" i="1" s="1"/>
  <c r="D38" i="1" a="1"/>
  <c r="D38" i="1" s="1"/>
  <c r="D41" i="1" s="1"/>
  <c r="F39" i="1" a="1"/>
  <c r="F39" i="1" s="1"/>
  <c r="F38" i="1" a="1"/>
  <c r="F38" i="1" s="1"/>
  <c r="F41" i="1" s="1"/>
  <c r="C41" i="1" l="1"/>
  <c r="G41" i="1" s="1"/>
  <c r="G38" i="1"/>
</calcChain>
</file>

<file path=xl/comments1.xml><?xml version="1.0" encoding="utf-8"?>
<comments xmlns="http://schemas.openxmlformats.org/spreadsheetml/2006/main">
  <authors>
    <author>LAURA LLORENS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LAURA LLORENS:</t>
        </r>
        <r>
          <rPr>
            <sz val="9"/>
            <color indexed="81"/>
            <rFont val="Tahoma"/>
            <family val="2"/>
          </rPr>
          <t xml:space="preserve">
KM CONTRAT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LAURA LLORENS:</t>
        </r>
        <r>
          <rPr>
            <sz val="9"/>
            <color indexed="81"/>
            <rFont val="Tahoma"/>
            <family val="2"/>
          </rPr>
          <t xml:space="preserve">
MOIS RESTANTS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LAURA LLORENS:</t>
        </r>
        <r>
          <rPr>
            <sz val="9"/>
            <color indexed="81"/>
            <rFont val="Tahoma"/>
            <family val="2"/>
          </rPr>
          <t xml:space="preserve">
KM RESTANTS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LAURA LLORENS:</t>
        </r>
        <r>
          <rPr>
            <sz val="9"/>
            <color indexed="81"/>
            <rFont val="Tahoma"/>
            <family val="2"/>
          </rPr>
          <t xml:space="preserve">
Tournée actuelle </t>
        </r>
      </text>
    </comment>
  </commentList>
</comments>
</file>

<file path=xl/sharedStrings.xml><?xml version="1.0" encoding="utf-8"?>
<sst xmlns="http://schemas.openxmlformats.org/spreadsheetml/2006/main" count="52" uniqueCount="28">
  <si>
    <t>Type véhicule</t>
  </si>
  <si>
    <t xml:space="preserve"> </t>
  </si>
  <si>
    <t xml:space="preserve">Site </t>
  </si>
  <si>
    <t>Tournée</t>
  </si>
  <si>
    <t>Immatriculation</t>
  </si>
  <si>
    <t>Véhicule</t>
  </si>
  <si>
    <t>Tournée actuelle</t>
  </si>
  <si>
    <t>Ecart</t>
  </si>
  <si>
    <t xml:space="preserve">Nouvelle tournée </t>
  </si>
  <si>
    <t>Nouvel écart</t>
  </si>
  <si>
    <t>Remplace le véhicule:</t>
  </si>
  <si>
    <t>Economie Réalisée</t>
  </si>
  <si>
    <t>Valeur Cible de l'écart</t>
  </si>
  <si>
    <t>(Plusieurs éléments)</t>
  </si>
  <si>
    <t>B3;B3D;B3D1</t>
  </si>
  <si>
    <t xml:space="preserve"> Site</t>
  </si>
  <si>
    <t>Nbr mois avant fin contrat</t>
  </si>
  <si>
    <t>Km restants pour arriver au contrat</t>
  </si>
  <si>
    <t>Contrat</t>
  </si>
  <si>
    <t>km de la tournée/mois</t>
  </si>
  <si>
    <t>EH-733-F</t>
  </si>
  <si>
    <t>CR-502-S</t>
  </si>
  <si>
    <t>CZ-510-Z</t>
  </si>
  <si>
    <t>EH-360-N</t>
  </si>
  <si>
    <t>VDP-B</t>
  </si>
  <si>
    <t>VDP</t>
  </si>
  <si>
    <t>% par mois contrat restant</t>
  </si>
  <si>
    <t>tournée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</si>
</sst>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00%"/>
  </numFmts>
  <fonts count="16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4" tint="0.79998168889431442"/>
      <name val="Arial"/>
      <family val="2"/>
    </font>
    <font>
      <sz val="9"/>
      <name val="Arial"/>
      <family val="2"/>
    </font>
    <font>
      <b/>
      <sz val="10"/>
      <color rgb="FF000000"/>
      <name val="Arial"/>
      <family val="2"/>
    </font>
    <font>
      <sz val="10"/>
      <color rgb="FFFFFBEB"/>
      <name val="Arial"/>
      <family val="2"/>
    </font>
    <font>
      <b/>
      <sz val="11"/>
      <color rgb="FF000000"/>
      <name val="Arial"/>
      <family val="2"/>
    </font>
    <font>
      <b/>
      <sz val="11"/>
      <color rgb="FF545454"/>
      <name val="Arial"/>
      <family val="2"/>
    </font>
    <font>
      <b/>
      <sz val="11"/>
      <color rgb="FFFFFBEB"/>
      <name val="Arial"/>
      <family val="2"/>
    </font>
    <font>
      <b/>
      <i/>
      <sz val="10"/>
      <color rgb="FF000000"/>
      <name val="Arial"/>
      <family val="2"/>
    </font>
    <font>
      <sz val="10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/>
    <xf numFmtId="0" fontId="1" fillId="0" borderId="0" xfId="0" applyFont="1"/>
    <xf numFmtId="49" fontId="3" fillId="2" borderId="0" xfId="0" applyNumberFormat="1" applyFont="1" applyFill="1"/>
    <xf numFmtId="0" fontId="3" fillId="2" borderId="0" xfId="0" applyFont="1" applyFill="1"/>
    <xf numFmtId="0" fontId="5" fillId="2" borderId="0" xfId="0" applyFont="1" applyFill="1" applyAlignment="1">
      <alignment horizontal="left" vertical="center"/>
    </xf>
    <xf numFmtId="3" fontId="0" fillId="3" borderId="0" xfId="0" applyNumberFormat="1" applyFill="1" applyAlignment="1">
      <alignment horizontal="left"/>
    </xf>
    <xf numFmtId="0" fontId="3" fillId="2" borderId="0" xfId="0" applyFont="1" applyFill="1" applyAlignment="1">
      <alignment horizontal="left"/>
    </xf>
    <xf numFmtId="49" fontId="3" fillId="2" borderId="1" xfId="0" applyNumberFormat="1" applyFont="1" applyFill="1" applyBorder="1" applyAlignment="1">
      <alignment horizontal="left" vertical="center"/>
    </xf>
    <xf numFmtId="3" fontId="3" fillId="2" borderId="1" xfId="0" applyNumberFormat="1" applyFont="1" applyFill="1" applyBorder="1" applyAlignment="1">
      <alignment horizontal="left" vertical="center"/>
    </xf>
    <xf numFmtId="3" fontId="3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left" vertical="center"/>
    </xf>
    <xf numFmtId="49" fontId="3" fillId="3" borderId="1" xfId="0" applyNumberFormat="1" applyFont="1" applyFill="1" applyBorder="1" applyAlignment="1">
      <alignment horizontal="left" vertical="center"/>
    </xf>
    <xf numFmtId="3" fontId="6" fillId="3" borderId="0" xfId="0" applyNumberFormat="1" applyFont="1" applyFill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7" fillId="0" borderId="0" xfId="0" applyFont="1"/>
    <xf numFmtId="0" fontId="6" fillId="4" borderId="0" xfId="0" applyFont="1" applyFill="1"/>
    <xf numFmtId="0" fontId="1" fillId="0" borderId="0" xfId="0" quotePrefix="1" applyFont="1"/>
    <xf numFmtId="0" fontId="1" fillId="0" borderId="0" xfId="0" quotePrefix="1" applyFont="1" applyAlignment="1">
      <alignment vertical="center" wrapText="1"/>
    </xf>
    <xf numFmtId="0" fontId="12" fillId="0" borderId="0" xfId="0" applyFont="1"/>
    <xf numFmtId="0" fontId="6" fillId="6" borderId="0" xfId="0" applyFont="1" applyFill="1"/>
    <xf numFmtId="3" fontId="6" fillId="6" borderId="0" xfId="0" applyNumberFormat="1" applyFont="1" applyFill="1"/>
    <xf numFmtId="3" fontId="8" fillId="7" borderId="0" xfId="0" applyNumberFormat="1" applyFont="1" applyFill="1" applyAlignment="1">
      <alignment horizontal="center" vertical="center"/>
    </xf>
    <xf numFmtId="0" fontId="6" fillId="7" borderId="0" xfId="0" applyFont="1" applyFill="1"/>
    <xf numFmtId="0" fontId="0" fillId="0" borderId="0" xfId="0" quotePrefix="1"/>
    <xf numFmtId="0" fontId="0" fillId="3" borderId="0" xfId="0" applyFill="1"/>
    <xf numFmtId="0" fontId="15" fillId="0" borderId="0" xfId="0" quotePrefix="1" applyFont="1" applyAlignment="1">
      <alignment wrapText="1"/>
    </xf>
    <xf numFmtId="0" fontId="6" fillId="9" borderId="0" xfId="0" applyFont="1" applyFill="1"/>
    <xf numFmtId="3" fontId="8" fillId="8" borderId="0" xfId="0" applyNumberFormat="1" applyFont="1" applyFill="1" applyAlignment="1">
      <alignment horizontal="center" vertical="center"/>
    </xf>
    <xf numFmtId="0" fontId="11" fillId="4" borderId="0" xfId="0" applyFont="1" applyFill="1"/>
    <xf numFmtId="0" fontId="6" fillId="5" borderId="0" xfId="0" applyFont="1" applyFill="1" applyAlignment="1">
      <alignment horizontal="center" vertical="center"/>
    </xf>
    <xf numFmtId="3" fontId="9" fillId="5" borderId="0" xfId="0" applyNumberFormat="1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3" fontId="10" fillId="10" borderId="0" xfId="0" applyNumberFormat="1" applyFont="1" applyFill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right"/>
    </xf>
    <xf numFmtId="167" fontId="15" fillId="0" borderId="2" xfId="1" applyNumberFormat="1" applyFont="1" applyBorder="1"/>
    <xf numFmtId="0" fontId="15" fillId="5" borderId="2" xfId="0" applyFont="1" applyFill="1" applyBorder="1"/>
  </cellXfs>
  <cellStyles count="2">
    <cellStyle name="Normal" xfId="0" builtinId="0"/>
    <cellStyle name="Pourcentage" xfId="1" builtinId="5"/>
  </cellStyles>
  <dxfs count="6">
    <dxf>
      <font>
        <strike val="0"/>
        <color rgb="FF9C0006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A5F090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51</xdr:row>
      <xdr:rowOff>104776</xdr:rowOff>
    </xdr:from>
    <xdr:to>
      <xdr:col>3</xdr:col>
      <xdr:colOff>57150</xdr:colOff>
      <xdr:row>56</xdr:row>
      <xdr:rowOff>57151</xdr:rowOff>
    </xdr:to>
    <xdr:sp macro="[0]!CopieSimulation1" textlink="">
      <xdr:nvSpPr>
        <xdr:cNvPr id="2" name="Rectangle à coins arrondis 1"/>
        <xdr:cNvSpPr/>
      </xdr:nvSpPr>
      <xdr:spPr>
        <a:xfrm>
          <a:off x="2457450" y="3867151"/>
          <a:ext cx="1704975" cy="762000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 cap="none" spc="0">
              <a:ln w="0"/>
              <a:solidFill>
                <a:schemeClr val="accent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COPIER LA SIMULATION</a:t>
          </a:r>
        </a:p>
      </xdr:txBody>
    </xdr:sp>
    <xdr:clientData/>
  </xdr:twoCellAnchor>
  <xdr:oneCellAnchor>
    <xdr:from>
      <xdr:col>3</xdr:col>
      <xdr:colOff>304800</xdr:colOff>
      <xdr:row>51</xdr:row>
      <xdr:rowOff>113633</xdr:rowOff>
    </xdr:from>
    <xdr:ext cx="1704975" cy="762667"/>
    <xdr:sp macro="[0]!CopieSimulation2" textlink="">
      <xdr:nvSpPr>
        <xdr:cNvPr id="3" name="Rectangle à coins arrondis 2"/>
        <xdr:cNvSpPr/>
      </xdr:nvSpPr>
      <xdr:spPr>
        <a:xfrm>
          <a:off x="4410075" y="3876008"/>
          <a:ext cx="1704975" cy="762667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6000" bIns="36000" rtlCol="0" anchor="ctr">
          <a:noAutofit/>
        </a:bodyPr>
        <a:lstStyle/>
        <a:p>
          <a:pPr algn="ctr"/>
          <a:r>
            <a:rPr lang="fr-FR" sz="1600" b="0" cap="none" spc="0">
              <a:ln w="0"/>
              <a:solidFill>
                <a:schemeClr val="accent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COPIER</a:t>
          </a:r>
          <a:r>
            <a:rPr lang="fr-FR" sz="1400" b="0" cap="none" spc="0">
              <a:ln w="0"/>
              <a:solidFill>
                <a:schemeClr val="accent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UNE 2ème </a:t>
          </a:r>
          <a:r>
            <a:rPr lang="fr-FR" sz="1600" b="0" cap="none" spc="0">
              <a:ln w="0"/>
              <a:solidFill>
                <a:schemeClr val="accent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SIMULATION</a:t>
          </a:r>
        </a:p>
      </xdr:txBody>
    </xdr:sp>
    <xdr:clientData/>
  </xdr:oneCellAnchor>
  <xdr:oneCellAnchor>
    <xdr:from>
      <xdr:col>5</xdr:col>
      <xdr:colOff>714375</xdr:colOff>
      <xdr:row>51</xdr:row>
      <xdr:rowOff>114300</xdr:rowOff>
    </xdr:from>
    <xdr:ext cx="1704975" cy="760245"/>
    <xdr:sp macro="[0]!CopieSimulation3" textlink="">
      <xdr:nvSpPr>
        <xdr:cNvPr id="4" name="Rectangle à coins arrondis 3"/>
        <xdr:cNvSpPr/>
      </xdr:nvSpPr>
      <xdr:spPr>
        <a:xfrm>
          <a:off x="6381750" y="3876675"/>
          <a:ext cx="1704975" cy="76024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6000" bIns="36000" rtlCol="0" anchor="ctr">
          <a:noAutofit/>
        </a:bodyPr>
        <a:lstStyle/>
        <a:p>
          <a:pPr algn="ctr"/>
          <a:r>
            <a:rPr lang="fr-FR" sz="1600" b="0" cap="none" spc="0">
              <a:ln w="0"/>
              <a:solidFill>
                <a:schemeClr val="accent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COPIER</a:t>
          </a:r>
          <a:r>
            <a:rPr lang="fr-FR" sz="1400" b="0" cap="none" spc="0">
              <a:ln w="0"/>
              <a:solidFill>
                <a:schemeClr val="accent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UNE 3ème </a:t>
          </a:r>
          <a:r>
            <a:rPr lang="fr-FR" sz="1600" b="0" cap="none" spc="0">
              <a:ln w="0"/>
              <a:solidFill>
                <a:schemeClr val="accent2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SIMULATION</a:t>
          </a:r>
        </a:p>
      </xdr:txBody>
    </xdr:sp>
    <xdr:clientData/>
  </xdr:oneCellAnchor>
  <xdr:oneCellAnchor>
    <xdr:from>
      <xdr:col>4</xdr:col>
      <xdr:colOff>400050</xdr:colOff>
      <xdr:row>45</xdr:row>
      <xdr:rowOff>57149</xdr:rowOff>
    </xdr:from>
    <xdr:ext cx="2190750" cy="800101"/>
    <xdr:sp macro="[0]!SimulationValeurCible" textlink="">
      <xdr:nvSpPr>
        <xdr:cNvPr id="5" name="Rectangle à coins arrondis 4"/>
        <xdr:cNvSpPr/>
      </xdr:nvSpPr>
      <xdr:spPr>
        <a:xfrm>
          <a:off x="5267325" y="2847974"/>
          <a:ext cx="2190750" cy="800101"/>
        </a:xfrm>
        <a:prstGeom prst="roundRect">
          <a:avLst/>
        </a:prstGeom>
        <a:gradFill flip="none" rotWithShape="1">
          <a:gsLst>
            <a:gs pos="0">
              <a:schemeClr val="tx2">
                <a:lumMod val="75000"/>
                <a:tint val="66000"/>
                <a:satMod val="160000"/>
              </a:schemeClr>
            </a:gs>
            <a:gs pos="50000">
              <a:schemeClr val="tx2">
                <a:lumMod val="75000"/>
                <a:tint val="44500"/>
                <a:satMod val="160000"/>
              </a:schemeClr>
            </a:gs>
            <a:gs pos="100000">
              <a:schemeClr val="tx2">
                <a:lumMod val="75000"/>
                <a:tint val="23500"/>
                <a:satMod val="160000"/>
              </a:schemeClr>
            </a:gs>
          </a:gsLst>
          <a:path path="circle">
            <a:fillToRect r="100000" b="100000"/>
          </a:path>
          <a:tileRect l="-100000" t="-100000"/>
        </a:gradFill>
        <a:ln>
          <a:solidFill>
            <a:schemeClr val="accent5">
              <a:lumMod val="20000"/>
              <a:lumOff val="8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LANCER UNE SIMULATION</a:t>
          </a:r>
        </a:p>
        <a:p>
          <a:pPr marL="0" indent="0"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VALEUR CIBLE</a:t>
          </a:r>
        </a:p>
      </xdr:txBody>
    </xdr:sp>
    <xdr:clientData/>
  </xdr:oneCellAnchor>
  <xdr:twoCellAnchor>
    <xdr:from>
      <xdr:col>1</xdr:col>
      <xdr:colOff>790575</xdr:colOff>
      <xdr:row>56</xdr:row>
      <xdr:rowOff>133351</xdr:rowOff>
    </xdr:from>
    <xdr:to>
      <xdr:col>6</xdr:col>
      <xdr:colOff>723900</xdr:colOff>
      <xdr:row>58</xdr:row>
      <xdr:rowOff>76201</xdr:rowOff>
    </xdr:to>
    <xdr:sp macro="[0]!SupprimerCopiesSimulations" textlink="">
      <xdr:nvSpPr>
        <xdr:cNvPr id="6" name="Rectangle à coins arrondis 5"/>
        <xdr:cNvSpPr/>
      </xdr:nvSpPr>
      <xdr:spPr>
        <a:xfrm>
          <a:off x="2466975" y="4705351"/>
          <a:ext cx="5591175" cy="266700"/>
        </a:xfrm>
        <a:prstGeom prst="roundRect">
          <a:avLst/>
        </a:prstGeom>
        <a:solidFill>
          <a:schemeClr val="accent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SUPPRIMER TOUTES LES SIMULATIONS</a:t>
          </a:r>
        </a:p>
      </xdr:txBody>
    </xdr:sp>
    <xdr:clientData/>
  </xdr:twoCellAnchor>
  <xdr:twoCellAnchor>
    <xdr:from>
      <xdr:col>6</xdr:col>
      <xdr:colOff>819150</xdr:colOff>
      <xdr:row>42</xdr:row>
      <xdr:rowOff>9524</xdr:rowOff>
    </xdr:from>
    <xdr:to>
      <xdr:col>8</xdr:col>
      <xdr:colOff>28575</xdr:colOff>
      <xdr:row>46</xdr:row>
      <xdr:rowOff>28576</xdr:rowOff>
    </xdr:to>
    <xdr:sp macro="" textlink="">
      <xdr:nvSpPr>
        <xdr:cNvPr id="7" name="Légende encadrée 1 6"/>
        <xdr:cNvSpPr/>
      </xdr:nvSpPr>
      <xdr:spPr>
        <a:xfrm>
          <a:off x="8153400" y="2314574"/>
          <a:ext cx="2514600" cy="666752"/>
        </a:xfrm>
        <a:prstGeom prst="borderCallout1">
          <a:avLst>
            <a:gd name="adj1" fmla="val 28750"/>
            <a:gd name="adj2" fmla="val 142"/>
            <a:gd name="adj3" fmla="val 112500"/>
            <a:gd name="adj4" fmla="val -38333"/>
          </a:avLst>
        </a:prstGeom>
        <a:ln>
          <a:solidFill>
            <a:schemeClr val="accent1">
              <a:lumMod val="75000"/>
            </a:schemeClr>
          </a:solidFill>
          <a:prstDash val="sysDot"/>
          <a:headEnd type="none" w="med" len="med"/>
          <a:tailEnd type="arrow" w="med" len="med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2">
                  <a:alpha val="72000"/>
                </a:schemeClr>
              </a:solidFill>
            </a:rPr>
            <a:t>Conseillé avant d'effectuer une simulation manuelle, modifier</a:t>
          </a:r>
          <a:r>
            <a:rPr lang="fr-FR" sz="1100" baseline="0">
              <a:solidFill>
                <a:schemeClr val="tx2">
                  <a:alpha val="72000"/>
                </a:schemeClr>
              </a:solidFill>
            </a:rPr>
            <a:t> seulement les tournées en </a:t>
          </a:r>
          <a:r>
            <a:rPr lang="fr-FR" sz="1100">
              <a:solidFill>
                <a:schemeClr val="tx2">
                  <a:alpha val="72000"/>
                </a:schemeClr>
              </a:solidFill>
            </a:rPr>
            <a:t>doublons.</a:t>
          </a:r>
        </a:p>
      </xdr:txBody>
    </xdr:sp>
    <xdr:clientData/>
  </xdr:twoCellAnchor>
  <xdr:twoCellAnchor>
    <xdr:from>
      <xdr:col>1</xdr:col>
      <xdr:colOff>1285874</xdr:colOff>
      <xdr:row>45</xdr:row>
      <xdr:rowOff>38100</xdr:rowOff>
    </xdr:from>
    <xdr:to>
      <xdr:col>4</xdr:col>
      <xdr:colOff>219074</xdr:colOff>
      <xdr:row>50</xdr:row>
      <xdr:rowOff>76201</xdr:rowOff>
    </xdr:to>
    <xdr:sp macro="" textlink="">
      <xdr:nvSpPr>
        <xdr:cNvPr id="8" name="Rectangle à coins arrondis 7"/>
        <xdr:cNvSpPr/>
      </xdr:nvSpPr>
      <xdr:spPr>
        <a:xfrm>
          <a:off x="2962274" y="2828925"/>
          <a:ext cx="2124075" cy="847726"/>
        </a:xfrm>
        <a:prstGeom prst="roundRect">
          <a:avLst/>
        </a:prstGeom>
        <a:gradFill flip="none" rotWithShape="1">
          <a:gsLst>
            <a:gs pos="0">
              <a:schemeClr val="tx2">
                <a:lumMod val="75000"/>
                <a:tint val="66000"/>
                <a:satMod val="160000"/>
              </a:schemeClr>
            </a:gs>
            <a:gs pos="50000">
              <a:schemeClr val="tx2">
                <a:lumMod val="75000"/>
                <a:tint val="44500"/>
                <a:satMod val="160000"/>
              </a:schemeClr>
            </a:gs>
            <a:gs pos="100000">
              <a:schemeClr val="tx2">
                <a:lumMod val="75000"/>
                <a:tint val="23500"/>
                <a:satMod val="160000"/>
              </a:schemeClr>
            </a:gs>
          </a:gsLst>
          <a:path path="circle">
            <a:fillToRect r="100000" b="100000"/>
          </a:path>
          <a:tileRect l="-100000" t="-100000"/>
        </a:gradFill>
        <a:ln>
          <a:solidFill>
            <a:schemeClr val="accent5">
              <a:lumMod val="20000"/>
              <a:lumOff val="80000"/>
            </a:schemeClr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LANCER UNE SIMULATION ALEATOIRE</a:t>
          </a:r>
        </a:p>
      </xdr:txBody>
    </xdr:sp>
    <xdr:clientData/>
  </xdr:twoCellAnchor>
  <xdr:twoCellAnchor>
    <xdr:from>
      <xdr:col>0</xdr:col>
      <xdr:colOff>485775</xdr:colOff>
      <xdr:row>42</xdr:row>
      <xdr:rowOff>9525</xdr:rowOff>
    </xdr:from>
    <xdr:to>
      <xdr:col>0</xdr:col>
      <xdr:colOff>1581150</xdr:colOff>
      <xdr:row>48</xdr:row>
      <xdr:rowOff>57150</xdr:rowOff>
    </xdr:to>
    <xdr:sp macro="" textlink="">
      <xdr:nvSpPr>
        <xdr:cNvPr id="9" name="Légende encadrée 1 8"/>
        <xdr:cNvSpPr/>
      </xdr:nvSpPr>
      <xdr:spPr>
        <a:xfrm>
          <a:off x="485775" y="2314575"/>
          <a:ext cx="1095375" cy="1019175"/>
        </a:xfrm>
        <a:prstGeom prst="borderCallout1">
          <a:avLst>
            <a:gd name="adj1" fmla="val 67348"/>
            <a:gd name="adj2" fmla="val 98530"/>
            <a:gd name="adj3" fmla="val 82935"/>
            <a:gd name="adj4" fmla="val 266568"/>
          </a:avLst>
        </a:prstGeom>
        <a:ln>
          <a:solidFill>
            <a:schemeClr val="accent1">
              <a:lumMod val="75000"/>
            </a:schemeClr>
          </a:solidFill>
          <a:prstDash val="sysDot"/>
          <a:headEnd type="none" w="med" len="med"/>
          <a:tailEnd type="arrow" w="med" len="med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100">
              <a:solidFill>
                <a:schemeClr val="tx2">
                  <a:alpha val="72000"/>
                </a:schemeClr>
              </a:solidFill>
              <a:latin typeface="+mn-lt"/>
              <a:ea typeface="+mn-ea"/>
              <a:cs typeface="+mn-cs"/>
            </a:rPr>
            <a:t>Remplacer seulement les tournées en doublons aléatoirement.</a:t>
          </a:r>
        </a:p>
      </xdr:txBody>
    </xdr:sp>
    <xdr:clientData/>
  </xdr:twoCellAnchor>
  <xdr:twoCellAnchor>
    <xdr:from>
      <xdr:col>0</xdr:col>
      <xdr:colOff>1657351</xdr:colOff>
      <xdr:row>29</xdr:row>
      <xdr:rowOff>38100</xdr:rowOff>
    </xdr:from>
    <xdr:to>
      <xdr:col>3</xdr:col>
      <xdr:colOff>428625</xdr:colOff>
      <xdr:row>31</xdr:row>
      <xdr:rowOff>104775</xdr:rowOff>
    </xdr:to>
    <xdr:sp macro="[0]!AfficherDétails" textlink="">
      <xdr:nvSpPr>
        <xdr:cNvPr id="10" name="Rectangle à coins arrondis 9"/>
        <xdr:cNvSpPr/>
      </xdr:nvSpPr>
      <xdr:spPr>
        <a:xfrm>
          <a:off x="1657351" y="38100"/>
          <a:ext cx="2876549" cy="390525"/>
        </a:xfrm>
        <a:prstGeom prst="roundRect">
          <a:avLst/>
        </a:prstGeom>
        <a:gradFill flip="none" rotWithShape="1">
          <a:gsLst>
            <a:gs pos="0">
              <a:schemeClr val="accent5">
                <a:lumMod val="75000"/>
                <a:tint val="66000"/>
                <a:satMod val="160000"/>
              </a:schemeClr>
            </a:gs>
            <a:gs pos="50000">
              <a:schemeClr val="accent5">
                <a:lumMod val="75000"/>
                <a:tint val="44500"/>
                <a:satMod val="160000"/>
              </a:schemeClr>
            </a:gs>
            <a:gs pos="100000">
              <a:schemeClr val="accent5">
                <a:lumMod val="75000"/>
                <a:tint val="23500"/>
                <a:satMod val="160000"/>
              </a:schemeClr>
            </a:gs>
          </a:gsLst>
          <a:lin ang="18900000" scaled="1"/>
          <a:tileRect/>
        </a:gradFill>
        <a:ln>
          <a:solidFill>
            <a:schemeClr val="accent5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AFFICHER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LES DETAILS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485775</xdr:colOff>
      <xdr:row>29</xdr:row>
      <xdr:rowOff>47625</xdr:rowOff>
    </xdr:from>
    <xdr:to>
      <xdr:col>5</xdr:col>
      <xdr:colOff>1657349</xdr:colOff>
      <xdr:row>31</xdr:row>
      <xdr:rowOff>114300</xdr:rowOff>
    </xdr:to>
    <xdr:sp macro="[0]!MasquerDétails" textlink="">
      <xdr:nvSpPr>
        <xdr:cNvPr id="11" name="Rectangle à coins arrondis 10"/>
        <xdr:cNvSpPr/>
      </xdr:nvSpPr>
      <xdr:spPr>
        <a:xfrm>
          <a:off x="4591050" y="47625"/>
          <a:ext cx="2733674" cy="390525"/>
        </a:xfrm>
        <a:prstGeom prst="roundRect">
          <a:avLst/>
        </a:prstGeom>
        <a:gradFill flip="none" rotWithShape="1">
          <a:gsLst>
            <a:gs pos="0">
              <a:schemeClr val="accent5">
                <a:lumMod val="75000"/>
                <a:tint val="66000"/>
                <a:satMod val="160000"/>
              </a:schemeClr>
            </a:gs>
            <a:gs pos="50000">
              <a:schemeClr val="accent5">
                <a:lumMod val="75000"/>
                <a:tint val="44500"/>
                <a:satMod val="160000"/>
              </a:schemeClr>
            </a:gs>
            <a:gs pos="100000">
              <a:schemeClr val="accent5">
                <a:lumMod val="75000"/>
                <a:tint val="23500"/>
                <a:satMod val="160000"/>
              </a:schemeClr>
            </a:gs>
          </a:gsLst>
          <a:lin ang="18900000" scaled="1"/>
          <a:tileRect/>
        </a:gradFill>
        <a:ln>
          <a:solidFill>
            <a:schemeClr val="accent1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MASQUER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LES DETAILS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PUBLIC\ACCES%20RESTREINT\04_CONTROLE%20de%20GESTION\V&#233;hicules\Loi%20de%20Roulage%20OUTIL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ONET PPDC"/>
      <sheetName val="Données"/>
      <sheetName val="ANALYSE KANGOO"/>
      <sheetName val="ATTRIBUTION TOURNEES"/>
      <sheetName val="TOURNEES"/>
      <sheetName val="Analyse Kangoo- TCD"/>
      <sheetName val="Analyse Kangoo- TCD 1"/>
      <sheetName val="1 BROQUIES - VDP"/>
      <sheetName val="1"/>
      <sheetName val="Analyse Kangoo- TCD 2"/>
      <sheetName val="2 CASSAGNES"/>
      <sheetName val="Analyse Kangoo- TCD 3"/>
      <sheetName val="2"/>
      <sheetName val="3 LAISSAC SEVERAC"/>
      <sheetName val="3"/>
      <sheetName val="Analyse Kangoo- TCD 4"/>
      <sheetName val="4 LLP"/>
      <sheetName val="Analyse Kangoo- TCD 5"/>
      <sheetName val="4"/>
      <sheetName val="5 MARCILLAC"/>
      <sheetName val="Analyse Kangoo- TCD 6"/>
      <sheetName val="6 NAUCELLE"/>
      <sheetName val="Analyse Kangoo- TCD 7"/>
      <sheetName val="7 ONET-PDS-REQ"/>
      <sheetName val="Analyse Kangoo- TCD 8"/>
      <sheetName val="8 RIEUPEYROUX"/>
      <sheetName val="Analyse Kangoo- TCD 9"/>
      <sheetName val="9 VDP"/>
      <sheetName val="Nouveau"/>
      <sheetName val="Actuel"/>
      <sheetName val="Rendu 2017"/>
      <sheetName val="Loi de Roulage OUTIL V3"/>
    </sheetNames>
    <sheetDataSet>
      <sheetData sheetId="0">
        <row r="2">
          <cell r="E2" t="str">
            <v>CL-469-JZ</v>
          </cell>
          <cell r="F2" t="str">
            <v>129650</v>
          </cell>
          <cell r="G2">
            <v>64</v>
          </cell>
          <cell r="H2" t="str">
            <v>NEMO</v>
          </cell>
          <cell r="I2" t="str">
            <v>B2D</v>
          </cell>
          <cell r="J2">
            <v>41197</v>
          </cell>
          <cell r="K2">
            <v>41197</v>
          </cell>
          <cell r="L2">
            <v>43387</v>
          </cell>
          <cell r="M2">
            <v>72</v>
          </cell>
          <cell r="N2">
            <v>100000</v>
          </cell>
          <cell r="O2">
            <v>82835</v>
          </cell>
          <cell r="P2">
            <v>2012</v>
          </cell>
          <cell r="Q2">
            <v>7497</v>
          </cell>
          <cell r="R2">
            <v>91895.078125</v>
          </cell>
          <cell r="S2" t="str">
            <v>Sous-roulage</v>
          </cell>
        </row>
        <row r="3">
          <cell r="E3" t="str">
            <v>CL-813-XA</v>
          </cell>
          <cell r="F3" t="str">
            <v>129650</v>
          </cell>
          <cell r="G3">
            <v>62</v>
          </cell>
          <cell r="H3" t="str">
            <v>NEMO</v>
          </cell>
          <cell r="I3" t="str">
            <v>B2D</v>
          </cell>
          <cell r="J3">
            <v>41247</v>
          </cell>
          <cell r="K3">
            <v>41247</v>
          </cell>
          <cell r="L3">
            <v>43437</v>
          </cell>
          <cell r="M3">
            <v>72</v>
          </cell>
          <cell r="N3">
            <v>100000</v>
          </cell>
          <cell r="O3">
            <v>70459</v>
          </cell>
          <cell r="P3">
            <v>2012</v>
          </cell>
          <cell r="Q3">
            <v>7161</v>
          </cell>
          <cell r="R3">
            <v>80686.919354838712</v>
          </cell>
          <cell r="S3" t="str">
            <v>Sous-roulage</v>
          </cell>
        </row>
        <row r="4">
          <cell r="E4" t="str">
            <v>CP-560-AZ</v>
          </cell>
          <cell r="F4" t="str">
            <v>129650</v>
          </cell>
          <cell r="G4">
            <v>61</v>
          </cell>
          <cell r="H4" t="str">
            <v>NEMO</v>
          </cell>
          <cell r="I4" t="str">
            <v>B2D</v>
          </cell>
          <cell r="J4">
            <v>41285</v>
          </cell>
          <cell r="K4">
            <v>41285</v>
          </cell>
          <cell r="L4">
            <v>43475</v>
          </cell>
          <cell r="M4">
            <v>72</v>
          </cell>
          <cell r="N4">
            <v>100000</v>
          </cell>
          <cell r="O4">
            <v>88957</v>
          </cell>
          <cell r="P4">
            <v>2013</v>
          </cell>
          <cell r="Q4">
            <v>9332</v>
          </cell>
          <cell r="R4">
            <v>103540.11475409835</v>
          </cell>
        </row>
        <row r="5">
          <cell r="E5" t="str">
            <v>CT-323-JY</v>
          </cell>
          <cell r="F5" t="str">
            <v>129650</v>
          </cell>
          <cell r="G5">
            <v>57</v>
          </cell>
          <cell r="H5" t="str">
            <v>BERLINGO</v>
          </cell>
          <cell r="I5" t="str">
            <v>B3D1</v>
          </cell>
          <cell r="J5">
            <v>41423</v>
          </cell>
          <cell r="K5">
            <v>41423</v>
          </cell>
          <cell r="L5">
            <v>43613</v>
          </cell>
          <cell r="M5">
            <v>72</v>
          </cell>
          <cell r="N5">
            <v>100000</v>
          </cell>
          <cell r="O5">
            <v>88553</v>
          </cell>
          <cell r="P5">
            <v>2013</v>
          </cell>
          <cell r="Q5">
            <v>13034</v>
          </cell>
          <cell r="R5">
            <v>110302.85964912281</v>
          </cell>
          <cell r="S5" t="str">
            <v>Sur-roulage</v>
          </cell>
        </row>
        <row r="6">
          <cell r="E6" t="str">
            <v>CT-862-JX</v>
          </cell>
          <cell r="F6" t="str">
            <v>129650</v>
          </cell>
          <cell r="G6">
            <v>57</v>
          </cell>
          <cell r="H6" t="str">
            <v>BERLINGO</v>
          </cell>
          <cell r="I6" t="str">
            <v>B3D1</v>
          </cell>
          <cell r="J6">
            <v>41422</v>
          </cell>
          <cell r="K6">
            <v>41422</v>
          </cell>
          <cell r="L6">
            <v>43612</v>
          </cell>
          <cell r="M6">
            <v>72</v>
          </cell>
          <cell r="N6">
            <v>100000</v>
          </cell>
          <cell r="O6">
            <v>59362</v>
          </cell>
          <cell r="P6">
            <v>2013</v>
          </cell>
          <cell r="Q6">
            <v>7481</v>
          </cell>
          <cell r="R6">
            <v>73942.140350877191</v>
          </cell>
          <cell r="S6" t="str">
            <v>Sous-roulage</v>
          </cell>
        </row>
        <row r="7">
          <cell r="E7" t="str">
            <v>CY-463-LP</v>
          </cell>
          <cell r="F7" t="str">
            <v>129650</v>
          </cell>
          <cell r="G7">
            <v>53</v>
          </cell>
          <cell r="H7" t="str">
            <v>TRAFIC</v>
          </cell>
          <cell r="I7" t="str">
            <v>Y5</v>
          </cell>
          <cell r="J7">
            <v>41543</v>
          </cell>
          <cell r="K7">
            <v>41543</v>
          </cell>
          <cell r="L7">
            <v>43733</v>
          </cell>
          <cell r="M7">
            <v>72</v>
          </cell>
          <cell r="N7">
            <v>100000</v>
          </cell>
          <cell r="O7">
            <v>66367</v>
          </cell>
          <cell r="P7">
            <v>2013</v>
          </cell>
          <cell r="Q7">
            <v>7457</v>
          </cell>
          <cell r="R7">
            <v>88906.735849056597</v>
          </cell>
          <cell r="S7" t="str">
            <v>Sous-roulage</v>
          </cell>
        </row>
        <row r="8">
          <cell r="E8" t="str">
            <v>CZ-624-PS</v>
          </cell>
          <cell r="F8" t="str">
            <v>129650</v>
          </cell>
          <cell r="G8">
            <v>51</v>
          </cell>
          <cell r="H8" t="str">
            <v>BERLINGO</v>
          </cell>
          <cell r="I8" t="str">
            <v>B3D1</v>
          </cell>
          <cell r="J8">
            <v>41590</v>
          </cell>
          <cell r="K8">
            <v>41590</v>
          </cell>
          <cell r="L8">
            <v>43780</v>
          </cell>
          <cell r="M8">
            <v>72</v>
          </cell>
          <cell r="N8">
            <v>100000</v>
          </cell>
          <cell r="O8">
            <v>71574</v>
          </cell>
          <cell r="P8">
            <v>2013</v>
          </cell>
          <cell r="Q8">
            <v>8265</v>
          </cell>
          <cell r="R8">
            <v>99642.23529411765</v>
          </cell>
        </row>
        <row r="9">
          <cell r="E9" t="str">
            <v>CZ-720-PS</v>
          </cell>
          <cell r="F9" t="str">
            <v>129650</v>
          </cell>
          <cell r="G9">
            <v>51</v>
          </cell>
          <cell r="H9" t="str">
            <v>BERLINGO</v>
          </cell>
          <cell r="I9" t="str">
            <v>B3D1</v>
          </cell>
          <cell r="J9">
            <v>41593</v>
          </cell>
          <cell r="K9">
            <v>41593</v>
          </cell>
          <cell r="L9">
            <v>43783</v>
          </cell>
          <cell r="M9">
            <v>72</v>
          </cell>
          <cell r="N9">
            <v>100000</v>
          </cell>
          <cell r="O9">
            <v>68687</v>
          </cell>
          <cell r="P9">
            <v>2013</v>
          </cell>
          <cell r="Q9">
            <v>9576</v>
          </cell>
          <cell r="R9">
            <v>95623.078431372545</v>
          </cell>
        </row>
        <row r="10">
          <cell r="E10" t="str">
            <v>CZ-915-PS</v>
          </cell>
          <cell r="F10" t="str">
            <v>129650</v>
          </cell>
          <cell r="G10">
            <v>51</v>
          </cell>
          <cell r="H10" t="str">
            <v>BERLINGO</v>
          </cell>
          <cell r="I10" t="str">
            <v>B3D1</v>
          </cell>
          <cell r="J10">
            <v>41592</v>
          </cell>
          <cell r="K10">
            <v>41592</v>
          </cell>
          <cell r="L10">
            <v>43782</v>
          </cell>
          <cell r="M10">
            <v>72</v>
          </cell>
          <cell r="N10">
            <v>100000</v>
          </cell>
          <cell r="O10">
            <v>89139</v>
          </cell>
          <cell r="P10">
            <v>2013</v>
          </cell>
          <cell r="Q10">
            <v>10024</v>
          </cell>
          <cell r="R10">
            <v>124095.47058823529</v>
          </cell>
          <cell r="S10" t="str">
            <v>Sur-roulage</v>
          </cell>
        </row>
        <row r="11">
          <cell r="E11" t="str">
            <v>DD-824-VN</v>
          </cell>
          <cell r="F11" t="str">
            <v>129650</v>
          </cell>
          <cell r="G11">
            <v>47</v>
          </cell>
          <cell r="H11" t="str">
            <v>BERLINGO</v>
          </cell>
          <cell r="I11" t="str">
            <v>B3D1</v>
          </cell>
          <cell r="J11">
            <v>41723</v>
          </cell>
          <cell r="K11">
            <v>41723</v>
          </cell>
          <cell r="L11">
            <v>43914</v>
          </cell>
          <cell r="M11">
            <v>72</v>
          </cell>
          <cell r="N11">
            <v>100000</v>
          </cell>
          <cell r="O11">
            <v>77947</v>
          </cell>
          <cell r="P11">
            <v>2014</v>
          </cell>
          <cell r="Q11">
            <v>12389</v>
          </cell>
          <cell r="R11">
            <v>117749.72340425532</v>
          </cell>
          <cell r="S11" t="str">
            <v>Sur-roulage</v>
          </cell>
        </row>
        <row r="12">
          <cell r="E12" t="str">
            <v>DE-898-GA</v>
          </cell>
          <cell r="F12" t="str">
            <v>129650</v>
          </cell>
          <cell r="G12">
            <v>46</v>
          </cell>
          <cell r="H12" t="str">
            <v>BERLINGO</v>
          </cell>
          <cell r="I12" t="str">
            <v>B3D1</v>
          </cell>
          <cell r="J12">
            <v>41745</v>
          </cell>
          <cell r="K12">
            <v>41745</v>
          </cell>
          <cell r="L12">
            <v>43936</v>
          </cell>
          <cell r="M12">
            <v>72</v>
          </cell>
          <cell r="N12">
            <v>100000</v>
          </cell>
          <cell r="O12">
            <v>51471</v>
          </cell>
          <cell r="P12">
            <v>2014</v>
          </cell>
          <cell r="Q12">
            <v>6320</v>
          </cell>
          <cell r="R12">
            <v>79444.369565217392</v>
          </cell>
          <cell r="S12" t="str">
            <v>Sous-roulage</v>
          </cell>
        </row>
        <row r="13">
          <cell r="E13" t="str">
            <v>DL-706-MY</v>
          </cell>
          <cell r="F13" t="str">
            <v>129650</v>
          </cell>
          <cell r="G13">
            <v>39</v>
          </cell>
          <cell r="H13" t="str">
            <v>BERLINGO</v>
          </cell>
          <cell r="I13" t="str">
            <v>B3D1</v>
          </cell>
          <cell r="J13">
            <v>41964</v>
          </cell>
          <cell r="K13">
            <v>41964</v>
          </cell>
          <cell r="L13">
            <v>44155</v>
          </cell>
          <cell r="M13">
            <v>72</v>
          </cell>
          <cell r="N13">
            <v>100000</v>
          </cell>
          <cell r="O13">
            <v>33450</v>
          </cell>
          <cell r="P13">
            <v>2014</v>
          </cell>
          <cell r="Q13">
            <v>5722</v>
          </cell>
          <cell r="R13">
            <v>60896.153846153851</v>
          </cell>
          <cell r="S13" t="str">
            <v>Sous-roulage</v>
          </cell>
        </row>
        <row r="14">
          <cell r="E14" t="str">
            <v>DQ-058-JH</v>
          </cell>
          <cell r="F14" t="str">
            <v>129650</v>
          </cell>
          <cell r="G14">
            <v>31</v>
          </cell>
          <cell r="H14" t="str">
            <v>KANGOO</v>
          </cell>
          <cell r="I14" t="str">
            <v>B3E2</v>
          </cell>
          <cell r="J14">
            <v>42195</v>
          </cell>
          <cell r="K14">
            <v>42195</v>
          </cell>
          <cell r="L14">
            <v>44021</v>
          </cell>
          <cell r="M14">
            <v>60</v>
          </cell>
          <cell r="N14">
            <v>75000</v>
          </cell>
          <cell r="O14">
            <v>26413</v>
          </cell>
          <cell r="P14">
            <v>2015</v>
          </cell>
          <cell r="Q14">
            <v>5943</v>
          </cell>
          <cell r="R14">
            <v>50269.903225806447</v>
          </cell>
          <cell r="S14" t="str">
            <v>Sous-roulage</v>
          </cell>
        </row>
        <row r="15">
          <cell r="E15" t="str">
            <v>DQ-296-JH</v>
          </cell>
          <cell r="F15" t="str">
            <v>129650</v>
          </cell>
          <cell r="G15">
            <v>31</v>
          </cell>
          <cell r="H15" t="str">
            <v>KANGOO</v>
          </cell>
          <cell r="I15" t="str">
            <v>B3E2</v>
          </cell>
          <cell r="J15">
            <v>42193</v>
          </cell>
          <cell r="K15">
            <v>42193</v>
          </cell>
          <cell r="L15">
            <v>44019</v>
          </cell>
          <cell r="M15">
            <v>60</v>
          </cell>
          <cell r="N15">
            <v>75000</v>
          </cell>
          <cell r="O15">
            <v>15894</v>
          </cell>
          <cell r="P15">
            <v>2015</v>
          </cell>
          <cell r="Q15">
            <v>3398</v>
          </cell>
          <cell r="R15">
            <v>30249.870967741939</v>
          </cell>
          <cell r="S15" t="str">
            <v>Sous-roulage</v>
          </cell>
        </row>
        <row r="16">
          <cell r="E16" t="str">
            <v>DQ-324-JJ</v>
          </cell>
          <cell r="F16" t="str">
            <v>129650</v>
          </cell>
          <cell r="G16">
            <v>31</v>
          </cell>
          <cell r="H16" t="str">
            <v>KANGOO</v>
          </cell>
          <cell r="I16" t="str">
            <v>B3E2</v>
          </cell>
          <cell r="J16">
            <v>42192</v>
          </cell>
          <cell r="K16">
            <v>42192</v>
          </cell>
          <cell r="L16">
            <v>44018</v>
          </cell>
          <cell r="M16">
            <v>60</v>
          </cell>
          <cell r="N16">
            <v>75000</v>
          </cell>
          <cell r="O16">
            <v>27688</v>
          </cell>
          <cell r="P16">
            <v>2015</v>
          </cell>
          <cell r="Q16">
            <v>6440</v>
          </cell>
          <cell r="R16">
            <v>52696.516129032258</v>
          </cell>
          <cell r="S16" t="str">
            <v>Sous-roulage</v>
          </cell>
        </row>
        <row r="17">
          <cell r="E17" t="str">
            <v>DQ-373-JJ</v>
          </cell>
          <cell r="F17" t="str">
            <v>129650</v>
          </cell>
          <cell r="G17">
            <v>31</v>
          </cell>
          <cell r="H17" t="str">
            <v>KANGOO</v>
          </cell>
          <cell r="I17" t="str">
            <v>B3E2</v>
          </cell>
          <cell r="J17">
            <v>42193</v>
          </cell>
          <cell r="K17">
            <v>42193</v>
          </cell>
          <cell r="L17">
            <v>44019</v>
          </cell>
          <cell r="M17">
            <v>60</v>
          </cell>
          <cell r="N17">
            <v>75000</v>
          </cell>
          <cell r="O17">
            <v>27069</v>
          </cell>
          <cell r="P17">
            <v>2015</v>
          </cell>
          <cell r="Q17">
            <v>6242</v>
          </cell>
          <cell r="R17">
            <v>51518.419354838712</v>
          </cell>
          <cell r="S17" t="str">
            <v>Sous-roulage</v>
          </cell>
        </row>
        <row r="18">
          <cell r="E18" t="str">
            <v>DQ-639-JH</v>
          </cell>
          <cell r="F18" t="str">
            <v>129650</v>
          </cell>
          <cell r="G18">
            <v>31</v>
          </cell>
          <cell r="H18" t="str">
            <v>KANGOO</v>
          </cell>
          <cell r="I18" t="str">
            <v>B3E2</v>
          </cell>
          <cell r="J18">
            <v>42192</v>
          </cell>
          <cell r="K18">
            <v>42192</v>
          </cell>
          <cell r="L18">
            <v>44018</v>
          </cell>
          <cell r="M18">
            <v>60</v>
          </cell>
          <cell r="N18">
            <v>75000</v>
          </cell>
          <cell r="O18">
            <v>20777</v>
          </cell>
          <cell r="P18">
            <v>2015</v>
          </cell>
          <cell r="Q18">
            <v>4537</v>
          </cell>
          <cell r="R18">
            <v>39543.322580645159</v>
          </cell>
          <cell r="S18" t="str">
            <v>Sous-roulage</v>
          </cell>
        </row>
        <row r="19">
          <cell r="E19" t="str">
            <v>DQ-649-JH</v>
          </cell>
          <cell r="F19" t="str">
            <v>129650</v>
          </cell>
          <cell r="G19">
            <v>31</v>
          </cell>
          <cell r="H19" t="str">
            <v>KANGOO</v>
          </cell>
          <cell r="I19" t="str">
            <v>B3E2</v>
          </cell>
          <cell r="J19">
            <v>42193</v>
          </cell>
          <cell r="K19">
            <v>42193</v>
          </cell>
          <cell r="L19">
            <v>44019</v>
          </cell>
          <cell r="M19">
            <v>60</v>
          </cell>
          <cell r="N19">
            <v>75000</v>
          </cell>
          <cell r="O19">
            <v>19512</v>
          </cell>
          <cell r="P19">
            <v>2015</v>
          </cell>
          <cell r="Q19">
            <v>4206</v>
          </cell>
          <cell r="R19">
            <v>37135.741935483871</v>
          </cell>
          <cell r="S19" t="str">
            <v>Sous-roulage</v>
          </cell>
        </row>
        <row r="20">
          <cell r="E20" t="str">
            <v>DZ-050-QD</v>
          </cell>
          <cell r="F20" t="str">
            <v>129650</v>
          </cell>
          <cell r="G20">
            <v>23</v>
          </cell>
          <cell r="H20" t="str">
            <v>QUADEO</v>
          </cell>
          <cell r="I20" t="str">
            <v>QE1</v>
          </cell>
          <cell r="J20">
            <v>42444</v>
          </cell>
          <cell r="K20">
            <v>42444</v>
          </cell>
          <cell r="L20">
            <v>44999</v>
          </cell>
          <cell r="M20">
            <v>84</v>
          </cell>
          <cell r="N20">
            <v>42000</v>
          </cell>
          <cell r="O20">
            <v>4887</v>
          </cell>
          <cell r="P20">
            <v>2016</v>
          </cell>
          <cell r="Q20">
            <v>2056</v>
          </cell>
          <cell r="R20">
            <v>17635.695652173912</v>
          </cell>
          <cell r="S20" t="str">
            <v>Sous-roulage</v>
          </cell>
        </row>
        <row r="21">
          <cell r="E21" t="str">
            <v>DZ-793-QC</v>
          </cell>
          <cell r="F21" t="str">
            <v>129650</v>
          </cell>
          <cell r="G21">
            <v>23</v>
          </cell>
          <cell r="H21" t="str">
            <v>QUADEO</v>
          </cell>
          <cell r="I21" t="str">
            <v>QE1</v>
          </cell>
          <cell r="J21">
            <v>42444</v>
          </cell>
          <cell r="K21">
            <v>42444</v>
          </cell>
          <cell r="L21">
            <v>44999</v>
          </cell>
          <cell r="M21">
            <v>84</v>
          </cell>
          <cell r="N21">
            <v>42000</v>
          </cell>
          <cell r="O21">
            <v>7986</v>
          </cell>
          <cell r="P21">
            <v>2016</v>
          </cell>
          <cell r="Q21">
            <v>105</v>
          </cell>
          <cell r="R21">
            <v>28819.043478260868</v>
          </cell>
          <cell r="S21" t="str">
            <v>Sous-roulage</v>
          </cell>
        </row>
        <row r="22">
          <cell r="E22" t="str">
            <v>EC-366-ET</v>
          </cell>
          <cell r="F22" t="str">
            <v>129650</v>
          </cell>
          <cell r="G22">
            <v>19</v>
          </cell>
          <cell r="H22" t="str">
            <v>FIESTA</v>
          </cell>
          <cell r="I22" t="str">
            <v>VP1</v>
          </cell>
          <cell r="J22">
            <v>42564</v>
          </cell>
          <cell r="K22">
            <v>42564</v>
          </cell>
          <cell r="L22">
            <v>44754</v>
          </cell>
          <cell r="M22">
            <v>72</v>
          </cell>
          <cell r="N22">
            <v>90000</v>
          </cell>
          <cell r="O22">
            <v>18289</v>
          </cell>
          <cell r="P22">
            <v>2016</v>
          </cell>
          <cell r="Q22">
            <v>9012</v>
          </cell>
          <cell r="R22">
            <v>68343.105263157893</v>
          </cell>
          <cell r="S22" t="str">
            <v>Sur-roulage</v>
          </cell>
        </row>
        <row r="23">
          <cell r="E23" t="str">
            <v>EF-339-BL</v>
          </cell>
          <cell r="F23" t="str">
            <v>129650</v>
          </cell>
          <cell r="G23">
            <v>16</v>
          </cell>
          <cell r="H23" t="str">
            <v>BERLINGO</v>
          </cell>
          <cell r="I23" t="str">
            <v>B3D1</v>
          </cell>
          <cell r="J23">
            <v>42663</v>
          </cell>
          <cell r="K23">
            <v>42663</v>
          </cell>
          <cell r="L23">
            <v>44853</v>
          </cell>
          <cell r="M23">
            <v>72</v>
          </cell>
          <cell r="N23">
            <v>100000</v>
          </cell>
          <cell r="O23">
            <v>12917</v>
          </cell>
          <cell r="P23">
            <v>2016</v>
          </cell>
          <cell r="Q23">
            <v>8915</v>
          </cell>
          <cell r="R23">
            <v>57319.1875</v>
          </cell>
          <cell r="S23" t="str">
            <v>Sous-roulage</v>
          </cell>
        </row>
        <row r="24">
          <cell r="E24" t="str">
            <v>BX-865-CQ</v>
          </cell>
          <cell r="F24" t="str">
            <v>129650</v>
          </cell>
          <cell r="G24">
            <v>74</v>
          </cell>
          <cell r="H24" t="str">
            <v>KANGOO2</v>
          </cell>
          <cell r="I24" t="str">
            <v>B3D</v>
          </cell>
          <cell r="J24">
            <v>40890</v>
          </cell>
          <cell r="K24">
            <v>40890</v>
          </cell>
          <cell r="L24">
            <v>43446</v>
          </cell>
          <cell r="M24">
            <v>84</v>
          </cell>
          <cell r="N24">
            <v>100000</v>
          </cell>
          <cell r="O24">
            <v>52656</v>
          </cell>
          <cell r="P24">
            <v>2011</v>
          </cell>
          <cell r="Q24">
            <v>4285</v>
          </cell>
          <cell r="R24">
            <v>59060.108108108114</v>
          </cell>
          <cell r="S24" t="str">
            <v>Sous-roulage</v>
          </cell>
        </row>
        <row r="25">
          <cell r="E25" t="str">
            <v>CK-467-ZV</v>
          </cell>
          <cell r="F25" t="str">
            <v>129650</v>
          </cell>
          <cell r="G25">
            <v>64</v>
          </cell>
          <cell r="H25" t="str">
            <v>KANGOO2</v>
          </cell>
          <cell r="I25" t="str">
            <v>B3D</v>
          </cell>
          <cell r="J25">
            <v>41197</v>
          </cell>
          <cell r="K25">
            <v>41197</v>
          </cell>
          <cell r="L25">
            <v>43387</v>
          </cell>
          <cell r="M25">
            <v>72</v>
          </cell>
          <cell r="N25">
            <v>100000</v>
          </cell>
          <cell r="O25">
            <v>71478</v>
          </cell>
          <cell r="P25">
            <v>2012</v>
          </cell>
          <cell r="Q25">
            <v>8730</v>
          </cell>
          <cell r="R25">
            <v>79295.90625</v>
          </cell>
          <cell r="S25" t="str">
            <v>Sous-roulage</v>
          </cell>
        </row>
        <row r="26">
          <cell r="E26" t="str">
            <v>CM-636-LM</v>
          </cell>
          <cell r="F26" t="str">
            <v>129650</v>
          </cell>
          <cell r="G26">
            <v>63</v>
          </cell>
          <cell r="H26" t="str">
            <v>KANGOO2</v>
          </cell>
          <cell r="I26" t="str">
            <v>B3D</v>
          </cell>
          <cell r="J26">
            <v>41241</v>
          </cell>
          <cell r="K26">
            <v>41241</v>
          </cell>
          <cell r="L26">
            <v>43431</v>
          </cell>
          <cell r="M26">
            <v>72</v>
          </cell>
          <cell r="N26">
            <v>100000</v>
          </cell>
          <cell r="O26">
            <v>73120</v>
          </cell>
          <cell r="P26">
            <v>2012</v>
          </cell>
          <cell r="Q26">
            <v>6878</v>
          </cell>
          <cell r="R26">
            <v>82405.079365079364</v>
          </cell>
          <cell r="S26" t="str">
            <v>Sous-roulage</v>
          </cell>
        </row>
        <row r="27">
          <cell r="E27" t="str">
            <v>DF-928-JT</v>
          </cell>
          <cell r="F27" t="str">
            <v>129650</v>
          </cell>
          <cell r="G27">
            <v>45</v>
          </cell>
          <cell r="H27" t="str">
            <v>BERLINGO</v>
          </cell>
          <cell r="I27" t="str">
            <v>B3D1</v>
          </cell>
          <cell r="J27">
            <v>41773</v>
          </cell>
          <cell r="K27">
            <v>41773</v>
          </cell>
          <cell r="L27">
            <v>43964</v>
          </cell>
          <cell r="M27">
            <v>72</v>
          </cell>
          <cell r="N27">
            <v>100000</v>
          </cell>
          <cell r="O27">
            <v>28209</v>
          </cell>
          <cell r="P27">
            <v>2014</v>
          </cell>
          <cell r="Q27">
            <v>3587</v>
          </cell>
          <cell r="R27">
            <v>44507.533333333333</v>
          </cell>
          <cell r="S27" t="str">
            <v>Sous-roulage</v>
          </cell>
        </row>
        <row r="28">
          <cell r="E28" t="str">
            <v>DS-542-EM</v>
          </cell>
          <cell r="F28" t="str">
            <v>129650</v>
          </cell>
          <cell r="G28">
            <v>31</v>
          </cell>
          <cell r="H28" t="str">
            <v>KANGOO</v>
          </cell>
          <cell r="I28" t="str">
            <v>B3D2</v>
          </cell>
          <cell r="J28">
            <v>42201</v>
          </cell>
          <cell r="K28">
            <v>42201</v>
          </cell>
          <cell r="L28">
            <v>44392</v>
          </cell>
          <cell r="M28">
            <v>72</v>
          </cell>
          <cell r="N28">
            <v>100000</v>
          </cell>
          <cell r="O28">
            <v>32215</v>
          </cell>
          <cell r="P28">
            <v>2015</v>
          </cell>
          <cell r="Q28">
            <v>7124</v>
          </cell>
          <cell r="R28">
            <v>73782.741935483878</v>
          </cell>
          <cell r="S28" t="str">
            <v>Sous-roulage</v>
          </cell>
        </row>
        <row r="29">
          <cell r="E29" t="str">
            <v>DS-552-EM</v>
          </cell>
          <cell r="F29" t="str">
            <v>129650</v>
          </cell>
          <cell r="G29">
            <v>30</v>
          </cell>
          <cell r="H29" t="str">
            <v>KANGOO</v>
          </cell>
          <cell r="I29" t="str">
            <v>B3D2</v>
          </cell>
          <cell r="J29">
            <v>42235</v>
          </cell>
          <cell r="K29">
            <v>42235</v>
          </cell>
          <cell r="L29">
            <v>44426</v>
          </cell>
          <cell r="M29">
            <v>72</v>
          </cell>
          <cell r="N29">
            <v>100000</v>
          </cell>
          <cell r="O29">
            <v>49305</v>
          </cell>
          <cell r="P29">
            <v>2015</v>
          </cell>
          <cell r="Q29">
            <v>11214</v>
          </cell>
          <cell r="R29">
            <v>116688.5</v>
          </cell>
          <cell r="S29" t="str">
            <v>Sur-roulage</v>
          </cell>
        </row>
        <row r="30">
          <cell r="E30" t="str">
            <v>DT-898-JS</v>
          </cell>
          <cell r="F30" t="str">
            <v>129650</v>
          </cell>
          <cell r="G30">
            <v>30</v>
          </cell>
          <cell r="H30" t="str">
            <v>KANGOO</v>
          </cell>
          <cell r="I30" t="str">
            <v>B3D2</v>
          </cell>
          <cell r="J30">
            <v>42236</v>
          </cell>
          <cell r="K30">
            <v>42236</v>
          </cell>
          <cell r="L30">
            <v>44427</v>
          </cell>
          <cell r="M30">
            <v>72</v>
          </cell>
          <cell r="N30">
            <v>100000</v>
          </cell>
          <cell r="O30">
            <v>22981</v>
          </cell>
          <cell r="P30">
            <v>2015</v>
          </cell>
          <cell r="Q30">
            <v>5186</v>
          </cell>
          <cell r="R30">
            <v>54388.366666666661</v>
          </cell>
          <cell r="S30" t="str">
            <v>Sous-roulage</v>
          </cell>
        </row>
        <row r="31">
          <cell r="E31" t="str">
            <v>EB-225-PM</v>
          </cell>
          <cell r="F31" t="str">
            <v>129650</v>
          </cell>
          <cell r="G31">
            <v>21</v>
          </cell>
          <cell r="H31" t="str">
            <v>KANGOO</v>
          </cell>
          <cell r="I31" t="str">
            <v>B3D2</v>
          </cell>
          <cell r="J31">
            <v>42508</v>
          </cell>
          <cell r="K31">
            <v>42508</v>
          </cell>
          <cell r="L31">
            <v>44698</v>
          </cell>
          <cell r="M31">
            <v>72</v>
          </cell>
          <cell r="N31">
            <v>100000</v>
          </cell>
          <cell r="O31">
            <v>25471</v>
          </cell>
          <cell r="P31">
            <v>2016</v>
          </cell>
          <cell r="Q31">
            <v>10078</v>
          </cell>
          <cell r="R31">
            <v>86116.238095238092</v>
          </cell>
          <cell r="S31" t="str">
            <v>Sur-roulage</v>
          </cell>
        </row>
        <row r="32">
          <cell r="E32" t="str">
            <v>EE-001-EL</v>
          </cell>
          <cell r="F32" t="str">
            <v>129650</v>
          </cell>
          <cell r="G32">
            <v>17</v>
          </cell>
          <cell r="H32" t="str">
            <v>KANGOO</v>
          </cell>
          <cell r="I32" t="str">
            <v>B3D2</v>
          </cell>
          <cell r="J32">
            <v>42618</v>
          </cell>
          <cell r="K32">
            <v>42618</v>
          </cell>
          <cell r="L32">
            <v>44808</v>
          </cell>
          <cell r="M32">
            <v>72</v>
          </cell>
          <cell r="N32">
            <v>100000</v>
          </cell>
          <cell r="O32">
            <v>8190</v>
          </cell>
          <cell r="P32">
            <v>2016</v>
          </cell>
          <cell r="Q32">
            <v>4627</v>
          </cell>
          <cell r="R32">
            <v>34205.294117647056</v>
          </cell>
          <cell r="S32" t="str">
            <v>Sous-roulage</v>
          </cell>
        </row>
        <row r="33">
          <cell r="E33" t="str">
            <v>EE-994-EK</v>
          </cell>
          <cell r="F33" t="str">
            <v>129650</v>
          </cell>
          <cell r="G33">
            <v>18</v>
          </cell>
          <cell r="H33" t="str">
            <v>KANGOO</v>
          </cell>
          <cell r="I33" t="str">
            <v>B3D2</v>
          </cell>
          <cell r="J33">
            <v>42608</v>
          </cell>
          <cell r="K33">
            <v>42608</v>
          </cell>
          <cell r="L33">
            <v>44798</v>
          </cell>
          <cell r="M33">
            <v>72</v>
          </cell>
          <cell r="N33">
            <v>100000</v>
          </cell>
          <cell r="O33">
            <v>7800</v>
          </cell>
          <cell r="P33">
            <v>2016</v>
          </cell>
          <cell r="Q33">
            <v>4431</v>
          </cell>
          <cell r="R33">
            <v>30766.666666666664</v>
          </cell>
          <cell r="S33" t="str">
            <v>Sous-roulage</v>
          </cell>
        </row>
        <row r="34">
          <cell r="E34" t="str">
            <v>EG-177-CY</v>
          </cell>
          <cell r="F34" t="str">
            <v>129650</v>
          </cell>
          <cell r="G34">
            <v>14</v>
          </cell>
          <cell r="H34" t="str">
            <v>KANGOO</v>
          </cell>
          <cell r="I34" t="str">
            <v>B3D2</v>
          </cell>
          <cell r="J34">
            <v>42706</v>
          </cell>
          <cell r="K34">
            <v>42706</v>
          </cell>
          <cell r="L34">
            <v>44896</v>
          </cell>
          <cell r="M34">
            <v>72</v>
          </cell>
          <cell r="N34">
            <v>100000</v>
          </cell>
          <cell r="O34">
            <v>11086</v>
          </cell>
          <cell r="P34">
            <v>2016</v>
          </cell>
          <cell r="Q34">
            <v>11086</v>
          </cell>
          <cell r="R34">
            <v>56221.857142857145</v>
          </cell>
          <cell r="S34" t="str">
            <v>Sur-roulage</v>
          </cell>
        </row>
        <row r="35">
          <cell r="E35" t="str">
            <v>EH-583-CS</v>
          </cell>
          <cell r="F35" t="str">
            <v>129650</v>
          </cell>
          <cell r="G35">
            <v>13</v>
          </cell>
          <cell r="H35" t="str">
            <v>KANGOO</v>
          </cell>
          <cell r="I35" t="str">
            <v>B3D2</v>
          </cell>
          <cell r="J35">
            <v>42741</v>
          </cell>
          <cell r="K35">
            <v>42741</v>
          </cell>
          <cell r="L35">
            <v>44931</v>
          </cell>
          <cell r="M35">
            <v>72</v>
          </cell>
          <cell r="N35">
            <v>100000</v>
          </cell>
          <cell r="O35">
            <v>8947</v>
          </cell>
          <cell r="P35">
            <v>2017</v>
          </cell>
          <cell r="Q35">
            <v>8947</v>
          </cell>
          <cell r="R35">
            <v>48864.384615384617</v>
          </cell>
        </row>
        <row r="36">
          <cell r="E36" t="str">
            <v>CG-238-AH</v>
          </cell>
          <cell r="F36" t="str">
            <v>129650</v>
          </cell>
          <cell r="G36">
            <v>65</v>
          </cell>
          <cell r="H36" t="str">
            <v>NEMO</v>
          </cell>
          <cell r="I36" t="str">
            <v>B2D</v>
          </cell>
          <cell r="J36">
            <v>41163</v>
          </cell>
          <cell r="K36">
            <v>41163</v>
          </cell>
          <cell r="L36">
            <v>43353</v>
          </cell>
          <cell r="M36">
            <v>72</v>
          </cell>
          <cell r="N36">
            <v>100000</v>
          </cell>
          <cell r="O36">
            <v>113260</v>
          </cell>
          <cell r="P36">
            <v>2012</v>
          </cell>
          <cell r="Q36">
            <v>9677</v>
          </cell>
          <cell r="R36">
            <v>123714.76923076923</v>
          </cell>
          <cell r="S36" t="str">
            <v>Sur-roulage</v>
          </cell>
        </row>
        <row r="37">
          <cell r="E37" t="str">
            <v>CG-835-AG</v>
          </cell>
          <cell r="F37" t="str">
            <v>129650</v>
          </cell>
          <cell r="G37">
            <v>65</v>
          </cell>
          <cell r="H37" t="str">
            <v>NEMO</v>
          </cell>
          <cell r="I37" t="str">
            <v>B2D</v>
          </cell>
          <cell r="J37">
            <v>41163</v>
          </cell>
          <cell r="K37">
            <v>41163</v>
          </cell>
          <cell r="L37">
            <v>43353</v>
          </cell>
          <cell r="M37">
            <v>72</v>
          </cell>
          <cell r="N37">
            <v>100000</v>
          </cell>
          <cell r="O37">
            <v>109200</v>
          </cell>
          <cell r="P37">
            <v>2012</v>
          </cell>
          <cell r="Q37">
            <v>10317</v>
          </cell>
          <cell r="R37">
            <v>119280</v>
          </cell>
          <cell r="S37" t="str">
            <v>Sur-roulage</v>
          </cell>
        </row>
        <row r="38">
          <cell r="E38" t="str">
            <v>CK-455-QV</v>
          </cell>
          <cell r="F38" t="str">
            <v>129650</v>
          </cell>
          <cell r="G38">
            <v>64</v>
          </cell>
          <cell r="H38" t="str">
            <v>KANGOO2</v>
          </cell>
          <cell r="I38" t="str">
            <v>B3D</v>
          </cell>
          <cell r="J38">
            <v>41200</v>
          </cell>
          <cell r="K38">
            <v>41200</v>
          </cell>
          <cell r="L38">
            <v>43390</v>
          </cell>
          <cell r="M38">
            <v>72</v>
          </cell>
          <cell r="N38">
            <v>100000</v>
          </cell>
          <cell r="O38">
            <v>121474</v>
          </cell>
          <cell r="P38">
            <v>2012</v>
          </cell>
          <cell r="Q38">
            <v>10178</v>
          </cell>
          <cell r="R38">
            <v>134760.21875</v>
          </cell>
          <cell r="S38" t="str">
            <v>Sur-roulage</v>
          </cell>
        </row>
        <row r="39">
          <cell r="E39" t="str">
            <v>CK-571-JN</v>
          </cell>
          <cell r="F39" t="str">
            <v>129650</v>
          </cell>
          <cell r="G39">
            <v>65</v>
          </cell>
          <cell r="H39" t="str">
            <v>NEMO</v>
          </cell>
          <cell r="I39" t="str">
            <v>B2D</v>
          </cell>
          <cell r="J39">
            <v>41169</v>
          </cell>
          <cell r="K39">
            <v>41169</v>
          </cell>
          <cell r="L39">
            <v>43359</v>
          </cell>
          <cell r="M39">
            <v>72</v>
          </cell>
          <cell r="N39">
            <v>100000</v>
          </cell>
          <cell r="O39">
            <v>78567</v>
          </cell>
          <cell r="P39">
            <v>2012</v>
          </cell>
          <cell r="Q39">
            <v>9478</v>
          </cell>
          <cell r="R39">
            <v>85819.338461538457</v>
          </cell>
          <cell r="S39" t="str">
            <v>Sous-roulage</v>
          </cell>
        </row>
        <row r="40">
          <cell r="E40" t="str">
            <v>CZ-073-PS</v>
          </cell>
          <cell r="F40" t="str">
            <v>129650</v>
          </cell>
          <cell r="G40">
            <v>51</v>
          </cell>
          <cell r="H40" t="str">
            <v>BERLINGO</v>
          </cell>
          <cell r="I40" t="str">
            <v>B3D1</v>
          </cell>
          <cell r="J40">
            <v>41597</v>
          </cell>
          <cell r="K40">
            <v>41597</v>
          </cell>
          <cell r="L40">
            <v>43787</v>
          </cell>
          <cell r="M40">
            <v>72</v>
          </cell>
          <cell r="N40">
            <v>100000</v>
          </cell>
          <cell r="O40">
            <v>64406</v>
          </cell>
          <cell r="P40">
            <v>2013</v>
          </cell>
          <cell r="Q40">
            <v>7736</v>
          </cell>
          <cell r="R40">
            <v>89663.254901960783</v>
          </cell>
          <cell r="S40" t="str">
            <v>Sous-roulage</v>
          </cell>
        </row>
        <row r="41">
          <cell r="E41" t="str">
            <v>CZ-165-PS</v>
          </cell>
          <cell r="F41" t="str">
            <v>129650</v>
          </cell>
          <cell r="G41">
            <v>51</v>
          </cell>
          <cell r="H41" t="str">
            <v>BERLINGO</v>
          </cell>
          <cell r="I41" t="str">
            <v>B3D1</v>
          </cell>
          <cell r="J41">
            <v>41599</v>
          </cell>
          <cell r="K41">
            <v>41599</v>
          </cell>
          <cell r="L41">
            <v>43789</v>
          </cell>
          <cell r="M41">
            <v>72</v>
          </cell>
          <cell r="N41">
            <v>100000</v>
          </cell>
          <cell r="O41">
            <v>70233</v>
          </cell>
          <cell r="P41">
            <v>2013</v>
          </cell>
          <cell r="Q41">
            <v>8644</v>
          </cell>
          <cell r="R41">
            <v>97775.352941176461</v>
          </cell>
        </row>
        <row r="42">
          <cell r="E42" t="str">
            <v>CZ-270-PS</v>
          </cell>
          <cell r="F42" t="str">
            <v>129650</v>
          </cell>
          <cell r="G42">
            <v>51</v>
          </cell>
          <cell r="H42" t="str">
            <v>BERLINGO</v>
          </cell>
          <cell r="I42" t="str">
            <v>B3D1</v>
          </cell>
          <cell r="J42">
            <v>41597</v>
          </cell>
          <cell r="K42">
            <v>41597</v>
          </cell>
          <cell r="L42">
            <v>43787</v>
          </cell>
          <cell r="M42">
            <v>72</v>
          </cell>
          <cell r="N42">
            <v>100000</v>
          </cell>
          <cell r="O42">
            <v>67498</v>
          </cell>
          <cell r="P42">
            <v>2013</v>
          </cell>
          <cell r="Q42">
            <v>8039</v>
          </cell>
          <cell r="R42">
            <v>93967.803921568629</v>
          </cell>
          <cell r="S42" t="str">
            <v>Sous-roulage</v>
          </cell>
        </row>
        <row r="43">
          <cell r="E43" t="str">
            <v>CZ-324-PS</v>
          </cell>
          <cell r="F43" t="str">
            <v>129650</v>
          </cell>
          <cell r="G43">
            <v>51</v>
          </cell>
          <cell r="H43" t="str">
            <v>BERLINGO</v>
          </cell>
          <cell r="I43" t="str">
            <v>B3D1</v>
          </cell>
          <cell r="J43">
            <v>41597</v>
          </cell>
          <cell r="K43">
            <v>41597</v>
          </cell>
          <cell r="L43">
            <v>43787</v>
          </cell>
          <cell r="M43">
            <v>72</v>
          </cell>
          <cell r="N43">
            <v>100000</v>
          </cell>
          <cell r="O43">
            <v>92992</v>
          </cell>
          <cell r="P43">
            <v>2013</v>
          </cell>
          <cell r="Q43">
            <v>10810</v>
          </cell>
          <cell r="R43">
            <v>129459.45098039215</v>
          </cell>
          <cell r="S43" t="str">
            <v>Sur-roulage</v>
          </cell>
        </row>
        <row r="44">
          <cell r="E44" t="str">
            <v>EE-445-ZN</v>
          </cell>
          <cell r="F44" t="str">
            <v>129650</v>
          </cell>
          <cell r="G44">
            <v>16</v>
          </cell>
          <cell r="H44" t="str">
            <v>BERLINGO</v>
          </cell>
          <cell r="I44" t="str">
            <v>B3D1</v>
          </cell>
          <cell r="J44">
            <v>42662</v>
          </cell>
          <cell r="K44">
            <v>42662</v>
          </cell>
          <cell r="L44">
            <v>44852</v>
          </cell>
          <cell r="M44">
            <v>72</v>
          </cell>
          <cell r="N44">
            <v>100000</v>
          </cell>
          <cell r="O44">
            <v>14220</v>
          </cell>
          <cell r="P44">
            <v>2016</v>
          </cell>
          <cell r="Q44">
            <v>9739</v>
          </cell>
          <cell r="R44">
            <v>63101.25</v>
          </cell>
        </row>
        <row r="45">
          <cell r="E45" t="str">
            <v>EB-727-WH</v>
          </cell>
          <cell r="F45" t="str">
            <v>810570</v>
          </cell>
          <cell r="G45">
            <v>20</v>
          </cell>
          <cell r="H45" t="str">
            <v>QUADEO</v>
          </cell>
          <cell r="I45" t="str">
            <v>QE1</v>
          </cell>
          <cell r="J45">
            <v>42543</v>
          </cell>
          <cell r="K45">
            <v>42543</v>
          </cell>
          <cell r="L45">
            <v>45098</v>
          </cell>
          <cell r="M45">
            <v>84</v>
          </cell>
          <cell r="N45">
            <v>42000</v>
          </cell>
          <cell r="O45">
            <v>310</v>
          </cell>
          <cell r="P45">
            <v>2016</v>
          </cell>
          <cell r="Q45">
            <v>23</v>
          </cell>
          <cell r="R45">
            <v>1286.5</v>
          </cell>
          <cell r="S45" t="str">
            <v>Sous-roulage</v>
          </cell>
        </row>
        <row r="46">
          <cell r="E46" t="str">
            <v>BR-599-KW</v>
          </cell>
          <cell r="F46" t="str">
            <v>129650</v>
          </cell>
          <cell r="G46">
            <v>77</v>
          </cell>
          <cell r="H46" t="str">
            <v>KANGOO2</v>
          </cell>
          <cell r="I46" t="str">
            <v>B3D</v>
          </cell>
          <cell r="J46">
            <v>40801</v>
          </cell>
          <cell r="K46">
            <v>40801</v>
          </cell>
          <cell r="L46">
            <v>43357</v>
          </cell>
          <cell r="M46">
            <v>84</v>
          </cell>
          <cell r="N46">
            <v>100000</v>
          </cell>
          <cell r="O46">
            <v>69061</v>
          </cell>
          <cell r="P46">
            <v>2011</v>
          </cell>
          <cell r="Q46">
            <v>4863</v>
          </cell>
          <cell r="R46">
            <v>74442.376623376622</v>
          </cell>
          <cell r="S46" t="str">
            <v>Sous-roulage</v>
          </cell>
        </row>
        <row r="47">
          <cell r="E47" t="str">
            <v>CG-650-HH</v>
          </cell>
          <cell r="F47" t="str">
            <v>129650</v>
          </cell>
          <cell r="G47">
            <v>67</v>
          </cell>
          <cell r="H47" t="str">
            <v>NEMO</v>
          </cell>
          <cell r="I47" t="str">
            <v>B2D</v>
          </cell>
          <cell r="J47">
            <v>41092</v>
          </cell>
          <cell r="K47">
            <v>41092</v>
          </cell>
          <cell r="L47">
            <v>43282</v>
          </cell>
          <cell r="M47">
            <v>72</v>
          </cell>
          <cell r="N47">
            <v>100000</v>
          </cell>
          <cell r="O47">
            <v>91096</v>
          </cell>
          <cell r="P47">
            <v>2012</v>
          </cell>
          <cell r="Q47">
            <v>9246</v>
          </cell>
          <cell r="R47">
            <v>96534.567164179098</v>
          </cell>
        </row>
        <row r="48">
          <cell r="E48" t="str">
            <v>CK-335-JN</v>
          </cell>
          <cell r="F48" t="str">
            <v>129650</v>
          </cell>
          <cell r="G48">
            <v>65</v>
          </cell>
          <cell r="H48" t="str">
            <v>NEMO</v>
          </cell>
          <cell r="I48" t="str">
            <v>B2D</v>
          </cell>
          <cell r="J48">
            <v>41172</v>
          </cell>
          <cell r="K48">
            <v>41172</v>
          </cell>
          <cell r="L48">
            <v>43362</v>
          </cell>
          <cell r="M48">
            <v>72</v>
          </cell>
          <cell r="N48">
            <v>100000</v>
          </cell>
          <cell r="O48">
            <v>100535</v>
          </cell>
          <cell r="P48">
            <v>2012</v>
          </cell>
          <cell r="Q48">
            <v>6991</v>
          </cell>
          <cell r="R48">
            <v>109815.15384615384</v>
          </cell>
          <cell r="S48" t="str">
            <v>Sur-roulage</v>
          </cell>
        </row>
        <row r="49">
          <cell r="E49" t="str">
            <v>CK-694-JN</v>
          </cell>
          <cell r="F49" t="str">
            <v>129650</v>
          </cell>
          <cell r="G49">
            <v>65</v>
          </cell>
          <cell r="H49" t="str">
            <v>NEMO</v>
          </cell>
          <cell r="I49" t="str">
            <v>B2D</v>
          </cell>
          <cell r="J49">
            <v>41172</v>
          </cell>
          <cell r="K49">
            <v>41172</v>
          </cell>
          <cell r="L49">
            <v>43362</v>
          </cell>
          <cell r="M49">
            <v>72</v>
          </cell>
          <cell r="N49">
            <v>100000</v>
          </cell>
          <cell r="O49">
            <v>127911</v>
          </cell>
          <cell r="P49">
            <v>2012</v>
          </cell>
          <cell r="Q49">
            <v>10243</v>
          </cell>
          <cell r="R49">
            <v>139718.16923076924</v>
          </cell>
          <cell r="S49" t="str">
            <v>Sur-roulage</v>
          </cell>
        </row>
        <row r="50">
          <cell r="E50" t="str">
            <v>CP-065-MV</v>
          </cell>
          <cell r="F50" t="str">
            <v>129650</v>
          </cell>
          <cell r="G50">
            <v>61</v>
          </cell>
          <cell r="H50" t="str">
            <v>NEMO</v>
          </cell>
          <cell r="I50" t="str">
            <v>B2D</v>
          </cell>
          <cell r="J50">
            <v>41296</v>
          </cell>
          <cell r="K50">
            <v>41296</v>
          </cell>
          <cell r="L50">
            <v>43486</v>
          </cell>
          <cell r="M50">
            <v>72</v>
          </cell>
          <cell r="N50">
            <v>100000</v>
          </cell>
          <cell r="O50">
            <v>104445</v>
          </cell>
          <cell r="P50">
            <v>2013</v>
          </cell>
          <cell r="Q50">
            <v>10490</v>
          </cell>
          <cell r="R50">
            <v>121567.13114754099</v>
          </cell>
          <cell r="S50" t="str">
            <v>Sur-roulage</v>
          </cell>
        </row>
        <row r="51">
          <cell r="E51" t="str">
            <v>CZ-531-PS</v>
          </cell>
          <cell r="F51" t="str">
            <v>129650</v>
          </cell>
          <cell r="G51">
            <v>51</v>
          </cell>
          <cell r="H51" t="str">
            <v>BERLINGO</v>
          </cell>
          <cell r="I51" t="str">
            <v>B3D1</v>
          </cell>
          <cell r="J51">
            <v>41590</v>
          </cell>
          <cell r="K51">
            <v>41590</v>
          </cell>
          <cell r="L51">
            <v>43780</v>
          </cell>
          <cell r="M51">
            <v>72</v>
          </cell>
          <cell r="N51">
            <v>100000</v>
          </cell>
          <cell r="O51">
            <v>81891</v>
          </cell>
          <cell r="P51">
            <v>2013</v>
          </cell>
          <cell r="Q51">
            <v>9408</v>
          </cell>
          <cell r="R51">
            <v>114005.11764705883</v>
          </cell>
          <cell r="S51" t="str">
            <v>Sur-roulage</v>
          </cell>
        </row>
        <row r="52">
          <cell r="E52" t="str">
            <v>DD-497-VP</v>
          </cell>
          <cell r="F52" t="str">
            <v>129650</v>
          </cell>
          <cell r="G52">
            <v>46</v>
          </cell>
          <cell r="H52" t="str">
            <v>BERLINGO</v>
          </cell>
          <cell r="I52" t="str">
            <v>B3D1</v>
          </cell>
          <cell r="J52">
            <v>41745</v>
          </cell>
          <cell r="K52">
            <v>41745</v>
          </cell>
          <cell r="L52">
            <v>43936</v>
          </cell>
          <cell r="M52">
            <v>72</v>
          </cell>
          <cell r="N52">
            <v>100000</v>
          </cell>
          <cell r="O52">
            <v>60395</v>
          </cell>
          <cell r="P52">
            <v>2014</v>
          </cell>
          <cell r="Q52">
            <v>7870</v>
          </cell>
          <cell r="R52">
            <v>93218.369565217392</v>
          </cell>
          <cell r="S52" t="str">
            <v>Sous-roulage</v>
          </cell>
        </row>
        <row r="53">
          <cell r="E53" t="str">
            <v>EE-976-EK</v>
          </cell>
          <cell r="F53" t="str">
            <v>129650</v>
          </cell>
          <cell r="G53">
            <v>15</v>
          </cell>
          <cell r="H53" t="str">
            <v>KANGOO</v>
          </cell>
          <cell r="I53" t="str">
            <v>B3D2</v>
          </cell>
          <cell r="J53">
            <v>42683</v>
          </cell>
          <cell r="K53">
            <v>42683</v>
          </cell>
          <cell r="L53">
            <v>44873</v>
          </cell>
          <cell r="M53">
            <v>72</v>
          </cell>
          <cell r="N53">
            <v>100000</v>
          </cell>
          <cell r="O53">
            <v>15440</v>
          </cell>
          <cell r="P53">
            <v>2016</v>
          </cell>
          <cell r="Q53">
            <v>11326</v>
          </cell>
          <cell r="R53">
            <v>73082.666666666657</v>
          </cell>
          <cell r="S53" t="str">
            <v>Sur-roulage</v>
          </cell>
        </row>
        <row r="54">
          <cell r="E54" t="str">
            <v>CL-288-JZ</v>
          </cell>
          <cell r="F54" t="str">
            <v>129650</v>
          </cell>
          <cell r="G54">
            <v>64</v>
          </cell>
          <cell r="H54" t="str">
            <v>NEMO</v>
          </cell>
          <cell r="I54" t="str">
            <v>B2D</v>
          </cell>
          <cell r="J54">
            <v>41205</v>
          </cell>
          <cell r="K54">
            <v>41205</v>
          </cell>
          <cell r="L54">
            <v>43395</v>
          </cell>
          <cell r="M54">
            <v>72</v>
          </cell>
          <cell r="N54">
            <v>100000</v>
          </cell>
          <cell r="O54">
            <v>44584</v>
          </cell>
          <cell r="P54">
            <v>2012</v>
          </cell>
          <cell r="Q54">
            <v>1183</v>
          </cell>
          <cell r="R54">
            <v>49460.375</v>
          </cell>
          <cell r="S54" t="str">
            <v>Sous-roulage</v>
          </cell>
        </row>
        <row r="55">
          <cell r="E55" t="str">
            <v>DS-459-EM</v>
          </cell>
          <cell r="F55" t="str">
            <v>129650</v>
          </cell>
          <cell r="G55">
            <v>32</v>
          </cell>
          <cell r="H55" t="str">
            <v>KANGOO</v>
          </cell>
          <cell r="I55" t="str">
            <v>B3D2</v>
          </cell>
          <cell r="J55">
            <v>42185</v>
          </cell>
          <cell r="K55">
            <v>42185</v>
          </cell>
          <cell r="L55">
            <v>44376</v>
          </cell>
          <cell r="M55">
            <v>72</v>
          </cell>
          <cell r="N55">
            <v>100000</v>
          </cell>
          <cell r="O55">
            <v>36330</v>
          </cell>
          <cell r="P55">
            <v>2015</v>
          </cell>
          <cell r="Q55">
            <v>8076</v>
          </cell>
          <cell r="R55">
            <v>80607.1875</v>
          </cell>
          <cell r="S55" t="str">
            <v>Sous-roulage</v>
          </cell>
        </row>
        <row r="56">
          <cell r="E56" t="str">
            <v>DT-019-JT</v>
          </cell>
          <cell r="F56" t="str">
            <v>129650</v>
          </cell>
          <cell r="G56">
            <v>30</v>
          </cell>
          <cell r="H56" t="str">
            <v>KANGOO</v>
          </cell>
          <cell r="I56" t="str">
            <v>B3D2</v>
          </cell>
          <cell r="J56">
            <v>42240</v>
          </cell>
          <cell r="K56">
            <v>42240</v>
          </cell>
          <cell r="L56">
            <v>44431</v>
          </cell>
          <cell r="M56">
            <v>72</v>
          </cell>
          <cell r="N56">
            <v>100000</v>
          </cell>
          <cell r="O56">
            <v>21911</v>
          </cell>
          <cell r="P56">
            <v>2015</v>
          </cell>
          <cell r="Q56">
            <v>5903</v>
          </cell>
          <cell r="R56">
            <v>51856.033333333333</v>
          </cell>
          <cell r="S56" t="str">
            <v>Sous-roulage</v>
          </cell>
        </row>
        <row r="57">
          <cell r="E57" t="str">
            <v>EB-982-PL</v>
          </cell>
          <cell r="F57" t="str">
            <v>129650</v>
          </cell>
          <cell r="G57">
            <v>21</v>
          </cell>
          <cell r="H57" t="str">
            <v>KANGOO</v>
          </cell>
          <cell r="I57" t="str">
            <v>B3D2</v>
          </cell>
          <cell r="J57">
            <v>42513</v>
          </cell>
          <cell r="K57">
            <v>42513</v>
          </cell>
          <cell r="L57">
            <v>44703</v>
          </cell>
          <cell r="M57">
            <v>72</v>
          </cell>
          <cell r="N57">
            <v>100000</v>
          </cell>
          <cell r="O57">
            <v>21121</v>
          </cell>
          <cell r="P57">
            <v>2016</v>
          </cell>
          <cell r="Q57">
            <v>8439</v>
          </cell>
          <cell r="R57">
            <v>71409.095238095237</v>
          </cell>
          <cell r="S57" t="str">
            <v>Sous-roulage</v>
          </cell>
        </row>
        <row r="58">
          <cell r="E58" t="str">
            <v>CG-503-HH</v>
          </cell>
          <cell r="F58" t="str">
            <v>129650</v>
          </cell>
          <cell r="G58">
            <v>67</v>
          </cell>
          <cell r="H58" t="str">
            <v>NEMO</v>
          </cell>
          <cell r="I58" t="str">
            <v>B2D</v>
          </cell>
          <cell r="J58">
            <v>41092</v>
          </cell>
          <cell r="K58">
            <v>41092</v>
          </cell>
          <cell r="L58">
            <v>43282</v>
          </cell>
          <cell r="M58">
            <v>72</v>
          </cell>
          <cell r="N58">
            <v>100000</v>
          </cell>
          <cell r="O58">
            <v>113843</v>
          </cell>
          <cell r="P58">
            <v>2012</v>
          </cell>
          <cell r="Q58">
            <v>8384</v>
          </cell>
          <cell r="R58">
            <v>120639.59701492538</v>
          </cell>
          <cell r="S58" t="str">
            <v>Sur-roulage</v>
          </cell>
        </row>
        <row r="59">
          <cell r="E59" t="str">
            <v>CG-629-HH</v>
          </cell>
          <cell r="F59" t="str">
            <v>129650</v>
          </cell>
          <cell r="G59">
            <v>67</v>
          </cell>
          <cell r="H59" t="str">
            <v>NEMO</v>
          </cell>
          <cell r="I59" t="str">
            <v>B2D</v>
          </cell>
          <cell r="J59">
            <v>41094</v>
          </cell>
          <cell r="K59">
            <v>41094</v>
          </cell>
          <cell r="L59">
            <v>43284</v>
          </cell>
          <cell r="M59">
            <v>72</v>
          </cell>
          <cell r="N59">
            <v>100000</v>
          </cell>
          <cell r="O59">
            <v>76675</v>
          </cell>
          <cell r="P59">
            <v>2012</v>
          </cell>
          <cell r="Q59">
            <v>10660</v>
          </cell>
          <cell r="R59">
            <v>81252.611940298506</v>
          </cell>
          <cell r="S59" t="str">
            <v>Sous-roulage</v>
          </cell>
        </row>
        <row r="60">
          <cell r="E60" t="str">
            <v>CP-667-AZ</v>
          </cell>
          <cell r="F60" t="str">
            <v>129650</v>
          </cell>
          <cell r="G60">
            <v>61</v>
          </cell>
          <cell r="H60" t="str">
            <v>NEMO</v>
          </cell>
          <cell r="I60" t="str">
            <v>B2D</v>
          </cell>
          <cell r="J60">
            <v>41296</v>
          </cell>
          <cell r="K60">
            <v>41296</v>
          </cell>
          <cell r="L60">
            <v>43486</v>
          </cell>
          <cell r="M60">
            <v>72</v>
          </cell>
          <cell r="N60">
            <v>100000</v>
          </cell>
          <cell r="O60">
            <v>125130</v>
          </cell>
          <cell r="P60">
            <v>2013</v>
          </cell>
          <cell r="Q60">
            <v>10716</v>
          </cell>
          <cell r="R60">
            <v>145643.11475409835</v>
          </cell>
          <cell r="S60" t="str">
            <v>Sur-roulage</v>
          </cell>
        </row>
        <row r="61">
          <cell r="E61" t="str">
            <v>CT-631-TJ</v>
          </cell>
          <cell r="F61" t="str">
            <v>129650</v>
          </cell>
          <cell r="G61">
            <v>57</v>
          </cell>
          <cell r="H61" t="str">
            <v>BERLINGO</v>
          </cell>
          <cell r="I61" t="str">
            <v>B3D1</v>
          </cell>
          <cell r="J61">
            <v>41424</v>
          </cell>
          <cell r="K61">
            <v>41424</v>
          </cell>
          <cell r="L61">
            <v>43614</v>
          </cell>
          <cell r="M61">
            <v>72</v>
          </cell>
          <cell r="N61">
            <v>100000</v>
          </cell>
          <cell r="O61">
            <v>108670</v>
          </cell>
          <cell r="P61">
            <v>2013</v>
          </cell>
          <cell r="Q61">
            <v>9949</v>
          </cell>
          <cell r="R61">
            <v>135360.87719298244</v>
          </cell>
          <cell r="S61" t="str">
            <v>Sur-roulage</v>
          </cell>
        </row>
        <row r="62">
          <cell r="E62" t="str">
            <v>CZ-150-PS</v>
          </cell>
          <cell r="F62" t="str">
            <v>129650</v>
          </cell>
          <cell r="G62">
            <v>51</v>
          </cell>
          <cell r="H62" t="str">
            <v>BERLINGO</v>
          </cell>
          <cell r="I62" t="str">
            <v>B3D1</v>
          </cell>
          <cell r="J62">
            <v>41598</v>
          </cell>
          <cell r="K62">
            <v>41598</v>
          </cell>
          <cell r="L62">
            <v>43788</v>
          </cell>
          <cell r="M62">
            <v>72</v>
          </cell>
          <cell r="N62">
            <v>100000</v>
          </cell>
          <cell r="O62">
            <v>101099</v>
          </cell>
          <cell r="P62">
            <v>2013</v>
          </cell>
          <cell r="Q62">
            <v>10487</v>
          </cell>
          <cell r="R62">
            <v>140745.66666666666</v>
          </cell>
          <cell r="S62" t="str">
            <v>Sur-roulage</v>
          </cell>
        </row>
        <row r="63">
          <cell r="E63" t="str">
            <v>CZ-453-PS</v>
          </cell>
          <cell r="F63" t="str">
            <v>129650</v>
          </cell>
          <cell r="G63">
            <v>51</v>
          </cell>
          <cell r="H63" t="str">
            <v>BERLINGO</v>
          </cell>
          <cell r="I63" t="str">
            <v>B3D1</v>
          </cell>
          <cell r="J63">
            <v>41599</v>
          </cell>
          <cell r="K63">
            <v>41599</v>
          </cell>
          <cell r="L63">
            <v>43789</v>
          </cell>
          <cell r="M63">
            <v>72</v>
          </cell>
          <cell r="N63">
            <v>100000</v>
          </cell>
          <cell r="O63">
            <v>114018</v>
          </cell>
          <cell r="P63">
            <v>2013</v>
          </cell>
          <cell r="Q63">
            <v>8616</v>
          </cell>
          <cell r="R63">
            <v>158730.94117647057</v>
          </cell>
          <cell r="S63" t="str">
            <v>Sur-roulage</v>
          </cell>
        </row>
        <row r="64">
          <cell r="E64" t="str">
            <v>CZ-694-PS</v>
          </cell>
          <cell r="F64" t="str">
            <v>129650</v>
          </cell>
          <cell r="G64">
            <v>51</v>
          </cell>
          <cell r="H64" t="str">
            <v>BERLINGO</v>
          </cell>
          <cell r="I64" t="str">
            <v>B3D1</v>
          </cell>
          <cell r="J64">
            <v>41600</v>
          </cell>
          <cell r="K64">
            <v>41600</v>
          </cell>
          <cell r="L64">
            <v>43790</v>
          </cell>
          <cell r="M64">
            <v>72</v>
          </cell>
          <cell r="N64">
            <v>100000</v>
          </cell>
          <cell r="O64">
            <v>77101</v>
          </cell>
          <cell r="P64">
            <v>2013</v>
          </cell>
          <cell r="Q64">
            <v>7626</v>
          </cell>
          <cell r="R64">
            <v>107336.6862745098</v>
          </cell>
        </row>
        <row r="65">
          <cell r="E65" t="str">
            <v>CZ-962-PS</v>
          </cell>
          <cell r="F65" t="str">
            <v>129650</v>
          </cell>
          <cell r="G65">
            <v>51</v>
          </cell>
          <cell r="H65" t="str">
            <v>BERLINGO</v>
          </cell>
          <cell r="I65" t="str">
            <v>B3D1</v>
          </cell>
          <cell r="J65">
            <v>41597</v>
          </cell>
          <cell r="K65">
            <v>41597</v>
          </cell>
          <cell r="L65">
            <v>43787</v>
          </cell>
          <cell r="M65">
            <v>72</v>
          </cell>
          <cell r="N65">
            <v>100000</v>
          </cell>
          <cell r="O65">
            <v>81138</v>
          </cell>
          <cell r="P65">
            <v>2013</v>
          </cell>
          <cell r="Q65">
            <v>8177</v>
          </cell>
          <cell r="R65">
            <v>112956.82352941176</v>
          </cell>
          <cell r="S65" t="str">
            <v>Sur-roulage</v>
          </cell>
        </row>
        <row r="66">
          <cell r="E66" t="str">
            <v>DM-184-ST</v>
          </cell>
          <cell r="F66" t="str">
            <v>129650</v>
          </cell>
          <cell r="G66">
            <v>37</v>
          </cell>
          <cell r="H66" t="str">
            <v>BERLINGO</v>
          </cell>
          <cell r="I66" t="str">
            <v>B3D1</v>
          </cell>
          <cell r="J66">
            <v>42019</v>
          </cell>
          <cell r="K66">
            <v>42019</v>
          </cell>
          <cell r="L66">
            <v>44210</v>
          </cell>
          <cell r="M66">
            <v>72</v>
          </cell>
          <cell r="N66">
            <v>100000</v>
          </cell>
          <cell r="O66">
            <v>33908</v>
          </cell>
          <cell r="P66">
            <v>2015</v>
          </cell>
          <cell r="Q66">
            <v>6992</v>
          </cell>
          <cell r="R66">
            <v>65066.7027027027</v>
          </cell>
          <cell r="S66" t="str">
            <v>Sous-roulage</v>
          </cell>
        </row>
        <row r="67">
          <cell r="E67" t="str">
            <v>DW-018-XC</v>
          </cell>
          <cell r="F67" t="str">
            <v>129650</v>
          </cell>
          <cell r="G67">
            <v>27</v>
          </cell>
          <cell r="H67" t="str">
            <v>BERLINGO</v>
          </cell>
          <cell r="I67" t="str">
            <v>B3D1</v>
          </cell>
          <cell r="J67">
            <v>42327</v>
          </cell>
          <cell r="K67">
            <v>42327</v>
          </cell>
          <cell r="L67">
            <v>44518</v>
          </cell>
          <cell r="M67">
            <v>72</v>
          </cell>
          <cell r="N67">
            <v>100000</v>
          </cell>
          <cell r="O67">
            <v>34804</v>
          </cell>
          <cell r="P67">
            <v>2015</v>
          </cell>
          <cell r="Q67">
            <v>7893</v>
          </cell>
          <cell r="R67">
            <v>91521.62962962962</v>
          </cell>
          <cell r="S67" t="str">
            <v>Sous-roulage</v>
          </cell>
        </row>
        <row r="68">
          <cell r="E68" t="str">
            <v>EB-738-PM</v>
          </cell>
          <cell r="F68" t="str">
            <v>129650</v>
          </cell>
          <cell r="G68">
            <v>21</v>
          </cell>
          <cell r="H68" t="str">
            <v>KANGOO</v>
          </cell>
          <cell r="I68" t="str">
            <v>B3D2</v>
          </cell>
          <cell r="J68">
            <v>42508</v>
          </cell>
          <cell r="K68">
            <v>42508</v>
          </cell>
          <cell r="L68">
            <v>44698</v>
          </cell>
          <cell r="M68">
            <v>72</v>
          </cell>
          <cell r="N68">
            <v>100000</v>
          </cell>
          <cell r="O68">
            <v>24302</v>
          </cell>
          <cell r="P68">
            <v>2016</v>
          </cell>
          <cell r="Q68">
            <v>8462</v>
          </cell>
          <cell r="R68">
            <v>82163.904761904763</v>
          </cell>
          <cell r="S68" t="str">
            <v>Sous-roulage</v>
          </cell>
        </row>
        <row r="69">
          <cell r="E69" t="str">
            <v>CK-566-JN</v>
          </cell>
          <cell r="F69" t="str">
            <v>129650</v>
          </cell>
          <cell r="G69">
            <v>65</v>
          </cell>
          <cell r="H69" t="str">
            <v>NEMO</v>
          </cell>
          <cell r="I69" t="str">
            <v>B2D</v>
          </cell>
          <cell r="J69">
            <v>41180</v>
          </cell>
          <cell r="K69">
            <v>41180</v>
          </cell>
          <cell r="L69">
            <v>43370</v>
          </cell>
          <cell r="M69">
            <v>72</v>
          </cell>
          <cell r="N69">
            <v>100000</v>
          </cell>
          <cell r="O69">
            <v>135499</v>
          </cell>
          <cell r="P69">
            <v>2012</v>
          </cell>
          <cell r="Q69">
            <v>11830</v>
          </cell>
          <cell r="R69">
            <v>148006.6</v>
          </cell>
          <cell r="S69" t="str">
            <v>Sur-roulage</v>
          </cell>
        </row>
        <row r="70">
          <cell r="E70" t="str">
            <v>CL-180-XB</v>
          </cell>
          <cell r="F70" t="str">
            <v>129650</v>
          </cell>
          <cell r="G70">
            <v>63</v>
          </cell>
          <cell r="H70" t="str">
            <v>NEMO</v>
          </cell>
          <cell r="I70" t="str">
            <v>B2D</v>
          </cell>
          <cell r="J70">
            <v>41235</v>
          </cell>
          <cell r="K70">
            <v>41235</v>
          </cell>
          <cell r="L70">
            <v>43425</v>
          </cell>
          <cell r="M70">
            <v>72</v>
          </cell>
          <cell r="N70">
            <v>100000</v>
          </cell>
          <cell r="O70">
            <v>80658</v>
          </cell>
          <cell r="P70">
            <v>2012</v>
          </cell>
          <cell r="Q70">
            <v>7863</v>
          </cell>
          <cell r="R70">
            <v>90900.28571428571</v>
          </cell>
          <cell r="S70" t="str">
            <v>Sous-roulage</v>
          </cell>
        </row>
        <row r="71">
          <cell r="E71" t="str">
            <v>EH-733-FV</v>
          </cell>
          <cell r="F71" t="str">
            <v>129650</v>
          </cell>
          <cell r="G71">
            <v>13</v>
          </cell>
          <cell r="H71" t="str">
            <v>BERLINGO</v>
          </cell>
          <cell r="I71" t="str">
            <v>B3D1</v>
          </cell>
          <cell r="J71">
            <v>42738</v>
          </cell>
          <cell r="K71">
            <v>42738</v>
          </cell>
          <cell r="L71">
            <v>44928</v>
          </cell>
          <cell r="M71">
            <v>72</v>
          </cell>
          <cell r="N71">
            <v>100000</v>
          </cell>
          <cell r="O71">
            <v>9956</v>
          </cell>
          <cell r="P71">
            <v>2017</v>
          </cell>
          <cell r="Q71">
            <v>9956</v>
          </cell>
          <cell r="R71">
            <v>54375.076923076922</v>
          </cell>
          <cell r="S71" t="str">
            <v>Sur-roulage</v>
          </cell>
        </row>
        <row r="72">
          <cell r="E72" t="str">
            <v>CG-669-HH</v>
          </cell>
          <cell r="F72" t="str">
            <v>129650</v>
          </cell>
          <cell r="G72">
            <v>67</v>
          </cell>
          <cell r="H72" t="str">
            <v>NEMO</v>
          </cell>
          <cell r="I72" t="str">
            <v>B2D</v>
          </cell>
          <cell r="J72">
            <v>41092</v>
          </cell>
          <cell r="K72">
            <v>41092</v>
          </cell>
          <cell r="L72">
            <v>43282</v>
          </cell>
          <cell r="M72">
            <v>72</v>
          </cell>
          <cell r="N72">
            <v>100000</v>
          </cell>
          <cell r="O72">
            <v>125781</v>
          </cell>
          <cell r="P72">
            <v>2012</v>
          </cell>
          <cell r="Q72">
            <v>8430</v>
          </cell>
          <cell r="R72">
            <v>133290.31343283583</v>
          </cell>
          <cell r="S72" t="str">
            <v>Sur-roulage</v>
          </cell>
        </row>
        <row r="73">
          <cell r="E73" t="str">
            <v>CG-692-HH</v>
          </cell>
          <cell r="F73" t="str">
            <v>129650</v>
          </cell>
          <cell r="G73">
            <v>67</v>
          </cell>
          <cell r="H73" t="str">
            <v>NEMO</v>
          </cell>
          <cell r="I73" t="str">
            <v>B2D</v>
          </cell>
          <cell r="J73">
            <v>41092</v>
          </cell>
          <cell r="K73">
            <v>41092</v>
          </cell>
          <cell r="L73">
            <v>43282</v>
          </cell>
          <cell r="M73">
            <v>72</v>
          </cell>
          <cell r="N73">
            <v>100000</v>
          </cell>
          <cell r="O73">
            <v>36560</v>
          </cell>
          <cell r="P73">
            <v>2012</v>
          </cell>
          <cell r="Q73">
            <v>3395</v>
          </cell>
          <cell r="R73">
            <v>38742.686567164179</v>
          </cell>
          <cell r="S73" t="str">
            <v>Sous-roulage</v>
          </cell>
        </row>
        <row r="74">
          <cell r="E74" t="str">
            <v>CL-526-JZ</v>
          </cell>
          <cell r="F74" t="str">
            <v>129650</v>
          </cell>
          <cell r="G74">
            <v>64</v>
          </cell>
          <cell r="H74" t="str">
            <v>NEMO</v>
          </cell>
          <cell r="I74" t="str">
            <v>B2D</v>
          </cell>
          <cell r="J74">
            <v>41198</v>
          </cell>
          <cell r="K74">
            <v>41198</v>
          </cell>
          <cell r="L74">
            <v>43388</v>
          </cell>
          <cell r="M74">
            <v>72</v>
          </cell>
          <cell r="N74">
            <v>100000</v>
          </cell>
          <cell r="O74">
            <v>105657</v>
          </cell>
          <cell r="P74">
            <v>2012</v>
          </cell>
          <cell r="Q74">
            <v>9578</v>
          </cell>
          <cell r="R74">
            <v>117213.234375</v>
          </cell>
          <cell r="S74" t="str">
            <v>Sur-roulage</v>
          </cell>
        </row>
        <row r="75">
          <cell r="E75" t="str">
            <v>CN-922-EK</v>
          </cell>
          <cell r="F75" t="str">
            <v>129650</v>
          </cell>
          <cell r="G75">
            <v>60</v>
          </cell>
          <cell r="H75" t="str">
            <v>NEMO</v>
          </cell>
          <cell r="I75" t="str">
            <v>B2D</v>
          </cell>
          <cell r="J75">
            <v>41309</v>
          </cell>
          <cell r="K75">
            <v>41309</v>
          </cell>
          <cell r="L75">
            <v>43499</v>
          </cell>
          <cell r="M75">
            <v>72</v>
          </cell>
          <cell r="N75">
            <v>100000</v>
          </cell>
          <cell r="O75">
            <v>98796</v>
          </cell>
          <cell r="P75">
            <v>2013</v>
          </cell>
          <cell r="Q75">
            <v>8597</v>
          </cell>
          <cell r="R75">
            <v>116908.6</v>
          </cell>
          <cell r="S75" t="str">
            <v>Sur-roulage</v>
          </cell>
        </row>
        <row r="76">
          <cell r="E76" t="str">
            <v>CP-277-AZ</v>
          </cell>
          <cell r="F76" t="str">
            <v>129650</v>
          </cell>
          <cell r="G76">
            <v>61</v>
          </cell>
          <cell r="H76" t="str">
            <v>NEMO</v>
          </cell>
          <cell r="I76" t="str">
            <v>B2D</v>
          </cell>
          <cell r="J76">
            <v>41305</v>
          </cell>
          <cell r="K76">
            <v>41305</v>
          </cell>
          <cell r="L76">
            <v>43495</v>
          </cell>
          <cell r="M76">
            <v>72</v>
          </cell>
          <cell r="N76">
            <v>100000</v>
          </cell>
          <cell r="O76">
            <v>108200</v>
          </cell>
          <cell r="P76">
            <v>2013</v>
          </cell>
          <cell r="Q76">
            <v>10835</v>
          </cell>
          <cell r="R76">
            <v>125937.70491803279</v>
          </cell>
          <cell r="S76" t="str">
            <v>Sur-roulage</v>
          </cell>
        </row>
        <row r="77">
          <cell r="E77" t="str">
            <v>CZ-457-ZL</v>
          </cell>
          <cell r="F77" t="str">
            <v>129650</v>
          </cell>
          <cell r="G77">
            <v>50</v>
          </cell>
          <cell r="H77" t="str">
            <v>BERLINGO</v>
          </cell>
          <cell r="I77" t="str">
            <v>B3D1</v>
          </cell>
          <cell r="J77">
            <v>41613</v>
          </cell>
          <cell r="K77">
            <v>41613</v>
          </cell>
          <cell r="L77">
            <v>43803</v>
          </cell>
          <cell r="M77">
            <v>72</v>
          </cell>
          <cell r="N77">
            <v>100000</v>
          </cell>
          <cell r="O77">
            <v>107812</v>
          </cell>
          <cell r="P77">
            <v>2013</v>
          </cell>
          <cell r="Q77">
            <v>12653</v>
          </cell>
          <cell r="R77">
            <v>153093.03999999998</v>
          </cell>
          <cell r="S77" t="str">
            <v>Sur-roulage</v>
          </cell>
        </row>
        <row r="78">
          <cell r="E78" t="str">
            <v>CZ-722-ZK</v>
          </cell>
          <cell r="F78" t="str">
            <v>129650</v>
          </cell>
          <cell r="G78">
            <v>50</v>
          </cell>
          <cell r="H78" t="str">
            <v>BERLINGO</v>
          </cell>
          <cell r="I78" t="str">
            <v>B3D1</v>
          </cell>
          <cell r="J78">
            <v>41613</v>
          </cell>
          <cell r="K78">
            <v>41613</v>
          </cell>
          <cell r="L78">
            <v>43803</v>
          </cell>
          <cell r="M78">
            <v>72</v>
          </cell>
          <cell r="N78">
            <v>100000</v>
          </cell>
          <cell r="O78">
            <v>94641</v>
          </cell>
          <cell r="P78">
            <v>2013</v>
          </cell>
          <cell r="Q78">
            <v>11471</v>
          </cell>
          <cell r="R78">
            <v>134390.22</v>
          </cell>
          <cell r="S78" t="str">
            <v>Sur-roulage</v>
          </cell>
        </row>
        <row r="79">
          <cell r="E79" t="str">
            <v>DM-352-ST</v>
          </cell>
          <cell r="F79" t="str">
            <v>129650</v>
          </cell>
          <cell r="G79">
            <v>37</v>
          </cell>
          <cell r="H79" t="str">
            <v>BERLINGO</v>
          </cell>
          <cell r="I79" t="str">
            <v>B3D1</v>
          </cell>
          <cell r="J79">
            <v>42032</v>
          </cell>
          <cell r="K79">
            <v>42032</v>
          </cell>
          <cell r="L79">
            <v>44223</v>
          </cell>
          <cell r="M79">
            <v>72</v>
          </cell>
          <cell r="N79">
            <v>100000</v>
          </cell>
          <cell r="O79">
            <v>54356</v>
          </cell>
          <cell r="P79">
            <v>2015</v>
          </cell>
          <cell r="Q79">
            <v>10857</v>
          </cell>
          <cell r="R79">
            <v>104304.75675675676</v>
          </cell>
          <cell r="S79" t="str">
            <v>Sur-roulage</v>
          </cell>
        </row>
        <row r="80">
          <cell r="E80" t="str">
            <v>EE-852-EK</v>
          </cell>
          <cell r="F80" t="str">
            <v>129650</v>
          </cell>
          <cell r="G80">
            <v>16</v>
          </cell>
          <cell r="H80" t="str">
            <v>KANGOO</v>
          </cell>
          <cell r="I80" t="str">
            <v>B3D2</v>
          </cell>
          <cell r="J80">
            <v>42660</v>
          </cell>
          <cell r="K80">
            <v>42660</v>
          </cell>
          <cell r="L80">
            <v>44850</v>
          </cell>
          <cell r="M80">
            <v>72</v>
          </cell>
          <cell r="N80">
            <v>100000</v>
          </cell>
          <cell r="O80">
            <v>16124</v>
          </cell>
          <cell r="P80">
            <v>2016</v>
          </cell>
          <cell r="Q80">
            <v>10947</v>
          </cell>
          <cell r="R80">
            <v>71550.25</v>
          </cell>
          <cell r="S80" t="str">
            <v>Sur-roulage</v>
          </cell>
        </row>
        <row r="81">
          <cell r="E81" t="str">
            <v>CZ-331-VG</v>
          </cell>
          <cell r="F81" t="str">
            <v>129650</v>
          </cell>
          <cell r="G81">
            <v>50</v>
          </cell>
          <cell r="H81" t="str">
            <v>BERLINGO</v>
          </cell>
          <cell r="I81" t="str">
            <v>B3D1</v>
          </cell>
          <cell r="J81">
            <v>41610</v>
          </cell>
          <cell r="K81">
            <v>41610</v>
          </cell>
          <cell r="L81">
            <v>43800</v>
          </cell>
          <cell r="M81">
            <v>72</v>
          </cell>
          <cell r="N81">
            <v>100000</v>
          </cell>
          <cell r="O81">
            <v>62595</v>
          </cell>
          <cell r="P81">
            <v>2013</v>
          </cell>
          <cell r="Q81">
            <v>7335</v>
          </cell>
          <cell r="R81">
            <v>88884.9</v>
          </cell>
          <cell r="S81" t="str">
            <v>Sous-roulage</v>
          </cell>
        </row>
        <row r="82">
          <cell r="E82" t="str">
            <v>DF-540-JV</v>
          </cell>
          <cell r="F82" t="str">
            <v>129650</v>
          </cell>
          <cell r="G82">
            <v>45</v>
          </cell>
          <cell r="H82" t="str">
            <v>BERLINGO</v>
          </cell>
          <cell r="I82" t="str">
            <v>B3D1</v>
          </cell>
          <cell r="J82">
            <v>41779</v>
          </cell>
          <cell r="K82">
            <v>41779</v>
          </cell>
          <cell r="L82">
            <v>43970</v>
          </cell>
          <cell r="M82">
            <v>72</v>
          </cell>
          <cell r="N82">
            <v>100000</v>
          </cell>
          <cell r="O82">
            <v>73449</v>
          </cell>
          <cell r="P82">
            <v>2014</v>
          </cell>
          <cell r="Q82">
            <v>10722</v>
          </cell>
          <cell r="R82">
            <v>115886.2</v>
          </cell>
          <cell r="S82" t="str">
            <v>Sur-roulage</v>
          </cell>
        </row>
        <row r="83">
          <cell r="E83" t="str">
            <v>DW-329-XD</v>
          </cell>
          <cell r="F83" t="str">
            <v>129650</v>
          </cell>
          <cell r="G83">
            <v>26</v>
          </cell>
          <cell r="H83" t="str">
            <v>BERLINGO</v>
          </cell>
          <cell r="I83" t="str">
            <v>B3D1</v>
          </cell>
          <cell r="J83">
            <v>42340</v>
          </cell>
          <cell r="K83">
            <v>42340</v>
          </cell>
          <cell r="L83">
            <v>44531</v>
          </cell>
          <cell r="M83">
            <v>72</v>
          </cell>
          <cell r="N83">
            <v>100000</v>
          </cell>
          <cell r="O83">
            <v>40069</v>
          </cell>
          <cell r="P83">
            <v>2015</v>
          </cell>
          <cell r="Q83">
            <v>10399</v>
          </cell>
          <cell r="R83">
            <v>109419.1923076923</v>
          </cell>
          <cell r="S83" t="str">
            <v>Sur-roulage</v>
          </cell>
        </row>
        <row r="84">
          <cell r="E84" t="str">
            <v>DW-951-SP</v>
          </cell>
          <cell r="F84" t="str">
            <v>129650</v>
          </cell>
          <cell r="G84">
            <v>26</v>
          </cell>
          <cell r="H84" t="str">
            <v>BERLINGO</v>
          </cell>
          <cell r="I84" t="str">
            <v>B3D1</v>
          </cell>
          <cell r="J84">
            <v>42361</v>
          </cell>
          <cell r="K84">
            <v>42361</v>
          </cell>
          <cell r="L84">
            <v>44552</v>
          </cell>
          <cell r="M84">
            <v>72</v>
          </cell>
          <cell r="N84">
            <v>100000</v>
          </cell>
          <cell r="O84">
            <v>18535</v>
          </cell>
          <cell r="P84">
            <v>2015</v>
          </cell>
          <cell r="Q84">
            <v>7941</v>
          </cell>
          <cell r="R84">
            <v>50614.807692307688</v>
          </cell>
          <cell r="S84" t="str">
            <v>Sous-roulage</v>
          </cell>
        </row>
        <row r="85">
          <cell r="E85" t="str">
            <v>EB-269-WF</v>
          </cell>
          <cell r="F85" t="str">
            <v>129650</v>
          </cell>
          <cell r="G85">
            <v>21</v>
          </cell>
          <cell r="H85" t="str">
            <v>QUADEO</v>
          </cell>
          <cell r="I85" t="str">
            <v>QE1</v>
          </cell>
          <cell r="J85">
            <v>42521</v>
          </cell>
          <cell r="K85">
            <v>42521</v>
          </cell>
          <cell r="L85">
            <v>45076</v>
          </cell>
          <cell r="M85">
            <v>84</v>
          </cell>
          <cell r="N85">
            <v>42000</v>
          </cell>
          <cell r="O85">
            <v>2473</v>
          </cell>
          <cell r="P85">
            <v>2016</v>
          </cell>
          <cell r="Q85">
            <v>1367</v>
          </cell>
          <cell r="R85">
            <v>9774.2380952380954</v>
          </cell>
          <cell r="S85" t="str">
            <v>Sous-roulage</v>
          </cell>
        </row>
        <row r="86">
          <cell r="E86" t="str">
            <v>EB-323-PL</v>
          </cell>
          <cell r="F86" t="str">
            <v>129650</v>
          </cell>
          <cell r="G86">
            <v>20</v>
          </cell>
          <cell r="H86" t="str">
            <v>KANGOO</v>
          </cell>
          <cell r="I86" t="str">
            <v>B3D2</v>
          </cell>
          <cell r="J86">
            <v>42529</v>
          </cell>
          <cell r="K86">
            <v>42529</v>
          </cell>
          <cell r="L86">
            <v>44719</v>
          </cell>
          <cell r="M86">
            <v>72</v>
          </cell>
          <cell r="N86">
            <v>100000</v>
          </cell>
          <cell r="O86">
            <v>13807</v>
          </cell>
          <cell r="P86">
            <v>2016</v>
          </cell>
          <cell r="Q86">
            <v>9496</v>
          </cell>
          <cell r="R86">
            <v>49014.85</v>
          </cell>
          <cell r="S86" t="str">
            <v>Sous-roulage</v>
          </cell>
        </row>
        <row r="87">
          <cell r="E87" t="str">
            <v>EB-620-PL</v>
          </cell>
          <cell r="F87" t="str">
            <v>129650</v>
          </cell>
          <cell r="G87">
            <v>21</v>
          </cell>
          <cell r="H87" t="str">
            <v>KANGOO</v>
          </cell>
          <cell r="I87" t="str">
            <v>B3D2</v>
          </cell>
          <cell r="J87">
            <v>42520</v>
          </cell>
          <cell r="K87">
            <v>42520</v>
          </cell>
          <cell r="L87">
            <v>44710</v>
          </cell>
          <cell r="M87">
            <v>72</v>
          </cell>
          <cell r="N87">
            <v>100000</v>
          </cell>
          <cell r="O87">
            <v>20823</v>
          </cell>
          <cell r="P87">
            <v>2016</v>
          </cell>
          <cell r="Q87">
            <v>8374</v>
          </cell>
          <cell r="R87">
            <v>70401.57142857142</v>
          </cell>
          <cell r="S87" t="str">
            <v>Sous-roulage</v>
          </cell>
        </row>
        <row r="88">
          <cell r="E88" t="str">
            <v>EG-944-SW</v>
          </cell>
          <cell r="F88" t="str">
            <v>129650</v>
          </cell>
          <cell r="G88">
            <v>13</v>
          </cell>
          <cell r="H88" t="str">
            <v>KANGOO</v>
          </cell>
          <cell r="I88" t="str">
            <v>B3E2</v>
          </cell>
          <cell r="J88">
            <v>42737</v>
          </cell>
          <cell r="K88">
            <v>42737</v>
          </cell>
          <cell r="L88">
            <v>44562</v>
          </cell>
          <cell r="M88">
            <v>60</v>
          </cell>
          <cell r="N88">
            <v>75000</v>
          </cell>
          <cell r="O88">
            <v>2784</v>
          </cell>
          <cell r="P88">
            <v>2017</v>
          </cell>
          <cell r="Q88">
            <v>2784</v>
          </cell>
          <cell r="R88">
            <v>12635.076923076924</v>
          </cell>
          <cell r="S88" t="str">
            <v>Sous-roulage</v>
          </cell>
        </row>
        <row r="89">
          <cell r="E89" t="str">
            <v>CK-224-WJ</v>
          </cell>
          <cell r="F89" t="str">
            <v>129650</v>
          </cell>
          <cell r="G89">
            <v>64</v>
          </cell>
          <cell r="H89" t="str">
            <v>NEMO</v>
          </cell>
          <cell r="I89" t="str">
            <v>B2D</v>
          </cell>
          <cell r="J89">
            <v>41191</v>
          </cell>
          <cell r="K89">
            <v>41191</v>
          </cell>
          <cell r="L89">
            <v>43381</v>
          </cell>
          <cell r="M89">
            <v>72</v>
          </cell>
          <cell r="N89">
            <v>100000</v>
          </cell>
          <cell r="O89">
            <v>75000</v>
          </cell>
          <cell r="P89">
            <v>2012</v>
          </cell>
          <cell r="Q89">
            <v>7600</v>
          </cell>
          <cell r="R89">
            <v>83203.125</v>
          </cell>
          <cell r="S89" t="str">
            <v>Sous-roulage</v>
          </cell>
        </row>
        <row r="90">
          <cell r="E90" t="str">
            <v>CK-343-WJ</v>
          </cell>
          <cell r="F90" t="str">
            <v>129650</v>
          </cell>
          <cell r="G90">
            <v>64</v>
          </cell>
          <cell r="H90" t="str">
            <v>NEMO</v>
          </cell>
          <cell r="I90" t="str">
            <v>B2D</v>
          </cell>
          <cell r="J90">
            <v>41191</v>
          </cell>
          <cell r="K90">
            <v>41191</v>
          </cell>
          <cell r="L90">
            <v>43381</v>
          </cell>
          <cell r="M90">
            <v>72</v>
          </cell>
          <cell r="N90">
            <v>100000</v>
          </cell>
          <cell r="O90">
            <v>90985</v>
          </cell>
          <cell r="P90">
            <v>2012</v>
          </cell>
          <cell r="Q90">
            <v>8232</v>
          </cell>
          <cell r="R90">
            <v>100936.484375</v>
          </cell>
        </row>
        <row r="91">
          <cell r="E91" t="str">
            <v>CK-399-WJ</v>
          </cell>
          <cell r="F91" t="str">
            <v>129650</v>
          </cell>
          <cell r="G91">
            <v>64</v>
          </cell>
          <cell r="H91" t="str">
            <v>NEMO</v>
          </cell>
          <cell r="I91" t="str">
            <v>B2D</v>
          </cell>
          <cell r="J91">
            <v>41185</v>
          </cell>
          <cell r="K91">
            <v>41185</v>
          </cell>
          <cell r="L91">
            <v>43375</v>
          </cell>
          <cell r="M91">
            <v>72</v>
          </cell>
          <cell r="N91">
            <v>100000</v>
          </cell>
          <cell r="O91">
            <v>84331</v>
          </cell>
          <cell r="P91">
            <v>2012</v>
          </cell>
          <cell r="Q91">
            <v>9315</v>
          </cell>
          <cell r="R91">
            <v>93554.703125</v>
          </cell>
        </row>
        <row r="92">
          <cell r="E92" t="str">
            <v>DT-274-JT</v>
          </cell>
          <cell r="F92" t="str">
            <v>129650</v>
          </cell>
          <cell r="G92">
            <v>29</v>
          </cell>
          <cell r="H92" t="str">
            <v>KANGOO</v>
          </cell>
          <cell r="I92" t="str">
            <v>B3D2</v>
          </cell>
          <cell r="J92">
            <v>42255</v>
          </cell>
          <cell r="K92">
            <v>42255</v>
          </cell>
          <cell r="L92">
            <v>44446</v>
          </cell>
          <cell r="M92">
            <v>72</v>
          </cell>
          <cell r="N92">
            <v>100000</v>
          </cell>
          <cell r="O92">
            <v>47113</v>
          </cell>
          <cell r="P92">
            <v>2015</v>
          </cell>
          <cell r="Q92">
            <v>11897</v>
          </cell>
          <cell r="R92">
            <v>115345.62068965516</v>
          </cell>
          <cell r="S92" t="str">
            <v>Sur-roulage</v>
          </cell>
        </row>
        <row r="93">
          <cell r="E93" t="str">
            <v>EB-739-PL</v>
          </cell>
          <cell r="F93" t="str">
            <v>129650</v>
          </cell>
          <cell r="G93">
            <v>20</v>
          </cell>
          <cell r="H93" t="str">
            <v>KANGOO</v>
          </cell>
          <cell r="I93" t="str">
            <v>B3D2</v>
          </cell>
          <cell r="J93">
            <v>42528</v>
          </cell>
          <cell r="K93">
            <v>42528</v>
          </cell>
          <cell r="L93">
            <v>44718</v>
          </cell>
          <cell r="M93">
            <v>72</v>
          </cell>
          <cell r="N93">
            <v>100000</v>
          </cell>
          <cell r="O93">
            <v>4456</v>
          </cell>
          <cell r="P93">
            <v>2016</v>
          </cell>
          <cell r="Q93">
            <v>2004</v>
          </cell>
          <cell r="R93">
            <v>15818.8</v>
          </cell>
          <cell r="S93" t="str">
            <v>Sous-roulage</v>
          </cell>
        </row>
        <row r="94">
          <cell r="E94" t="str">
            <v>CL-798-XA</v>
          </cell>
          <cell r="F94" t="str">
            <v>129650</v>
          </cell>
          <cell r="G94">
            <v>63</v>
          </cell>
          <cell r="H94" t="str">
            <v>NEMO</v>
          </cell>
          <cell r="I94" t="str">
            <v>B2D</v>
          </cell>
          <cell r="J94">
            <v>41235</v>
          </cell>
          <cell r="K94">
            <v>41235</v>
          </cell>
          <cell r="L94">
            <v>43425</v>
          </cell>
          <cell r="M94">
            <v>72</v>
          </cell>
          <cell r="N94">
            <v>100000</v>
          </cell>
          <cell r="O94">
            <v>108843</v>
          </cell>
          <cell r="P94">
            <v>2012</v>
          </cell>
          <cell r="Q94">
            <v>9027</v>
          </cell>
          <cell r="R94">
            <v>122664.33333333334</v>
          </cell>
          <cell r="S94" t="str">
            <v>Sur-roulage</v>
          </cell>
        </row>
        <row r="95">
          <cell r="E95" t="str">
            <v>CR-502-SB</v>
          </cell>
          <cell r="F95" t="str">
            <v>129650</v>
          </cell>
          <cell r="G95">
            <v>58</v>
          </cell>
          <cell r="H95" t="str">
            <v>BERLINGO</v>
          </cell>
          <cell r="I95" t="str">
            <v>B3D1</v>
          </cell>
          <cell r="J95">
            <v>41375</v>
          </cell>
          <cell r="K95">
            <v>41375</v>
          </cell>
          <cell r="L95">
            <v>43565</v>
          </cell>
          <cell r="M95">
            <v>72</v>
          </cell>
          <cell r="N95">
            <v>100000</v>
          </cell>
          <cell r="O95">
            <v>42548</v>
          </cell>
          <cell r="P95">
            <v>2013</v>
          </cell>
          <cell r="Q95">
            <v>4852</v>
          </cell>
          <cell r="R95">
            <v>52084.620689655174</v>
          </cell>
          <cell r="S95" t="str">
            <v>Sous-roulage</v>
          </cell>
        </row>
        <row r="96">
          <cell r="E96" t="str">
            <v>CZ-510-ZL</v>
          </cell>
          <cell r="F96" t="str">
            <v>129650</v>
          </cell>
          <cell r="G96">
            <v>51</v>
          </cell>
          <cell r="H96" t="str">
            <v>BERLINGO</v>
          </cell>
          <cell r="I96" t="str">
            <v>B3D1</v>
          </cell>
          <cell r="J96">
            <v>41604</v>
          </cell>
          <cell r="K96">
            <v>41604</v>
          </cell>
          <cell r="L96">
            <v>43794</v>
          </cell>
          <cell r="M96">
            <v>72</v>
          </cell>
          <cell r="N96">
            <v>100000</v>
          </cell>
          <cell r="O96">
            <v>100230</v>
          </cell>
          <cell r="P96">
            <v>2013</v>
          </cell>
          <cell r="Q96">
            <v>11592</v>
          </cell>
          <cell r="R96">
            <v>139535.88235294117</v>
          </cell>
          <cell r="S96" t="str">
            <v>Sur-roulage</v>
          </cell>
        </row>
        <row r="97">
          <cell r="E97" t="str">
            <v>EH-360-NE</v>
          </cell>
          <cell r="F97" t="str">
            <v>129650</v>
          </cell>
          <cell r="G97">
            <v>13</v>
          </cell>
          <cell r="H97" t="str">
            <v>BERLINGO</v>
          </cell>
          <cell r="I97" t="str">
            <v>B3D1</v>
          </cell>
          <cell r="J97">
            <v>42745</v>
          </cell>
          <cell r="K97">
            <v>42745</v>
          </cell>
          <cell r="L97">
            <v>44935</v>
          </cell>
          <cell r="M97">
            <v>72</v>
          </cell>
          <cell r="N97">
            <v>100000</v>
          </cell>
          <cell r="O97">
            <v>9610</v>
          </cell>
          <cell r="P97">
            <v>2017</v>
          </cell>
          <cell r="Q97">
            <v>9610</v>
          </cell>
          <cell r="R97">
            <v>52485.384615384617</v>
          </cell>
        </row>
        <row r="98">
          <cell r="E98" t="str">
            <v>CK-369-QV</v>
          </cell>
          <cell r="F98" t="str">
            <v>810570</v>
          </cell>
          <cell r="G98">
            <v>65</v>
          </cell>
          <cell r="H98" t="str">
            <v>KANGOO2</v>
          </cell>
          <cell r="I98" t="str">
            <v>B3D</v>
          </cell>
          <cell r="J98">
            <v>41177</v>
          </cell>
          <cell r="K98">
            <v>41177</v>
          </cell>
          <cell r="L98">
            <v>43367</v>
          </cell>
          <cell r="M98">
            <v>72</v>
          </cell>
          <cell r="N98">
            <v>100000</v>
          </cell>
          <cell r="O98">
            <v>78618</v>
          </cell>
          <cell r="P98">
            <v>2012</v>
          </cell>
          <cell r="Q98">
            <v>7395</v>
          </cell>
          <cell r="R98">
            <v>85875.046153846139</v>
          </cell>
          <cell r="S98" t="str">
            <v>Sous-roulage</v>
          </cell>
        </row>
        <row r="99">
          <cell r="E99" t="str">
            <v>CK-567-WJ</v>
          </cell>
          <cell r="F99" t="str">
            <v>810570</v>
          </cell>
          <cell r="G99">
            <v>64</v>
          </cell>
          <cell r="H99" t="str">
            <v>NEMO</v>
          </cell>
          <cell r="I99" t="str">
            <v>B2D</v>
          </cell>
          <cell r="J99">
            <v>41191</v>
          </cell>
          <cell r="K99">
            <v>41191</v>
          </cell>
          <cell r="L99">
            <v>43381</v>
          </cell>
          <cell r="M99">
            <v>72</v>
          </cell>
          <cell r="N99">
            <v>100000</v>
          </cell>
          <cell r="O99">
            <v>78342</v>
          </cell>
          <cell r="P99">
            <v>2012</v>
          </cell>
          <cell r="Q99">
            <v>8272</v>
          </cell>
          <cell r="R99">
            <v>86910.65625</v>
          </cell>
          <cell r="S99" t="str">
            <v>Sous-roulage</v>
          </cell>
        </row>
        <row r="100">
          <cell r="E100" t="str">
            <v>CK-732-JN</v>
          </cell>
          <cell r="F100" t="str">
            <v>810570</v>
          </cell>
          <cell r="G100">
            <v>64</v>
          </cell>
          <cell r="H100" t="str">
            <v>NEMO</v>
          </cell>
          <cell r="I100" t="str">
            <v>B2D</v>
          </cell>
          <cell r="J100">
            <v>41191</v>
          </cell>
          <cell r="K100">
            <v>41191</v>
          </cell>
          <cell r="L100">
            <v>43381</v>
          </cell>
          <cell r="M100">
            <v>72</v>
          </cell>
          <cell r="N100">
            <v>100000</v>
          </cell>
          <cell r="O100">
            <v>48327</v>
          </cell>
          <cell r="P100">
            <v>2012</v>
          </cell>
          <cell r="Q100">
            <v>4078</v>
          </cell>
          <cell r="R100">
            <v>53612.765625</v>
          </cell>
          <cell r="S100" t="str">
            <v>Sous-roulage</v>
          </cell>
        </row>
        <row r="101">
          <cell r="E101" t="str">
            <v>CL-384-JZ</v>
          </cell>
          <cell r="F101" t="str">
            <v>810570</v>
          </cell>
          <cell r="G101">
            <v>64</v>
          </cell>
          <cell r="H101" t="str">
            <v>NEMO</v>
          </cell>
          <cell r="I101" t="str">
            <v>B2D</v>
          </cell>
          <cell r="J101">
            <v>41205</v>
          </cell>
          <cell r="K101">
            <v>41205</v>
          </cell>
          <cell r="L101">
            <v>43395</v>
          </cell>
          <cell r="M101">
            <v>72</v>
          </cell>
          <cell r="N101">
            <v>100000</v>
          </cell>
          <cell r="O101">
            <v>48180</v>
          </cell>
          <cell r="P101">
            <v>2012</v>
          </cell>
          <cell r="Q101">
            <v>5192</v>
          </cell>
          <cell r="R101">
            <v>53449.6875</v>
          </cell>
          <cell r="S101" t="str">
            <v>Sous-roulage</v>
          </cell>
        </row>
        <row r="102">
          <cell r="E102" t="str">
            <v>CL-499-JZ</v>
          </cell>
          <cell r="F102" t="str">
            <v>810570</v>
          </cell>
          <cell r="G102">
            <v>64</v>
          </cell>
          <cell r="H102" t="str">
            <v>NEMO</v>
          </cell>
          <cell r="I102" t="str">
            <v>B2D</v>
          </cell>
          <cell r="J102">
            <v>41197</v>
          </cell>
          <cell r="K102">
            <v>41197</v>
          </cell>
          <cell r="L102">
            <v>43387</v>
          </cell>
          <cell r="M102">
            <v>72</v>
          </cell>
          <cell r="N102">
            <v>100000</v>
          </cell>
          <cell r="O102">
            <v>55395</v>
          </cell>
          <cell r="P102">
            <v>2012</v>
          </cell>
          <cell r="Q102">
            <v>4741</v>
          </cell>
          <cell r="R102">
            <v>61453.828125</v>
          </cell>
          <cell r="S102" t="str">
            <v>Sous-roulage</v>
          </cell>
        </row>
        <row r="103">
          <cell r="E103" t="str">
            <v>CL-506-JZ</v>
          </cell>
          <cell r="F103" t="str">
            <v>810570</v>
          </cell>
          <cell r="G103">
            <v>64</v>
          </cell>
          <cell r="H103" t="str">
            <v>NEMO</v>
          </cell>
          <cell r="I103" t="str">
            <v>B2D</v>
          </cell>
          <cell r="J103">
            <v>41205</v>
          </cell>
          <cell r="K103">
            <v>41205</v>
          </cell>
          <cell r="L103">
            <v>43395</v>
          </cell>
          <cell r="M103">
            <v>72</v>
          </cell>
          <cell r="N103">
            <v>100000</v>
          </cell>
          <cell r="O103">
            <v>75084</v>
          </cell>
          <cell r="P103">
            <v>2012</v>
          </cell>
          <cell r="Q103">
            <v>5494</v>
          </cell>
          <cell r="R103">
            <v>83296.3125</v>
          </cell>
          <cell r="S103" t="str">
            <v>Sous-roulage</v>
          </cell>
        </row>
        <row r="104">
          <cell r="E104" t="str">
            <v>CN-932-EK</v>
          </cell>
          <cell r="F104" t="str">
            <v>810570</v>
          </cell>
          <cell r="G104">
            <v>61</v>
          </cell>
          <cell r="H104" t="str">
            <v>NEMO</v>
          </cell>
          <cell r="I104" t="str">
            <v>B2D</v>
          </cell>
          <cell r="J104">
            <v>41285</v>
          </cell>
          <cell r="K104">
            <v>41285</v>
          </cell>
          <cell r="L104">
            <v>43475</v>
          </cell>
          <cell r="M104">
            <v>72</v>
          </cell>
          <cell r="N104">
            <v>100000</v>
          </cell>
          <cell r="O104">
            <v>61524</v>
          </cell>
          <cell r="P104">
            <v>2013</v>
          </cell>
          <cell r="Q104">
            <v>4672</v>
          </cell>
          <cell r="R104">
            <v>71609.901639344258</v>
          </cell>
          <cell r="S104" t="str">
            <v>Sous-roulage</v>
          </cell>
        </row>
        <row r="105">
          <cell r="E105" t="str">
            <v>CR-705-BV</v>
          </cell>
          <cell r="F105" t="str">
            <v>810570</v>
          </cell>
          <cell r="G105">
            <v>59</v>
          </cell>
          <cell r="H105" t="str">
            <v>MASTER</v>
          </cell>
          <cell r="I105" t="str">
            <v>K10H</v>
          </cell>
          <cell r="J105">
            <v>41347</v>
          </cell>
          <cell r="K105">
            <v>41347</v>
          </cell>
          <cell r="L105">
            <v>43537</v>
          </cell>
          <cell r="M105">
            <v>72</v>
          </cell>
          <cell r="N105">
            <v>100000</v>
          </cell>
          <cell r="O105">
            <v>36005</v>
          </cell>
          <cell r="P105">
            <v>2013</v>
          </cell>
          <cell r="Q105">
            <v>6689</v>
          </cell>
          <cell r="R105">
            <v>43328.050847457627</v>
          </cell>
          <cell r="S105" t="str">
            <v>Sous-roulage</v>
          </cell>
        </row>
        <row r="106">
          <cell r="E106" t="str">
            <v>CV-057-ER</v>
          </cell>
          <cell r="F106" t="str">
            <v>810570</v>
          </cell>
          <cell r="G106">
            <v>56</v>
          </cell>
          <cell r="H106" t="str">
            <v>KANGOO</v>
          </cell>
          <cell r="I106" t="str">
            <v>B3E2</v>
          </cell>
          <cell r="J106">
            <v>41451</v>
          </cell>
          <cell r="K106">
            <v>41451</v>
          </cell>
          <cell r="L106">
            <v>43276</v>
          </cell>
          <cell r="M106">
            <v>60</v>
          </cell>
          <cell r="N106">
            <v>75000</v>
          </cell>
          <cell r="O106">
            <v>54893</v>
          </cell>
          <cell r="P106">
            <v>2013</v>
          </cell>
          <cell r="Q106">
            <v>6551</v>
          </cell>
          <cell r="R106">
            <v>57833.696428571428</v>
          </cell>
          <cell r="S106" t="str">
            <v>Sous-roulage</v>
          </cell>
        </row>
        <row r="107">
          <cell r="E107" t="str">
            <v>CV-093-BA</v>
          </cell>
          <cell r="F107" t="str">
            <v>810570</v>
          </cell>
          <cell r="G107">
            <v>56</v>
          </cell>
          <cell r="H107" t="str">
            <v>TRAFIC</v>
          </cell>
          <cell r="I107" t="str">
            <v>Y5</v>
          </cell>
          <cell r="J107">
            <v>41443</v>
          </cell>
          <cell r="K107">
            <v>41443</v>
          </cell>
          <cell r="L107">
            <v>43633</v>
          </cell>
          <cell r="M107">
            <v>72</v>
          </cell>
          <cell r="N107">
            <v>100000</v>
          </cell>
          <cell r="O107">
            <v>53664</v>
          </cell>
          <cell r="P107">
            <v>2013</v>
          </cell>
          <cell r="Q107">
            <v>8164</v>
          </cell>
          <cell r="R107">
            <v>68038.285714285725</v>
          </cell>
          <cell r="S107" t="str">
            <v>Sous-roulage</v>
          </cell>
        </row>
        <row r="108">
          <cell r="E108" t="str">
            <v>CV-245-ER</v>
          </cell>
          <cell r="F108" t="str">
            <v>810570</v>
          </cell>
          <cell r="G108">
            <v>56</v>
          </cell>
          <cell r="H108" t="str">
            <v>KANGOO</v>
          </cell>
          <cell r="I108" t="str">
            <v>B3E2</v>
          </cell>
          <cell r="J108">
            <v>41452</v>
          </cell>
          <cell r="K108">
            <v>41452</v>
          </cell>
          <cell r="L108">
            <v>43277</v>
          </cell>
          <cell r="M108">
            <v>60</v>
          </cell>
          <cell r="N108">
            <v>75000</v>
          </cell>
          <cell r="O108">
            <v>56685</v>
          </cell>
          <cell r="P108">
            <v>2013</v>
          </cell>
          <cell r="Q108">
            <v>5986</v>
          </cell>
          <cell r="R108">
            <v>59721.696428571428</v>
          </cell>
          <cell r="S108" t="str">
            <v>Sous-roulage</v>
          </cell>
        </row>
        <row r="109">
          <cell r="E109" t="str">
            <v>CV-470-ES</v>
          </cell>
          <cell r="F109" t="str">
            <v>810570</v>
          </cell>
          <cell r="G109">
            <v>56</v>
          </cell>
          <cell r="H109" t="str">
            <v>KANGOO</v>
          </cell>
          <cell r="I109" t="str">
            <v>B3E2</v>
          </cell>
          <cell r="J109">
            <v>41451</v>
          </cell>
          <cell r="K109">
            <v>41451</v>
          </cell>
          <cell r="L109">
            <v>43276</v>
          </cell>
          <cell r="M109">
            <v>60</v>
          </cell>
          <cell r="N109">
            <v>75000</v>
          </cell>
          <cell r="O109">
            <v>68283</v>
          </cell>
          <cell r="P109">
            <v>2013</v>
          </cell>
          <cell r="Q109">
            <v>8528</v>
          </cell>
          <cell r="R109">
            <v>71941.017857142855</v>
          </cell>
        </row>
        <row r="110">
          <cell r="E110" t="str">
            <v>CZ-209-PS</v>
          </cell>
          <cell r="F110" t="str">
            <v>810570</v>
          </cell>
          <cell r="G110">
            <v>49</v>
          </cell>
          <cell r="H110" t="str">
            <v>BERLINGO</v>
          </cell>
          <cell r="I110" t="str">
            <v>B3D1</v>
          </cell>
          <cell r="J110">
            <v>41653</v>
          </cell>
          <cell r="K110">
            <v>41653</v>
          </cell>
          <cell r="L110">
            <v>43843</v>
          </cell>
          <cell r="M110">
            <v>72</v>
          </cell>
          <cell r="N110">
            <v>100000</v>
          </cell>
          <cell r="O110">
            <v>42191</v>
          </cell>
          <cell r="P110">
            <v>2014</v>
          </cell>
          <cell r="Q110">
            <v>4132</v>
          </cell>
          <cell r="R110">
            <v>61133.897959183676</v>
          </cell>
          <cell r="S110" t="str">
            <v>Sous-roulage</v>
          </cell>
        </row>
        <row r="111">
          <cell r="E111" t="str">
            <v>CZ-474-PS</v>
          </cell>
          <cell r="F111" t="str">
            <v>810570</v>
          </cell>
          <cell r="G111">
            <v>49</v>
          </cell>
          <cell r="H111" t="str">
            <v>BERLINGO</v>
          </cell>
          <cell r="I111" t="str">
            <v>B3D1</v>
          </cell>
          <cell r="J111">
            <v>41655</v>
          </cell>
          <cell r="K111">
            <v>41655</v>
          </cell>
          <cell r="L111">
            <v>43845</v>
          </cell>
          <cell r="M111">
            <v>72</v>
          </cell>
          <cell r="N111">
            <v>100000</v>
          </cell>
          <cell r="O111">
            <v>55042</v>
          </cell>
          <cell r="P111">
            <v>2014</v>
          </cell>
          <cell r="Q111">
            <v>6573</v>
          </cell>
          <cell r="R111">
            <v>79754.734693877544</v>
          </cell>
          <cell r="S111" t="str">
            <v>Sous-roulage</v>
          </cell>
        </row>
        <row r="112">
          <cell r="E112" t="str">
            <v>CZ-602-NV</v>
          </cell>
          <cell r="F112" t="str">
            <v>810570</v>
          </cell>
          <cell r="G112">
            <v>51</v>
          </cell>
          <cell r="H112" t="str">
            <v>TRAFIC</v>
          </cell>
          <cell r="I112" t="str">
            <v>Y5</v>
          </cell>
          <cell r="J112">
            <v>41597</v>
          </cell>
          <cell r="K112">
            <v>41597</v>
          </cell>
          <cell r="L112">
            <v>43787</v>
          </cell>
          <cell r="M112">
            <v>72</v>
          </cell>
          <cell r="N112">
            <v>100000</v>
          </cell>
          <cell r="O112">
            <v>47008</v>
          </cell>
          <cell r="P112">
            <v>2013</v>
          </cell>
          <cell r="Q112">
            <v>4574</v>
          </cell>
          <cell r="R112">
            <v>65442.509803921574</v>
          </cell>
          <cell r="S112" t="str">
            <v>Sous-roulage</v>
          </cell>
        </row>
        <row r="113">
          <cell r="E113" t="str">
            <v>CZ-914-PS</v>
          </cell>
          <cell r="F113" t="str">
            <v>810570</v>
          </cell>
          <cell r="G113">
            <v>51</v>
          </cell>
          <cell r="H113" t="str">
            <v>BERLINGO</v>
          </cell>
          <cell r="I113" t="str">
            <v>B3D1</v>
          </cell>
          <cell r="J113">
            <v>41606</v>
          </cell>
          <cell r="K113">
            <v>41606</v>
          </cell>
          <cell r="L113">
            <v>43796</v>
          </cell>
          <cell r="M113">
            <v>72</v>
          </cell>
          <cell r="N113">
            <v>100000</v>
          </cell>
          <cell r="O113">
            <v>38064</v>
          </cell>
          <cell r="P113">
            <v>2013</v>
          </cell>
          <cell r="Q113">
            <v>3976</v>
          </cell>
          <cell r="R113">
            <v>52991.058823529413</v>
          </cell>
          <cell r="S113" t="str">
            <v>Sous-roulage</v>
          </cell>
        </row>
        <row r="114">
          <cell r="E114" t="str">
            <v>DD-262-VP</v>
          </cell>
          <cell r="F114" t="str">
            <v>810570</v>
          </cell>
          <cell r="G114">
            <v>47</v>
          </cell>
          <cell r="H114" t="str">
            <v>BERLINGO</v>
          </cell>
          <cell r="I114" t="str">
            <v>B3D1</v>
          </cell>
          <cell r="J114">
            <v>41730</v>
          </cell>
          <cell r="K114">
            <v>41730</v>
          </cell>
          <cell r="L114">
            <v>43921</v>
          </cell>
          <cell r="M114">
            <v>72</v>
          </cell>
          <cell r="N114">
            <v>100000</v>
          </cell>
          <cell r="O114">
            <v>49499</v>
          </cell>
          <cell r="P114">
            <v>2014</v>
          </cell>
          <cell r="Q114">
            <v>6887</v>
          </cell>
          <cell r="R114">
            <v>74775.08510638299</v>
          </cell>
          <cell r="S114" t="str">
            <v>Sous-roulage</v>
          </cell>
        </row>
        <row r="115">
          <cell r="E115" t="str">
            <v>DD-283-VP</v>
          </cell>
          <cell r="F115" t="str">
            <v>810570</v>
          </cell>
          <cell r="G115">
            <v>47</v>
          </cell>
          <cell r="H115" t="str">
            <v>BERLINGO</v>
          </cell>
          <cell r="I115" t="str">
            <v>B3D1</v>
          </cell>
          <cell r="J115">
            <v>41730</v>
          </cell>
          <cell r="K115">
            <v>41730</v>
          </cell>
          <cell r="L115">
            <v>43921</v>
          </cell>
          <cell r="M115">
            <v>72</v>
          </cell>
          <cell r="N115">
            <v>100000</v>
          </cell>
          <cell r="O115">
            <v>56909</v>
          </cell>
          <cell r="P115">
            <v>2014</v>
          </cell>
          <cell r="Q115">
            <v>7483</v>
          </cell>
          <cell r="R115">
            <v>85968.91489361701</v>
          </cell>
          <cell r="S115" t="str">
            <v>Sous-roulage</v>
          </cell>
        </row>
        <row r="116">
          <cell r="E116" t="str">
            <v>DD517C</v>
          </cell>
          <cell r="F116" t="str">
            <v>810570</v>
          </cell>
          <cell r="G116">
            <v>41</v>
          </cell>
          <cell r="H116" t="str">
            <v>STABY</v>
          </cell>
          <cell r="I116" t="str">
            <v>3RE1</v>
          </cell>
          <cell r="J116">
            <v>41913</v>
          </cell>
          <cell r="K116">
            <v>41913</v>
          </cell>
          <cell r="L116">
            <v>44469</v>
          </cell>
          <cell r="M116">
            <v>84</v>
          </cell>
          <cell r="N116">
            <v>42000</v>
          </cell>
          <cell r="O116">
            <v>8550</v>
          </cell>
          <cell r="P116">
            <v>2014</v>
          </cell>
          <cell r="Q116">
            <v>1043</v>
          </cell>
          <cell r="R116">
            <v>17308.536585365855</v>
          </cell>
          <cell r="S116" t="str">
            <v>Sous-roulage</v>
          </cell>
        </row>
        <row r="117">
          <cell r="E117" t="str">
            <v>DL-436-AK</v>
          </cell>
          <cell r="F117" t="str">
            <v>810570</v>
          </cell>
          <cell r="G117">
            <v>39</v>
          </cell>
          <cell r="H117" t="str">
            <v>QUADEO</v>
          </cell>
          <cell r="I117" t="str">
            <v>QE1</v>
          </cell>
          <cell r="J117">
            <v>41950</v>
          </cell>
          <cell r="K117">
            <v>41950</v>
          </cell>
          <cell r="L117">
            <v>44506</v>
          </cell>
          <cell r="M117">
            <v>84</v>
          </cell>
          <cell r="N117">
            <v>42000</v>
          </cell>
          <cell r="O117">
            <v>7440</v>
          </cell>
          <cell r="P117">
            <v>2014</v>
          </cell>
          <cell r="Q117">
            <v>1389</v>
          </cell>
          <cell r="R117">
            <v>15833.846153846154</v>
          </cell>
          <cell r="S117" t="str">
            <v>Sous-roulage</v>
          </cell>
        </row>
        <row r="118">
          <cell r="E118" t="str">
            <v>DP-853-KE</v>
          </cell>
          <cell r="F118" t="str">
            <v>810570</v>
          </cell>
          <cell r="G118">
            <v>34</v>
          </cell>
          <cell r="H118" t="str">
            <v>QUADEO</v>
          </cell>
          <cell r="I118" t="str">
            <v>QE1</v>
          </cell>
          <cell r="J118">
            <v>42107</v>
          </cell>
          <cell r="K118">
            <v>42107</v>
          </cell>
          <cell r="L118">
            <v>44663</v>
          </cell>
          <cell r="M118">
            <v>84</v>
          </cell>
          <cell r="N118">
            <v>42000</v>
          </cell>
          <cell r="O118">
            <v>6129</v>
          </cell>
          <cell r="P118">
            <v>2015</v>
          </cell>
          <cell r="Q118">
            <v>2892</v>
          </cell>
          <cell r="R118">
            <v>14961.970588235294</v>
          </cell>
          <cell r="S118" t="str">
            <v>Sous-roulage</v>
          </cell>
        </row>
        <row r="119">
          <cell r="E119" t="str">
            <v>DQ-872-XL</v>
          </cell>
          <cell r="F119" t="str">
            <v>810570</v>
          </cell>
          <cell r="G119">
            <v>33</v>
          </cell>
          <cell r="H119" t="str">
            <v>BERLINGO</v>
          </cell>
          <cell r="I119" t="str">
            <v>B3D1</v>
          </cell>
          <cell r="J119">
            <v>42131</v>
          </cell>
          <cell r="K119">
            <v>42131</v>
          </cell>
          <cell r="L119">
            <v>44322</v>
          </cell>
          <cell r="M119">
            <v>72</v>
          </cell>
          <cell r="N119">
            <v>100000</v>
          </cell>
          <cell r="O119">
            <v>37781</v>
          </cell>
          <cell r="P119">
            <v>2015</v>
          </cell>
          <cell r="Q119">
            <v>7645</v>
          </cell>
          <cell r="R119">
            <v>81286.393939393951</v>
          </cell>
          <cell r="S119" t="str">
            <v>Sous-roulage</v>
          </cell>
        </row>
        <row r="120">
          <cell r="E120" t="str">
            <v>DS-958-YQ</v>
          </cell>
          <cell r="F120" t="str">
            <v>810570</v>
          </cell>
          <cell r="G120">
            <v>31</v>
          </cell>
          <cell r="H120" t="str">
            <v>BERLINGO</v>
          </cell>
          <cell r="I120" t="str">
            <v>B3D1</v>
          </cell>
          <cell r="J120">
            <v>42207</v>
          </cell>
          <cell r="K120">
            <v>42207</v>
          </cell>
          <cell r="L120">
            <v>44398</v>
          </cell>
          <cell r="M120">
            <v>72</v>
          </cell>
          <cell r="N120">
            <v>100000</v>
          </cell>
          <cell r="O120">
            <v>17754</v>
          </cell>
          <cell r="P120">
            <v>2015</v>
          </cell>
          <cell r="Q120">
            <v>4160</v>
          </cell>
          <cell r="R120">
            <v>40662.387096774197</v>
          </cell>
          <cell r="S120" t="str">
            <v>Sous-roulage</v>
          </cell>
        </row>
        <row r="121">
          <cell r="E121" t="str">
            <v>DV-263-DZ</v>
          </cell>
          <cell r="F121" t="str">
            <v>810570</v>
          </cell>
          <cell r="G121">
            <v>29</v>
          </cell>
          <cell r="H121" t="str">
            <v>BERLINGO</v>
          </cell>
          <cell r="I121" t="str">
            <v>B3D1</v>
          </cell>
          <cell r="J121">
            <v>42255</v>
          </cell>
          <cell r="K121">
            <v>42255</v>
          </cell>
          <cell r="L121">
            <v>44446</v>
          </cell>
          <cell r="M121">
            <v>72</v>
          </cell>
          <cell r="N121">
            <v>100000</v>
          </cell>
          <cell r="O121">
            <v>13982</v>
          </cell>
          <cell r="P121">
            <v>2015</v>
          </cell>
          <cell r="Q121">
            <v>3336</v>
          </cell>
          <cell r="R121">
            <v>34231.793103448275</v>
          </cell>
          <cell r="S121" t="str">
            <v>Sous-roulage</v>
          </cell>
        </row>
        <row r="122">
          <cell r="E122" t="str">
            <v>DW-962-SP</v>
          </cell>
          <cell r="F122" t="str">
            <v>810570</v>
          </cell>
          <cell r="G122">
            <v>27</v>
          </cell>
          <cell r="H122" t="str">
            <v>DUCATO</v>
          </cell>
          <cell r="I122" t="str">
            <v>H11</v>
          </cell>
          <cell r="J122">
            <v>42334</v>
          </cell>
          <cell r="K122">
            <v>42334</v>
          </cell>
          <cell r="L122">
            <v>44525</v>
          </cell>
          <cell r="M122">
            <v>72</v>
          </cell>
          <cell r="N122">
            <v>100000</v>
          </cell>
          <cell r="O122">
            <v>15051</v>
          </cell>
          <cell r="P122">
            <v>2015</v>
          </cell>
          <cell r="Q122">
            <v>4225</v>
          </cell>
          <cell r="R122">
            <v>39578.555555555555</v>
          </cell>
          <cell r="S122" t="str">
            <v>Sous-roulage</v>
          </cell>
        </row>
        <row r="123">
          <cell r="E123" t="str">
            <v>DZ-073-QB</v>
          </cell>
          <cell r="F123" t="str">
            <v>810570</v>
          </cell>
          <cell r="G123">
            <v>23</v>
          </cell>
          <cell r="H123" t="str">
            <v>QUADEO</v>
          </cell>
          <cell r="I123" t="str">
            <v>QE1</v>
          </cell>
          <cell r="J123">
            <v>42438</v>
          </cell>
          <cell r="K123">
            <v>42438</v>
          </cell>
          <cell r="L123">
            <v>44993</v>
          </cell>
          <cell r="M123">
            <v>84</v>
          </cell>
          <cell r="N123">
            <v>42000</v>
          </cell>
          <cell r="O123">
            <v>3635</v>
          </cell>
          <cell r="P123">
            <v>2016</v>
          </cell>
          <cell r="Q123">
            <v>1385</v>
          </cell>
          <cell r="R123">
            <v>13117.608695652174</v>
          </cell>
          <cell r="S123" t="str">
            <v>Sous-roulage</v>
          </cell>
        </row>
        <row r="124">
          <cell r="E124" t="str">
            <v>DZ-190-PY</v>
          </cell>
          <cell r="F124" t="str">
            <v>810570</v>
          </cell>
          <cell r="G124">
            <v>23</v>
          </cell>
          <cell r="H124" t="str">
            <v>QUADEO</v>
          </cell>
          <cell r="I124" t="str">
            <v>QE1</v>
          </cell>
          <cell r="J124">
            <v>42438</v>
          </cell>
          <cell r="K124">
            <v>42438</v>
          </cell>
          <cell r="L124">
            <v>44993</v>
          </cell>
          <cell r="M124">
            <v>84</v>
          </cell>
          <cell r="N124">
            <v>42000</v>
          </cell>
          <cell r="O124">
            <v>5540</v>
          </cell>
          <cell r="P124">
            <v>2016</v>
          </cell>
          <cell r="Q124">
            <v>2099</v>
          </cell>
          <cell r="R124">
            <v>19992.17391304348</v>
          </cell>
          <cell r="S124" t="str">
            <v>Sous-roulage</v>
          </cell>
        </row>
        <row r="125">
          <cell r="E125" t="str">
            <v>DZ-444-XP</v>
          </cell>
          <cell r="F125" t="str">
            <v>810570</v>
          </cell>
          <cell r="G125">
            <v>22</v>
          </cell>
          <cell r="H125" t="str">
            <v>CLIO</v>
          </cell>
          <cell r="I125" t="str">
            <v>VP1B</v>
          </cell>
          <cell r="J125">
            <v>42466</v>
          </cell>
          <cell r="K125">
            <v>42466</v>
          </cell>
          <cell r="L125">
            <v>43560</v>
          </cell>
          <cell r="M125">
            <v>36</v>
          </cell>
          <cell r="N125">
            <v>75000</v>
          </cell>
          <cell r="O125">
            <v>23160</v>
          </cell>
          <cell r="P125">
            <v>2016</v>
          </cell>
          <cell r="Q125">
            <v>5333</v>
          </cell>
          <cell r="R125">
            <v>36845.454545454544</v>
          </cell>
          <cell r="S125" t="str">
            <v>Sous-roulage</v>
          </cell>
        </row>
        <row r="126">
          <cell r="E126" t="str">
            <v>EB-034-VN</v>
          </cell>
          <cell r="F126" t="str">
            <v>810570</v>
          </cell>
          <cell r="G126">
            <v>21</v>
          </cell>
          <cell r="H126" t="str">
            <v>QUADEO</v>
          </cell>
          <cell r="I126" t="str">
            <v>QE1</v>
          </cell>
          <cell r="J126">
            <v>42521</v>
          </cell>
          <cell r="K126">
            <v>42521</v>
          </cell>
          <cell r="L126">
            <v>45076</v>
          </cell>
          <cell r="M126">
            <v>84</v>
          </cell>
          <cell r="N126">
            <v>42000</v>
          </cell>
          <cell r="O126">
            <v>6620</v>
          </cell>
          <cell r="P126">
            <v>2016</v>
          </cell>
          <cell r="Q126">
            <v>2767</v>
          </cell>
          <cell r="R126">
            <v>26164.761904761905</v>
          </cell>
          <cell r="S126" t="str">
            <v>Sous-roulage</v>
          </cell>
        </row>
        <row r="127">
          <cell r="E127" t="str">
            <v>EB-056-WD</v>
          </cell>
          <cell r="F127" t="str">
            <v>810570</v>
          </cell>
          <cell r="G127">
            <v>21</v>
          </cell>
          <cell r="H127" t="str">
            <v>QUADEO</v>
          </cell>
          <cell r="I127" t="str">
            <v>QE1</v>
          </cell>
          <cell r="J127">
            <v>42521</v>
          </cell>
          <cell r="K127">
            <v>42521</v>
          </cell>
          <cell r="L127">
            <v>45076</v>
          </cell>
          <cell r="M127">
            <v>84</v>
          </cell>
          <cell r="N127">
            <v>42000</v>
          </cell>
          <cell r="O127">
            <v>4994</v>
          </cell>
          <cell r="P127">
            <v>2016</v>
          </cell>
          <cell r="Q127">
            <v>2109</v>
          </cell>
          <cell r="R127">
            <v>19738.190476190473</v>
          </cell>
          <cell r="S127" t="str">
            <v>Sous-roulage</v>
          </cell>
        </row>
        <row r="128">
          <cell r="E128" t="str">
            <v>EB-074-RZ</v>
          </cell>
          <cell r="F128" t="str">
            <v>810570</v>
          </cell>
          <cell r="G128">
            <v>21</v>
          </cell>
          <cell r="H128" t="str">
            <v>STABY</v>
          </cell>
          <cell r="I128" t="str">
            <v>3RE1</v>
          </cell>
          <cell r="J128">
            <v>42510</v>
          </cell>
          <cell r="K128">
            <v>42510</v>
          </cell>
          <cell r="L128">
            <v>44335</v>
          </cell>
          <cell r="M128">
            <v>60</v>
          </cell>
          <cell r="N128">
            <v>30000</v>
          </cell>
          <cell r="O128">
            <v>3848</v>
          </cell>
          <cell r="P128">
            <v>2016</v>
          </cell>
          <cell r="Q128">
            <v>1057</v>
          </cell>
          <cell r="R128">
            <v>10811.047619047618</v>
          </cell>
          <cell r="S128" t="str">
            <v>Sous-roulage</v>
          </cell>
        </row>
        <row r="129">
          <cell r="E129" t="str">
            <v>EB-084-PM</v>
          </cell>
          <cell r="F129" t="str">
            <v>810570</v>
          </cell>
          <cell r="G129">
            <v>21</v>
          </cell>
          <cell r="H129" t="str">
            <v>KANGOO</v>
          </cell>
          <cell r="I129" t="str">
            <v>B3D2</v>
          </cell>
          <cell r="J129">
            <v>42508</v>
          </cell>
          <cell r="K129">
            <v>42508</v>
          </cell>
          <cell r="L129">
            <v>44698</v>
          </cell>
          <cell r="M129">
            <v>72</v>
          </cell>
          <cell r="N129">
            <v>100000</v>
          </cell>
          <cell r="O129">
            <v>9266</v>
          </cell>
          <cell r="P129">
            <v>2016</v>
          </cell>
          <cell r="Q129">
            <v>3679</v>
          </cell>
          <cell r="R129">
            <v>31327.904761904763</v>
          </cell>
          <cell r="S129" t="str">
            <v>Sous-roulage</v>
          </cell>
        </row>
        <row r="130">
          <cell r="E130" t="str">
            <v>EB-151-WC</v>
          </cell>
          <cell r="F130" t="str">
            <v>810570</v>
          </cell>
          <cell r="G130">
            <v>21</v>
          </cell>
          <cell r="H130" t="str">
            <v>QUADEO</v>
          </cell>
          <cell r="I130" t="str">
            <v>QE1</v>
          </cell>
          <cell r="J130">
            <v>42521</v>
          </cell>
          <cell r="K130">
            <v>42521</v>
          </cell>
          <cell r="L130">
            <v>45076</v>
          </cell>
          <cell r="M130">
            <v>84</v>
          </cell>
          <cell r="N130">
            <v>42000</v>
          </cell>
          <cell r="O130">
            <v>6416</v>
          </cell>
          <cell r="P130">
            <v>2016</v>
          </cell>
          <cell r="Q130">
            <v>1434</v>
          </cell>
          <cell r="R130">
            <v>25358.476190476191</v>
          </cell>
          <cell r="S130" t="str">
            <v>Sous-roulage</v>
          </cell>
        </row>
        <row r="131">
          <cell r="E131" t="str">
            <v>EB-267-VN</v>
          </cell>
          <cell r="F131" t="str">
            <v>810570</v>
          </cell>
          <cell r="G131">
            <v>21</v>
          </cell>
          <cell r="H131" t="str">
            <v>QUADEO</v>
          </cell>
          <cell r="I131" t="str">
            <v>QE1</v>
          </cell>
          <cell r="J131">
            <v>42521</v>
          </cell>
          <cell r="K131">
            <v>42521</v>
          </cell>
          <cell r="L131">
            <v>45076</v>
          </cell>
          <cell r="M131">
            <v>84</v>
          </cell>
          <cell r="N131">
            <v>42000</v>
          </cell>
          <cell r="O131">
            <v>3304</v>
          </cell>
          <cell r="P131">
            <v>2016</v>
          </cell>
          <cell r="Q131">
            <v>853</v>
          </cell>
          <cell r="R131">
            <v>13058.666666666668</v>
          </cell>
          <cell r="S131" t="str">
            <v>Sous-roulage</v>
          </cell>
        </row>
        <row r="132">
          <cell r="E132" t="str">
            <v>EB-379-WD</v>
          </cell>
          <cell r="F132" t="str">
            <v>810570</v>
          </cell>
          <cell r="G132">
            <v>21</v>
          </cell>
          <cell r="H132" t="str">
            <v>QUADEO</v>
          </cell>
          <cell r="I132" t="str">
            <v>QE1</v>
          </cell>
          <cell r="J132">
            <v>42520</v>
          </cell>
          <cell r="K132">
            <v>42520</v>
          </cell>
          <cell r="L132">
            <v>45075</v>
          </cell>
          <cell r="M132">
            <v>84</v>
          </cell>
          <cell r="N132">
            <v>42000</v>
          </cell>
          <cell r="O132">
            <v>5345</v>
          </cell>
          <cell r="P132">
            <v>2016</v>
          </cell>
          <cell r="Q132">
            <v>1707</v>
          </cell>
          <cell r="R132">
            <v>21125.476190476191</v>
          </cell>
          <cell r="S132" t="str">
            <v>Sous-roulage</v>
          </cell>
        </row>
        <row r="133">
          <cell r="E133" t="str">
            <v>EB-429-WC</v>
          </cell>
          <cell r="F133" t="str">
            <v>810570</v>
          </cell>
          <cell r="G133">
            <v>21</v>
          </cell>
          <cell r="H133" t="str">
            <v>QUADEO</v>
          </cell>
          <cell r="I133" t="str">
            <v>QE1</v>
          </cell>
          <cell r="J133">
            <v>42520</v>
          </cell>
          <cell r="K133">
            <v>42520</v>
          </cell>
          <cell r="L133">
            <v>45075</v>
          </cell>
          <cell r="M133">
            <v>84</v>
          </cell>
          <cell r="N133">
            <v>42000</v>
          </cell>
          <cell r="O133">
            <v>2223</v>
          </cell>
          <cell r="P133">
            <v>2016</v>
          </cell>
          <cell r="Q133">
            <v>1205</v>
          </cell>
          <cell r="R133">
            <v>8786.1428571428569</v>
          </cell>
          <cell r="S133" t="str">
            <v>Sous-roulage</v>
          </cell>
        </row>
        <row r="134">
          <cell r="E134" t="str">
            <v>EB-647-WC</v>
          </cell>
          <cell r="F134" t="str">
            <v>810570</v>
          </cell>
          <cell r="G134">
            <v>21</v>
          </cell>
          <cell r="H134" t="str">
            <v>QUADEO</v>
          </cell>
          <cell r="I134" t="str">
            <v>QE1</v>
          </cell>
          <cell r="J134">
            <v>42521</v>
          </cell>
          <cell r="K134">
            <v>42521</v>
          </cell>
          <cell r="L134">
            <v>45076</v>
          </cell>
          <cell r="M134">
            <v>84</v>
          </cell>
          <cell r="N134">
            <v>42000</v>
          </cell>
          <cell r="O134">
            <v>5260</v>
          </cell>
          <cell r="P134">
            <v>2016</v>
          </cell>
          <cell r="Q134">
            <v>2121</v>
          </cell>
          <cell r="R134">
            <v>20789.523809523809</v>
          </cell>
          <cell r="S134" t="str">
            <v>Sous-roulage</v>
          </cell>
        </row>
        <row r="135">
          <cell r="E135" t="str">
            <v>EB-694-WD</v>
          </cell>
          <cell r="F135" t="str">
            <v>810570</v>
          </cell>
          <cell r="G135">
            <v>21</v>
          </cell>
          <cell r="H135" t="str">
            <v>QUADEO</v>
          </cell>
          <cell r="I135" t="str">
            <v>QE1</v>
          </cell>
          <cell r="J135">
            <v>42521</v>
          </cell>
          <cell r="K135">
            <v>42521</v>
          </cell>
          <cell r="L135">
            <v>45076</v>
          </cell>
          <cell r="M135">
            <v>84</v>
          </cell>
          <cell r="N135">
            <v>42000</v>
          </cell>
          <cell r="O135">
            <v>2946</v>
          </cell>
          <cell r="P135">
            <v>2016</v>
          </cell>
          <cell r="Q135">
            <v>1579</v>
          </cell>
          <cell r="R135">
            <v>11643.714285714284</v>
          </cell>
          <cell r="S135" t="str">
            <v>Sous-roulage</v>
          </cell>
        </row>
        <row r="136">
          <cell r="E136" t="str">
            <v>EB-880-WC</v>
          </cell>
          <cell r="F136" t="str">
            <v>810570</v>
          </cell>
          <cell r="G136">
            <v>21</v>
          </cell>
          <cell r="H136" t="str">
            <v>QUADEO</v>
          </cell>
          <cell r="I136" t="str">
            <v>QE1</v>
          </cell>
          <cell r="J136">
            <v>42521</v>
          </cell>
          <cell r="K136">
            <v>42521</v>
          </cell>
          <cell r="L136">
            <v>45076</v>
          </cell>
          <cell r="M136">
            <v>84</v>
          </cell>
          <cell r="N136">
            <v>42000</v>
          </cell>
          <cell r="O136">
            <v>3903</v>
          </cell>
          <cell r="P136">
            <v>2016</v>
          </cell>
          <cell r="Q136">
            <v>1739</v>
          </cell>
          <cell r="R136">
            <v>15426.142857142857</v>
          </cell>
          <cell r="S136" t="str">
            <v>Sous-roulage</v>
          </cell>
        </row>
        <row r="137">
          <cell r="E137" t="str">
            <v>EB-898-RY</v>
          </cell>
          <cell r="F137" t="str">
            <v>810570</v>
          </cell>
          <cell r="G137">
            <v>21</v>
          </cell>
          <cell r="H137" t="str">
            <v>STABY</v>
          </cell>
          <cell r="I137" t="str">
            <v>3RE1</v>
          </cell>
          <cell r="J137">
            <v>42510</v>
          </cell>
          <cell r="K137">
            <v>42510</v>
          </cell>
          <cell r="L137">
            <v>44335</v>
          </cell>
          <cell r="M137">
            <v>60</v>
          </cell>
          <cell r="N137">
            <v>30000</v>
          </cell>
          <cell r="O137">
            <v>4761</v>
          </cell>
          <cell r="P137">
            <v>2016</v>
          </cell>
          <cell r="Q137">
            <v>2004</v>
          </cell>
          <cell r="R137">
            <v>13376.142857142857</v>
          </cell>
          <cell r="S137" t="str">
            <v>Sous-roulage</v>
          </cell>
        </row>
        <row r="138">
          <cell r="E138" t="str">
            <v>EG-041-SW</v>
          </cell>
          <cell r="F138" t="str">
            <v>810570</v>
          </cell>
          <cell r="G138">
            <v>14</v>
          </cell>
          <cell r="H138" t="str">
            <v>KANGOO</v>
          </cell>
          <cell r="I138" t="str">
            <v>B3E2</v>
          </cell>
          <cell r="J138">
            <v>42711</v>
          </cell>
          <cell r="K138">
            <v>42711</v>
          </cell>
          <cell r="L138">
            <v>44536</v>
          </cell>
          <cell r="M138">
            <v>60</v>
          </cell>
          <cell r="N138">
            <v>75000</v>
          </cell>
          <cell r="O138">
            <v>4150</v>
          </cell>
          <cell r="P138">
            <v>2016</v>
          </cell>
          <cell r="Q138">
            <v>3588</v>
          </cell>
          <cell r="R138">
            <v>17489.285714285714</v>
          </cell>
          <cell r="S138" t="str">
            <v>Sous-roulage</v>
          </cell>
        </row>
        <row r="139">
          <cell r="E139" t="str">
            <v>EG-806-WE</v>
          </cell>
          <cell r="F139" t="str">
            <v>810570</v>
          </cell>
          <cell r="G139">
            <v>14</v>
          </cell>
          <cell r="H139" t="str">
            <v>FIESTA</v>
          </cell>
          <cell r="I139" t="str">
            <v>VP1</v>
          </cell>
          <cell r="J139">
            <v>42718</v>
          </cell>
          <cell r="K139">
            <v>42718</v>
          </cell>
          <cell r="L139">
            <v>43812</v>
          </cell>
          <cell r="M139">
            <v>36</v>
          </cell>
          <cell r="N139">
            <v>45000</v>
          </cell>
          <cell r="O139">
            <v>6805</v>
          </cell>
          <cell r="P139">
            <v>2016</v>
          </cell>
          <cell r="Q139">
            <v>6561</v>
          </cell>
          <cell r="R139">
            <v>17012.5</v>
          </cell>
          <cell r="S139" t="str">
            <v>Sous-roulage</v>
          </cell>
        </row>
        <row r="140">
          <cell r="E140" t="str">
            <v>EH-716-FV</v>
          </cell>
          <cell r="F140" t="str">
            <v>810570</v>
          </cell>
          <cell r="G140">
            <v>13</v>
          </cell>
          <cell r="H140" t="str">
            <v>JUMPY</v>
          </cell>
          <cell r="I140" t="str">
            <v>Y5</v>
          </cell>
          <cell r="J140">
            <v>42767</v>
          </cell>
          <cell r="K140">
            <v>42767</v>
          </cell>
          <cell r="L140">
            <v>44957</v>
          </cell>
          <cell r="M140">
            <v>72</v>
          </cell>
          <cell r="N140">
            <v>100000</v>
          </cell>
          <cell r="O140">
            <v>4382</v>
          </cell>
          <cell r="P140">
            <v>2017</v>
          </cell>
          <cell r="Q140">
            <v>4382</v>
          </cell>
          <cell r="R140">
            <v>23932.461538461539</v>
          </cell>
          <cell r="S140" t="str">
            <v>Sous-roulage</v>
          </cell>
        </row>
      </sheetData>
      <sheetData sheetId="1"/>
      <sheetData sheetId="2" refreshError="1"/>
      <sheetData sheetId="3" refreshError="1"/>
      <sheetData sheetId="4">
        <row r="2">
          <cell r="A2" t="str">
            <v>BX-865-CQ</v>
          </cell>
          <cell r="B2" t="str">
            <v>MARCILLAC VALLON PDC1</v>
          </cell>
          <cell r="C2">
            <v>10</v>
          </cell>
          <cell r="D2">
            <v>10920</v>
          </cell>
          <cell r="E2">
            <v>910</v>
          </cell>
          <cell r="F2" t="str">
            <v>BERLINGO</v>
          </cell>
        </row>
        <row r="3">
          <cell r="A3" t="str">
            <v>EE-994-EK</v>
          </cell>
          <cell r="B3" t="str">
            <v>MARCILLAC VALLON PDC1</v>
          </cell>
          <cell r="C3">
            <v>9</v>
          </cell>
          <cell r="D3">
            <v>4784</v>
          </cell>
          <cell r="E3">
            <v>398.66666666666669</v>
          </cell>
          <cell r="F3" t="str">
            <v>KANGOO</v>
          </cell>
        </row>
        <row r="4">
          <cell r="A4" t="str">
            <v>CM-636-LM</v>
          </cell>
          <cell r="B4" t="str">
            <v>MARCILLAC VALLON PDC1</v>
          </cell>
          <cell r="C4">
            <v>1</v>
          </cell>
          <cell r="D4">
            <v>20280</v>
          </cell>
          <cell r="E4">
            <v>1690</v>
          </cell>
          <cell r="F4" t="str">
            <v>KANGOO</v>
          </cell>
        </row>
        <row r="5">
          <cell r="A5" t="str">
            <v>DS-542-EM</v>
          </cell>
          <cell r="B5" t="str">
            <v>MARCILLAC VALLON PDC1</v>
          </cell>
          <cell r="C5">
            <v>6</v>
          </cell>
          <cell r="D5">
            <v>17472</v>
          </cell>
          <cell r="E5">
            <v>1456</v>
          </cell>
          <cell r="F5" t="str">
            <v>KANGOO</v>
          </cell>
        </row>
        <row r="6">
          <cell r="A6" t="str">
            <v>EH-583-CS</v>
          </cell>
          <cell r="B6" t="str">
            <v>MARCILLAC VALLON PDC1</v>
          </cell>
          <cell r="C6">
            <v>3</v>
          </cell>
          <cell r="D6">
            <v>28080</v>
          </cell>
          <cell r="E6">
            <v>2340</v>
          </cell>
          <cell r="F6" t="str">
            <v>KANGOO</v>
          </cell>
        </row>
        <row r="7">
          <cell r="A7" t="str">
            <v>ER-163-HS</v>
          </cell>
          <cell r="B7" t="str">
            <v>MARCILLAC VALLON PDC1</v>
          </cell>
          <cell r="C7">
            <v>11</v>
          </cell>
          <cell r="D7">
            <v>14664</v>
          </cell>
          <cell r="E7">
            <v>1222</v>
          </cell>
          <cell r="F7" t="str">
            <v>KANGOO</v>
          </cell>
        </row>
        <row r="8">
          <cell r="A8" t="str">
            <v>DT-898-JS</v>
          </cell>
          <cell r="B8" t="str">
            <v>MARCILLAC VALLON PDC1</v>
          </cell>
          <cell r="C8">
            <v>13</v>
          </cell>
          <cell r="D8">
            <v>14040</v>
          </cell>
          <cell r="E8">
            <v>1170</v>
          </cell>
          <cell r="F8" t="str">
            <v>KANGOO</v>
          </cell>
        </row>
        <row r="9">
          <cell r="A9" t="str">
            <v>EB-225-PM</v>
          </cell>
          <cell r="B9" t="str">
            <v>MARCILLAC VALLON PDC1</v>
          </cell>
          <cell r="C9">
            <v>12</v>
          </cell>
          <cell r="D9">
            <v>29016</v>
          </cell>
          <cell r="E9">
            <v>2418</v>
          </cell>
          <cell r="F9" t="str">
            <v>KANGOO</v>
          </cell>
        </row>
        <row r="10">
          <cell r="A10" t="str">
            <v>DS-552-EM</v>
          </cell>
          <cell r="B10" t="str">
            <v>MARCILLAC VALLON PDC1</v>
          </cell>
          <cell r="C10">
            <v>2</v>
          </cell>
          <cell r="D10">
            <v>31824</v>
          </cell>
          <cell r="E10">
            <v>2652</v>
          </cell>
          <cell r="F10" t="str">
            <v>KANGOO</v>
          </cell>
        </row>
        <row r="11">
          <cell r="A11" t="str">
            <v>EE-001-EL</v>
          </cell>
          <cell r="B11" t="str">
            <v>MARCILLAC VALLON PDC1</v>
          </cell>
          <cell r="C11">
            <v>8</v>
          </cell>
          <cell r="D11">
            <v>6448</v>
          </cell>
          <cell r="E11">
            <v>537.33333333333337</v>
          </cell>
          <cell r="F11" t="str">
            <v>KANGOO</v>
          </cell>
        </row>
        <row r="12">
          <cell r="A12" t="str">
            <v>EG-177-CY</v>
          </cell>
          <cell r="B12" t="str">
            <v>MARCILLAC VALLON PDC1</v>
          </cell>
          <cell r="C12">
            <v>4</v>
          </cell>
          <cell r="D12">
            <v>24336</v>
          </cell>
          <cell r="E12">
            <v>2028</v>
          </cell>
          <cell r="F12" t="str">
            <v>KANGOO</v>
          </cell>
        </row>
        <row r="13">
          <cell r="A13" t="str">
            <v>DF-928-JT</v>
          </cell>
          <cell r="B13" t="str">
            <v>MARCILLAC VALLON PDC1</v>
          </cell>
          <cell r="C13">
            <v>14</v>
          </cell>
          <cell r="D13">
            <v>9360</v>
          </cell>
          <cell r="E13">
            <v>780</v>
          </cell>
          <cell r="F13" t="str">
            <v>KANGOO</v>
          </cell>
        </row>
        <row r="14">
          <cell r="A14" t="str">
            <v>EL-652-PX</v>
          </cell>
          <cell r="B14" t="str">
            <v>MARCILLAC VALLON PDC1</v>
          </cell>
          <cell r="C14">
            <v>7</v>
          </cell>
          <cell r="D14">
            <v>134420</v>
          </cell>
          <cell r="E14">
            <v>11201.666666666666</v>
          </cell>
          <cell r="F14" t="str">
            <v>KANGOO</v>
          </cell>
        </row>
        <row r="15">
          <cell r="A15" t="str">
            <v>EB-739-PL</v>
          </cell>
          <cell r="B15" t="str">
            <v>SEVERAC LE CHATEAU PDC1</v>
          </cell>
          <cell r="C15">
            <v>20</v>
          </cell>
          <cell r="D15">
            <v>5616</v>
          </cell>
          <cell r="E15">
            <v>468</v>
          </cell>
          <cell r="F15" t="str">
            <v>KANGOO</v>
          </cell>
        </row>
        <row r="16">
          <cell r="A16" t="str">
            <v>DT-274-JT</v>
          </cell>
          <cell r="B16" t="str">
            <v>SEVERAC LE CHATEAU PDC1</v>
          </cell>
          <cell r="C16">
            <v>30</v>
          </cell>
          <cell r="D16">
            <v>29016</v>
          </cell>
          <cell r="E16">
            <v>2418</v>
          </cell>
          <cell r="F16" t="str">
            <v>KANGOO</v>
          </cell>
        </row>
        <row r="17">
          <cell r="A17" t="str">
            <v>CK-224-WJ</v>
          </cell>
          <cell r="B17" t="str">
            <v>SEVERAC LE CHATEAU PDC1</v>
          </cell>
          <cell r="C17">
            <v>40</v>
          </cell>
          <cell r="D17">
            <v>18408</v>
          </cell>
          <cell r="E17">
            <v>1534</v>
          </cell>
          <cell r="F17" t="str">
            <v>KANGOO</v>
          </cell>
        </row>
        <row r="18">
          <cell r="A18" t="str">
            <v>CK-399-WJ</v>
          </cell>
          <cell r="B18" t="str">
            <v>SEVERAC LE CHATEAU PDC1</v>
          </cell>
          <cell r="C18">
            <v>50</v>
          </cell>
          <cell r="D18">
            <v>25896</v>
          </cell>
          <cell r="E18">
            <v>2158</v>
          </cell>
          <cell r="F18" t="str">
            <v>KANGOO</v>
          </cell>
        </row>
        <row r="19">
          <cell r="A19" t="str">
            <v>EH-390-NS</v>
          </cell>
          <cell r="B19" t="str">
            <v>Onet Le Chateau Pays ruthénois PPDC</v>
          </cell>
          <cell r="C19">
            <v>2</v>
          </cell>
          <cell r="D19">
            <v>2371.1999999999998</v>
          </cell>
          <cell r="E19">
            <v>197.6</v>
          </cell>
          <cell r="F19" t="str">
            <v>KANGOO</v>
          </cell>
        </row>
        <row r="20">
          <cell r="A20" t="str">
            <v>DL-436-AK</v>
          </cell>
          <cell r="B20" t="str">
            <v>Onet Le Chateau Pays ruthénois PPDC</v>
          </cell>
          <cell r="C20">
            <v>4</v>
          </cell>
          <cell r="D20">
            <v>2028</v>
          </cell>
          <cell r="E20">
            <v>169</v>
          </cell>
          <cell r="F20" t="str">
            <v>KANGOO</v>
          </cell>
        </row>
        <row r="21">
          <cell r="A21" t="str">
            <v>BZ-180-FZ</v>
          </cell>
          <cell r="B21" t="str">
            <v>LAISSAC PDC1</v>
          </cell>
          <cell r="C21">
            <v>1</v>
          </cell>
          <cell r="D21">
            <v>18096</v>
          </cell>
          <cell r="E21">
            <v>1508</v>
          </cell>
          <cell r="F21" t="str">
            <v>BERLINGO</v>
          </cell>
        </row>
        <row r="22">
          <cell r="A22" t="str">
            <v>EB-694-WD</v>
          </cell>
          <cell r="B22" t="str">
            <v>Onet Le Chateau Pays ruthénois PPDC</v>
          </cell>
          <cell r="C22">
            <v>5</v>
          </cell>
          <cell r="D22">
            <v>2652</v>
          </cell>
          <cell r="E22">
            <v>221</v>
          </cell>
          <cell r="F22" t="str">
            <v>KANGOO</v>
          </cell>
        </row>
        <row r="23">
          <cell r="A23" t="str">
            <v>EB-034-VN</v>
          </cell>
          <cell r="B23" t="str">
            <v>Onet Le Chateau Pays ruthénois PPDC</v>
          </cell>
          <cell r="C23">
            <v>6</v>
          </cell>
          <cell r="D23">
            <v>2433.6</v>
          </cell>
          <cell r="E23">
            <v>202.79999999999998</v>
          </cell>
          <cell r="F23" t="str">
            <v>KANGOO</v>
          </cell>
        </row>
        <row r="24">
          <cell r="A24" t="str">
            <v>EB-429-WC</v>
          </cell>
          <cell r="B24" t="str">
            <v>Onet Le Chateau Pays ruthénois PPDC</v>
          </cell>
          <cell r="C24">
            <v>9</v>
          </cell>
          <cell r="D24">
            <v>2589.6000000000004</v>
          </cell>
          <cell r="E24">
            <v>215.80000000000004</v>
          </cell>
          <cell r="F24" t="str">
            <v>KANGOO</v>
          </cell>
        </row>
        <row r="25">
          <cell r="A25" t="str">
            <v>EJ-172-JL</v>
          </cell>
          <cell r="B25" t="str">
            <v>Onet Le Chateau Pays ruthénois PPDC</v>
          </cell>
          <cell r="C25">
            <v>10</v>
          </cell>
          <cell r="D25">
            <v>1653.6</v>
          </cell>
          <cell r="E25">
            <v>137.79999999999998</v>
          </cell>
          <cell r="F25" t="str">
            <v>KANGOO</v>
          </cell>
        </row>
        <row r="26">
          <cell r="A26" t="str">
            <v>EB-898-RY</v>
          </cell>
          <cell r="B26" t="str">
            <v>Onet Le Chateau Pays ruthénois PPDC</v>
          </cell>
          <cell r="C26">
            <v>11</v>
          </cell>
          <cell r="D26">
            <v>3536</v>
          </cell>
          <cell r="E26">
            <v>294.66666666666669</v>
          </cell>
          <cell r="F26" t="str">
            <v>KANGOO</v>
          </cell>
        </row>
        <row r="27">
          <cell r="A27" t="str">
            <v>DZ-073-QB</v>
          </cell>
          <cell r="B27" t="str">
            <v>Onet Le Chateau Pays ruthénois PPDC</v>
          </cell>
          <cell r="C27">
            <v>13</v>
          </cell>
          <cell r="D27">
            <v>2589.6000000000004</v>
          </cell>
          <cell r="E27">
            <v>215.80000000000004</v>
          </cell>
          <cell r="F27" t="str">
            <v>KANGOO</v>
          </cell>
        </row>
        <row r="28">
          <cell r="A28" t="str">
            <v>EG-041-SW</v>
          </cell>
          <cell r="B28" t="str">
            <v>Onet Le Chateau Pays ruthénois PPDC</v>
          </cell>
          <cell r="C28">
            <v>15</v>
          </cell>
          <cell r="D28">
            <v>1435.2</v>
          </cell>
          <cell r="E28">
            <v>119.60000000000001</v>
          </cell>
          <cell r="F28" t="str">
            <v>KANGOO</v>
          </cell>
        </row>
        <row r="29">
          <cell r="A29" t="str">
            <v>DP-853-KE</v>
          </cell>
          <cell r="B29" t="str">
            <v>Onet Le Chateau Pays ruthénois PPDC</v>
          </cell>
          <cell r="C29">
            <v>17</v>
          </cell>
          <cell r="D29">
            <v>6864</v>
          </cell>
          <cell r="E29">
            <v>572</v>
          </cell>
          <cell r="F29" t="str">
            <v>KANGOO</v>
          </cell>
        </row>
        <row r="30">
          <cell r="A30" t="str">
            <v>EB-267-VN</v>
          </cell>
          <cell r="B30" t="str">
            <v>Onet Le Chateau Pays ruthénois PPDC</v>
          </cell>
          <cell r="C30">
            <v>16</v>
          </cell>
          <cell r="D30">
            <v>6864</v>
          </cell>
          <cell r="E30">
            <v>572</v>
          </cell>
          <cell r="F30" t="str">
            <v>KANGOO</v>
          </cell>
        </row>
        <row r="31">
          <cell r="A31" t="str">
            <v>EB-088-WC</v>
          </cell>
          <cell r="B31" t="str">
            <v>Onet Le Chateau Pays ruthénois PPDC</v>
          </cell>
          <cell r="C31">
            <v>18</v>
          </cell>
          <cell r="D31">
            <v>2464.8000000000002</v>
          </cell>
          <cell r="E31">
            <v>205.4</v>
          </cell>
          <cell r="F31" t="str">
            <v>KANGOO</v>
          </cell>
        </row>
        <row r="32">
          <cell r="A32" t="str">
            <v>EB-647-WC</v>
          </cell>
          <cell r="B32" t="str">
            <v>Onet Le Chateau Pays ruthénois PPDC</v>
          </cell>
          <cell r="C32">
            <v>20</v>
          </cell>
          <cell r="D32">
            <v>5366.4</v>
          </cell>
          <cell r="E32">
            <v>447.2</v>
          </cell>
          <cell r="F32" t="str">
            <v>KANGOO</v>
          </cell>
        </row>
        <row r="33">
          <cell r="A33" t="str">
            <v>EH-414-NS</v>
          </cell>
          <cell r="B33" t="str">
            <v>Onet Le Chateau Pays ruthénois PPDC</v>
          </cell>
          <cell r="C33">
            <v>24</v>
          </cell>
          <cell r="D33">
            <v>2121.6</v>
          </cell>
          <cell r="E33">
            <v>176.79999999999998</v>
          </cell>
          <cell r="F33" t="str">
            <v>KANGOO</v>
          </cell>
        </row>
        <row r="34">
          <cell r="A34" t="str">
            <v>CR-488-FS</v>
          </cell>
          <cell r="B34" t="str">
            <v>Onet Le Chateau Pays ruthénois PPDC</v>
          </cell>
          <cell r="C34">
            <v>26</v>
          </cell>
          <cell r="D34">
            <v>8642.4</v>
          </cell>
          <cell r="E34">
            <v>720.19999999999993</v>
          </cell>
          <cell r="F34" t="str">
            <v>KANGOO</v>
          </cell>
        </row>
        <row r="35">
          <cell r="A35" t="str">
            <v>CK-732-JN</v>
          </cell>
          <cell r="B35" t="str">
            <v>Onet Le Chateau Pays ruthénois PPDC</v>
          </cell>
          <cell r="C35">
            <v>28</v>
          </cell>
          <cell r="D35">
            <v>10296</v>
          </cell>
          <cell r="E35">
            <v>858</v>
          </cell>
          <cell r="F35" t="str">
            <v>KANGOO</v>
          </cell>
        </row>
        <row r="36">
          <cell r="A36" t="str">
            <v>DD-517-C</v>
          </cell>
          <cell r="B36" t="str">
            <v>Onet Le Chateau Pays ruthénois PPDC</v>
          </cell>
          <cell r="C36">
            <v>29</v>
          </cell>
          <cell r="D36">
            <v>6864</v>
          </cell>
          <cell r="E36">
            <v>572</v>
          </cell>
          <cell r="F36" t="str">
            <v>KANGOO</v>
          </cell>
        </row>
        <row r="37">
          <cell r="A37" t="str">
            <v>EB-982-PL</v>
          </cell>
          <cell r="B37" t="str">
            <v>LAISSAC PDC1</v>
          </cell>
          <cell r="C37">
            <v>2</v>
          </cell>
          <cell r="D37">
            <v>22464</v>
          </cell>
          <cell r="E37">
            <v>1872</v>
          </cell>
          <cell r="F37" t="str">
            <v>KANGOO</v>
          </cell>
        </row>
        <row r="38">
          <cell r="A38" t="str">
            <v>BD-553-FW</v>
          </cell>
          <cell r="B38" t="str">
            <v>Onet Le Chateau Pays ruthénois PPDC</v>
          </cell>
          <cell r="C38">
            <v>30</v>
          </cell>
          <cell r="D38">
            <v>12480</v>
          </cell>
          <cell r="E38">
            <v>1040</v>
          </cell>
          <cell r="F38" t="e">
            <v>#N/A</v>
          </cell>
        </row>
        <row r="39">
          <cell r="A39" t="str">
            <v>DS-459-EM</v>
          </cell>
          <cell r="B39" t="str">
            <v>LAISSAC PDC1</v>
          </cell>
          <cell r="C39">
            <v>3</v>
          </cell>
          <cell r="D39">
            <v>20904</v>
          </cell>
          <cell r="E39">
            <v>1742</v>
          </cell>
          <cell r="F39" t="str">
            <v>KANGOO</v>
          </cell>
        </row>
        <row r="40">
          <cell r="A40" t="str">
            <v>DS-958-YQ</v>
          </cell>
          <cell r="B40" t="str">
            <v>Onet Le Chateau Pays ruthénois PPDC</v>
          </cell>
          <cell r="C40">
            <v>31</v>
          </cell>
          <cell r="D40">
            <v>8424</v>
          </cell>
          <cell r="E40">
            <v>702</v>
          </cell>
          <cell r="F40" t="str">
            <v>KANGOO</v>
          </cell>
        </row>
        <row r="41">
          <cell r="A41" t="str">
            <v>EL-184-PY</v>
          </cell>
          <cell r="B41" t="str">
            <v>LAISSAC PDC1</v>
          </cell>
          <cell r="C41">
            <v>4</v>
          </cell>
          <cell r="D41">
            <v>14040</v>
          </cell>
          <cell r="E41">
            <v>1170</v>
          </cell>
          <cell r="F41" t="str">
            <v>KANGOO</v>
          </cell>
        </row>
        <row r="42">
          <cell r="A42" t="str">
            <v>DT-019-JT</v>
          </cell>
          <cell r="B42" t="str">
            <v>LAISSAC PDC1</v>
          </cell>
          <cell r="C42">
            <v>5</v>
          </cell>
          <cell r="D42">
            <v>14976</v>
          </cell>
          <cell r="E42">
            <v>1248</v>
          </cell>
          <cell r="F42" t="str">
            <v>KANGOO</v>
          </cell>
        </row>
        <row r="43">
          <cell r="A43" t="str">
            <v>CK-369-QV</v>
          </cell>
          <cell r="B43" t="str">
            <v>Onet Le Chateau Pays ruthénois PPDC</v>
          </cell>
          <cell r="C43">
            <v>32</v>
          </cell>
          <cell r="D43">
            <v>10545.599999999999</v>
          </cell>
          <cell r="E43">
            <v>878.79999999999984</v>
          </cell>
          <cell r="F43" t="str">
            <v>KANGOO</v>
          </cell>
        </row>
        <row r="44">
          <cell r="A44" t="str">
            <v>CK-567-WJ</v>
          </cell>
          <cell r="B44" t="str">
            <v>Onet Le Chateau Pays ruthénois PPDC</v>
          </cell>
          <cell r="C44">
            <v>33</v>
          </cell>
          <cell r="D44">
            <v>18096</v>
          </cell>
          <cell r="E44">
            <v>1508</v>
          </cell>
          <cell r="F44" t="str">
            <v>KANGOO</v>
          </cell>
        </row>
        <row r="45">
          <cell r="A45" t="str">
            <v>CZ-474-PS</v>
          </cell>
          <cell r="B45" t="str">
            <v>Onet Le Chateau Pays ruthénois PPDC</v>
          </cell>
          <cell r="C45">
            <v>34</v>
          </cell>
          <cell r="D45">
            <v>15288</v>
          </cell>
          <cell r="E45">
            <v>1274</v>
          </cell>
          <cell r="F45" t="str">
            <v>KANGOO</v>
          </cell>
        </row>
        <row r="46">
          <cell r="A46" t="str">
            <v>CZ-692-DV</v>
          </cell>
          <cell r="B46" t="str">
            <v>Onet Le Chateau Pays ruthénois PPDC</v>
          </cell>
          <cell r="C46">
            <v>35</v>
          </cell>
          <cell r="D46">
            <v>21746.400000000001</v>
          </cell>
          <cell r="E46">
            <v>1812.2</v>
          </cell>
          <cell r="F46" t="str">
            <v>KANGOO</v>
          </cell>
        </row>
        <row r="47">
          <cell r="A47" t="str">
            <v>EB-084-PM</v>
          </cell>
          <cell r="B47" t="str">
            <v>Onet Le Chateau Pays ruthénois PPDC</v>
          </cell>
          <cell r="C47">
            <v>36</v>
          </cell>
          <cell r="D47">
            <v>7488</v>
          </cell>
          <cell r="E47">
            <v>624</v>
          </cell>
          <cell r="F47" t="str">
            <v>KANGOO</v>
          </cell>
        </row>
        <row r="48">
          <cell r="A48" t="str">
            <v>EB-074-RZ</v>
          </cell>
          <cell r="B48" t="str">
            <v>Onet Le Chateau Pays ruthénois PPDC</v>
          </cell>
          <cell r="C48">
            <v>41</v>
          </cell>
          <cell r="D48">
            <v>6458.4</v>
          </cell>
          <cell r="E48">
            <v>538.19999999999993</v>
          </cell>
          <cell r="F48" t="str">
            <v>KANGOO</v>
          </cell>
        </row>
        <row r="49">
          <cell r="A49" t="str">
            <v>EB-056-WD</v>
          </cell>
          <cell r="B49" t="str">
            <v>Onet Le Chateau Pays ruthénois PPDC</v>
          </cell>
          <cell r="C49">
            <v>42</v>
          </cell>
          <cell r="D49">
            <v>6552</v>
          </cell>
          <cell r="E49">
            <v>546</v>
          </cell>
          <cell r="F49" t="str">
            <v>KANGOO</v>
          </cell>
        </row>
        <row r="50">
          <cell r="A50" t="str">
            <v>EB-379-WD</v>
          </cell>
          <cell r="B50" t="str">
            <v>Onet Le Chateau Pays ruthénois PPDC</v>
          </cell>
          <cell r="C50">
            <v>43</v>
          </cell>
          <cell r="D50">
            <v>7893.6</v>
          </cell>
          <cell r="E50">
            <v>657.80000000000007</v>
          </cell>
          <cell r="F50" t="str">
            <v>KANGOO</v>
          </cell>
        </row>
        <row r="51">
          <cell r="A51" t="str">
            <v>CN-932-EK</v>
          </cell>
          <cell r="B51" t="str">
            <v>Onet Le Chateau Pays ruthénois PPDC</v>
          </cell>
          <cell r="C51">
            <v>45</v>
          </cell>
          <cell r="D51">
            <v>17690.400000000001</v>
          </cell>
          <cell r="E51">
            <v>1474.2</v>
          </cell>
          <cell r="F51" t="str">
            <v>KANGOO</v>
          </cell>
        </row>
        <row r="52">
          <cell r="A52" t="str">
            <v>CL-288-JZ</v>
          </cell>
          <cell r="B52" t="str">
            <v>LAISSAC PDC1</v>
          </cell>
          <cell r="C52">
            <v>6</v>
          </cell>
          <cell r="D52">
            <v>4680</v>
          </cell>
          <cell r="E52">
            <v>390</v>
          </cell>
          <cell r="F52" t="str">
            <v>KANGOO</v>
          </cell>
        </row>
        <row r="53">
          <cell r="A53" t="str">
            <v>CZ-209-PS</v>
          </cell>
          <cell r="B53" t="str">
            <v>Onet Le Chateau Pays ruthénois PPDC</v>
          </cell>
          <cell r="C53">
            <v>46</v>
          </cell>
          <cell r="D53">
            <v>13634.400000000001</v>
          </cell>
          <cell r="E53">
            <v>1136.2</v>
          </cell>
          <cell r="F53" t="str">
            <v>KANGOO</v>
          </cell>
        </row>
        <row r="54">
          <cell r="A54" t="str">
            <v>DD-283-VP</v>
          </cell>
          <cell r="B54" t="str">
            <v>Onet Le Chateau Pays ruthénois PPDC</v>
          </cell>
          <cell r="C54">
            <v>47</v>
          </cell>
          <cell r="D54">
            <v>18564</v>
          </cell>
          <cell r="E54">
            <v>1547</v>
          </cell>
          <cell r="F54" t="str">
            <v>KANGOO</v>
          </cell>
        </row>
        <row r="55">
          <cell r="A55" t="str">
            <v>DD-262-VP</v>
          </cell>
          <cell r="B55" t="str">
            <v>Onet Le Chateau Pays ruthénois PPDC</v>
          </cell>
          <cell r="C55">
            <v>48</v>
          </cell>
          <cell r="D55">
            <v>15849.599999999999</v>
          </cell>
          <cell r="E55">
            <v>1320.8</v>
          </cell>
          <cell r="F55" t="str">
            <v>KANGOO</v>
          </cell>
        </row>
        <row r="56">
          <cell r="A56" t="str">
            <v>CL-384-JZ</v>
          </cell>
          <cell r="B56" t="str">
            <v>Onet Le Chateau Pays ruthénois PPDC</v>
          </cell>
          <cell r="C56">
            <v>49</v>
          </cell>
          <cell r="D56">
            <v>10296</v>
          </cell>
          <cell r="E56">
            <v>858</v>
          </cell>
          <cell r="F56" t="str">
            <v>KANGOO</v>
          </cell>
        </row>
        <row r="57">
          <cell r="A57" t="str">
            <v>EG-041-SW</v>
          </cell>
          <cell r="B57" t="str">
            <v>Onet Le Chateau Pays ruthénois PPDC</v>
          </cell>
          <cell r="C57">
            <v>50</v>
          </cell>
          <cell r="D57">
            <v>12792</v>
          </cell>
          <cell r="E57">
            <v>1066</v>
          </cell>
          <cell r="F57" t="str">
            <v>KANGOO</v>
          </cell>
        </row>
        <row r="58">
          <cell r="A58" t="str">
            <v>EB-647-WC</v>
          </cell>
          <cell r="B58" t="str">
            <v>Onet Le Chateau Pays ruthénois PPDC</v>
          </cell>
          <cell r="C58">
            <v>51</v>
          </cell>
          <cell r="D58">
            <v>6240</v>
          </cell>
          <cell r="E58">
            <v>520</v>
          </cell>
          <cell r="F58" t="str">
            <v>KANGOO</v>
          </cell>
        </row>
        <row r="59">
          <cell r="A59" t="str">
            <v>DQ-872-XL</v>
          </cell>
          <cell r="B59" t="str">
            <v>Onet Le Chateau Pays ruthénois PPDC</v>
          </cell>
          <cell r="C59">
            <v>54</v>
          </cell>
          <cell r="D59">
            <v>18907.2</v>
          </cell>
          <cell r="E59">
            <v>1575.6000000000001</v>
          </cell>
          <cell r="F59" t="str">
            <v>KANGOO</v>
          </cell>
        </row>
        <row r="60">
          <cell r="A60" t="str">
            <v>BJ-769-FE</v>
          </cell>
          <cell r="B60" t="str">
            <v>Onet Le Chateau Pays ruthénois PPDC</v>
          </cell>
          <cell r="C60">
            <v>55</v>
          </cell>
          <cell r="D60">
            <v>14508</v>
          </cell>
          <cell r="E60">
            <v>1209</v>
          </cell>
          <cell r="F60" t="e">
            <v>#N/A</v>
          </cell>
        </row>
        <row r="61">
          <cell r="A61" t="str">
            <v>CR-733-FR</v>
          </cell>
          <cell r="B61" t="str">
            <v>Onet Le Chateau Pays ruthénois PPDC</v>
          </cell>
          <cell r="C61">
            <v>56</v>
          </cell>
          <cell r="D61">
            <v>9828</v>
          </cell>
          <cell r="E61">
            <v>819</v>
          </cell>
          <cell r="F61" t="str">
            <v>KANGOO</v>
          </cell>
        </row>
        <row r="62">
          <cell r="A62" t="str">
            <v>CL-506-JZ</v>
          </cell>
          <cell r="B62" t="str">
            <v>Onet Le Chateau Pays ruthénois PPDC</v>
          </cell>
          <cell r="C62">
            <v>58</v>
          </cell>
          <cell r="D62">
            <v>19281.599999999999</v>
          </cell>
          <cell r="E62">
            <v>1606.8</v>
          </cell>
          <cell r="F62" t="str">
            <v>KANGOO</v>
          </cell>
        </row>
        <row r="63">
          <cell r="A63" t="str">
            <v>EH-716-FV</v>
          </cell>
          <cell r="B63" t="str">
            <v>Onet Le Chateau Pays ruthénois PPDC</v>
          </cell>
          <cell r="C63">
            <v>9001</v>
          </cell>
          <cell r="D63">
            <v>12480</v>
          </cell>
          <cell r="E63">
            <v>1040</v>
          </cell>
          <cell r="F63" t="str">
            <v>KANGOO</v>
          </cell>
        </row>
        <row r="64">
          <cell r="A64" t="str">
            <v>EH-716-BV</v>
          </cell>
          <cell r="B64" t="str">
            <v>Onet Le Chateau Pays ruthénois PPDC</v>
          </cell>
          <cell r="C64">
            <v>9004</v>
          </cell>
          <cell r="D64">
            <v>8892</v>
          </cell>
          <cell r="E64">
            <v>741</v>
          </cell>
          <cell r="F64" t="str">
            <v>KANGOO</v>
          </cell>
        </row>
        <row r="65">
          <cell r="A65" t="str">
            <v>CR-540-FS</v>
          </cell>
          <cell r="B65" t="str">
            <v>Onet Le Chateau Pays ruthénois PPDC</v>
          </cell>
          <cell r="C65">
            <v>9002</v>
          </cell>
          <cell r="D65">
            <v>7082.4</v>
          </cell>
          <cell r="E65">
            <v>590.19999999999993</v>
          </cell>
          <cell r="F65" t="str">
            <v>KANGOO</v>
          </cell>
        </row>
        <row r="66">
          <cell r="A66" t="str">
            <v>CR-634-FR</v>
          </cell>
          <cell r="B66" t="str">
            <v>Onet Le Chateau Pays ruthénois PPDC</v>
          </cell>
          <cell r="C66">
            <v>9003</v>
          </cell>
          <cell r="D66">
            <v>7644</v>
          </cell>
          <cell r="E66">
            <v>637</v>
          </cell>
          <cell r="F66" t="str">
            <v>KANGOO</v>
          </cell>
        </row>
        <row r="67">
          <cell r="A67" t="str">
            <v>CS-721-AH</v>
          </cell>
          <cell r="B67" t="str">
            <v>Onet Le Chateau Pays ruthénois PPDC</v>
          </cell>
          <cell r="C67">
            <v>9005</v>
          </cell>
          <cell r="D67">
            <v>10233.599999999999</v>
          </cell>
          <cell r="E67">
            <v>852.79999999999984</v>
          </cell>
          <cell r="F67" t="str">
            <v>KANGOO</v>
          </cell>
        </row>
        <row r="68">
          <cell r="A68" t="str">
            <v>CV-093-BA</v>
          </cell>
          <cell r="B68" t="str">
            <v>Onet Le Chateau Pays ruthénois PPDC</v>
          </cell>
          <cell r="C68" t="str">
            <v>9004 - Coll 8 - Coll 3</v>
          </cell>
          <cell r="D68">
            <v>11700</v>
          </cell>
          <cell r="E68">
            <v>975</v>
          </cell>
          <cell r="F68" t="str">
            <v>KANGOO</v>
          </cell>
        </row>
        <row r="69">
          <cell r="A69" t="str">
            <v>CP-667-AZ</v>
          </cell>
          <cell r="B69" t="str">
            <v>Onet Le Chateau Pays ruthénois PPDC</v>
          </cell>
          <cell r="C69" t="str">
            <v>CEDEX</v>
          </cell>
          <cell r="D69">
            <v>0</v>
          </cell>
          <cell r="E69">
            <v>0</v>
          </cell>
          <cell r="F69" t="str">
            <v>KANGOO</v>
          </cell>
        </row>
        <row r="70">
          <cell r="A70" t="str">
            <v>CR-733-FR</v>
          </cell>
          <cell r="B70" t="str">
            <v>Onet Le Chateau Pays ruthénois PPDC</v>
          </cell>
          <cell r="C70" t="str">
            <v>CEDEX</v>
          </cell>
          <cell r="D70">
            <v>7737.6</v>
          </cell>
          <cell r="E70">
            <v>644.80000000000007</v>
          </cell>
          <cell r="F70" t="str">
            <v>KANGOO</v>
          </cell>
        </row>
        <row r="71">
          <cell r="A71" t="str">
            <v>ET-207-XA</v>
          </cell>
          <cell r="B71" t="str">
            <v>Onet Le Chateau Pays ruthénois PPDC</v>
          </cell>
          <cell r="C71" t="str">
            <v>Coll 5</v>
          </cell>
          <cell r="D71">
            <v>8502</v>
          </cell>
          <cell r="E71">
            <v>708.5</v>
          </cell>
          <cell r="F71" t="str">
            <v>KANGOO</v>
          </cell>
        </row>
        <row r="72">
          <cell r="A72" t="str">
            <v>CR-705-BV</v>
          </cell>
          <cell r="B72" t="str">
            <v>Onet Le Chateau Pays ruthénois PPDC</v>
          </cell>
          <cell r="C72" t="str">
            <v>Coll 6</v>
          </cell>
          <cell r="D72">
            <v>10400</v>
          </cell>
          <cell r="E72">
            <v>866.66666666666663</v>
          </cell>
          <cell r="F72" t="str">
            <v>KANGOO</v>
          </cell>
        </row>
        <row r="73">
          <cell r="A73" t="str">
            <v>CD-039-VD</v>
          </cell>
          <cell r="B73" t="str">
            <v>Onet Le Chateau Pays ruthénois PPDC</v>
          </cell>
          <cell r="C73" t="str">
            <v>Coll 7</v>
          </cell>
          <cell r="D73">
            <v>6110</v>
          </cell>
          <cell r="E73">
            <v>509.16666666666669</v>
          </cell>
          <cell r="F73" t="str">
            <v>KANGOO</v>
          </cell>
        </row>
        <row r="74">
          <cell r="A74" t="str">
            <v>CK-467-ZV</v>
          </cell>
          <cell r="B74" t="str">
            <v>MARCILLAC VALLON PDC1</v>
          </cell>
          <cell r="C74">
            <v>5</v>
          </cell>
          <cell r="D74">
            <v>24024</v>
          </cell>
          <cell r="E74">
            <v>2002</v>
          </cell>
          <cell r="F74" t="str">
            <v>KANGOO</v>
          </cell>
        </row>
        <row r="75">
          <cell r="A75" t="str">
            <v>CR-770-FR</v>
          </cell>
          <cell r="B75" t="str">
            <v>Onet Le Chateau Pays ruthénois PPDC</v>
          </cell>
          <cell r="C75" t="str">
            <v>Collecte</v>
          </cell>
          <cell r="D75">
            <v>12012</v>
          </cell>
          <cell r="E75">
            <v>1001</v>
          </cell>
          <cell r="F75" t="str">
            <v>KANGOO</v>
          </cell>
        </row>
        <row r="76">
          <cell r="A76" t="str">
            <v>EG-806-WE</v>
          </cell>
          <cell r="B76" t="str">
            <v>Onet Le Chateau Pays ruthénois PPDC</v>
          </cell>
          <cell r="C76" t="str">
            <v>MANAGEMENT</v>
          </cell>
          <cell r="D76">
            <v>15600</v>
          </cell>
          <cell r="E76">
            <v>1300</v>
          </cell>
          <cell r="F76" t="str">
            <v>KANGOO</v>
          </cell>
        </row>
        <row r="77">
          <cell r="A77" t="str">
            <v>EB-269-WF</v>
          </cell>
          <cell r="B77" t="str">
            <v>NAUCELLE PDC1</v>
          </cell>
          <cell r="C77">
            <v>1</v>
          </cell>
          <cell r="D77">
            <v>9360</v>
          </cell>
          <cell r="E77">
            <v>780</v>
          </cell>
          <cell r="F77" t="str">
            <v>KANGOO</v>
          </cell>
        </row>
        <row r="78">
          <cell r="A78" t="str">
            <v>DZ-444-XP</v>
          </cell>
          <cell r="B78" t="str">
            <v>Onet Le Chateau Pays ruthénois PPDC</v>
          </cell>
          <cell r="C78" t="str">
            <v>MANAGEMENT</v>
          </cell>
          <cell r="D78">
            <v>20800</v>
          </cell>
          <cell r="E78">
            <v>1733.3333333333333</v>
          </cell>
          <cell r="F78" t="str">
            <v>KANGOO</v>
          </cell>
        </row>
        <row r="79">
          <cell r="A79" t="str">
            <v>BR-599-KW</v>
          </cell>
          <cell r="B79" t="str">
            <v>REQUISTA PDC1</v>
          </cell>
          <cell r="C79">
            <v>7</v>
          </cell>
          <cell r="D79">
            <v>10545.6</v>
          </cell>
          <cell r="E79">
            <v>878.80000000000007</v>
          </cell>
          <cell r="F79" t="e">
            <v>#N/A</v>
          </cell>
        </row>
        <row r="80">
          <cell r="A80" t="str">
            <v>DQ-639-JH</v>
          </cell>
          <cell r="B80" t="str">
            <v>LUC LA PRIMAUBE PDC1</v>
          </cell>
          <cell r="C80">
            <v>1</v>
          </cell>
          <cell r="D80">
            <v>10764</v>
          </cell>
          <cell r="E80">
            <v>897</v>
          </cell>
          <cell r="F80" t="str">
            <v>KANGOO</v>
          </cell>
        </row>
        <row r="81">
          <cell r="A81" t="str">
            <v>DQ-373-JJ</v>
          </cell>
          <cell r="B81" t="str">
            <v>LUC LA PRIMAUBE PDC1</v>
          </cell>
          <cell r="C81">
            <v>2</v>
          </cell>
          <cell r="D81">
            <v>15038.400000000001</v>
          </cell>
          <cell r="E81">
            <v>1253.2</v>
          </cell>
          <cell r="F81" t="str">
            <v>KANGOO</v>
          </cell>
        </row>
        <row r="82">
          <cell r="A82" t="str">
            <v>CL-813-XA</v>
          </cell>
          <cell r="B82" t="str">
            <v>LUC LA PRIMAUBE PDC1</v>
          </cell>
          <cell r="C82">
            <v>3</v>
          </cell>
          <cell r="D82">
            <v>18470.400000000001</v>
          </cell>
          <cell r="E82">
            <v>1539.2</v>
          </cell>
          <cell r="F82" t="str">
            <v>KANGOO</v>
          </cell>
        </row>
        <row r="83">
          <cell r="A83" t="str">
            <v>CZ-531-PS</v>
          </cell>
          <cell r="B83" t="str">
            <v>REQUISTA PDC1</v>
          </cell>
          <cell r="C83">
            <v>2</v>
          </cell>
          <cell r="D83">
            <v>30232.800000000003</v>
          </cell>
          <cell r="E83">
            <v>2519.4</v>
          </cell>
          <cell r="F83" t="str">
            <v>KANGOO</v>
          </cell>
        </row>
        <row r="84">
          <cell r="A84" t="str">
            <v>DM-184-ST</v>
          </cell>
          <cell r="B84" t="str">
            <v>PONT DE SALARS PDC1</v>
          </cell>
          <cell r="C84">
            <v>1</v>
          </cell>
          <cell r="D84">
            <v>24128</v>
          </cell>
          <cell r="E84">
            <v>2010.6666666666667</v>
          </cell>
          <cell r="F84" t="str">
            <v>KANGOO</v>
          </cell>
        </row>
        <row r="85">
          <cell r="A85" t="str">
            <v>CZ-694-PS</v>
          </cell>
          <cell r="B85" t="str">
            <v>PONT DE SALARS PDC1</v>
          </cell>
          <cell r="C85">
            <v>2</v>
          </cell>
          <cell r="D85">
            <v>24336</v>
          </cell>
          <cell r="E85">
            <v>2028</v>
          </cell>
          <cell r="F85" t="str">
            <v>KANGOO</v>
          </cell>
        </row>
        <row r="86">
          <cell r="A86" t="str">
            <v>EB-738-PM</v>
          </cell>
          <cell r="B86" t="str">
            <v>PONT DE SALARS PDC1</v>
          </cell>
          <cell r="C86">
            <v>3</v>
          </cell>
          <cell r="D86">
            <v>34944</v>
          </cell>
          <cell r="E86">
            <v>2912</v>
          </cell>
          <cell r="F86" t="str">
            <v>KANGOO</v>
          </cell>
        </row>
        <row r="87">
          <cell r="A87" t="str">
            <v>CL-469-JZ</v>
          </cell>
          <cell r="B87" t="str">
            <v>LUC LA PRIMAUBE PDC1</v>
          </cell>
          <cell r="C87">
            <v>4</v>
          </cell>
          <cell r="D87">
            <v>23743.199999999997</v>
          </cell>
          <cell r="E87">
            <v>1978.5999999999997</v>
          </cell>
          <cell r="F87" t="str">
            <v>KANGOO</v>
          </cell>
        </row>
        <row r="88">
          <cell r="A88" t="str">
            <v>CZ-150-PS</v>
          </cell>
          <cell r="B88" t="str">
            <v>PONT DE SALARS PDC1</v>
          </cell>
          <cell r="C88" t="str">
            <v>Renfort</v>
          </cell>
          <cell r="D88">
            <v>30264</v>
          </cell>
          <cell r="E88">
            <v>2522</v>
          </cell>
          <cell r="F88" t="str">
            <v>KANGOO</v>
          </cell>
        </row>
        <row r="89">
          <cell r="A89" t="str">
            <v>DM-352-ST</v>
          </cell>
          <cell r="B89" t="str">
            <v>CASSAGNES BEGONHES PDC1</v>
          </cell>
          <cell r="C89">
            <v>1</v>
          </cell>
          <cell r="D89">
            <v>24960</v>
          </cell>
          <cell r="E89">
            <v>2080</v>
          </cell>
          <cell r="F89" t="str">
            <v>KANGOO</v>
          </cell>
        </row>
        <row r="90">
          <cell r="A90" t="str">
            <v>DQ-324-JJ</v>
          </cell>
          <cell r="B90" t="str">
            <v>LUC LA PRIMAUBE PDC1</v>
          </cell>
          <cell r="C90">
            <v>5</v>
          </cell>
          <cell r="D90">
            <v>17097.599999999999</v>
          </cell>
          <cell r="E90">
            <v>1424.8</v>
          </cell>
          <cell r="F90" t="str">
            <v>KANGOO</v>
          </cell>
        </row>
        <row r="91">
          <cell r="A91" t="str">
            <v>CG-503-HH</v>
          </cell>
          <cell r="B91" t="str">
            <v>PONT DE SALARS PDC1</v>
          </cell>
          <cell r="C91">
            <v>5</v>
          </cell>
          <cell r="D91">
            <v>30888</v>
          </cell>
          <cell r="E91">
            <v>2574</v>
          </cell>
          <cell r="F91" t="str">
            <v>KANGOO</v>
          </cell>
        </row>
        <row r="92">
          <cell r="A92" t="str">
            <v>DQ-296-JH</v>
          </cell>
          <cell r="B92" t="str">
            <v>LUC LA PRIMAUBE PDC1</v>
          </cell>
          <cell r="C92">
            <v>6</v>
          </cell>
          <cell r="D92">
            <v>8923.2000000000007</v>
          </cell>
          <cell r="E92">
            <v>743.6</v>
          </cell>
          <cell r="F92" t="str">
            <v>KANGOO</v>
          </cell>
        </row>
        <row r="93">
          <cell r="A93" t="str">
            <v>DW-018-XC</v>
          </cell>
          <cell r="B93" t="str">
            <v>PONT DE SALARS PDC1</v>
          </cell>
          <cell r="C93">
            <v>6</v>
          </cell>
          <cell r="D93">
            <v>26208</v>
          </cell>
          <cell r="E93">
            <v>2184</v>
          </cell>
          <cell r="F93" t="str">
            <v>KANGOO</v>
          </cell>
        </row>
        <row r="94">
          <cell r="A94" t="str">
            <v>DE-898-GA</v>
          </cell>
          <cell r="B94" t="str">
            <v>LUC LA PRIMAUBE PDC1</v>
          </cell>
          <cell r="C94">
            <v>7</v>
          </cell>
          <cell r="D94">
            <v>17971.2</v>
          </cell>
          <cell r="E94">
            <v>1497.6000000000001</v>
          </cell>
          <cell r="F94" t="str">
            <v>KANGOO</v>
          </cell>
        </row>
        <row r="95">
          <cell r="A95" t="str">
            <v>DZ-793-QC</v>
          </cell>
          <cell r="B95" t="str">
            <v>LUC LA PRIMAUBE PDC1</v>
          </cell>
          <cell r="C95">
            <v>8</v>
          </cell>
          <cell r="D95">
            <v>5316.48</v>
          </cell>
          <cell r="E95">
            <v>443.03999999999996</v>
          </cell>
          <cell r="F95" t="str">
            <v>KANGOO</v>
          </cell>
        </row>
        <row r="96">
          <cell r="A96" t="str">
            <v>CG-692-HH</v>
          </cell>
          <cell r="B96" t="str">
            <v>CASSAGNES BEGONHES PDC1</v>
          </cell>
          <cell r="C96">
            <v>3</v>
          </cell>
          <cell r="D96">
            <v>6240</v>
          </cell>
          <cell r="E96">
            <v>520</v>
          </cell>
          <cell r="F96" t="str">
            <v>KANGOO</v>
          </cell>
        </row>
        <row r="97">
          <cell r="A97" t="str">
            <v>DZ-050-QD</v>
          </cell>
          <cell r="B97" t="str">
            <v>LUC LA PRIMAUBE PDC1</v>
          </cell>
          <cell r="C97">
            <v>9</v>
          </cell>
          <cell r="D97">
            <v>2246.4</v>
          </cell>
          <cell r="E97">
            <v>187.20000000000002</v>
          </cell>
          <cell r="F97" t="str">
            <v>KANGOO</v>
          </cell>
        </row>
        <row r="98">
          <cell r="A98" t="str">
            <v>CG-650-HH</v>
          </cell>
          <cell r="B98" t="str">
            <v>REQUISTA PDC1</v>
          </cell>
          <cell r="C98">
            <v>4</v>
          </cell>
          <cell r="D98">
            <v>25927.199999999997</v>
          </cell>
          <cell r="E98">
            <v>2160.6</v>
          </cell>
          <cell r="F98" t="str">
            <v>KANGOO</v>
          </cell>
        </row>
        <row r="99">
          <cell r="A99" t="str">
            <v>EB-620-PL</v>
          </cell>
          <cell r="B99" t="str">
            <v>NAUCELLE PDC1</v>
          </cell>
          <cell r="C99">
            <v>2</v>
          </cell>
          <cell r="D99">
            <v>25615.199999999997</v>
          </cell>
          <cell r="E99">
            <v>2134.6</v>
          </cell>
          <cell r="F99" t="str">
            <v>KANGOO</v>
          </cell>
        </row>
        <row r="100">
          <cell r="A100" t="str">
            <v>DQ-649-JH</v>
          </cell>
          <cell r="B100" t="str">
            <v>LUC LA PRIMAUBE PDC1</v>
          </cell>
          <cell r="C100">
            <v>10</v>
          </cell>
          <cell r="D100">
            <v>15943.2</v>
          </cell>
          <cell r="E100">
            <v>1328.6000000000001</v>
          </cell>
          <cell r="F100" t="str">
            <v>KANGOO</v>
          </cell>
        </row>
        <row r="101">
          <cell r="A101" t="str">
            <v>DQ-058-JH</v>
          </cell>
          <cell r="B101" t="str">
            <v>LUC LA PRIMAUBE PDC1</v>
          </cell>
          <cell r="C101">
            <v>11</v>
          </cell>
          <cell r="D101">
            <v>11731.2</v>
          </cell>
          <cell r="E101">
            <v>977.6</v>
          </cell>
          <cell r="F101" t="str">
            <v>KANGOO</v>
          </cell>
        </row>
        <row r="102">
          <cell r="A102" t="str">
            <v>DF-540-JV</v>
          </cell>
          <cell r="B102" t="str">
            <v>NAUCELLE PDC1</v>
          </cell>
          <cell r="C102">
            <v>3</v>
          </cell>
          <cell r="D102">
            <v>29484</v>
          </cell>
          <cell r="E102">
            <v>2457</v>
          </cell>
          <cell r="F102" t="str">
            <v>KANGOO</v>
          </cell>
        </row>
        <row r="103">
          <cell r="A103" t="str">
            <v>EG-944-SW</v>
          </cell>
          <cell r="B103" t="str">
            <v>NAUCELLE PDC1</v>
          </cell>
          <cell r="C103">
            <v>4</v>
          </cell>
          <cell r="D103">
            <v>13166.400000000001</v>
          </cell>
          <cell r="E103">
            <v>1097.2</v>
          </cell>
          <cell r="F103" t="str">
            <v>KANGOO</v>
          </cell>
        </row>
        <row r="104">
          <cell r="A104" t="str">
            <v>CN-922-EK</v>
          </cell>
          <cell r="B104" t="str">
            <v>CASSAGNES BEGONHES PDC1</v>
          </cell>
          <cell r="C104">
            <v>4</v>
          </cell>
          <cell r="D104">
            <v>24336</v>
          </cell>
          <cell r="E104">
            <v>2028</v>
          </cell>
          <cell r="F104" t="str">
            <v>KANGOO</v>
          </cell>
        </row>
        <row r="105">
          <cell r="A105" t="str">
            <v>DV-263-DZ</v>
          </cell>
          <cell r="B105" t="str">
            <v>CASSAGNES BEGONHES PDC1</v>
          </cell>
          <cell r="C105">
            <v>5</v>
          </cell>
          <cell r="D105">
            <v>30264</v>
          </cell>
          <cell r="E105">
            <v>2522</v>
          </cell>
          <cell r="F105" t="str">
            <v>KANGOO</v>
          </cell>
        </row>
        <row r="106">
          <cell r="A106" t="str">
            <v>CK-335-JN</v>
          </cell>
          <cell r="B106" t="str">
            <v>REQUISTA PDC1</v>
          </cell>
          <cell r="C106">
            <v>1</v>
          </cell>
          <cell r="D106">
            <v>32385.599999999999</v>
          </cell>
          <cell r="E106">
            <v>2698.7999999999997</v>
          </cell>
          <cell r="F106" t="str">
            <v>KANGOO</v>
          </cell>
        </row>
        <row r="107">
          <cell r="A107" t="str">
            <v>CK-694-JN</v>
          </cell>
          <cell r="B107" t="str">
            <v>REQUISTA PDC1</v>
          </cell>
          <cell r="C107">
            <v>5</v>
          </cell>
          <cell r="D107">
            <v>30607.199999999997</v>
          </cell>
          <cell r="E107">
            <v>2550.6</v>
          </cell>
          <cell r="F107" t="str">
            <v>KANGOO</v>
          </cell>
        </row>
        <row r="108">
          <cell r="A108" t="str">
            <v>EE-976-EK</v>
          </cell>
          <cell r="B108" t="str">
            <v>REQUISTA PDC1</v>
          </cell>
          <cell r="C108">
            <v>6</v>
          </cell>
          <cell r="D108">
            <v>32479.199999999997</v>
          </cell>
          <cell r="E108">
            <v>2706.6</v>
          </cell>
          <cell r="F108" t="str">
            <v>KANGOO</v>
          </cell>
        </row>
        <row r="109">
          <cell r="A109" t="str">
            <v>EB-323-PL</v>
          </cell>
          <cell r="B109" t="str">
            <v>NAUCELLE PDC1</v>
          </cell>
          <cell r="C109">
            <v>6</v>
          </cell>
          <cell r="D109">
            <v>31668</v>
          </cell>
          <cell r="E109">
            <v>2639</v>
          </cell>
          <cell r="F109" t="str">
            <v>KANGOO</v>
          </cell>
        </row>
        <row r="110">
          <cell r="A110" t="str">
            <v>EE-852-EK</v>
          </cell>
          <cell r="B110" t="str">
            <v>CASSAGNES BEGONHES PDC1</v>
          </cell>
          <cell r="C110">
            <v>6</v>
          </cell>
          <cell r="D110">
            <v>29328</v>
          </cell>
          <cell r="E110">
            <v>2444</v>
          </cell>
          <cell r="F110" t="str">
            <v>KANGOO</v>
          </cell>
        </row>
        <row r="111">
          <cell r="A111" t="str">
            <v>EK-103-ZA</v>
          </cell>
          <cell r="B111" t="str">
            <v>LUC LA PRIMAUBE PDC1</v>
          </cell>
          <cell r="C111">
            <v>12</v>
          </cell>
          <cell r="D111">
            <v>8320</v>
          </cell>
          <cell r="E111">
            <v>693.33333333333337</v>
          </cell>
          <cell r="F111" t="str">
            <v>KANGOO</v>
          </cell>
        </row>
        <row r="112">
          <cell r="A112" t="str">
            <v>CT-631-TJ</v>
          </cell>
          <cell r="B112" t="str">
            <v>PONT DE SALARS PDC1</v>
          </cell>
          <cell r="C112">
            <v>7</v>
          </cell>
          <cell r="D112">
            <v>32136</v>
          </cell>
          <cell r="E112">
            <v>2678</v>
          </cell>
          <cell r="F112" t="str">
            <v>KANGOO</v>
          </cell>
        </row>
        <row r="113">
          <cell r="A113" t="str">
            <v>DL-706-MY</v>
          </cell>
          <cell r="B113" t="str">
            <v>LUC LA PRIMAUBE PDC1</v>
          </cell>
          <cell r="C113">
            <v>13</v>
          </cell>
          <cell r="D113">
            <v>23181.599999999999</v>
          </cell>
          <cell r="E113">
            <v>1931.8</v>
          </cell>
          <cell r="F113" t="str">
            <v>KANGOO</v>
          </cell>
        </row>
        <row r="114">
          <cell r="A114" t="str">
            <v>EP-791-GX</v>
          </cell>
          <cell r="B114" t="str">
            <v>PONT DE SALARS PDC1</v>
          </cell>
          <cell r="C114">
            <v>8</v>
          </cell>
          <cell r="D114">
            <v>34944</v>
          </cell>
          <cell r="E114">
            <v>2912</v>
          </cell>
          <cell r="F114" t="str">
            <v>KANGOO</v>
          </cell>
        </row>
        <row r="115">
          <cell r="A115" t="str">
            <v>CZ-453-PS</v>
          </cell>
          <cell r="B115" t="str">
            <v>PONT DE SALARS PDC1</v>
          </cell>
          <cell r="C115">
            <v>9</v>
          </cell>
          <cell r="D115">
            <v>47424</v>
          </cell>
          <cell r="E115">
            <v>3952</v>
          </cell>
          <cell r="F115" t="str">
            <v>KANGOO</v>
          </cell>
        </row>
        <row r="116">
          <cell r="A116" t="str">
            <v>EF-339-BL</v>
          </cell>
          <cell r="B116" t="str">
            <v>LUC LA PRIMAUBE PDC1</v>
          </cell>
          <cell r="C116">
            <v>14</v>
          </cell>
          <cell r="D116">
            <v>21590.400000000001</v>
          </cell>
          <cell r="E116">
            <v>1799.2</v>
          </cell>
          <cell r="F116" t="str">
            <v>KANGOO</v>
          </cell>
        </row>
        <row r="117">
          <cell r="A117" t="str">
            <v>CZ-624-PS</v>
          </cell>
          <cell r="B117" t="str">
            <v>LUC LA PRIMAUBE PDC1</v>
          </cell>
          <cell r="C117">
            <v>15</v>
          </cell>
          <cell r="D117">
            <v>26114.400000000001</v>
          </cell>
          <cell r="E117">
            <v>2176.2000000000003</v>
          </cell>
          <cell r="F117" t="str">
            <v>KANGOO</v>
          </cell>
        </row>
        <row r="118">
          <cell r="A118" t="str">
            <v>CG-629-HH</v>
          </cell>
          <cell r="B118" t="str">
            <v>PONT DE SALARS PDC1</v>
          </cell>
          <cell r="C118">
            <v>4</v>
          </cell>
          <cell r="D118">
            <v>39520</v>
          </cell>
          <cell r="E118">
            <v>3293.3333333333335</v>
          </cell>
          <cell r="F118" t="str">
            <v>KANGOO</v>
          </cell>
        </row>
        <row r="119">
          <cell r="A119" t="str">
            <v>CG-669-HH</v>
          </cell>
          <cell r="B119" t="str">
            <v>CASSAGNES BEGONHES PDC1</v>
          </cell>
          <cell r="C119">
            <v>7</v>
          </cell>
          <cell r="D119">
            <v>6240</v>
          </cell>
          <cell r="E119">
            <v>520</v>
          </cell>
          <cell r="F119" t="str">
            <v>KANGOO</v>
          </cell>
        </row>
        <row r="120">
          <cell r="A120" t="str">
            <v>CZ-720-PS</v>
          </cell>
          <cell r="B120" t="str">
            <v>LUC LA PRIMAUBE PDC1</v>
          </cell>
          <cell r="C120">
            <v>16</v>
          </cell>
          <cell r="D120">
            <v>31262.400000000001</v>
          </cell>
          <cell r="E120">
            <v>2605.2000000000003</v>
          </cell>
          <cell r="F120" t="str">
            <v>KANGOO</v>
          </cell>
        </row>
        <row r="121">
          <cell r="A121" t="str">
            <v>CP-065-MV</v>
          </cell>
          <cell r="B121" t="str">
            <v>REQUISTA PDC1</v>
          </cell>
          <cell r="C121">
            <v>8</v>
          </cell>
          <cell r="D121">
            <v>25084.800000000003</v>
          </cell>
          <cell r="E121">
            <v>2090.4</v>
          </cell>
          <cell r="F121" t="str">
            <v>KANGOO</v>
          </cell>
        </row>
        <row r="122">
          <cell r="A122" t="str">
            <v>CZ-962-PS</v>
          </cell>
          <cell r="B122" t="str">
            <v>PONT DE SALARS PDC1</v>
          </cell>
          <cell r="C122">
            <v>11</v>
          </cell>
          <cell r="D122">
            <v>44616</v>
          </cell>
          <cell r="E122">
            <v>3718</v>
          </cell>
          <cell r="F122" t="str">
            <v>KANGOO</v>
          </cell>
        </row>
        <row r="123">
          <cell r="A123" t="str">
            <v>EL-606-PX</v>
          </cell>
          <cell r="B123" t="str">
            <v>NAUCELLE PDC1</v>
          </cell>
          <cell r="C123">
            <v>7</v>
          </cell>
          <cell r="D123">
            <v>23992.800000000003</v>
          </cell>
          <cell r="E123">
            <v>1999.4000000000003</v>
          </cell>
          <cell r="F123" t="str">
            <v>KANGOO</v>
          </cell>
        </row>
        <row r="124">
          <cell r="A124" t="str">
            <v>CZ-915-PS</v>
          </cell>
          <cell r="B124" t="str">
            <v>LUC LA PRIMAUBE PDC1</v>
          </cell>
          <cell r="C124">
            <v>17</v>
          </cell>
          <cell r="D124">
            <v>37159.199999999997</v>
          </cell>
          <cell r="E124">
            <v>3096.6</v>
          </cell>
          <cell r="F124" t="str">
            <v>KANGOO</v>
          </cell>
        </row>
        <row r="125">
          <cell r="A125" t="str">
            <v>CT-323-JY</v>
          </cell>
          <cell r="B125" t="str">
            <v>LUC LA PRIMAUBE PDC1</v>
          </cell>
          <cell r="C125">
            <v>18</v>
          </cell>
          <cell r="D125">
            <v>37128</v>
          </cell>
          <cell r="E125">
            <v>3094</v>
          </cell>
          <cell r="F125" t="str">
            <v>KANGOO</v>
          </cell>
        </row>
        <row r="126">
          <cell r="A126" t="str">
            <v>CZ-331-VG</v>
          </cell>
          <cell r="B126" t="str">
            <v>NAUCELLE PDC1</v>
          </cell>
          <cell r="C126">
            <v>8</v>
          </cell>
          <cell r="D126">
            <v>27300</v>
          </cell>
          <cell r="E126">
            <v>2275</v>
          </cell>
          <cell r="F126" t="str">
            <v>KANGOO</v>
          </cell>
        </row>
        <row r="127">
          <cell r="A127" t="str">
            <v>DD-497-VP</v>
          </cell>
          <cell r="B127" t="str">
            <v>REQUISTA PDC1</v>
          </cell>
          <cell r="C127">
            <v>3</v>
          </cell>
          <cell r="D127">
            <v>26332.800000000003</v>
          </cell>
          <cell r="E127">
            <v>2194.4</v>
          </cell>
          <cell r="F127" t="str">
            <v>KANGOO</v>
          </cell>
        </row>
        <row r="128">
          <cell r="A128" t="str">
            <v>CZ-457-ZL</v>
          </cell>
          <cell r="B128" t="str">
            <v>CASSAGNES BEGONHES PDC1</v>
          </cell>
          <cell r="C128">
            <v>9</v>
          </cell>
          <cell r="D128">
            <v>32136</v>
          </cell>
          <cell r="E128">
            <v>2678</v>
          </cell>
          <cell r="F128" t="str">
            <v>KANGOO</v>
          </cell>
        </row>
        <row r="129">
          <cell r="A129" t="str">
            <v>CT-862-JX</v>
          </cell>
          <cell r="B129" t="str">
            <v>LUC LA PRIMAUBE PDC1</v>
          </cell>
          <cell r="C129">
            <v>19</v>
          </cell>
          <cell r="D129">
            <v>21840</v>
          </cell>
          <cell r="E129">
            <v>1820</v>
          </cell>
          <cell r="F129" t="str">
            <v>KANGOO</v>
          </cell>
        </row>
        <row r="130">
          <cell r="A130" t="str">
            <v>DD-824-VN</v>
          </cell>
          <cell r="B130" t="str">
            <v>LUC LA PRIMAUBE PDC1</v>
          </cell>
          <cell r="C130">
            <v>20</v>
          </cell>
          <cell r="D130">
            <v>31356</v>
          </cell>
          <cell r="E130">
            <v>2613</v>
          </cell>
          <cell r="F130" t="str">
            <v>KANGOO</v>
          </cell>
        </row>
        <row r="131">
          <cell r="A131" t="str">
            <v>DW-329-XD</v>
          </cell>
          <cell r="B131" t="str">
            <v>NAUCELLE PDC1</v>
          </cell>
          <cell r="C131">
            <v>9</v>
          </cell>
          <cell r="D131">
            <v>36504</v>
          </cell>
          <cell r="E131">
            <v>3042</v>
          </cell>
          <cell r="F131" t="str">
            <v>KANGOO</v>
          </cell>
        </row>
        <row r="132">
          <cell r="A132" t="str">
            <v>DW-951-SP</v>
          </cell>
          <cell r="B132" t="str">
            <v>NAUCELLE PDC1</v>
          </cell>
          <cell r="C132">
            <v>10</v>
          </cell>
          <cell r="D132">
            <v>10015.200000000001</v>
          </cell>
          <cell r="E132">
            <v>834.6</v>
          </cell>
          <cell r="F132" t="str">
            <v>KANGOO</v>
          </cell>
        </row>
        <row r="133">
          <cell r="A133" t="str">
            <v>CP-560-AZ</v>
          </cell>
          <cell r="B133" t="str">
            <v>LUC LA PRIMAUBE PDC1</v>
          </cell>
          <cell r="C133" t="str">
            <v>COLLECTE 1</v>
          </cell>
          <cell r="D133">
            <v>3900</v>
          </cell>
          <cell r="E133">
            <v>325</v>
          </cell>
          <cell r="F133" t="str">
            <v>KANGOO</v>
          </cell>
        </row>
        <row r="134">
          <cell r="A134" t="str">
            <v>CY-463-LP</v>
          </cell>
          <cell r="B134" t="str">
            <v>LUC LA PRIMAUBE PDC1</v>
          </cell>
          <cell r="C134" t="str">
            <v>COLLECTE REMISE</v>
          </cell>
          <cell r="D134">
            <v>20280</v>
          </cell>
          <cell r="E134">
            <v>1690</v>
          </cell>
          <cell r="F134" t="str">
            <v>KANGOO</v>
          </cell>
        </row>
        <row r="135">
          <cell r="A135" t="str">
            <v>BZ-057-FZ</v>
          </cell>
          <cell r="B135" t="str">
            <v>PONT DE SALARS PDC1</v>
          </cell>
          <cell r="C135">
            <v>12</v>
          </cell>
          <cell r="D135">
            <v>20904</v>
          </cell>
          <cell r="E135">
            <v>1742</v>
          </cell>
          <cell r="F135" t="str">
            <v>BERLINGO</v>
          </cell>
        </row>
        <row r="136">
          <cell r="A136" t="str">
            <v>CK-566-JN</v>
          </cell>
          <cell r="B136" t="str">
            <v>BROQUIES PDC2</v>
          </cell>
          <cell r="C136">
            <v>6</v>
          </cell>
          <cell r="D136">
            <v>28392</v>
          </cell>
          <cell r="E136">
            <v>2366</v>
          </cell>
          <cell r="F136" t="str">
            <v>KANGOO</v>
          </cell>
        </row>
        <row r="137">
          <cell r="A137" t="str">
            <v>CR-502-SB</v>
          </cell>
          <cell r="B137" t="str">
            <v>VILLEFRANCHE DE PANAT PDC1</v>
          </cell>
          <cell r="C137">
            <v>5</v>
          </cell>
          <cell r="D137">
            <v>8320</v>
          </cell>
          <cell r="E137">
            <v>693.33333333333337</v>
          </cell>
          <cell r="F137" t="str">
            <v>KANGOO</v>
          </cell>
        </row>
        <row r="138">
          <cell r="A138" t="str">
            <v>EH-360-NE</v>
          </cell>
          <cell r="B138" t="str">
            <v>VILLEFRANCHE DE PANAT PDC1</v>
          </cell>
          <cell r="C138">
            <v>4</v>
          </cell>
          <cell r="D138">
            <v>24148.800000000003</v>
          </cell>
          <cell r="E138">
            <v>2012.4000000000003</v>
          </cell>
          <cell r="F138" t="str">
            <v>KANGOO</v>
          </cell>
        </row>
        <row r="139">
          <cell r="A139" t="str">
            <v>EN-153-C2</v>
          </cell>
          <cell r="B139" t="str">
            <v>VILLEFRANCHE DE PANAT PDC1</v>
          </cell>
          <cell r="C139">
            <v>1</v>
          </cell>
          <cell r="D139">
            <v>24024</v>
          </cell>
          <cell r="E139">
            <v>2002</v>
          </cell>
          <cell r="F139" t="str">
            <v>KANGOO</v>
          </cell>
        </row>
        <row r="140">
          <cell r="A140" t="str">
            <v>CZ-510-ZL</v>
          </cell>
          <cell r="B140" t="str">
            <v>VILLEFRANCHE DE PANAT PDC1</v>
          </cell>
          <cell r="C140">
            <v>2</v>
          </cell>
          <cell r="D140">
            <v>30108</v>
          </cell>
          <cell r="E140">
            <v>2509</v>
          </cell>
          <cell r="F140" t="str">
            <v>KANGOO</v>
          </cell>
        </row>
        <row r="141">
          <cell r="A141" t="str">
            <v>EH-733-FV</v>
          </cell>
          <cell r="B141" t="str">
            <v>BROQUIES PDC2</v>
          </cell>
          <cell r="C141">
            <v>8</v>
          </cell>
          <cell r="D141">
            <v>23712</v>
          </cell>
          <cell r="E141">
            <v>1976</v>
          </cell>
          <cell r="F141" t="str">
            <v>KANGOO</v>
          </cell>
        </row>
        <row r="142">
          <cell r="A142" t="str">
            <v>CZ-324-PS</v>
          </cell>
          <cell r="B142" t="str">
            <v>RIEUPEYROUX PDC1</v>
          </cell>
          <cell r="C142">
            <v>2</v>
          </cell>
          <cell r="D142">
            <v>22464</v>
          </cell>
          <cell r="E142">
            <v>1872</v>
          </cell>
          <cell r="F142" t="str">
            <v>KANGOO</v>
          </cell>
        </row>
        <row r="143">
          <cell r="A143" t="str">
            <v>CZ-270-PS</v>
          </cell>
          <cell r="B143" t="str">
            <v>RIEUPEYROUX PDC1</v>
          </cell>
          <cell r="C143">
            <v>3</v>
          </cell>
          <cell r="D143">
            <v>21840</v>
          </cell>
          <cell r="E143">
            <v>1820</v>
          </cell>
          <cell r="F143" t="str">
            <v>KANGOO</v>
          </cell>
        </row>
        <row r="144">
          <cell r="A144" t="str">
            <v>CK-571-JN</v>
          </cell>
          <cell r="B144" t="str">
            <v>RIEUPEYROUX PDC1</v>
          </cell>
          <cell r="C144">
            <v>5</v>
          </cell>
          <cell r="D144">
            <v>30888</v>
          </cell>
          <cell r="E144">
            <v>2574</v>
          </cell>
          <cell r="F144" t="str">
            <v>KANGOO</v>
          </cell>
        </row>
        <row r="145">
          <cell r="A145" t="str">
            <v>EK-449-YZ</v>
          </cell>
          <cell r="B145" t="str">
            <v>RIEUPEYROUX PDC1</v>
          </cell>
          <cell r="C145">
            <v>6</v>
          </cell>
          <cell r="D145">
            <v>22152</v>
          </cell>
          <cell r="E145">
            <v>1846</v>
          </cell>
          <cell r="F145" t="str">
            <v>KANGOO</v>
          </cell>
        </row>
        <row r="146">
          <cell r="A146" t="str">
            <v>CG-835-AG</v>
          </cell>
          <cell r="B146" t="str">
            <v>RIEUPEYROUX PDC1</v>
          </cell>
          <cell r="C146">
            <v>7</v>
          </cell>
          <cell r="D146">
            <v>29640</v>
          </cell>
          <cell r="E146">
            <v>2470</v>
          </cell>
          <cell r="F146" t="str">
            <v>KANGOO</v>
          </cell>
        </row>
        <row r="147">
          <cell r="A147" t="str">
            <v>EE-445-ZN</v>
          </cell>
          <cell r="B147" t="str">
            <v>RIEUPEYROUX PDC1</v>
          </cell>
          <cell r="C147">
            <v>8</v>
          </cell>
          <cell r="D147">
            <v>26208</v>
          </cell>
          <cell r="E147">
            <v>2184</v>
          </cell>
          <cell r="F147" t="str">
            <v>KANGOO</v>
          </cell>
        </row>
        <row r="148">
          <cell r="A148" t="str">
            <v xml:space="preserve">EP-692-DV  </v>
          </cell>
          <cell r="B148" t="str">
            <v>RIEUPEYROUX PDC1</v>
          </cell>
          <cell r="C148">
            <v>9</v>
          </cell>
          <cell r="D148">
            <v>23712</v>
          </cell>
          <cell r="E148">
            <v>1976</v>
          </cell>
          <cell r="F148" t="str">
            <v>KANGOO</v>
          </cell>
        </row>
        <row r="149">
          <cell r="A149" t="str">
            <v>CZ-073-PS</v>
          </cell>
          <cell r="B149" t="str">
            <v>RIEUPEYROUX PDC1</v>
          </cell>
          <cell r="C149">
            <v>10</v>
          </cell>
          <cell r="D149">
            <v>25584</v>
          </cell>
          <cell r="E149">
            <v>2132</v>
          </cell>
          <cell r="F149" t="str">
            <v>KANGOO</v>
          </cell>
        </row>
        <row r="150">
          <cell r="A150" t="str">
            <v>CZ-165-PS</v>
          </cell>
          <cell r="B150" t="str">
            <v>RIEUPEYROUX PDC1</v>
          </cell>
          <cell r="C150">
            <v>12</v>
          </cell>
          <cell r="D150">
            <v>31824</v>
          </cell>
          <cell r="E150">
            <v>2652</v>
          </cell>
          <cell r="F150" t="str">
            <v>KANGOO</v>
          </cell>
        </row>
        <row r="151">
          <cell r="A151" t="str">
            <v>CG-238-AH</v>
          </cell>
          <cell r="B151" t="str">
            <v>RIEUPEYROUX PDC1</v>
          </cell>
          <cell r="C151">
            <v>13</v>
          </cell>
          <cell r="D151">
            <v>23400</v>
          </cell>
          <cell r="E151">
            <v>1950</v>
          </cell>
          <cell r="F151" t="str">
            <v>KANGOO</v>
          </cell>
        </row>
        <row r="152">
          <cell r="A152" t="str">
            <v>CK-455-QV</v>
          </cell>
          <cell r="B152" t="str">
            <v>RIEUPEYROUX PDC1</v>
          </cell>
          <cell r="C152">
            <v>14</v>
          </cell>
          <cell r="D152">
            <v>31824</v>
          </cell>
          <cell r="E152">
            <v>2652</v>
          </cell>
          <cell r="F152" t="str">
            <v>KANGOO</v>
          </cell>
        </row>
        <row r="153">
          <cell r="A153" t="str">
            <v>EC-366-ET</v>
          </cell>
          <cell r="B153" t="str">
            <v>LUC LA PRIMAUBE PDC1</v>
          </cell>
          <cell r="C153" t="str">
            <v>Management</v>
          </cell>
          <cell r="D153">
            <v>15600</v>
          </cell>
          <cell r="E153">
            <v>1300</v>
          </cell>
          <cell r="F153" t="str">
            <v>KANGOO</v>
          </cell>
        </row>
        <row r="154">
          <cell r="A154" t="str">
            <v>CV-470-ES</v>
          </cell>
          <cell r="B154" t="str">
            <v>Onet Le Chateau Pays ruthénois PPDC</v>
          </cell>
          <cell r="C154" t="str">
            <v>Rem 1 - BAL 2</v>
          </cell>
          <cell r="D154">
            <v>21008</v>
          </cell>
          <cell r="E154">
            <v>1750.6666666666667</v>
          </cell>
          <cell r="F154" t="str">
            <v>KANGOO</v>
          </cell>
        </row>
        <row r="155">
          <cell r="A155" t="str">
            <v>CV-057-ER</v>
          </cell>
          <cell r="B155" t="str">
            <v>Onet Le Chateau Pays ruthénois PPDC</v>
          </cell>
          <cell r="C155" t="str">
            <v>Rem 3 - BAL 1 - Coll 4</v>
          </cell>
          <cell r="D155">
            <v>17999.800000000003</v>
          </cell>
          <cell r="E155">
            <v>1499.9833333333336</v>
          </cell>
          <cell r="F155" t="str">
            <v>KANGOO</v>
          </cell>
        </row>
        <row r="156">
          <cell r="A156" t="str">
            <v>CV-245-ER</v>
          </cell>
          <cell r="B156" t="str">
            <v>Onet Le Chateau Pays ruthénois PPDC</v>
          </cell>
          <cell r="C156" t="str">
            <v>Rem 5 - Coll 1 - BAL 4</v>
          </cell>
          <cell r="D156">
            <v>19006</v>
          </cell>
          <cell r="E156">
            <v>1583.8333333333333</v>
          </cell>
          <cell r="F156" t="str">
            <v>KANGOO</v>
          </cell>
        </row>
        <row r="157">
          <cell r="A157" t="str">
            <v>CZ-602-NV</v>
          </cell>
          <cell r="B157" t="str">
            <v>Onet Le Chateau Pays ruthénois PPDC</v>
          </cell>
          <cell r="C157" t="str">
            <v>Remise+Collecte</v>
          </cell>
          <cell r="D157">
            <v>15002</v>
          </cell>
          <cell r="E157">
            <v>1250.1666666666667</v>
          </cell>
          <cell r="F157" t="str">
            <v>KANGOO</v>
          </cell>
        </row>
        <row r="158">
          <cell r="A158" t="str">
            <v>EB-151-WC</v>
          </cell>
          <cell r="B158" t="str">
            <v>Onet Le Chateau Pays ruthénois PPDC</v>
          </cell>
          <cell r="C158" t="str">
            <v>RESERVE</v>
          </cell>
          <cell r="D158">
            <v>0</v>
          </cell>
          <cell r="E158">
            <v>0</v>
          </cell>
          <cell r="F158" t="str">
            <v>KANGOO</v>
          </cell>
        </row>
        <row r="159">
          <cell r="A159" t="str">
            <v>EB-084-PM</v>
          </cell>
          <cell r="B159" t="str">
            <v>Onet Le Chateau Pays ruthénois PPDC</v>
          </cell>
          <cell r="C159" t="str">
            <v>RESERVE</v>
          </cell>
          <cell r="D159">
            <v>0</v>
          </cell>
          <cell r="E159">
            <v>0</v>
          </cell>
          <cell r="F159" t="str">
            <v>KANGOO</v>
          </cell>
        </row>
        <row r="160">
          <cell r="A160" t="str">
            <v>DD-517-C</v>
          </cell>
          <cell r="B160" t="str">
            <v>Onet Le Chateau Pays ruthénois PPDC</v>
          </cell>
          <cell r="C160" t="str">
            <v>RESERVE</v>
          </cell>
          <cell r="D160">
            <v>0</v>
          </cell>
          <cell r="E160">
            <v>0</v>
          </cell>
          <cell r="F160" t="str">
            <v>KANGOO</v>
          </cell>
        </row>
      </sheetData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EC6C2"/>
  </sheetPr>
  <dimension ref="A1:Q59"/>
  <sheetViews>
    <sheetView showGridLines="0" tabSelected="1" workbookViewId="0">
      <selection activeCell="E15" sqref="E15"/>
    </sheetView>
  </sheetViews>
  <sheetFormatPr baseColWidth="10" defaultRowHeight="12.75" x14ac:dyDescent="0.2"/>
  <cols>
    <col min="1" max="1" width="25.140625" bestFit="1" customWidth="1"/>
    <col min="2" max="2" width="25" bestFit="1" customWidth="1"/>
    <col min="4" max="4" width="16.42578125" customWidth="1"/>
    <col min="5" max="8" width="18.42578125" customWidth="1"/>
    <col min="13" max="13" width="15.42578125" bestFit="1" customWidth="1"/>
  </cols>
  <sheetData>
    <row r="1" spans="1:15" x14ac:dyDescent="0.2">
      <c r="A1" s="1" t="s">
        <v>0</v>
      </c>
      <c r="B1" s="2" t="s">
        <v>13</v>
      </c>
      <c r="C1" s="3" t="s">
        <v>14</v>
      </c>
      <c r="D1" s="4">
        <v>0</v>
      </c>
      <c r="E1" s="5" t="s">
        <v>15</v>
      </c>
      <c r="F1" s="5" t="s">
        <v>4</v>
      </c>
      <c r="G1" s="5" t="s">
        <v>16</v>
      </c>
      <c r="H1" s="5" t="s">
        <v>17</v>
      </c>
      <c r="I1" s="6" t="s">
        <v>1</v>
      </c>
    </row>
    <row r="2" spans="1:15" x14ac:dyDescent="0.2">
      <c r="A2" s="7"/>
      <c r="B2" s="8"/>
      <c r="C2" s="4"/>
      <c r="D2" s="9" t="s">
        <v>15</v>
      </c>
      <c r="E2" s="10" t="s">
        <v>24</v>
      </c>
      <c r="F2" s="10" t="s">
        <v>25</v>
      </c>
      <c r="G2" s="10" t="s">
        <v>25</v>
      </c>
      <c r="H2" s="10" t="s">
        <v>25</v>
      </c>
    </row>
    <row r="3" spans="1:15" x14ac:dyDescent="0.2">
      <c r="A3" s="7"/>
      <c r="B3" s="8"/>
      <c r="C3" s="4"/>
      <c r="D3" s="9" t="s">
        <v>4</v>
      </c>
      <c r="E3" s="10" t="s">
        <v>20</v>
      </c>
      <c r="F3" s="10" t="s">
        <v>21</v>
      </c>
      <c r="G3" s="10" t="s">
        <v>22</v>
      </c>
      <c r="H3" s="10" t="s">
        <v>23</v>
      </c>
    </row>
    <row r="4" spans="1:15" x14ac:dyDescent="0.2">
      <c r="A4" s="7"/>
      <c r="B4" s="8"/>
      <c r="C4" s="4"/>
      <c r="D4" s="9" t="s">
        <v>18</v>
      </c>
      <c r="E4" s="11">
        <v>100000</v>
      </c>
      <c r="F4" s="11">
        <v>100000</v>
      </c>
      <c r="G4" s="11">
        <v>100000</v>
      </c>
      <c r="H4" s="11">
        <v>100000</v>
      </c>
    </row>
    <row r="5" spans="1:15" x14ac:dyDescent="0.2">
      <c r="A5" s="7"/>
      <c r="B5" s="8"/>
      <c r="C5" s="4"/>
      <c r="D5" s="9" t="s">
        <v>16</v>
      </c>
      <c r="E5" s="11">
        <v>56</v>
      </c>
      <c r="F5" s="11">
        <v>11</v>
      </c>
      <c r="G5" s="11">
        <v>19</v>
      </c>
      <c r="H5" s="11">
        <v>56</v>
      </c>
    </row>
    <row r="6" spans="1:15" x14ac:dyDescent="0.2">
      <c r="A6" s="12"/>
      <c r="B6" s="13" t="s">
        <v>4</v>
      </c>
      <c r="C6" s="14">
        <v>0</v>
      </c>
      <c r="D6" s="15" t="s">
        <v>17</v>
      </c>
      <c r="E6" s="13">
        <v>-90044</v>
      </c>
      <c r="F6" s="13">
        <v>-57452</v>
      </c>
      <c r="G6" s="13">
        <v>230</v>
      </c>
      <c r="H6" s="13">
        <v>-90390</v>
      </c>
    </row>
    <row r="7" spans="1:15" x14ac:dyDescent="0.2">
      <c r="A7" s="16" t="s">
        <v>2</v>
      </c>
      <c r="B7" s="16" t="s">
        <v>4</v>
      </c>
      <c r="C7" s="16" t="s">
        <v>3</v>
      </c>
      <c r="D7" s="16" t="s">
        <v>19</v>
      </c>
      <c r="E7" s="17">
        <v>8</v>
      </c>
      <c r="F7" s="17">
        <v>5</v>
      </c>
      <c r="G7" s="17">
        <v>2</v>
      </c>
      <c r="H7" s="17">
        <v>4</v>
      </c>
      <c r="I7" s="16" t="s">
        <v>3</v>
      </c>
      <c r="J7" s="16" t="s">
        <v>4</v>
      </c>
    </row>
    <row r="8" spans="1:15" x14ac:dyDescent="0.2">
      <c r="A8" s="16" t="s">
        <v>24</v>
      </c>
      <c r="B8" s="16" t="s">
        <v>20</v>
      </c>
      <c r="C8" s="16">
        <v>8</v>
      </c>
      <c r="D8" s="18">
        <v>1659.3333333333333</v>
      </c>
      <c r="E8" s="19">
        <v>2878.666666666657</v>
      </c>
      <c r="F8" s="19">
        <v>39199.333333333336</v>
      </c>
      <c r="G8" s="19">
        <v>31757.333333333343</v>
      </c>
      <c r="H8" s="19">
        <v>2532.666666666657</v>
      </c>
      <c r="I8" s="16">
        <v>8</v>
      </c>
      <c r="J8" s="16" t="s">
        <v>20</v>
      </c>
    </row>
    <row r="9" spans="1:15" x14ac:dyDescent="0.2">
      <c r="A9" s="16" t="s">
        <v>25</v>
      </c>
      <c r="B9" s="16" t="s">
        <v>21</v>
      </c>
      <c r="C9" s="16">
        <v>5</v>
      </c>
      <c r="D9" s="18">
        <v>808.66666666666663</v>
      </c>
      <c r="E9" s="19">
        <v>44758.666666666672</v>
      </c>
      <c r="F9" s="19">
        <v>48556.666666666672</v>
      </c>
      <c r="G9" s="19">
        <v>15594.666666666672</v>
      </c>
      <c r="H9" s="19">
        <v>45104.666666666672</v>
      </c>
      <c r="I9" s="16">
        <v>5</v>
      </c>
      <c r="J9" s="16" t="s">
        <v>21</v>
      </c>
    </row>
    <row r="10" spans="1:15" x14ac:dyDescent="0.2">
      <c r="A10" s="16" t="s">
        <v>25</v>
      </c>
      <c r="B10" s="16" t="s">
        <v>22</v>
      </c>
      <c r="C10" s="16">
        <v>2</v>
      </c>
      <c r="D10" s="18">
        <v>1932</v>
      </c>
      <c r="E10" s="19">
        <v>18148</v>
      </c>
      <c r="F10" s="19">
        <v>36200</v>
      </c>
      <c r="G10" s="19">
        <v>36938</v>
      </c>
      <c r="H10" s="19">
        <v>17802</v>
      </c>
      <c r="I10" s="16">
        <v>2</v>
      </c>
      <c r="J10" s="16" t="s">
        <v>22</v>
      </c>
    </row>
    <row r="11" spans="1:15" x14ac:dyDescent="0.2">
      <c r="A11" s="16" t="s">
        <v>25</v>
      </c>
      <c r="B11" s="16" t="s">
        <v>23</v>
      </c>
      <c r="C11" s="16">
        <v>4</v>
      </c>
      <c r="D11" s="18">
        <v>1601.6666666666667</v>
      </c>
      <c r="E11" s="19">
        <v>350.66666666665697</v>
      </c>
      <c r="F11" s="19">
        <v>39833.666666666664</v>
      </c>
      <c r="G11" s="19">
        <v>30661.666666666672</v>
      </c>
      <c r="H11" s="19">
        <v>696.66666666665697</v>
      </c>
      <c r="I11" s="16">
        <v>4</v>
      </c>
      <c r="J11" s="16" t="s">
        <v>23</v>
      </c>
    </row>
    <row r="12" spans="1:15" x14ac:dyDescent="0.2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x14ac:dyDescent="0.2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s="39" customFormat="1" x14ac:dyDescent="0.2">
      <c r="A14" s="16" t="s">
        <v>3</v>
      </c>
      <c r="B14" s="16" t="s">
        <v>19</v>
      </c>
      <c r="D14" s="40" t="s">
        <v>26</v>
      </c>
      <c r="E14" s="41">
        <f>-E6/E4/E5</f>
        <v>1.6079285714285716E-2</v>
      </c>
      <c r="F14" s="41">
        <f>-F6/F4/F5</f>
        <v>5.2229090909090913E-2</v>
      </c>
      <c r="G14" s="41">
        <f>-G6/G4/G5</f>
        <v>-1.2105263157894736E-4</v>
      </c>
      <c r="H14" s="41">
        <f>-H6/H4/H5</f>
        <v>1.6141071428571428E-2</v>
      </c>
    </row>
    <row r="15" spans="1:15" s="39" customFormat="1" x14ac:dyDescent="0.2">
      <c r="A15" s="16">
        <v>2</v>
      </c>
      <c r="B15" s="18">
        <v>1932</v>
      </c>
      <c r="D15" s="40" t="s">
        <v>27</v>
      </c>
      <c r="E15" s="42">
        <f>INDEX($A$15:$A$18,RANK(E14,$E$14:$H$14))</f>
        <v>4</v>
      </c>
      <c r="F15" s="42">
        <f>INDEX($A$15:$A$18,RANK(F14,$E$14:$H$14))</f>
        <v>2</v>
      </c>
      <c r="G15" s="42">
        <f>INDEX($A$15:$A$18,RANK(G14,$E$14:$H$14))</f>
        <v>5</v>
      </c>
      <c r="H15" s="42">
        <f>INDEX($A$15:$A$18,RANK(H14,$E$14:$H$14))</f>
        <v>8</v>
      </c>
    </row>
    <row r="16" spans="1:15" x14ac:dyDescent="0.2">
      <c r="A16" s="16">
        <v>8</v>
      </c>
      <c r="B16" s="18">
        <v>1659.3333333333333</v>
      </c>
      <c r="C16" s="20"/>
      <c r="I16" s="20"/>
      <c r="J16" s="20"/>
      <c r="K16" s="20"/>
      <c r="L16" s="20"/>
      <c r="M16" s="20"/>
      <c r="N16" s="20"/>
      <c r="O16" s="20"/>
    </row>
    <row r="17" spans="1:17" s="39" customFormat="1" x14ac:dyDescent="0.2">
      <c r="A17" s="16">
        <v>4</v>
      </c>
      <c r="B17" s="18">
        <v>1601.6666666666667</v>
      </c>
      <c r="D17" s="20"/>
      <c r="E17" s="20"/>
      <c r="F17" s="20"/>
      <c r="G17" s="20"/>
      <c r="H17" s="20"/>
    </row>
    <row r="18" spans="1:17" x14ac:dyDescent="0.2">
      <c r="A18" s="16">
        <v>5</v>
      </c>
      <c r="B18" s="18">
        <v>808.66666666666663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7" x14ac:dyDescent="0.2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7" x14ac:dyDescent="0.2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7" x14ac:dyDescent="0.2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7" x14ac:dyDescent="0.2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7" x14ac:dyDescent="0.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7" x14ac:dyDescent="0.2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7" x14ac:dyDescent="0.2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7" x14ac:dyDescent="0.2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7" x14ac:dyDescent="0.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7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7" x14ac:dyDescent="0.2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17" x14ac:dyDescent="0.2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17" x14ac:dyDescent="0.2">
      <c r="A31" s="20"/>
      <c r="B31" s="20"/>
      <c r="C31" s="20"/>
      <c r="D31" s="20"/>
      <c r="E31" s="20"/>
      <c r="F31" s="20"/>
      <c r="G31" s="20"/>
      <c r="H31" s="31"/>
      <c r="I31" s="20"/>
      <c r="J31" s="20"/>
      <c r="K31" s="20"/>
      <c r="L31" s="20"/>
      <c r="M31" s="20"/>
      <c r="N31" s="20"/>
      <c r="O31" s="20"/>
      <c r="P31" s="20"/>
      <c r="Q31" s="20"/>
    </row>
    <row r="33" spans="2:17" x14ac:dyDescent="0.2">
      <c r="B33" s="32" t="s">
        <v>5</v>
      </c>
      <c r="C33" s="17" t="str">
        <f>E3</f>
        <v>EH-733-F</v>
      </c>
      <c r="D33" s="17" t="str">
        <f t="shared" ref="D33:F33" si="0">F3</f>
        <v>CR-502-S</v>
      </c>
      <c r="E33" s="17" t="str">
        <f t="shared" si="0"/>
        <v>CZ-510-Z</v>
      </c>
      <c r="F33" s="17" t="str">
        <f t="shared" si="0"/>
        <v>EH-360-N</v>
      </c>
    </row>
    <row r="34" spans="2:17" x14ac:dyDescent="0.2">
      <c r="B34" s="32" t="s">
        <v>6</v>
      </c>
      <c r="C34" s="17">
        <f>E7</f>
        <v>8</v>
      </c>
      <c r="D34" s="17">
        <f t="shared" ref="D34:F34" si="1">F7</f>
        <v>5</v>
      </c>
      <c r="E34" s="17">
        <f t="shared" si="1"/>
        <v>2</v>
      </c>
      <c r="F34" s="17">
        <f t="shared" si="1"/>
        <v>4</v>
      </c>
    </row>
    <row r="35" spans="2:17" ht="15" x14ac:dyDescent="0.2">
      <c r="B35" s="32" t="s">
        <v>7</v>
      </c>
      <c r="C35" s="17">
        <f>VLOOKUP(C33,$B$8:$H$11,4,FALSE)</f>
        <v>2878.666666666657</v>
      </c>
      <c r="D35" s="17">
        <f t="shared" ref="D35:F35" si="2">VLOOKUP(D33,$B$8:$H$11,4,FALSE)</f>
        <v>44758.666666666672</v>
      </c>
      <c r="E35" s="17">
        <f t="shared" si="2"/>
        <v>18148</v>
      </c>
      <c r="F35" s="17">
        <f t="shared" si="2"/>
        <v>350.66666666665697</v>
      </c>
      <c r="G35" s="33">
        <f>SUM(C35:F35)</f>
        <v>66135.999999999985</v>
      </c>
    </row>
    <row r="36" spans="2:17" x14ac:dyDescent="0.2">
      <c r="B36" s="6"/>
    </row>
    <row r="37" spans="2:17" x14ac:dyDescent="0.2">
      <c r="B37" s="21" t="s">
        <v>8</v>
      </c>
      <c r="C37" s="35">
        <f t="array" ref="C37">VLOOKUP(INDEX(E$8:E$11,MATCH(MIN(ABS(ValeurCible-E$8:E$11)),ABS(ValeurCible-E$8:E$11),0)),E$8:I$11,5,FALSE)</f>
        <v>4</v>
      </c>
      <c r="D37" s="35">
        <f t="array" ref="D37">VLOOKUP(INDEX(F$8:F$11,MATCH(MIN(ABS(ValeurCible-F$8:F$11)),ABS(ValeurCible-F$8:F$11),0)),F$8:I$11,4,FALSE)</f>
        <v>2</v>
      </c>
      <c r="E37" s="35">
        <f t="array" ref="E37">VLOOKUP(INDEX(G$8:G$11,MATCH(MIN(ABS(ValeurCible-G$8:G$11)),ABS(ValeurCible-G$8:G$11),0)),G$8:I$11,3,FALSE)</f>
        <v>5</v>
      </c>
      <c r="F37" s="35">
        <v>8</v>
      </c>
      <c r="G37" s="22"/>
    </row>
    <row r="38" spans="2:17" ht="15" x14ac:dyDescent="0.2">
      <c r="B38" s="21" t="s">
        <v>9</v>
      </c>
      <c r="C38" s="36">
        <f t="array" ref="C38">VLOOKUP(C37,$C$8:$I$12,3,FALSE)</f>
        <v>350.66666666665697</v>
      </c>
      <c r="D38" s="36">
        <f t="array" ref="D38">VLOOKUP(D37,$C$8:$I$12,4,FALSE)</f>
        <v>36200</v>
      </c>
      <c r="E38" s="36">
        <f>VLOOKUP(E37,$C$8:$I$12,5,FALSE)</f>
        <v>15594.666666666672</v>
      </c>
      <c r="F38" s="36">
        <f t="array" ref="F38">VLOOKUP(F37,$C$8:$I$12,6,FALSE)</f>
        <v>2532.666666666657</v>
      </c>
      <c r="G38" s="38">
        <f>SUM(C38:F38)</f>
        <v>54677.999999999985</v>
      </c>
      <c r="I38" s="23"/>
      <c r="J38" s="23"/>
      <c r="K38" s="23"/>
      <c r="L38" s="23"/>
      <c r="M38" s="23"/>
      <c r="N38" s="23"/>
      <c r="O38" s="23"/>
      <c r="P38" s="23"/>
      <c r="Q38" s="23"/>
    </row>
    <row r="39" spans="2:17" x14ac:dyDescent="0.2">
      <c r="B39" s="34" t="s">
        <v>10</v>
      </c>
      <c r="C39" s="37" t="str">
        <f t="array" ref="C39">VLOOKUP(C37,$I$8:$J$11,2,FALSE)</f>
        <v>EH-360-N</v>
      </c>
      <c r="D39" s="37" t="str">
        <f t="array" ref="D39">VLOOKUP(D37,$I$8:$J$11,2,FALSE)</f>
        <v>CZ-510-Z</v>
      </c>
      <c r="E39" s="37" t="str">
        <f t="array" ref="E39">VLOOKUP(E37,$I$8:$J$11,2,FALSE)</f>
        <v>CR-502-S</v>
      </c>
      <c r="F39" s="37" t="str">
        <f t="array" ref="F39">VLOOKUP(F37,$I$8:$J$11,2,FALSE)</f>
        <v>EH-733-F</v>
      </c>
      <c r="G39" s="23"/>
      <c r="I39" s="23"/>
      <c r="J39" s="23"/>
      <c r="K39" s="23"/>
      <c r="L39" s="23"/>
      <c r="M39" s="23"/>
      <c r="N39" s="23"/>
      <c r="O39" s="23"/>
      <c r="P39" s="23"/>
      <c r="Q39" s="23"/>
    </row>
    <row r="40" spans="2:17" ht="21.75" customHeight="1" x14ac:dyDescent="0.2">
      <c r="C40" s="24">
        <f t="array" ref="C40">VLOOKUP(INDEX(E$8:E$11,MATCH(MIN(ABS(ValeurCible-E$8:E$11)),ABS(ValeurCible-E$8:E$11),0)),E$8:I$11,5,FALSE)</f>
        <v>4</v>
      </c>
      <c r="D40" s="24">
        <f t="array" ref="D40">VLOOKUP(INDEX(F$8:F$11,MATCH(MIN(ABS(ValeurCible-F$8:F$11)),ABS(ValeurCible-F$8:F$11),0)),F$8:I$11,4,FALSE)</f>
        <v>2</v>
      </c>
      <c r="E40" s="24">
        <f t="array" ref="E40">VLOOKUP(INDEX(G$8:G$11,MATCH(MIN(ABS(ValeurCible-G$8:G$11)),ABS(ValeurCible-G$8:G$11),0)),G$8:I$11,3,FALSE)</f>
        <v>5</v>
      </c>
      <c r="F40" s="24">
        <f t="array" ref="F40">VLOOKUP(INDEX(H$8:H$11,MATCH(MIN(ABS(ValeurCible-H$8:H$11)),ABS(ValeurCible-H$8:H$11),0)),H$8:I$11,2,FALSE)</f>
        <v>4</v>
      </c>
      <c r="G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2:17" ht="15" x14ac:dyDescent="0.2">
      <c r="B41" s="25" t="s">
        <v>11</v>
      </c>
      <c r="C41" s="26">
        <f>C38-C35</f>
        <v>-2528</v>
      </c>
      <c r="D41" s="26">
        <f t="shared" ref="D41:F41" si="3">D38-D35</f>
        <v>-8558.6666666666715</v>
      </c>
      <c r="E41" s="26">
        <f>E38-E35</f>
        <v>-2553.3333333333285</v>
      </c>
      <c r="F41" s="26">
        <f t="shared" si="3"/>
        <v>2182</v>
      </c>
      <c r="G41" s="27">
        <f>SUM(C41:F41)</f>
        <v>-11458</v>
      </c>
    </row>
    <row r="43" spans="2:17" x14ac:dyDescent="0.2">
      <c r="B43" s="28" t="s">
        <v>12</v>
      </c>
      <c r="C43" s="28">
        <v>0</v>
      </c>
      <c r="G43" s="29"/>
    </row>
    <row r="45" spans="2:17" x14ac:dyDescent="0.2">
      <c r="B45" s="30"/>
      <c r="C45" s="30"/>
      <c r="D45" s="30"/>
      <c r="E45" s="30"/>
      <c r="F45" s="30"/>
      <c r="G45" s="30"/>
    </row>
    <row r="46" spans="2:17" x14ac:dyDescent="0.2">
      <c r="B46" s="30"/>
      <c r="C46" s="30"/>
      <c r="D46" s="30"/>
      <c r="E46" s="30"/>
      <c r="F46" s="30"/>
      <c r="G46" s="30"/>
    </row>
    <row r="47" spans="2:17" x14ac:dyDescent="0.2">
      <c r="B47" s="30"/>
      <c r="C47" s="30"/>
      <c r="D47" s="30"/>
      <c r="E47" s="30"/>
      <c r="F47" s="30"/>
      <c r="G47" s="30"/>
    </row>
    <row r="48" spans="2:17" x14ac:dyDescent="0.2">
      <c r="B48" s="30"/>
      <c r="C48" s="30"/>
      <c r="D48" s="30"/>
      <c r="E48" s="30"/>
      <c r="F48" s="30"/>
      <c r="G48" s="30"/>
    </row>
    <row r="49" spans="2:7" x14ac:dyDescent="0.2">
      <c r="B49" s="30"/>
      <c r="C49" s="30"/>
      <c r="D49" s="30"/>
      <c r="E49" s="30"/>
      <c r="F49" s="30"/>
      <c r="G49" s="30"/>
    </row>
    <row r="50" spans="2:7" x14ac:dyDescent="0.2">
      <c r="B50" s="30"/>
      <c r="C50" s="30"/>
      <c r="D50" s="30"/>
      <c r="E50" s="30"/>
      <c r="F50" s="30"/>
      <c r="G50" s="30"/>
    </row>
    <row r="51" spans="2:7" x14ac:dyDescent="0.2">
      <c r="B51" s="30"/>
      <c r="C51" s="30"/>
      <c r="D51" s="30"/>
      <c r="E51" s="30"/>
      <c r="F51" s="30"/>
      <c r="G51" s="30"/>
    </row>
    <row r="52" spans="2:7" x14ac:dyDescent="0.2">
      <c r="B52" s="30"/>
      <c r="C52" s="30"/>
      <c r="D52" s="30"/>
      <c r="E52" s="30"/>
      <c r="F52" s="30"/>
      <c r="G52" s="30"/>
    </row>
    <row r="53" spans="2:7" x14ac:dyDescent="0.2">
      <c r="B53" s="30"/>
      <c r="C53" s="30"/>
      <c r="D53" s="30"/>
      <c r="E53" s="30"/>
      <c r="F53" s="30"/>
      <c r="G53" s="30"/>
    </row>
    <row r="54" spans="2:7" x14ac:dyDescent="0.2">
      <c r="B54" s="30"/>
      <c r="C54" s="30"/>
      <c r="D54" s="30"/>
      <c r="E54" s="30"/>
      <c r="F54" s="30"/>
      <c r="G54" s="30"/>
    </row>
    <row r="55" spans="2:7" x14ac:dyDescent="0.2">
      <c r="B55" s="30"/>
      <c r="C55" s="30"/>
      <c r="D55" s="30"/>
      <c r="E55" s="30"/>
      <c r="F55" s="30"/>
      <c r="G55" s="30"/>
    </row>
    <row r="56" spans="2:7" x14ac:dyDescent="0.2">
      <c r="B56" s="30"/>
      <c r="C56" s="30"/>
      <c r="D56" s="30"/>
      <c r="E56" s="30"/>
      <c r="F56" s="30"/>
      <c r="G56" s="30"/>
    </row>
    <row r="57" spans="2:7" x14ac:dyDescent="0.2">
      <c r="B57" s="30"/>
      <c r="C57" s="30"/>
      <c r="D57" s="30"/>
      <c r="E57" s="30"/>
      <c r="F57" s="30"/>
      <c r="G57" s="30"/>
    </row>
    <row r="58" spans="2:7" x14ac:dyDescent="0.2">
      <c r="B58" s="30"/>
      <c r="C58" s="30"/>
      <c r="D58" s="30"/>
      <c r="E58" s="30"/>
      <c r="F58" s="30"/>
      <c r="G58" s="30"/>
    </row>
    <row r="59" spans="2:7" x14ac:dyDescent="0.2">
      <c r="B59" s="30"/>
      <c r="C59" s="30"/>
      <c r="D59" s="30"/>
      <c r="E59" s="30"/>
      <c r="F59" s="30"/>
      <c r="G59" s="30"/>
    </row>
  </sheetData>
  <sortState ref="A15:B18">
    <sortCondition descending="1" ref="B15:B18"/>
  </sortState>
  <conditionalFormatting sqref="B6">
    <cfRule type="cellIs" dxfId="5" priority="21" operator="greaterThan">
      <formula>0</formula>
    </cfRule>
    <cfRule type="cellIs" dxfId="4" priority="22" operator="lessThan">
      <formula>0</formula>
    </cfRule>
  </conditionalFormatting>
  <conditionalFormatting sqref="A6 C6 E6:H6">
    <cfRule type="cellIs" dxfId="3" priority="23" operator="greaterThan">
      <formula>0</formula>
    </cfRule>
    <cfRule type="cellIs" dxfId="2" priority="24" operator="lessThan">
      <formula>0</formula>
    </cfRule>
  </conditionalFormatting>
  <conditionalFormatting sqref="G41">
    <cfRule type="cellIs" dxfId="1" priority="19" operator="lessThan">
      <formula>0</formula>
    </cfRule>
  </conditionalFormatting>
  <conditionalFormatting sqref="C37:F37">
    <cfRule type="duplicateValues" dxfId="0" priority="20"/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1</vt:lpstr>
      <vt:lpstr>ValeurCible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LLORENS</dc:creator>
  <cp:lastModifiedBy>Eric</cp:lastModifiedBy>
  <dcterms:created xsi:type="dcterms:W3CDTF">2018-04-24T11:57:16Z</dcterms:created>
  <dcterms:modified xsi:type="dcterms:W3CDTF">2018-04-25T22:24:15Z</dcterms:modified>
</cp:coreProperties>
</file>