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2585" activeTab="1"/>
  </bookViews>
  <sheets>
    <sheet name="Modele_cal" sheetId="6" r:id="rId1"/>
    <sheet name="Feuil1" sheetId="8" r:id="rId2"/>
    <sheet name="Totaux" sheetId="7" r:id="rId3"/>
    <sheet name="Param" sheetId="5" r:id="rId4"/>
  </sheets>
  <externalReferences>
    <externalReference r:id="rId5"/>
  </externalReferences>
  <definedNames>
    <definedName name="_xlnm._FilterDatabase" localSheetId="0" hidden="1">Modele_cal!$A$1:$N$367</definedName>
    <definedName name="An">Param!$B$1</definedName>
    <definedName name="Segment_Année">#N/A</definedName>
    <definedName name="Segment_Noms___2016">#N/A</definedName>
  </definedNames>
  <calcPr calcId="145621"/>
  <pivotCaches>
    <pivotCache cacheId="24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1" i="6" l="1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2" i="6"/>
  <c r="C3" i="6"/>
  <c r="G3" i="6" s="1"/>
  <c r="C4" i="6"/>
  <c r="C5" i="6"/>
  <c r="G5" i="6" s="1"/>
  <c r="C6" i="6"/>
  <c r="C7" i="6"/>
  <c r="C8" i="6"/>
  <c r="G8" i="6" s="1"/>
  <c r="K8" i="6" s="1"/>
  <c r="C9" i="6"/>
  <c r="G9" i="6" s="1"/>
  <c r="K9" i="6" s="1"/>
  <c r="C10" i="6"/>
  <c r="G10" i="6" s="1"/>
  <c r="K10" i="6" s="1"/>
  <c r="C11" i="6"/>
  <c r="G11" i="6" s="1"/>
  <c r="C12" i="6"/>
  <c r="G12" i="6" s="1"/>
  <c r="K12" i="6" s="1"/>
  <c r="C13" i="6"/>
  <c r="C14" i="6"/>
  <c r="G14" i="6" s="1"/>
  <c r="K14" i="6" s="1"/>
  <c r="C15" i="6"/>
  <c r="G15" i="6" s="1"/>
  <c r="K15" i="6" s="1"/>
  <c r="C16" i="6"/>
  <c r="G16" i="6" s="1"/>
  <c r="K16" i="6" s="1"/>
  <c r="C17" i="6"/>
  <c r="G17" i="6" s="1"/>
  <c r="K17" i="6" s="1"/>
  <c r="C18" i="6"/>
  <c r="G18" i="6" s="1"/>
  <c r="K18" i="6" s="1"/>
  <c r="C19" i="6"/>
  <c r="G19" i="6" s="1"/>
  <c r="C20" i="6"/>
  <c r="C21" i="6"/>
  <c r="G21" i="6" s="1"/>
  <c r="K21" i="6" s="1"/>
  <c r="C22" i="6"/>
  <c r="G22" i="6" s="1"/>
  <c r="C23" i="6"/>
  <c r="C24" i="6"/>
  <c r="G24" i="6" s="1"/>
  <c r="K24" i="6" s="1"/>
  <c r="C25" i="6"/>
  <c r="G25" i="6" s="1"/>
  <c r="K25" i="6" s="1"/>
  <c r="C26" i="6"/>
  <c r="G26" i="6" s="1"/>
  <c r="K26" i="6" s="1"/>
  <c r="C27" i="6"/>
  <c r="G27" i="6" s="1"/>
  <c r="C28" i="6"/>
  <c r="G28" i="6" s="1"/>
  <c r="K28" i="6" s="1"/>
  <c r="C29" i="6"/>
  <c r="G29" i="6" s="1"/>
  <c r="C30" i="6"/>
  <c r="G30" i="6" s="1"/>
  <c r="K30" i="6" s="1"/>
  <c r="C31" i="6"/>
  <c r="G31" i="6" s="1"/>
  <c r="K31" i="6" s="1"/>
  <c r="C32" i="6"/>
  <c r="G32" i="6" s="1"/>
  <c r="K32" i="6" s="1"/>
  <c r="C33" i="6"/>
  <c r="G33" i="6" s="1"/>
  <c r="K33" i="6" s="1"/>
  <c r="C34" i="6"/>
  <c r="G34" i="6" s="1"/>
  <c r="K34" i="6" s="1"/>
  <c r="C35" i="6"/>
  <c r="G35" i="6" s="1"/>
  <c r="C36" i="6"/>
  <c r="C37" i="6"/>
  <c r="C38" i="6"/>
  <c r="G38" i="6" s="1"/>
  <c r="K38" i="6" s="1"/>
  <c r="C39" i="6"/>
  <c r="C40" i="6"/>
  <c r="G40" i="6" s="1"/>
  <c r="K40" i="6" s="1"/>
  <c r="C41" i="6"/>
  <c r="G41" i="6" s="1"/>
  <c r="K41" i="6" s="1"/>
  <c r="C42" i="6"/>
  <c r="G42" i="6" s="1"/>
  <c r="K42" i="6" s="1"/>
  <c r="C43" i="6"/>
  <c r="G43" i="6" s="1"/>
  <c r="C44" i="6"/>
  <c r="C2" i="6"/>
  <c r="G2" i="6" s="1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A4" i="6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A3" i="6"/>
  <c r="N3" i="6"/>
  <c r="N4" i="6"/>
  <c r="K35" i="6" l="1"/>
  <c r="D35" i="6"/>
  <c r="K3" i="6"/>
  <c r="D3" i="6"/>
  <c r="D43" i="6"/>
  <c r="K43" i="6"/>
  <c r="D27" i="6"/>
  <c r="K27" i="6"/>
  <c r="D11" i="6"/>
  <c r="K11" i="6"/>
  <c r="D22" i="6"/>
  <c r="K22" i="6"/>
  <c r="D19" i="6"/>
  <c r="K19" i="6"/>
  <c r="D29" i="6"/>
  <c r="K29" i="6"/>
  <c r="K5" i="6"/>
  <c r="D5" i="6"/>
  <c r="D38" i="6"/>
  <c r="D21" i="6"/>
  <c r="G6" i="6"/>
  <c r="K6" i="6" s="1"/>
  <c r="G39" i="6"/>
  <c r="K39" i="6" s="1"/>
  <c r="D42" i="6"/>
  <c r="D34" i="6"/>
  <c r="D26" i="6"/>
  <c r="D18" i="6"/>
  <c r="D10" i="6"/>
  <c r="G37" i="6"/>
  <c r="K37" i="6" s="1"/>
  <c r="G13" i="6"/>
  <c r="K13" i="6" s="1"/>
  <c r="D15" i="6"/>
  <c r="D14" i="6"/>
  <c r="G23" i="6"/>
  <c r="K23" i="6" s="1"/>
  <c r="D41" i="6"/>
  <c r="D33" i="6"/>
  <c r="D25" i="6"/>
  <c r="D17" i="6"/>
  <c r="D9" i="6"/>
  <c r="G44" i="6"/>
  <c r="K44" i="6" s="1"/>
  <c r="G36" i="6"/>
  <c r="K36" i="6" s="1"/>
  <c r="G20" i="6"/>
  <c r="K20" i="6" s="1"/>
  <c r="G4" i="6"/>
  <c r="K4" i="6" s="1"/>
  <c r="D31" i="6"/>
  <c r="D30" i="6"/>
  <c r="D28" i="6"/>
  <c r="D12" i="6"/>
  <c r="G7" i="6"/>
  <c r="K7" i="6" s="1"/>
  <c r="D40" i="6"/>
  <c r="D32" i="6"/>
  <c r="D24" i="6"/>
  <c r="D16" i="6"/>
  <c r="D8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367" i="6"/>
  <c r="N2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2" i="6"/>
  <c r="D37" i="6" l="1"/>
  <c r="D4" i="6"/>
  <c r="D36" i="6"/>
  <c r="D7" i="6"/>
  <c r="D39" i="6"/>
  <c r="D20" i="6"/>
  <c r="D6" i="6"/>
  <c r="D44" i="6"/>
  <c r="D23" i="6"/>
  <c r="D13" i="6"/>
  <c r="O29" i="7"/>
  <c r="N29" i="7"/>
  <c r="M29" i="7"/>
  <c r="L29" i="7"/>
  <c r="K29" i="7"/>
  <c r="J29" i="7"/>
  <c r="I29" i="7"/>
  <c r="H29" i="7"/>
  <c r="G29" i="7"/>
  <c r="F29" i="7"/>
  <c r="E29" i="7"/>
  <c r="D29" i="7"/>
  <c r="P25" i="7"/>
  <c r="O22" i="7"/>
  <c r="N22" i="7"/>
  <c r="M22" i="7"/>
  <c r="L22" i="7"/>
  <c r="K22" i="7"/>
  <c r="J22" i="7"/>
  <c r="I22" i="7"/>
  <c r="H22" i="7"/>
  <c r="G22" i="7"/>
  <c r="F22" i="7"/>
  <c r="E22" i="7"/>
  <c r="D22" i="7"/>
  <c r="O21" i="7"/>
  <c r="N21" i="7"/>
  <c r="M21" i="7"/>
  <c r="L21" i="7"/>
  <c r="K21" i="7"/>
  <c r="J21" i="7"/>
  <c r="I21" i="7"/>
  <c r="H21" i="7"/>
  <c r="G21" i="7"/>
  <c r="F21" i="7"/>
  <c r="E21" i="7"/>
  <c r="D21" i="7"/>
  <c r="P29" i="7" l="1"/>
  <c r="P21" i="7"/>
  <c r="P22" i="7"/>
  <c r="B11" i="5" l="1"/>
  <c r="B14" i="5"/>
  <c r="B13" i="5"/>
  <c r="B12" i="5"/>
  <c r="B10" i="5"/>
  <c r="B6" i="5"/>
  <c r="B5" i="5"/>
  <c r="B3" i="5"/>
  <c r="B4" i="5" s="1"/>
  <c r="B2" i="5"/>
  <c r="L5" i="7" l="1"/>
  <c r="H5" i="7"/>
  <c r="D5" i="7"/>
  <c r="I5" i="7"/>
  <c r="O5" i="7"/>
  <c r="K5" i="7"/>
  <c r="G5" i="7"/>
  <c r="M5" i="7"/>
  <c r="N5" i="7"/>
  <c r="J5" i="7"/>
  <c r="F5" i="7"/>
  <c r="E5" i="7"/>
  <c r="P5" i="7" l="1"/>
  <c r="O7" i="7"/>
  <c r="K7" i="7"/>
  <c r="G7" i="7"/>
  <c r="I7" i="7"/>
  <c r="D7" i="7"/>
  <c r="N7" i="7"/>
  <c r="J7" i="7"/>
  <c r="F7" i="7"/>
  <c r="E7" i="7"/>
  <c r="L7" i="7"/>
  <c r="M7" i="7"/>
  <c r="H7" i="7"/>
  <c r="B9" i="5"/>
  <c r="P7" i="7" l="1"/>
  <c r="L8" i="7"/>
  <c r="H8" i="7"/>
  <c r="D8" i="7"/>
  <c r="M8" i="7"/>
  <c r="O8" i="7"/>
  <c r="K8" i="7"/>
  <c r="G8" i="7"/>
  <c r="I8" i="7"/>
  <c r="N8" i="7"/>
  <c r="J8" i="7"/>
  <c r="F8" i="7"/>
  <c r="E8" i="7"/>
  <c r="B8" i="5"/>
  <c r="B7" i="5"/>
  <c r="P8" i="7" l="1"/>
  <c r="L10" i="7"/>
  <c r="H10" i="7"/>
  <c r="D10" i="7"/>
  <c r="M10" i="7"/>
  <c r="O10" i="7"/>
  <c r="K10" i="7"/>
  <c r="G10" i="7"/>
  <c r="I10" i="7"/>
  <c r="N10" i="7"/>
  <c r="J10" i="7"/>
  <c r="F10" i="7"/>
  <c r="E10" i="7"/>
  <c r="P10" i="7" l="1"/>
  <c r="L11" i="7"/>
  <c r="H11" i="7"/>
  <c r="D11" i="7"/>
  <c r="O11" i="7"/>
  <c r="K11" i="7"/>
  <c r="G11" i="7"/>
  <c r="M11" i="7"/>
  <c r="I11" i="7"/>
  <c r="N11" i="7"/>
  <c r="J11" i="7"/>
  <c r="F11" i="7"/>
  <c r="E11" i="7"/>
  <c r="P11" i="7" l="1"/>
  <c r="O30" i="7" l="1"/>
  <c r="N30" i="7"/>
  <c r="I30" i="7"/>
  <c r="G30" i="7"/>
  <c r="L30" i="7"/>
  <c r="H30" i="7"/>
  <c r="N6" i="7" l="1"/>
  <c r="N26" i="7" s="1"/>
  <c r="J6" i="7"/>
  <c r="J26" i="7" s="1"/>
  <c r="G6" i="7"/>
  <c r="G26" i="7" s="1"/>
  <c r="O6" i="7"/>
  <c r="O26" i="7" s="1"/>
  <c r="K9" i="7"/>
  <c r="H9" i="7"/>
  <c r="I9" i="7"/>
  <c r="H6" i="7"/>
  <c r="H26" i="7" s="1"/>
  <c r="O9" i="7"/>
  <c r="G9" i="7"/>
  <c r="I6" i="7"/>
  <c r="I26" i="7" s="1"/>
  <c r="J9" i="7"/>
  <c r="K30" i="7"/>
  <c r="D9" i="7"/>
  <c r="K6" i="7"/>
  <c r="K26" i="7" s="1"/>
  <c r="M6" i="7"/>
  <c r="M26" i="7" s="1"/>
  <c r="E6" i="7"/>
  <c r="E26" i="7" s="1"/>
  <c r="L6" i="7"/>
  <c r="L26" i="7" s="1"/>
  <c r="M9" i="7"/>
  <c r="F9" i="7"/>
  <c r="F30" i="7"/>
  <c r="L9" i="7"/>
  <c r="D6" i="7"/>
  <c r="J30" i="7"/>
  <c r="F6" i="7"/>
  <c r="F26" i="7" s="1"/>
  <c r="M30" i="7"/>
  <c r="N9" i="7"/>
  <c r="E30" i="7"/>
  <c r="E9" i="7"/>
  <c r="D30" i="7" l="1"/>
  <c r="P30" i="7"/>
  <c r="D26" i="7"/>
  <c r="P26" i="7" s="1"/>
  <c r="P6" i="7"/>
  <c r="P9" i="7"/>
</calcChain>
</file>

<file path=xl/sharedStrings.xml><?xml version="1.0" encoding="utf-8"?>
<sst xmlns="http://schemas.openxmlformats.org/spreadsheetml/2006/main" count="132" uniqueCount="70">
  <si>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</si>
  <si>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</si>
  <si>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</si>
  <si>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</si>
  <si>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</si>
  <si>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</si>
  <si>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</si>
  <si>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</si>
  <si>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</si>
  <si>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</si>
  <si>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</si>
  <si>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Places</t>
  </si>
  <si>
    <t>Patients programmés</t>
  </si>
  <si>
    <t>patients réels</t>
  </si>
  <si>
    <t>Forains</t>
  </si>
  <si>
    <t>Ambu/hospitailsé</t>
  </si>
  <si>
    <t>QS  Récupérés</t>
  </si>
  <si>
    <t>Tx de rotation</t>
  </si>
  <si>
    <t>Nombre de patients demandant l'appel du lendemain</t>
  </si>
  <si>
    <t>Appels Réalisés</t>
  </si>
  <si>
    <t>% d'appels réalisés</t>
  </si>
  <si>
    <t>Préadmission</t>
  </si>
  <si>
    <t>TX Préadmission</t>
  </si>
  <si>
    <t>2016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</si>
  <si>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</si>
  <si>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</si>
  <si>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</si>
  <si>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</si>
  <si>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</si>
  <si>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</si>
  <si>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</si>
  <si>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</si>
  <si>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</si>
  <si>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</si>
  <si>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</si>
  <si>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</si>
  <si>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</si>
  <si>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UCA</t>
  </si>
  <si>
    <t>PATIENTS REALISES</t>
  </si>
  <si>
    <t>FORAIN</t>
  </si>
  <si>
    <t>TX DE ROTATION</t>
  </si>
  <si>
    <t>AMB/HOSP</t>
  </si>
  <si>
    <t>HDJ</t>
  </si>
  <si>
    <t>Taux  Global</t>
  </si>
  <si>
    <t>ROTATION</t>
  </si>
  <si>
    <t>% d'appels réalisés UCA</t>
  </si>
  <si>
    <t>PATIENTS REALISES UCA</t>
  </si>
  <si>
    <t>Taux de rotation</t>
  </si>
  <si>
    <t>Colonne1</t>
  </si>
  <si>
    <t>Total général</t>
  </si>
  <si>
    <t>Moyenne de TX Préadmission</t>
  </si>
  <si>
    <t>Somme de patients réels</t>
  </si>
  <si>
    <t>Date</t>
  </si>
  <si>
    <t>Somme de Forains</t>
  </si>
  <si>
    <t>Somme de Ambu/hospitailsé</t>
  </si>
  <si>
    <t>Somme de QS  Récupérés</t>
  </si>
  <si>
    <t>Moyenne de Tx de rotation</t>
  </si>
  <si>
    <t>2015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</si>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</sst>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dddd\ dd\ mm\ yy"/>
    <numFmt numFmtId="165" formatCode="[$-F800]dddd\,\ mmmm\ dd\,\ yyyy"/>
    <numFmt numFmtId="166" formatCode="0.0%"/>
  </numFmts>
  <fonts count="1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Arial"/>
      <family val="2"/>
    </font>
    <font>
      <sz val="11"/>
      <color theme="4" tint="-0.249977111117893"/>
      <name val="Arial"/>
      <family val="2"/>
    </font>
    <font>
      <b/>
      <sz val="11"/>
      <color theme="4" tint="-0.249977111117893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/>
      <right/>
      <top style="thin">
        <color theme="8"/>
      </top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0" fontId="1" fillId="0" borderId="0" xfId="0" applyFont="1"/>
    <xf numFmtId="165" fontId="0" fillId="0" borderId="0" xfId="0" applyNumberFormat="1" applyFill="1"/>
    <xf numFmtId="165" fontId="3" fillId="0" borderId="2" xfId="0" applyNumberFormat="1" applyFont="1" applyFill="1" applyBorder="1" applyAlignment="1">
      <alignment horizontal="left" vertical="center" wrapText="1"/>
    </xf>
    <xf numFmtId="165" fontId="4" fillId="0" borderId="4" xfId="0" applyNumberFormat="1" applyFont="1" applyFill="1" applyBorder="1"/>
    <xf numFmtId="0" fontId="4" fillId="0" borderId="1" xfId="0" applyFont="1" applyFill="1" applyBorder="1"/>
    <xf numFmtId="165" fontId="4" fillId="0" borderId="5" xfId="0" applyNumberFormat="1" applyFont="1" applyFill="1" applyBorder="1"/>
    <xf numFmtId="0" fontId="4" fillId="0" borderId="0" xfId="0" applyFont="1" applyFill="1" applyBorder="1"/>
    <xf numFmtId="0" fontId="4" fillId="0" borderId="7" xfId="0" applyFont="1" applyFill="1" applyBorder="1"/>
    <xf numFmtId="164" fontId="2" fillId="0" borderId="0" xfId="0" applyNumberFormat="1" applyFont="1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5" fillId="0" borderId="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 textRotation="90" wrapText="1"/>
    </xf>
    <xf numFmtId="0" fontId="9" fillId="0" borderId="7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0" fillId="0" borderId="11" xfId="0" applyFont="1" applyBorder="1" applyAlignment="1">
      <alignment horizontal="left" vertical="center" wrapText="1" indent="2"/>
    </xf>
    <xf numFmtId="2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Border="1" applyAlignment="1">
      <alignment horizontal="center" vertical="center" wrapText="1"/>
    </xf>
    <xf numFmtId="10" fontId="0" fillId="0" borderId="0" xfId="2" applyNumberFormat="1" applyFont="1" applyAlignment="1">
      <alignment horizontal="center" vertical="center" wrapText="1"/>
    </xf>
    <xf numFmtId="0" fontId="0" fillId="0" borderId="9" xfId="0" applyFont="1" applyBorder="1" applyAlignment="1">
      <alignment horizontal="center" vertical="center" wrapText="1"/>
    </xf>
    <xf numFmtId="10" fontId="9" fillId="0" borderId="0" xfId="2" applyNumberFormat="1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  <xf numFmtId="10" fontId="14" fillId="0" borderId="9" xfId="2" applyNumberFormat="1" applyFont="1" applyBorder="1" applyAlignment="1">
      <alignment horizontal="center" vertical="center"/>
    </xf>
    <xf numFmtId="10" fontId="14" fillId="0" borderId="14" xfId="2" applyNumberFormat="1" applyFont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 wrapText="1"/>
    </xf>
    <xf numFmtId="10" fontId="14" fillId="0" borderId="10" xfId="2" applyNumberFormat="1" applyFont="1" applyBorder="1" applyAlignment="1">
      <alignment horizontal="center" vertical="center"/>
    </xf>
    <xf numFmtId="10" fontId="14" fillId="0" borderId="15" xfId="2" applyNumberFormat="1" applyFont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5" fillId="3" borderId="18" xfId="0" applyFont="1" applyFill="1" applyBorder="1" applyAlignment="1">
      <alignment horizontal="center" vertical="center" wrapText="1"/>
    </xf>
    <xf numFmtId="1" fontId="12" fillId="4" borderId="0" xfId="0" applyNumberFormat="1" applyFont="1" applyFill="1" applyBorder="1" applyAlignment="1">
      <alignment horizontal="center" vertical="center" wrapText="1"/>
    </xf>
    <xf numFmtId="2" fontId="12" fillId="4" borderId="0" xfId="0" applyNumberFormat="1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13" fillId="0" borderId="19" xfId="1" applyFont="1" applyBorder="1" applyAlignment="1">
      <alignment horizontal="center" vertical="center" wrapText="1"/>
    </xf>
    <xf numFmtId="43" fontId="13" fillId="0" borderId="20" xfId="1" applyFont="1" applyBorder="1" applyAlignment="1">
      <alignment horizontal="center" vertical="center" wrapText="1"/>
    </xf>
    <xf numFmtId="43" fontId="13" fillId="0" borderId="21" xfId="1" applyFont="1" applyBorder="1" applyAlignment="1">
      <alignment horizontal="center" vertical="center" wrapText="1"/>
    </xf>
    <xf numFmtId="0" fontId="12" fillId="2" borderId="22" xfId="1" applyNumberFormat="1" applyFont="1" applyFill="1" applyBorder="1" applyAlignment="1">
      <alignment horizontal="center" vertical="center" wrapText="1"/>
    </xf>
    <xf numFmtId="43" fontId="14" fillId="2" borderId="9" xfId="1" applyFont="1" applyFill="1" applyBorder="1" applyAlignment="1">
      <alignment horizontal="center" vertical="center"/>
    </xf>
    <xf numFmtId="0" fontId="14" fillId="2" borderId="9" xfId="2" applyNumberFormat="1" applyFont="1" applyFill="1" applyBorder="1" applyAlignment="1">
      <alignment horizontal="center" vertical="center"/>
    </xf>
    <xf numFmtId="43" fontId="0" fillId="0" borderId="0" xfId="1" applyFont="1"/>
    <xf numFmtId="43" fontId="15" fillId="3" borderId="23" xfId="1" applyFont="1" applyFill="1" applyBorder="1" applyAlignment="1">
      <alignment horizontal="center" vertical="center" wrapText="1"/>
    </xf>
    <xf numFmtId="1" fontId="0" fillId="0" borderId="0" xfId="2" applyNumberFormat="1" applyFont="1" applyBorder="1" applyAlignment="1">
      <alignment horizontal="center" vertical="center" wrapText="1"/>
    </xf>
    <xf numFmtId="1" fontId="9" fillId="0" borderId="0" xfId="0" applyNumberFormat="1" applyFont="1" applyBorder="1" applyAlignment="1">
      <alignment horizontal="center" vertical="center" wrapText="1"/>
    </xf>
    <xf numFmtId="2" fontId="9" fillId="0" borderId="0" xfId="0" applyNumberFormat="1" applyFont="1" applyBorder="1" applyAlignment="1">
      <alignment horizontal="center" vertical="center" wrapText="1"/>
    </xf>
    <xf numFmtId="0" fontId="16" fillId="3" borderId="10" xfId="0" applyFont="1" applyFill="1" applyBorder="1" applyAlignment="1">
      <alignment horizontal="center" vertical="center" wrapText="1"/>
    </xf>
    <xf numFmtId="166" fontId="10" fillId="0" borderId="9" xfId="0" applyNumberFormat="1" applyFont="1" applyBorder="1" applyAlignment="1">
      <alignment horizontal="center" vertical="center" textRotation="90" wrapText="1"/>
    </xf>
    <xf numFmtId="166" fontId="4" fillId="0" borderId="1" xfId="0" applyNumberFormat="1" applyFont="1" applyFill="1" applyBorder="1"/>
    <xf numFmtId="166" fontId="0" fillId="0" borderId="0" xfId="0" applyNumberFormat="1" applyFill="1"/>
    <xf numFmtId="166" fontId="11" fillId="0" borderId="9" xfId="0" applyNumberFormat="1" applyFont="1" applyBorder="1" applyAlignment="1">
      <alignment horizontal="center" vertical="center" textRotation="90" wrapText="1"/>
    </xf>
    <xf numFmtId="0" fontId="0" fillId="0" borderId="12" xfId="0" applyBorder="1" applyAlignment="1">
      <alignment horizontal="center" vertical="center" textRotation="45"/>
    </xf>
    <xf numFmtId="0" fontId="0" fillId="0" borderId="11" xfId="0" applyBorder="1" applyAlignment="1">
      <alignment horizontal="center" vertical="center" textRotation="45"/>
    </xf>
    <xf numFmtId="0" fontId="12" fillId="2" borderId="12" xfId="0" applyFont="1" applyFill="1" applyBorder="1" applyAlignment="1">
      <alignment horizontal="center" vertical="center" textRotation="45" wrapText="1"/>
    </xf>
    <xf numFmtId="0" fontId="12" fillId="2" borderId="11" xfId="0" applyFont="1" applyFill="1" applyBorder="1" applyAlignment="1">
      <alignment horizontal="center" vertical="center" textRotation="45" wrapText="1"/>
    </xf>
    <xf numFmtId="0" fontId="12" fillId="2" borderId="24" xfId="0" applyFont="1" applyFill="1" applyBorder="1" applyAlignment="1">
      <alignment horizontal="center" vertical="center" textRotation="45" wrapText="1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6" fontId="0" fillId="0" borderId="0" xfId="0" applyNumberFormat="1"/>
    <xf numFmtId="0" fontId="0" fillId="0" borderId="0" xfId="0" applyAlignment="1">
      <alignment textRotation="45"/>
    </xf>
    <xf numFmtId="0" fontId="0" fillId="0" borderId="0" xfId="0" applyNumberFormat="1" applyAlignment="1">
      <alignment textRotation="45"/>
    </xf>
    <xf numFmtId="0" fontId="0" fillId="0" borderId="0" xfId="0" applyAlignment="1">
      <alignment horizontal="left" indent="1"/>
    </xf>
    <xf numFmtId="0" fontId="10" fillId="0" borderId="9" xfId="0" applyNumberFormat="1" applyFont="1" applyBorder="1" applyAlignment="1">
      <alignment horizontal="center" vertical="center" textRotation="90" wrapText="1"/>
    </xf>
    <xf numFmtId="0" fontId="4" fillId="0" borderId="1" xfId="0" applyNumberFormat="1" applyFont="1" applyFill="1" applyBorder="1"/>
    <xf numFmtId="0" fontId="0" fillId="0" borderId="0" xfId="0" applyNumberFormat="1" applyFill="1"/>
  </cellXfs>
  <cellStyles count="3">
    <cellStyle name="Milliers" xfId="1" builtinId="3"/>
    <cellStyle name="Normal" xfId="0" builtinId="0"/>
    <cellStyle name="Pourcentage" xfId="2" builtinId="5"/>
  </cellStyles>
  <dxfs count="101">
    <dxf>
      <numFmt numFmtId="166" formatCode="0.0%"/>
    </dxf>
    <dxf>
      <numFmt numFmtId="166" formatCode="0.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textRotation="45" readingOrder="0"/>
    </dxf>
    <dxf>
      <numFmt numFmtId="166" formatCode="0.0%"/>
    </dxf>
    <dxf>
      <numFmt numFmtId="166" formatCode="0.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textRotation="45" readingOrder="0"/>
    </dxf>
    <dxf>
      <numFmt numFmtId="166" formatCode="0.0%"/>
    </dxf>
    <dxf>
      <numFmt numFmtId="166" formatCode="0.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textRotation="45" readingOrder="0"/>
    </dxf>
    <dxf>
      <numFmt numFmtId="166" formatCode="0.0%"/>
    </dxf>
    <dxf>
      <numFmt numFmtId="166" formatCode="0.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textRotation="45" readingOrder="0"/>
    </dxf>
    <dxf>
      <numFmt numFmtId="166" formatCode="0.0%"/>
    </dxf>
    <dxf>
      <numFmt numFmtId="166" formatCode="0.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textRotation="45" readingOrder="0"/>
    </dxf>
    <dxf>
      <numFmt numFmtId="166" formatCode="0.0%"/>
    </dxf>
    <dxf>
      <numFmt numFmtId="166" formatCode="0.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textRotation="45" readingOrder="0"/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alignment textRotation="45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6" formatCode="0.0%"/>
    </dxf>
    <dxf>
      <numFmt numFmtId="166" formatCode="0.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3" formatCode="0%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numFmt numFmtId="14" formatCode="0.0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Arial"/>
        <scheme val="none"/>
      </font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100"/>
      <tableStyleElement type="firstColumnStripe" dxfId="99"/>
      <tableStyleElement type="secondColumnStripe" dxfId="98"/>
    </tableStyle>
    <tableStyle name="Style de tableau 2" pivot="0" count="2">
      <tableStyleElement type="firstColumnStripe" dxfId="97"/>
      <tableStyleElement type="secondColumnStripe" dxfId="96"/>
    </tableStyle>
    <tableStyle name="Style de tableau 3" pivot="0" count="2">
      <tableStyleElement type="firstColumnStripe" dxfId="95"/>
      <tableStyleElement type="secondColumnStripe" dxfId="9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561975</xdr:rowOff>
        </xdr:from>
        <xdr:to>
          <xdr:col>0</xdr:col>
          <xdr:colOff>1638300</xdr:colOff>
          <xdr:row>0</xdr:row>
          <xdr:rowOff>942975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161925</xdr:colOff>
      <xdr:row>4</xdr:row>
      <xdr:rowOff>142875</xdr:rowOff>
    </xdr:from>
    <xdr:to>
      <xdr:col>27</xdr:col>
      <xdr:colOff>123825</xdr:colOff>
      <xdr:row>22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                Noms&#10;&#10; 201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                Noms&#10;&#10; 2016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67850" y="2114550"/>
              <a:ext cx="1828800" cy="3448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19050</xdr:colOff>
      <xdr:row>5</xdr:row>
      <xdr:rowOff>85725</xdr:rowOff>
    </xdr:from>
    <xdr:to>
      <xdr:col>17</xdr:col>
      <xdr:colOff>247650</xdr:colOff>
      <xdr:row>18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91375" y="2247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/Downloads/Indicateurs%20de%20l'UCA%202015%202016%20EN%20COURS%20V8-%20Mau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ptembre 2014"/>
      <sheetName val="Janvier 2015"/>
      <sheetName val="Février 2015"/>
      <sheetName val="Mars 2015"/>
      <sheetName val="Avril 2015"/>
      <sheetName val="Mai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Décembre"/>
      <sheetName val="Total 2015"/>
      <sheetName val="Janvier 2016"/>
      <sheetName val="février2016"/>
      <sheetName val="mars2016"/>
      <sheetName val="avril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écembre 2016"/>
      <sheetName val="Total"/>
      <sheetName val="Total 2016"/>
      <sheetName val="Graphique UCA 2016"/>
      <sheetName val="Evolution des patients UCA "/>
      <sheetName val="Evolution du taux de rotation"/>
      <sheetName val="Evolution % d'appels UCA"/>
    </sheetNames>
    <sheetDataSet>
      <sheetData sheetId="0"/>
      <sheetData sheetId="1"/>
      <sheetData sheetId="2"/>
      <sheetData sheetId="3"/>
      <sheetData sheetId="4"/>
      <sheetData sheetId="5">
        <row r="11">
          <cell r="AH11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655.536284027781" createdVersion="4" refreshedVersion="4" minRefreshableVersion="3" recordCount="367">
  <cacheSource type="worksheet">
    <worksheetSource ref="A1:N1048576" sheet="Modele_cal"/>
  </cacheSource>
  <cacheFields count="15">
    <cacheField name="                Noms_x000a__x000a_ 2016" numFmtId="165">
      <sharedItems containsNonDate="0" containsDate="1" containsString="0" containsBlank="1" minDate="2015-01-01T00:00:00" maxDate="2029-12-29T00:00:00" count="367">
        <d v="2015-01-01T00:00:00"/>
        <d v="2015-01-16T00:00:00"/>
        <d v="2015-01-31T00:00:00"/>
        <d v="2015-02-15T00:00:00"/>
        <d v="2015-03-02T00:00:00"/>
        <d v="2015-03-17T00:00:00"/>
        <d v="2015-04-01T00:00:00"/>
        <d v="2015-04-16T00:00:00"/>
        <d v="2015-05-01T00:00:00"/>
        <d v="2015-05-16T00:00:00"/>
        <d v="2015-05-31T00:00:00"/>
        <d v="2015-06-15T00:00:00"/>
        <d v="2015-06-30T00:00:00"/>
        <d v="2015-07-15T00:00:00"/>
        <d v="2015-07-30T00:00:00"/>
        <d v="2015-08-14T00:00:00"/>
        <d v="2015-08-29T00:00:00"/>
        <d v="2015-09-13T00:00:00"/>
        <d v="2015-09-28T00:00:00"/>
        <d v="2015-10-13T00:00:00"/>
        <d v="2015-10-28T00:00:00"/>
        <d v="2015-11-12T00:00:00"/>
        <d v="2015-11-27T00:00:00"/>
        <d v="2015-12-12T00:00:00"/>
        <d v="2015-12-27T00:00:00"/>
        <d v="2016-01-11T00:00:00"/>
        <d v="2016-01-26T00:00:00"/>
        <d v="2016-02-10T00:00:00"/>
        <d v="2016-02-25T00:00:00"/>
        <d v="2016-03-11T00:00:00"/>
        <d v="2016-03-26T00:00:00"/>
        <d v="2016-04-10T00:00:00"/>
        <d v="2016-04-25T00:00:00"/>
        <d v="2016-05-10T00:00:00"/>
        <d v="2016-05-25T00:00:00"/>
        <d v="2016-06-09T00:00:00"/>
        <d v="2016-06-24T00:00:00"/>
        <d v="2016-07-09T00:00:00"/>
        <d v="2016-07-24T00:00:00"/>
        <d v="2016-08-08T00:00:00"/>
        <d v="2016-08-23T00:00:00"/>
        <d v="2016-09-07T00:00:00"/>
        <d v="2016-09-22T00:00:00"/>
        <d v="2016-10-07T00:00:00"/>
        <d v="2016-10-22T00:00:00"/>
        <d v="2016-11-06T00:00:00"/>
        <d v="2016-11-21T00:00:00"/>
        <d v="2016-12-06T00:00:00"/>
        <d v="2016-12-21T00:00:00"/>
        <d v="2017-01-05T00:00:00"/>
        <d v="2017-01-20T00:00:00"/>
        <d v="2017-02-04T00:00:00"/>
        <d v="2017-02-19T00:00:00"/>
        <d v="2017-03-06T00:00:00"/>
        <d v="2017-03-21T00:00:00"/>
        <d v="2017-04-05T00:00:00"/>
        <d v="2017-04-20T00:00:00"/>
        <d v="2017-05-05T00:00:00"/>
        <d v="2017-05-20T00:00:00"/>
        <d v="2017-06-04T00:00:00"/>
        <d v="2017-06-19T00:00:00"/>
        <d v="2017-07-04T00:00:00"/>
        <d v="2017-07-19T00:00:00"/>
        <d v="2017-08-03T00:00:00"/>
        <d v="2017-08-18T00:00:00"/>
        <d v="2017-09-02T00:00:00"/>
        <d v="2017-09-17T00:00:00"/>
        <d v="2017-10-02T00:00:00"/>
        <d v="2017-10-17T00:00:00"/>
        <d v="2017-11-01T00:00:00"/>
        <d v="2017-11-16T00:00:00"/>
        <d v="2017-12-01T00:00:00"/>
        <d v="2017-12-16T00:00:00"/>
        <d v="2017-12-31T00:00:00"/>
        <d v="2018-01-15T00:00:00"/>
        <d v="2018-01-30T00:00:00"/>
        <d v="2018-02-14T00:00:00"/>
        <d v="2018-03-01T00:00:00"/>
        <d v="2018-03-16T00:00:00"/>
        <d v="2018-03-31T00:00:00"/>
        <d v="2018-04-15T00:00:00"/>
        <d v="2018-04-30T00:00:00"/>
        <d v="2018-05-15T00:00:00"/>
        <d v="2018-05-30T00:00:00"/>
        <d v="2018-06-14T00:00:00"/>
        <d v="2018-06-29T00:00:00"/>
        <d v="2018-07-14T00:00:00"/>
        <d v="2018-07-29T00:00:00"/>
        <d v="2018-08-13T00:00:00"/>
        <d v="2018-08-28T00:00:00"/>
        <d v="2018-09-12T00:00:00"/>
        <d v="2018-09-27T00:00:00"/>
        <d v="2018-10-12T00:00:00"/>
        <d v="2018-10-27T00:00:00"/>
        <d v="2018-11-11T00:00:00"/>
        <d v="2018-11-26T00:00:00"/>
        <d v="2018-12-11T00:00:00"/>
        <d v="2018-12-26T00:00:00"/>
        <d v="2019-01-10T00:00:00"/>
        <d v="2019-01-25T00:00:00"/>
        <d v="2019-02-09T00:00:00"/>
        <d v="2019-02-24T00:00:00"/>
        <d v="2019-03-11T00:00:00"/>
        <d v="2019-03-26T00:00:00"/>
        <d v="2019-04-10T00:00:00"/>
        <d v="2019-04-25T00:00:00"/>
        <d v="2019-05-10T00:00:00"/>
        <d v="2019-05-25T00:00:00"/>
        <d v="2019-06-09T00:00:00"/>
        <d v="2019-06-24T00:00:00"/>
        <d v="2019-07-09T00:00:00"/>
        <d v="2019-07-24T00:00:00"/>
        <d v="2019-08-08T00:00:00"/>
        <d v="2019-08-23T00:00:00"/>
        <d v="2019-09-07T00:00:00"/>
        <d v="2019-09-22T00:00:00"/>
        <d v="2019-10-07T00:00:00"/>
        <d v="2019-10-22T00:00:00"/>
        <d v="2019-11-06T00:00:00"/>
        <d v="2019-11-21T00:00:00"/>
        <d v="2019-12-06T00:00:00"/>
        <d v="2019-12-21T00:00:00"/>
        <d v="2020-01-05T00:00:00"/>
        <d v="2020-01-20T00:00:00"/>
        <d v="2020-02-04T00:00:00"/>
        <d v="2020-02-19T00:00:00"/>
        <d v="2020-03-05T00:00:00"/>
        <d v="2020-03-20T00:00:00"/>
        <d v="2020-04-04T00:00:00"/>
        <d v="2020-04-19T00:00:00"/>
        <d v="2020-05-04T00:00:00"/>
        <d v="2020-05-19T00:00:00"/>
        <d v="2020-06-03T00:00:00"/>
        <d v="2020-06-18T00:00:00"/>
        <d v="2020-07-03T00:00:00"/>
        <d v="2020-07-18T00:00:00"/>
        <d v="2020-08-02T00:00:00"/>
        <d v="2020-08-17T00:00:00"/>
        <d v="2020-09-01T00:00:00"/>
        <d v="2020-09-16T00:00:00"/>
        <d v="2020-10-01T00:00:00"/>
        <d v="2020-10-16T00:00:00"/>
        <d v="2020-10-31T00:00:00"/>
        <d v="2020-11-15T00:00:00"/>
        <d v="2020-11-30T00:00:00"/>
        <d v="2020-12-15T00:00:00"/>
        <d v="2020-12-30T00:00:00"/>
        <d v="2021-01-14T00:00:00"/>
        <d v="2021-01-29T00:00:00"/>
        <d v="2021-02-13T00:00:00"/>
        <d v="2021-02-28T00:00:00"/>
        <d v="2021-03-15T00:00:00"/>
        <d v="2021-03-30T00:00:00"/>
        <d v="2021-04-14T00:00:00"/>
        <d v="2021-04-29T00:00:00"/>
        <d v="2021-05-14T00:00:00"/>
        <d v="2021-05-29T00:00:00"/>
        <d v="2021-06-13T00:00:00"/>
        <d v="2021-06-28T00:00:00"/>
        <d v="2021-07-13T00:00:00"/>
        <d v="2021-07-28T00:00:00"/>
        <d v="2021-08-12T00:00:00"/>
        <d v="2021-08-27T00:00:00"/>
        <d v="2021-09-11T00:00:00"/>
        <d v="2021-09-26T00:00:00"/>
        <d v="2021-10-11T00:00:00"/>
        <d v="2021-10-26T00:00:00"/>
        <d v="2021-11-10T00:00:00"/>
        <d v="2021-11-25T00:00:00"/>
        <d v="2021-12-10T00:00:00"/>
        <d v="2021-12-25T00:00:00"/>
        <d v="2022-01-09T00:00:00"/>
        <d v="2022-01-24T00:00:00"/>
        <d v="2022-02-08T00:00:00"/>
        <d v="2022-02-23T00:00:00"/>
        <d v="2022-03-10T00:00:00"/>
        <d v="2022-03-25T00:00:00"/>
        <d v="2022-04-09T00:00:00"/>
        <d v="2022-04-24T00:00:00"/>
        <d v="2022-05-09T00:00:00"/>
        <d v="2022-05-24T00:00:00"/>
        <d v="2022-06-08T00:00:00"/>
        <d v="2022-06-23T00:00:00"/>
        <d v="2022-07-08T00:00:00"/>
        <d v="2022-07-23T00:00:00"/>
        <d v="2022-08-07T00:00:00"/>
        <d v="2022-08-22T00:00:00"/>
        <d v="2022-09-06T00:00:00"/>
        <d v="2022-09-21T00:00:00"/>
        <d v="2022-10-06T00:00:00"/>
        <d v="2022-10-21T00:00:00"/>
        <d v="2022-11-05T00:00:00"/>
        <d v="2022-11-20T00:00:00"/>
        <d v="2022-12-05T00:00:00"/>
        <d v="2022-12-20T00:00:00"/>
        <d v="2023-01-04T00:00:00"/>
        <d v="2023-01-19T00:00:00"/>
        <d v="2023-02-03T00:00:00"/>
        <d v="2023-02-18T00:00:00"/>
        <d v="2023-03-05T00:00:00"/>
        <d v="2023-03-20T00:00:00"/>
        <d v="2023-04-04T00:00:00"/>
        <d v="2023-04-19T00:00:00"/>
        <d v="2023-05-04T00:00:00"/>
        <d v="2023-05-19T00:00:00"/>
        <d v="2023-06-03T00:00:00"/>
        <d v="2023-06-18T00:00:00"/>
        <d v="2023-07-03T00:00:00"/>
        <d v="2023-07-18T00:00:00"/>
        <d v="2023-08-02T00:00:00"/>
        <d v="2023-08-17T00:00:00"/>
        <d v="2023-09-01T00:00:00"/>
        <d v="2023-09-16T00:00:00"/>
        <d v="2023-10-01T00:00:00"/>
        <d v="2023-10-16T00:00:00"/>
        <d v="2023-10-31T00:00:00"/>
        <d v="2023-11-15T00:00:00"/>
        <d v="2023-11-30T00:00:00"/>
        <d v="2023-12-15T00:00:00"/>
        <d v="2023-12-30T00:00:00"/>
        <d v="2024-01-14T00:00:00"/>
        <d v="2024-01-29T00:00:00"/>
        <d v="2024-02-13T00:00:00"/>
        <d v="2024-02-28T00:00:00"/>
        <d v="2024-03-14T00:00:00"/>
        <d v="2024-03-29T00:00:00"/>
        <d v="2024-04-13T00:00:00"/>
        <d v="2024-04-28T00:00:00"/>
        <d v="2024-05-13T00:00:00"/>
        <d v="2024-05-28T00:00:00"/>
        <d v="2024-06-12T00:00:00"/>
        <d v="2024-06-27T00:00:00"/>
        <d v="2024-07-12T00:00:00"/>
        <d v="2024-07-27T00:00:00"/>
        <d v="2024-08-11T00:00:00"/>
        <d v="2024-08-26T00:00:00"/>
        <d v="2024-09-10T00:00:00"/>
        <d v="2024-09-25T00:00:00"/>
        <d v="2024-10-10T00:00:00"/>
        <d v="2024-10-25T00:00:00"/>
        <d v="2024-11-09T00:00:00"/>
        <d v="2024-11-24T00:00:00"/>
        <d v="2024-12-09T00:00:00"/>
        <d v="2024-12-24T00:00:00"/>
        <d v="2025-01-08T00:00:00"/>
        <d v="2025-01-23T00:00:00"/>
        <d v="2025-02-07T00:00:00"/>
        <d v="2025-02-22T00:00:00"/>
        <d v="2025-03-09T00:00:00"/>
        <d v="2025-03-24T00:00:00"/>
        <d v="2025-04-08T00:00:00"/>
        <d v="2025-04-23T00:00:00"/>
        <d v="2025-05-08T00:00:00"/>
        <d v="2025-05-23T00:00:00"/>
        <d v="2025-06-07T00:00:00"/>
        <d v="2025-06-22T00:00:00"/>
        <d v="2025-07-07T00:00:00"/>
        <d v="2025-07-22T00:00:00"/>
        <d v="2025-08-06T00:00:00"/>
        <d v="2025-08-21T00:00:00"/>
        <d v="2025-09-05T00:00:00"/>
        <d v="2025-09-20T00:00:00"/>
        <d v="2025-10-05T00:00:00"/>
        <d v="2025-10-20T00:00:00"/>
        <d v="2025-11-04T00:00:00"/>
        <d v="2025-11-19T00:00:00"/>
        <d v="2025-12-04T00:00:00"/>
        <d v="2025-12-19T00:00:00"/>
        <d v="2026-01-03T00:00:00"/>
        <d v="2026-01-18T00:00:00"/>
        <d v="2026-02-02T00:00:00"/>
        <d v="2026-02-17T00:00:00"/>
        <d v="2026-03-04T00:00:00"/>
        <d v="2026-03-19T00:00:00"/>
        <d v="2026-04-03T00:00:00"/>
        <d v="2026-04-18T00:00:00"/>
        <d v="2026-05-03T00:00:00"/>
        <d v="2026-05-18T00:00:00"/>
        <d v="2026-06-02T00:00:00"/>
        <d v="2026-06-17T00:00:00"/>
        <d v="2026-07-02T00:00:00"/>
        <d v="2026-07-17T00:00:00"/>
        <d v="2026-08-01T00:00:00"/>
        <d v="2026-08-16T00:00:00"/>
        <d v="2026-08-31T00:00:00"/>
        <d v="2026-09-15T00:00:00"/>
        <d v="2026-09-30T00:00:00"/>
        <d v="2026-10-15T00:00:00"/>
        <d v="2026-10-30T00:00:00"/>
        <d v="2026-11-14T00:00:00"/>
        <d v="2026-11-29T00:00:00"/>
        <d v="2026-12-14T00:00:00"/>
        <d v="2026-12-29T00:00:00"/>
        <d v="2027-01-13T00:00:00"/>
        <d v="2027-01-28T00:00:00"/>
        <d v="2027-02-12T00:00:00"/>
        <d v="2027-02-27T00:00:00"/>
        <d v="2027-03-14T00:00:00"/>
        <d v="2027-03-29T00:00:00"/>
        <d v="2027-04-13T00:00:00"/>
        <d v="2027-04-28T00:00:00"/>
        <d v="2027-05-13T00:00:00"/>
        <d v="2027-05-28T00:00:00"/>
        <d v="2027-06-12T00:00:00"/>
        <d v="2027-06-27T00:00:00"/>
        <d v="2027-07-12T00:00:00"/>
        <d v="2027-07-27T00:00:00"/>
        <d v="2027-08-11T00:00:00"/>
        <d v="2027-08-26T00:00:00"/>
        <d v="2027-09-10T00:00:00"/>
        <d v="2027-09-25T00:00:00"/>
        <d v="2027-10-10T00:00:00"/>
        <d v="2027-10-25T00:00:00"/>
        <d v="2027-11-09T00:00:00"/>
        <d v="2027-11-24T00:00:00"/>
        <d v="2027-12-09T00:00:00"/>
        <d v="2027-12-24T00:00:00"/>
        <d v="2028-01-08T00:00:00"/>
        <d v="2028-01-23T00:00:00"/>
        <d v="2028-02-07T00:00:00"/>
        <d v="2028-02-22T00:00:00"/>
        <d v="2028-03-08T00:00:00"/>
        <d v="2028-03-23T00:00:00"/>
        <d v="2028-04-07T00:00:00"/>
        <d v="2028-04-22T00:00:00"/>
        <d v="2028-05-07T00:00:00"/>
        <d v="2028-05-22T00:00:00"/>
        <d v="2028-06-06T00:00:00"/>
        <d v="2028-06-21T00:00:00"/>
        <d v="2028-07-06T00:00:00"/>
        <d v="2028-07-21T00:00:00"/>
        <d v="2028-08-05T00:00:00"/>
        <d v="2028-08-20T00:00:00"/>
        <d v="2028-09-04T00:00:00"/>
        <d v="2028-09-19T00:00:00"/>
        <d v="2028-10-04T00:00:00"/>
        <d v="2028-10-19T00:00:00"/>
        <d v="2028-11-03T00:00:00"/>
        <d v="2028-11-18T00:00:00"/>
        <d v="2028-12-03T00:00:00"/>
        <d v="2028-12-18T00:00:00"/>
        <d v="2029-01-02T00:00:00"/>
        <d v="2029-01-17T00:00:00"/>
        <d v="2029-02-01T00:00:00"/>
        <d v="2029-02-16T00:00:00"/>
        <d v="2029-03-03T00:00:00"/>
        <d v="2029-03-18T00:00:00"/>
        <d v="2029-04-02T00:00:00"/>
        <d v="2029-04-17T00:00:00"/>
        <d v="2029-05-02T00:00:00"/>
        <d v="2029-05-17T00:00:00"/>
        <d v="2029-06-01T00:00:00"/>
        <d v="2029-06-16T00:00:00"/>
        <d v="2029-07-01T00:00:00"/>
        <d v="2029-07-16T00:00:00"/>
        <d v="2029-07-31T00:00:00"/>
        <d v="2029-08-15T00:00:00"/>
        <d v="2029-08-30T00:00:00"/>
        <d v="2029-09-14T00:00:00"/>
        <d v="2029-09-29T00:00:00"/>
        <d v="2029-10-14T00:00:00"/>
        <d v="2029-10-29T00:00:00"/>
        <d v="2029-11-13T00:00:00"/>
        <d v="2029-11-28T00:00:00"/>
        <d v="2029-12-13T00:00:00"/>
        <d v="2029-12-28T00:00:00"/>
        <m/>
      </sharedItems>
      <fieldGroup par="14" base="0">
        <rangePr groupBy="months" startDate="2015-01-01T00:00:00" endDate="2029-12-2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12/2029"/>
        </groupItems>
      </fieldGroup>
    </cacheField>
    <cacheField name="Année" numFmtId="0">
      <sharedItems containsString="0" containsBlank="1" containsNumber="1" containsInteger="1" minValue="2015" maxValue="2029" count="16">
        <n v="2015"/>
        <n v="2016"/>
        <n v="2017"/>
        <n v="2018"/>
        <n v="2019"/>
        <n v="2020"/>
        <n v="2021"/>
        <n v="2022"/>
        <n v="2023"/>
        <n v="2024"/>
        <n v="2025"/>
        <n v="2026"/>
        <n v="2027"/>
        <n v="2028"/>
        <n v="2029"/>
        <m/>
      </sharedItems>
    </cacheField>
    <cacheField name="Préadmission" numFmtId="0">
      <sharedItems containsString="0" containsBlank="1" containsNumber="1" containsInteger="1" minValue="1" maxValue="10"/>
    </cacheField>
    <cacheField name="TX Préadmission" numFmtId="166">
      <sharedItems containsBlank="1" containsMixedTypes="1" containsNumber="1" minValue="9.0909090909090912E-2" maxValue="0.90909090909090906"/>
    </cacheField>
    <cacheField name="Places" numFmtId="0">
      <sharedItems containsString="0" containsBlank="1" containsNumber="1" containsInteger="1" minValue="3" maxValue="3"/>
    </cacheField>
    <cacheField name="Patients programmés" numFmtId="0">
      <sharedItems containsString="0" containsBlank="1" containsNumber="1" containsInteger="1" minValue="4" maxValue="4"/>
    </cacheField>
    <cacheField name="patients réels" numFmtId="0">
      <sharedItems containsString="0" containsBlank="1" containsNumber="1" containsInteger="1" minValue="3" maxValue="19"/>
    </cacheField>
    <cacheField name="Forains" numFmtId="0">
      <sharedItems containsString="0" containsBlank="1" containsNumber="1" containsInteger="1" minValue="6" maxValue="6"/>
    </cacheField>
    <cacheField name="Ambu/hospitailsé" numFmtId="0">
      <sharedItems containsString="0" containsBlank="1" containsNumber="1" containsInteger="1" minValue="7" maxValue="7"/>
    </cacheField>
    <cacheField name="QS  Récupérés" numFmtId="0">
      <sharedItems containsString="0" containsBlank="1" containsNumber="1" containsInteger="1" minValue="8" maxValue="8"/>
    </cacheField>
    <cacheField name="Tx de rotation" numFmtId="166">
      <sharedItems containsBlank="1" containsMixedTypes="1" containsNumber="1" minValue="1" maxValue="6.333333333333333"/>
    </cacheField>
    <cacheField name="Nombre de patients demandant l'appel du lendemain" numFmtId="0">
      <sharedItems containsString="0" containsBlank="1" containsNumber="1" containsInteger="1" minValue="9" maxValue="9"/>
    </cacheField>
    <cacheField name="Appels Réalisés" numFmtId="0">
      <sharedItems containsString="0" containsBlank="1" containsNumber="1" containsInteger="1" minValue="8" maxValue="8"/>
    </cacheField>
    <cacheField name="% d'appels réalisés" numFmtId="166">
      <sharedItems containsBlank="1" containsMixedTypes="1" containsNumber="1" minValue="0.88888888888888884" maxValue="0.88888888888888884"/>
    </cacheField>
    <cacheField name="Années" numFmtId="0" databaseField="0">
      <fieldGroup base="0">
        <rangePr groupBy="years" startDate="2015-01-01T00:00:00" endDate="2029-12-29T00:00:00"/>
        <groupItems count="17">
          <s v="&lt;01/01/2015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&gt;29/12/202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7">
  <r>
    <x v="0"/>
    <x v="0"/>
    <n v="5"/>
    <n v="0.33333333333333331"/>
    <n v="3"/>
    <n v="4"/>
    <n v="15"/>
    <n v="6"/>
    <n v="7"/>
    <n v="8"/>
    <n v="5"/>
    <n v="9"/>
    <n v="8"/>
    <n v="0.88888888888888884"/>
  </r>
  <r>
    <x v="1"/>
    <x v="0"/>
    <n v="5"/>
    <n v="0.625"/>
    <n v="3"/>
    <n v="4"/>
    <n v="8"/>
    <n v="6"/>
    <n v="7"/>
    <n v="8"/>
    <n v="2.6666666666666665"/>
    <n v="9"/>
    <n v="8"/>
    <n v="0.88888888888888884"/>
  </r>
  <r>
    <x v="2"/>
    <x v="0"/>
    <n v="4"/>
    <n v="0.5"/>
    <n v="3"/>
    <n v="4"/>
    <n v="8"/>
    <n v="6"/>
    <n v="7"/>
    <n v="8"/>
    <n v="2.6666666666666665"/>
    <n v="9"/>
    <n v="8"/>
    <n v="0.88888888888888884"/>
  </r>
  <r>
    <x v="3"/>
    <x v="0"/>
    <n v="7"/>
    <n v="0.77777777777777779"/>
    <n v="3"/>
    <n v="4"/>
    <n v="9"/>
    <n v="6"/>
    <n v="7"/>
    <n v="8"/>
    <n v="3"/>
    <n v="9"/>
    <n v="8"/>
    <n v="0.88888888888888884"/>
  </r>
  <r>
    <x v="4"/>
    <x v="0"/>
    <n v="5"/>
    <n v="0.33333333333333331"/>
    <n v="3"/>
    <n v="4"/>
    <n v="15"/>
    <n v="6"/>
    <n v="7"/>
    <n v="8"/>
    <n v="5"/>
    <n v="9"/>
    <n v="8"/>
    <n v="0.88888888888888884"/>
  </r>
  <r>
    <x v="5"/>
    <x v="0"/>
    <n v="10"/>
    <n v="0.58823529411764708"/>
    <n v="3"/>
    <n v="4"/>
    <n v="17"/>
    <n v="6"/>
    <n v="7"/>
    <n v="8"/>
    <n v="5.666666666666667"/>
    <n v="9"/>
    <n v="8"/>
    <n v="0.88888888888888884"/>
  </r>
  <r>
    <x v="6"/>
    <x v="0"/>
    <n v="5"/>
    <n v="0.83333333333333337"/>
    <n v="3"/>
    <n v="4"/>
    <n v="6"/>
    <n v="6"/>
    <n v="7"/>
    <n v="8"/>
    <n v="2"/>
    <n v="9"/>
    <n v="8"/>
    <n v="0.88888888888888884"/>
  </r>
  <r>
    <x v="7"/>
    <x v="0"/>
    <n v="3"/>
    <n v="0.27272727272727271"/>
    <n v="3"/>
    <n v="4"/>
    <n v="11"/>
    <n v="6"/>
    <n v="7"/>
    <n v="8"/>
    <n v="3.6666666666666665"/>
    <n v="9"/>
    <n v="8"/>
    <n v="0.88888888888888884"/>
  </r>
  <r>
    <x v="8"/>
    <x v="0"/>
    <n v="1"/>
    <n v="0.33333333333333331"/>
    <n v="3"/>
    <n v="4"/>
    <n v="3"/>
    <n v="6"/>
    <n v="7"/>
    <n v="8"/>
    <n v="1"/>
    <n v="9"/>
    <n v="8"/>
    <n v="0.88888888888888884"/>
  </r>
  <r>
    <x v="9"/>
    <x v="0"/>
    <n v="9"/>
    <n v="0.47368421052631576"/>
    <n v="3"/>
    <n v="4"/>
    <n v="19"/>
    <n v="6"/>
    <n v="7"/>
    <n v="8"/>
    <n v="6.333333333333333"/>
    <n v="9"/>
    <n v="8"/>
    <n v="0.88888888888888884"/>
  </r>
  <r>
    <x v="10"/>
    <x v="0"/>
    <n v="1"/>
    <n v="0.14285714285714285"/>
    <n v="3"/>
    <n v="4"/>
    <n v="7"/>
    <n v="6"/>
    <n v="7"/>
    <n v="8"/>
    <n v="2.3333333333333335"/>
    <n v="9"/>
    <n v="8"/>
    <n v="0.88888888888888884"/>
  </r>
  <r>
    <x v="11"/>
    <x v="0"/>
    <n v="1"/>
    <n v="9.0909090909090912E-2"/>
    <n v="3"/>
    <n v="4"/>
    <n v="11"/>
    <n v="6"/>
    <n v="7"/>
    <n v="8"/>
    <n v="3.6666666666666665"/>
    <n v="9"/>
    <n v="8"/>
    <n v="0.88888888888888884"/>
  </r>
  <r>
    <x v="12"/>
    <x v="0"/>
    <n v="3"/>
    <n v="0.42857142857142855"/>
    <n v="3"/>
    <n v="4"/>
    <n v="7"/>
    <n v="6"/>
    <n v="7"/>
    <n v="8"/>
    <n v="2.3333333333333335"/>
    <n v="9"/>
    <n v="8"/>
    <n v="0.88888888888888884"/>
  </r>
  <r>
    <x v="13"/>
    <x v="0"/>
    <n v="2"/>
    <n v="0.18181818181818182"/>
    <n v="3"/>
    <n v="4"/>
    <n v="11"/>
    <n v="6"/>
    <n v="7"/>
    <n v="8"/>
    <n v="3.6666666666666665"/>
    <n v="9"/>
    <n v="8"/>
    <n v="0.88888888888888884"/>
  </r>
  <r>
    <x v="14"/>
    <x v="0"/>
    <n v="8"/>
    <n v="0.5714285714285714"/>
    <n v="3"/>
    <n v="4"/>
    <n v="14"/>
    <n v="6"/>
    <n v="7"/>
    <n v="8"/>
    <n v="4.666666666666667"/>
    <n v="9"/>
    <n v="8"/>
    <n v="0.88888888888888884"/>
  </r>
  <r>
    <x v="15"/>
    <x v="0"/>
    <n v="4"/>
    <n v="0.66666666666666663"/>
    <n v="3"/>
    <n v="4"/>
    <n v="6"/>
    <n v="6"/>
    <n v="7"/>
    <n v="8"/>
    <n v="2"/>
    <n v="9"/>
    <n v="8"/>
    <n v="0.88888888888888884"/>
  </r>
  <r>
    <x v="16"/>
    <x v="0"/>
    <n v="9"/>
    <n v="0.52941176470588236"/>
    <n v="3"/>
    <n v="4"/>
    <n v="17"/>
    <n v="6"/>
    <n v="7"/>
    <n v="8"/>
    <n v="5.666666666666667"/>
    <n v="9"/>
    <n v="8"/>
    <n v="0.88888888888888884"/>
  </r>
  <r>
    <x v="17"/>
    <x v="0"/>
    <n v="5"/>
    <n v="0.35714285714285715"/>
    <n v="3"/>
    <n v="4"/>
    <n v="14"/>
    <n v="6"/>
    <n v="7"/>
    <n v="8"/>
    <n v="4.666666666666667"/>
    <n v="9"/>
    <n v="8"/>
    <n v="0.88888888888888884"/>
  </r>
  <r>
    <x v="18"/>
    <x v="0"/>
    <n v="4"/>
    <n v="0.2857142857142857"/>
    <n v="3"/>
    <n v="4"/>
    <n v="14"/>
    <n v="6"/>
    <n v="7"/>
    <n v="8"/>
    <n v="4.666666666666667"/>
    <n v="9"/>
    <n v="8"/>
    <n v="0.88888888888888884"/>
  </r>
  <r>
    <x v="19"/>
    <x v="0"/>
    <n v="1"/>
    <n v="0.1"/>
    <n v="3"/>
    <n v="4"/>
    <n v="10"/>
    <n v="6"/>
    <n v="7"/>
    <n v="8"/>
    <n v="3.3333333333333335"/>
    <n v="9"/>
    <n v="8"/>
    <n v="0.88888888888888884"/>
  </r>
  <r>
    <x v="20"/>
    <x v="0"/>
    <n v="2"/>
    <n v="0.16666666666666666"/>
    <n v="3"/>
    <n v="4"/>
    <n v="12"/>
    <n v="6"/>
    <n v="7"/>
    <n v="8"/>
    <n v="4"/>
    <n v="9"/>
    <n v="8"/>
    <n v="0.88888888888888884"/>
  </r>
  <r>
    <x v="21"/>
    <x v="0"/>
    <n v="8"/>
    <n v="0.72727272727272729"/>
    <n v="3"/>
    <n v="4"/>
    <n v="11"/>
    <n v="6"/>
    <n v="7"/>
    <n v="8"/>
    <n v="3.6666666666666665"/>
    <n v="9"/>
    <n v="8"/>
    <n v="0.88888888888888884"/>
  </r>
  <r>
    <x v="22"/>
    <x v="0"/>
    <n v="5"/>
    <n v="0.35714285714285715"/>
    <n v="3"/>
    <n v="4"/>
    <n v="14"/>
    <n v="6"/>
    <n v="7"/>
    <n v="8"/>
    <n v="4.666666666666667"/>
    <n v="9"/>
    <n v="8"/>
    <n v="0.88888888888888884"/>
  </r>
  <r>
    <x v="23"/>
    <x v="0"/>
    <n v="10"/>
    <n v="0.52631578947368418"/>
    <n v="3"/>
    <n v="4"/>
    <n v="19"/>
    <n v="6"/>
    <n v="7"/>
    <n v="8"/>
    <n v="6.333333333333333"/>
    <n v="9"/>
    <n v="8"/>
    <n v="0.88888888888888884"/>
  </r>
  <r>
    <x v="24"/>
    <x v="0"/>
    <n v="5"/>
    <n v="0.55555555555555558"/>
    <n v="3"/>
    <n v="4"/>
    <n v="9"/>
    <n v="6"/>
    <n v="7"/>
    <n v="8"/>
    <n v="3"/>
    <n v="9"/>
    <n v="8"/>
    <n v="0.88888888888888884"/>
  </r>
  <r>
    <x v="25"/>
    <x v="1"/>
    <n v="4"/>
    <n v="0.8"/>
    <n v="3"/>
    <n v="4"/>
    <n v="5"/>
    <n v="6"/>
    <n v="7"/>
    <n v="8"/>
    <n v="1.6666666666666667"/>
    <n v="9"/>
    <n v="8"/>
    <n v="0.88888888888888884"/>
  </r>
  <r>
    <x v="26"/>
    <x v="1"/>
    <n v="6"/>
    <n v="0.66666666666666663"/>
    <n v="3"/>
    <n v="4"/>
    <n v="9"/>
    <n v="6"/>
    <n v="7"/>
    <n v="8"/>
    <n v="3"/>
    <n v="9"/>
    <n v="8"/>
    <n v="0.88888888888888884"/>
  </r>
  <r>
    <x v="27"/>
    <x v="1"/>
    <n v="3"/>
    <n v="0.6"/>
    <n v="3"/>
    <n v="4"/>
    <n v="5"/>
    <n v="6"/>
    <n v="7"/>
    <n v="8"/>
    <n v="1.6666666666666667"/>
    <n v="9"/>
    <n v="8"/>
    <n v="0.88888888888888884"/>
  </r>
  <r>
    <x v="28"/>
    <x v="1"/>
    <n v="9"/>
    <n v="0.9"/>
    <n v="3"/>
    <n v="4"/>
    <n v="10"/>
    <n v="6"/>
    <n v="7"/>
    <n v="8"/>
    <n v="3.3333333333333335"/>
    <n v="9"/>
    <n v="8"/>
    <n v="0.88888888888888884"/>
  </r>
  <r>
    <x v="29"/>
    <x v="1"/>
    <n v="1"/>
    <n v="0.25"/>
    <n v="3"/>
    <n v="4"/>
    <n v="4"/>
    <n v="6"/>
    <n v="7"/>
    <n v="8"/>
    <n v="1.3333333333333333"/>
    <n v="9"/>
    <n v="8"/>
    <n v="0.88888888888888884"/>
  </r>
  <r>
    <x v="30"/>
    <x v="1"/>
    <n v="7"/>
    <n v="0.46666666666666667"/>
    <n v="3"/>
    <n v="4"/>
    <n v="15"/>
    <n v="6"/>
    <n v="7"/>
    <n v="8"/>
    <n v="5"/>
    <n v="9"/>
    <n v="8"/>
    <n v="0.88888888888888884"/>
  </r>
  <r>
    <x v="31"/>
    <x v="1"/>
    <n v="6"/>
    <n v="0.46153846153846156"/>
    <n v="3"/>
    <n v="4"/>
    <n v="13"/>
    <n v="6"/>
    <n v="7"/>
    <n v="8"/>
    <n v="4.333333333333333"/>
    <n v="9"/>
    <n v="8"/>
    <n v="0.88888888888888884"/>
  </r>
  <r>
    <x v="32"/>
    <x v="1"/>
    <n v="9"/>
    <n v="0.5"/>
    <n v="3"/>
    <n v="4"/>
    <n v="18"/>
    <n v="6"/>
    <n v="7"/>
    <n v="8"/>
    <n v="6"/>
    <n v="9"/>
    <n v="8"/>
    <n v="0.88888888888888884"/>
  </r>
  <r>
    <x v="33"/>
    <x v="1"/>
    <n v="2"/>
    <n v="0.16666666666666666"/>
    <n v="3"/>
    <n v="4"/>
    <n v="12"/>
    <n v="6"/>
    <n v="7"/>
    <n v="8"/>
    <n v="4"/>
    <n v="9"/>
    <n v="8"/>
    <n v="0.88888888888888884"/>
  </r>
  <r>
    <x v="34"/>
    <x v="1"/>
    <n v="2"/>
    <n v="0.16666666666666666"/>
    <n v="3"/>
    <n v="4"/>
    <n v="12"/>
    <n v="6"/>
    <n v="7"/>
    <n v="8"/>
    <n v="4"/>
    <n v="9"/>
    <n v="8"/>
    <n v="0.88888888888888884"/>
  </r>
  <r>
    <x v="35"/>
    <x v="1"/>
    <n v="5"/>
    <n v="0.38461538461538464"/>
    <n v="3"/>
    <n v="4"/>
    <n v="13"/>
    <n v="6"/>
    <n v="7"/>
    <n v="8"/>
    <n v="4.333333333333333"/>
    <n v="9"/>
    <n v="8"/>
    <n v="0.88888888888888884"/>
  </r>
  <r>
    <x v="36"/>
    <x v="1"/>
    <n v="10"/>
    <n v="0.90909090909090906"/>
    <n v="3"/>
    <n v="4"/>
    <n v="11"/>
    <n v="6"/>
    <n v="7"/>
    <n v="8"/>
    <n v="3.6666666666666665"/>
    <n v="9"/>
    <n v="8"/>
    <n v="0.88888888888888884"/>
  </r>
  <r>
    <x v="37"/>
    <x v="1"/>
    <n v="5"/>
    <n v="0.55555555555555558"/>
    <n v="3"/>
    <n v="4"/>
    <n v="9"/>
    <n v="6"/>
    <n v="7"/>
    <n v="8"/>
    <n v="3"/>
    <n v="9"/>
    <n v="8"/>
    <n v="0.88888888888888884"/>
  </r>
  <r>
    <x v="38"/>
    <x v="1"/>
    <n v="9"/>
    <n v="0.47368421052631576"/>
    <n v="3"/>
    <n v="4"/>
    <n v="19"/>
    <n v="6"/>
    <n v="7"/>
    <n v="8"/>
    <n v="6.333333333333333"/>
    <n v="9"/>
    <n v="8"/>
    <n v="0.88888888888888884"/>
  </r>
  <r>
    <x v="39"/>
    <x v="1"/>
    <n v="1"/>
    <n v="0.2"/>
    <n v="3"/>
    <n v="4"/>
    <n v="5"/>
    <n v="6"/>
    <n v="7"/>
    <n v="8"/>
    <n v="1.6666666666666667"/>
    <n v="9"/>
    <n v="8"/>
    <n v="0.88888888888888884"/>
  </r>
  <r>
    <x v="40"/>
    <x v="1"/>
    <n v="9"/>
    <n v="0.47368421052631576"/>
    <n v="3"/>
    <n v="4"/>
    <n v="19"/>
    <n v="6"/>
    <n v="7"/>
    <n v="8"/>
    <n v="6.333333333333333"/>
    <n v="9"/>
    <n v="8"/>
    <n v="0.88888888888888884"/>
  </r>
  <r>
    <x v="41"/>
    <x v="1"/>
    <n v="6"/>
    <n v="0.375"/>
    <n v="3"/>
    <n v="4"/>
    <n v="16"/>
    <n v="6"/>
    <n v="7"/>
    <n v="8"/>
    <n v="5.333333333333333"/>
    <n v="9"/>
    <n v="8"/>
    <n v="0.88888888888888884"/>
  </r>
  <r>
    <x v="42"/>
    <x v="1"/>
    <n v="5"/>
    <n v="0.41666666666666669"/>
    <n v="3"/>
    <n v="4"/>
    <n v="12"/>
    <n v="6"/>
    <n v="7"/>
    <n v="8"/>
    <n v="4"/>
    <n v="9"/>
    <n v="8"/>
    <n v="0.88888888888888884"/>
  </r>
  <r>
    <x v="43"/>
    <x v="1"/>
    <m/>
    <e v="#DIV/0!"/>
    <m/>
    <m/>
    <m/>
    <m/>
    <m/>
    <m/>
    <e v="#DIV/0!"/>
    <m/>
    <m/>
    <e v="#DIV/0!"/>
  </r>
  <r>
    <x v="44"/>
    <x v="1"/>
    <m/>
    <e v="#DIV/0!"/>
    <m/>
    <m/>
    <m/>
    <m/>
    <m/>
    <m/>
    <e v="#DIV/0!"/>
    <m/>
    <m/>
    <e v="#DIV/0!"/>
  </r>
  <r>
    <x v="45"/>
    <x v="1"/>
    <m/>
    <e v="#DIV/0!"/>
    <m/>
    <m/>
    <m/>
    <m/>
    <m/>
    <m/>
    <e v="#DIV/0!"/>
    <m/>
    <m/>
    <e v="#DIV/0!"/>
  </r>
  <r>
    <x v="46"/>
    <x v="1"/>
    <m/>
    <e v="#DIV/0!"/>
    <m/>
    <m/>
    <m/>
    <m/>
    <m/>
    <m/>
    <e v="#DIV/0!"/>
    <m/>
    <m/>
    <e v="#DIV/0!"/>
  </r>
  <r>
    <x v="47"/>
    <x v="1"/>
    <m/>
    <e v="#DIV/0!"/>
    <m/>
    <m/>
    <m/>
    <m/>
    <m/>
    <m/>
    <e v="#DIV/0!"/>
    <m/>
    <m/>
    <e v="#DIV/0!"/>
  </r>
  <r>
    <x v="48"/>
    <x v="1"/>
    <m/>
    <e v="#DIV/0!"/>
    <m/>
    <m/>
    <m/>
    <m/>
    <m/>
    <m/>
    <e v="#DIV/0!"/>
    <m/>
    <m/>
    <e v="#DIV/0!"/>
  </r>
  <r>
    <x v="49"/>
    <x v="2"/>
    <m/>
    <e v="#DIV/0!"/>
    <m/>
    <m/>
    <m/>
    <m/>
    <m/>
    <m/>
    <e v="#DIV/0!"/>
    <m/>
    <m/>
    <e v="#DIV/0!"/>
  </r>
  <r>
    <x v="50"/>
    <x v="2"/>
    <m/>
    <e v="#DIV/0!"/>
    <m/>
    <m/>
    <m/>
    <m/>
    <m/>
    <m/>
    <e v="#DIV/0!"/>
    <m/>
    <m/>
    <e v="#DIV/0!"/>
  </r>
  <r>
    <x v="51"/>
    <x v="2"/>
    <m/>
    <e v="#DIV/0!"/>
    <m/>
    <m/>
    <m/>
    <m/>
    <m/>
    <m/>
    <e v="#DIV/0!"/>
    <m/>
    <m/>
    <e v="#DIV/0!"/>
  </r>
  <r>
    <x v="52"/>
    <x v="2"/>
    <m/>
    <e v="#DIV/0!"/>
    <m/>
    <m/>
    <m/>
    <m/>
    <m/>
    <m/>
    <e v="#DIV/0!"/>
    <m/>
    <m/>
    <e v="#DIV/0!"/>
  </r>
  <r>
    <x v="53"/>
    <x v="2"/>
    <m/>
    <e v="#DIV/0!"/>
    <m/>
    <m/>
    <m/>
    <m/>
    <m/>
    <m/>
    <e v="#DIV/0!"/>
    <m/>
    <m/>
    <e v="#DIV/0!"/>
  </r>
  <r>
    <x v="54"/>
    <x v="2"/>
    <m/>
    <e v="#DIV/0!"/>
    <m/>
    <m/>
    <m/>
    <m/>
    <m/>
    <m/>
    <e v="#DIV/0!"/>
    <m/>
    <m/>
    <e v="#DIV/0!"/>
  </r>
  <r>
    <x v="55"/>
    <x v="2"/>
    <m/>
    <e v="#DIV/0!"/>
    <m/>
    <m/>
    <m/>
    <m/>
    <m/>
    <m/>
    <e v="#DIV/0!"/>
    <m/>
    <m/>
    <e v="#DIV/0!"/>
  </r>
  <r>
    <x v="56"/>
    <x v="2"/>
    <m/>
    <e v="#DIV/0!"/>
    <m/>
    <m/>
    <m/>
    <m/>
    <m/>
    <m/>
    <e v="#DIV/0!"/>
    <m/>
    <m/>
    <e v="#DIV/0!"/>
  </r>
  <r>
    <x v="57"/>
    <x v="2"/>
    <m/>
    <e v="#DIV/0!"/>
    <m/>
    <m/>
    <m/>
    <m/>
    <m/>
    <m/>
    <e v="#DIV/0!"/>
    <m/>
    <m/>
    <e v="#DIV/0!"/>
  </r>
  <r>
    <x v="58"/>
    <x v="2"/>
    <m/>
    <e v="#DIV/0!"/>
    <m/>
    <m/>
    <m/>
    <m/>
    <m/>
    <m/>
    <e v="#DIV/0!"/>
    <m/>
    <m/>
    <e v="#DIV/0!"/>
  </r>
  <r>
    <x v="59"/>
    <x v="2"/>
    <m/>
    <e v="#DIV/0!"/>
    <m/>
    <m/>
    <m/>
    <m/>
    <m/>
    <m/>
    <e v="#DIV/0!"/>
    <m/>
    <m/>
    <e v="#DIV/0!"/>
  </r>
  <r>
    <x v="60"/>
    <x v="2"/>
    <m/>
    <e v="#DIV/0!"/>
    <m/>
    <m/>
    <m/>
    <m/>
    <m/>
    <m/>
    <e v="#DIV/0!"/>
    <m/>
    <m/>
    <e v="#DIV/0!"/>
  </r>
  <r>
    <x v="61"/>
    <x v="2"/>
    <m/>
    <e v="#DIV/0!"/>
    <m/>
    <m/>
    <m/>
    <m/>
    <m/>
    <m/>
    <e v="#DIV/0!"/>
    <m/>
    <m/>
    <e v="#DIV/0!"/>
  </r>
  <r>
    <x v="62"/>
    <x v="2"/>
    <m/>
    <e v="#DIV/0!"/>
    <m/>
    <m/>
    <m/>
    <m/>
    <m/>
    <m/>
    <e v="#DIV/0!"/>
    <m/>
    <m/>
    <e v="#DIV/0!"/>
  </r>
  <r>
    <x v="63"/>
    <x v="2"/>
    <m/>
    <e v="#DIV/0!"/>
    <m/>
    <m/>
    <m/>
    <m/>
    <m/>
    <m/>
    <e v="#DIV/0!"/>
    <m/>
    <m/>
    <e v="#DIV/0!"/>
  </r>
  <r>
    <x v="64"/>
    <x v="2"/>
    <m/>
    <e v="#DIV/0!"/>
    <m/>
    <m/>
    <m/>
    <m/>
    <m/>
    <m/>
    <e v="#DIV/0!"/>
    <m/>
    <m/>
    <e v="#DIV/0!"/>
  </r>
  <r>
    <x v="65"/>
    <x v="2"/>
    <m/>
    <e v="#DIV/0!"/>
    <m/>
    <m/>
    <m/>
    <m/>
    <m/>
    <m/>
    <e v="#DIV/0!"/>
    <m/>
    <m/>
    <e v="#DIV/0!"/>
  </r>
  <r>
    <x v="66"/>
    <x v="2"/>
    <m/>
    <e v="#DIV/0!"/>
    <m/>
    <m/>
    <m/>
    <m/>
    <m/>
    <m/>
    <e v="#DIV/0!"/>
    <m/>
    <m/>
    <e v="#DIV/0!"/>
  </r>
  <r>
    <x v="67"/>
    <x v="2"/>
    <m/>
    <e v="#DIV/0!"/>
    <m/>
    <m/>
    <m/>
    <m/>
    <m/>
    <m/>
    <e v="#DIV/0!"/>
    <m/>
    <m/>
    <e v="#DIV/0!"/>
  </r>
  <r>
    <x v="68"/>
    <x v="2"/>
    <m/>
    <e v="#DIV/0!"/>
    <m/>
    <m/>
    <m/>
    <m/>
    <m/>
    <m/>
    <e v="#DIV/0!"/>
    <m/>
    <m/>
    <e v="#DIV/0!"/>
  </r>
  <r>
    <x v="69"/>
    <x v="2"/>
    <m/>
    <e v="#DIV/0!"/>
    <m/>
    <m/>
    <m/>
    <m/>
    <m/>
    <m/>
    <e v="#DIV/0!"/>
    <m/>
    <m/>
    <e v="#DIV/0!"/>
  </r>
  <r>
    <x v="70"/>
    <x v="2"/>
    <m/>
    <e v="#DIV/0!"/>
    <m/>
    <m/>
    <m/>
    <m/>
    <m/>
    <m/>
    <e v="#DIV/0!"/>
    <m/>
    <m/>
    <e v="#DIV/0!"/>
  </r>
  <r>
    <x v="71"/>
    <x v="2"/>
    <m/>
    <e v="#DIV/0!"/>
    <m/>
    <m/>
    <m/>
    <m/>
    <m/>
    <m/>
    <e v="#DIV/0!"/>
    <m/>
    <m/>
    <e v="#DIV/0!"/>
  </r>
  <r>
    <x v="72"/>
    <x v="2"/>
    <m/>
    <e v="#DIV/0!"/>
    <m/>
    <m/>
    <m/>
    <m/>
    <m/>
    <m/>
    <e v="#DIV/0!"/>
    <m/>
    <m/>
    <e v="#DIV/0!"/>
  </r>
  <r>
    <x v="73"/>
    <x v="2"/>
    <m/>
    <e v="#DIV/0!"/>
    <m/>
    <m/>
    <m/>
    <m/>
    <m/>
    <m/>
    <e v="#DIV/0!"/>
    <m/>
    <m/>
    <e v="#DIV/0!"/>
  </r>
  <r>
    <x v="74"/>
    <x v="3"/>
    <m/>
    <e v="#DIV/0!"/>
    <m/>
    <m/>
    <m/>
    <m/>
    <m/>
    <m/>
    <e v="#DIV/0!"/>
    <m/>
    <m/>
    <e v="#DIV/0!"/>
  </r>
  <r>
    <x v="75"/>
    <x v="3"/>
    <m/>
    <e v="#DIV/0!"/>
    <m/>
    <m/>
    <m/>
    <m/>
    <m/>
    <m/>
    <e v="#DIV/0!"/>
    <m/>
    <m/>
    <e v="#DIV/0!"/>
  </r>
  <r>
    <x v="76"/>
    <x v="3"/>
    <m/>
    <e v="#DIV/0!"/>
    <m/>
    <m/>
    <m/>
    <m/>
    <m/>
    <m/>
    <e v="#DIV/0!"/>
    <m/>
    <m/>
    <e v="#DIV/0!"/>
  </r>
  <r>
    <x v="77"/>
    <x v="3"/>
    <m/>
    <e v="#DIV/0!"/>
    <m/>
    <m/>
    <m/>
    <m/>
    <m/>
    <m/>
    <e v="#DIV/0!"/>
    <m/>
    <m/>
    <e v="#DIV/0!"/>
  </r>
  <r>
    <x v="78"/>
    <x v="3"/>
    <m/>
    <e v="#DIV/0!"/>
    <m/>
    <m/>
    <m/>
    <m/>
    <m/>
    <m/>
    <e v="#DIV/0!"/>
    <m/>
    <m/>
    <e v="#DIV/0!"/>
  </r>
  <r>
    <x v="79"/>
    <x v="3"/>
    <m/>
    <e v="#DIV/0!"/>
    <m/>
    <m/>
    <m/>
    <m/>
    <m/>
    <m/>
    <e v="#DIV/0!"/>
    <m/>
    <m/>
    <e v="#DIV/0!"/>
  </r>
  <r>
    <x v="80"/>
    <x v="3"/>
    <m/>
    <e v="#DIV/0!"/>
    <m/>
    <m/>
    <m/>
    <m/>
    <m/>
    <m/>
    <e v="#DIV/0!"/>
    <m/>
    <m/>
    <e v="#DIV/0!"/>
  </r>
  <r>
    <x v="81"/>
    <x v="3"/>
    <m/>
    <e v="#DIV/0!"/>
    <m/>
    <m/>
    <m/>
    <m/>
    <m/>
    <m/>
    <e v="#DIV/0!"/>
    <m/>
    <m/>
    <e v="#DIV/0!"/>
  </r>
  <r>
    <x v="82"/>
    <x v="3"/>
    <m/>
    <e v="#DIV/0!"/>
    <m/>
    <m/>
    <m/>
    <m/>
    <m/>
    <m/>
    <e v="#DIV/0!"/>
    <m/>
    <m/>
    <e v="#DIV/0!"/>
  </r>
  <r>
    <x v="83"/>
    <x v="3"/>
    <m/>
    <e v="#DIV/0!"/>
    <m/>
    <m/>
    <m/>
    <m/>
    <m/>
    <m/>
    <e v="#DIV/0!"/>
    <m/>
    <m/>
    <e v="#DIV/0!"/>
  </r>
  <r>
    <x v="84"/>
    <x v="3"/>
    <m/>
    <e v="#DIV/0!"/>
    <m/>
    <m/>
    <m/>
    <m/>
    <m/>
    <m/>
    <e v="#DIV/0!"/>
    <m/>
    <m/>
    <e v="#DIV/0!"/>
  </r>
  <r>
    <x v="85"/>
    <x v="3"/>
    <m/>
    <e v="#DIV/0!"/>
    <m/>
    <m/>
    <m/>
    <m/>
    <m/>
    <m/>
    <e v="#DIV/0!"/>
    <m/>
    <m/>
    <e v="#DIV/0!"/>
  </r>
  <r>
    <x v="86"/>
    <x v="3"/>
    <m/>
    <e v="#DIV/0!"/>
    <m/>
    <m/>
    <m/>
    <m/>
    <m/>
    <m/>
    <e v="#DIV/0!"/>
    <m/>
    <m/>
    <e v="#DIV/0!"/>
  </r>
  <r>
    <x v="87"/>
    <x v="3"/>
    <m/>
    <e v="#DIV/0!"/>
    <m/>
    <m/>
    <m/>
    <m/>
    <m/>
    <m/>
    <e v="#DIV/0!"/>
    <m/>
    <m/>
    <e v="#DIV/0!"/>
  </r>
  <r>
    <x v="88"/>
    <x v="3"/>
    <m/>
    <e v="#DIV/0!"/>
    <m/>
    <m/>
    <m/>
    <m/>
    <m/>
    <m/>
    <e v="#DIV/0!"/>
    <m/>
    <m/>
    <e v="#DIV/0!"/>
  </r>
  <r>
    <x v="89"/>
    <x v="3"/>
    <m/>
    <e v="#DIV/0!"/>
    <m/>
    <m/>
    <m/>
    <m/>
    <m/>
    <m/>
    <e v="#DIV/0!"/>
    <m/>
    <m/>
    <e v="#DIV/0!"/>
  </r>
  <r>
    <x v="90"/>
    <x v="3"/>
    <m/>
    <e v="#DIV/0!"/>
    <m/>
    <m/>
    <m/>
    <m/>
    <m/>
    <m/>
    <e v="#DIV/0!"/>
    <m/>
    <m/>
    <e v="#DIV/0!"/>
  </r>
  <r>
    <x v="91"/>
    <x v="3"/>
    <m/>
    <e v="#DIV/0!"/>
    <m/>
    <m/>
    <m/>
    <m/>
    <m/>
    <m/>
    <e v="#DIV/0!"/>
    <m/>
    <m/>
    <e v="#DIV/0!"/>
  </r>
  <r>
    <x v="92"/>
    <x v="3"/>
    <m/>
    <e v="#DIV/0!"/>
    <m/>
    <m/>
    <m/>
    <m/>
    <m/>
    <m/>
    <e v="#DIV/0!"/>
    <m/>
    <m/>
    <e v="#DIV/0!"/>
  </r>
  <r>
    <x v="93"/>
    <x v="3"/>
    <m/>
    <e v="#DIV/0!"/>
    <m/>
    <m/>
    <m/>
    <m/>
    <m/>
    <m/>
    <e v="#DIV/0!"/>
    <m/>
    <m/>
    <e v="#DIV/0!"/>
  </r>
  <r>
    <x v="94"/>
    <x v="3"/>
    <m/>
    <e v="#DIV/0!"/>
    <m/>
    <m/>
    <m/>
    <m/>
    <m/>
    <m/>
    <e v="#DIV/0!"/>
    <m/>
    <m/>
    <e v="#DIV/0!"/>
  </r>
  <r>
    <x v="95"/>
    <x v="3"/>
    <m/>
    <e v="#DIV/0!"/>
    <m/>
    <m/>
    <m/>
    <m/>
    <m/>
    <m/>
    <e v="#DIV/0!"/>
    <m/>
    <m/>
    <e v="#DIV/0!"/>
  </r>
  <r>
    <x v="96"/>
    <x v="3"/>
    <m/>
    <e v="#DIV/0!"/>
    <m/>
    <m/>
    <m/>
    <m/>
    <m/>
    <m/>
    <e v="#DIV/0!"/>
    <m/>
    <m/>
    <e v="#DIV/0!"/>
  </r>
  <r>
    <x v="97"/>
    <x v="3"/>
    <m/>
    <e v="#DIV/0!"/>
    <m/>
    <m/>
    <m/>
    <m/>
    <m/>
    <m/>
    <e v="#DIV/0!"/>
    <m/>
    <m/>
    <e v="#DIV/0!"/>
  </r>
  <r>
    <x v="98"/>
    <x v="4"/>
    <m/>
    <e v="#DIV/0!"/>
    <m/>
    <m/>
    <m/>
    <m/>
    <m/>
    <m/>
    <e v="#DIV/0!"/>
    <m/>
    <m/>
    <e v="#DIV/0!"/>
  </r>
  <r>
    <x v="99"/>
    <x v="4"/>
    <m/>
    <e v="#DIV/0!"/>
    <m/>
    <m/>
    <m/>
    <m/>
    <m/>
    <m/>
    <e v="#DIV/0!"/>
    <m/>
    <m/>
    <e v="#DIV/0!"/>
  </r>
  <r>
    <x v="100"/>
    <x v="4"/>
    <m/>
    <e v="#DIV/0!"/>
    <m/>
    <m/>
    <m/>
    <m/>
    <m/>
    <m/>
    <e v="#DIV/0!"/>
    <m/>
    <m/>
    <e v="#DIV/0!"/>
  </r>
  <r>
    <x v="101"/>
    <x v="4"/>
    <m/>
    <e v="#DIV/0!"/>
    <m/>
    <m/>
    <m/>
    <m/>
    <m/>
    <m/>
    <e v="#DIV/0!"/>
    <m/>
    <m/>
    <e v="#DIV/0!"/>
  </r>
  <r>
    <x v="102"/>
    <x v="4"/>
    <m/>
    <e v="#DIV/0!"/>
    <m/>
    <m/>
    <m/>
    <m/>
    <m/>
    <m/>
    <e v="#DIV/0!"/>
    <m/>
    <m/>
    <e v="#DIV/0!"/>
  </r>
  <r>
    <x v="103"/>
    <x v="4"/>
    <m/>
    <e v="#DIV/0!"/>
    <m/>
    <m/>
    <m/>
    <m/>
    <m/>
    <m/>
    <e v="#DIV/0!"/>
    <m/>
    <m/>
    <e v="#DIV/0!"/>
  </r>
  <r>
    <x v="104"/>
    <x v="4"/>
    <m/>
    <e v="#DIV/0!"/>
    <m/>
    <m/>
    <m/>
    <m/>
    <m/>
    <m/>
    <e v="#DIV/0!"/>
    <m/>
    <m/>
    <e v="#DIV/0!"/>
  </r>
  <r>
    <x v="105"/>
    <x v="4"/>
    <m/>
    <e v="#DIV/0!"/>
    <m/>
    <m/>
    <m/>
    <m/>
    <m/>
    <m/>
    <e v="#DIV/0!"/>
    <m/>
    <m/>
    <e v="#DIV/0!"/>
  </r>
  <r>
    <x v="106"/>
    <x v="4"/>
    <m/>
    <e v="#DIV/0!"/>
    <m/>
    <m/>
    <m/>
    <m/>
    <m/>
    <m/>
    <e v="#DIV/0!"/>
    <m/>
    <m/>
    <e v="#DIV/0!"/>
  </r>
  <r>
    <x v="107"/>
    <x v="4"/>
    <m/>
    <e v="#DIV/0!"/>
    <m/>
    <m/>
    <m/>
    <m/>
    <m/>
    <m/>
    <e v="#DIV/0!"/>
    <m/>
    <m/>
    <e v="#DIV/0!"/>
  </r>
  <r>
    <x v="108"/>
    <x v="4"/>
    <m/>
    <e v="#DIV/0!"/>
    <m/>
    <m/>
    <m/>
    <m/>
    <m/>
    <m/>
    <e v="#DIV/0!"/>
    <m/>
    <m/>
    <e v="#DIV/0!"/>
  </r>
  <r>
    <x v="109"/>
    <x v="4"/>
    <m/>
    <e v="#DIV/0!"/>
    <m/>
    <m/>
    <m/>
    <m/>
    <m/>
    <m/>
    <e v="#DIV/0!"/>
    <m/>
    <m/>
    <e v="#DIV/0!"/>
  </r>
  <r>
    <x v="110"/>
    <x v="4"/>
    <m/>
    <e v="#DIV/0!"/>
    <m/>
    <m/>
    <m/>
    <m/>
    <m/>
    <m/>
    <e v="#DIV/0!"/>
    <m/>
    <m/>
    <e v="#DIV/0!"/>
  </r>
  <r>
    <x v="111"/>
    <x v="4"/>
    <m/>
    <e v="#DIV/0!"/>
    <m/>
    <m/>
    <m/>
    <m/>
    <m/>
    <m/>
    <e v="#DIV/0!"/>
    <m/>
    <m/>
    <e v="#DIV/0!"/>
  </r>
  <r>
    <x v="112"/>
    <x v="4"/>
    <m/>
    <e v="#DIV/0!"/>
    <m/>
    <m/>
    <m/>
    <m/>
    <m/>
    <m/>
    <e v="#DIV/0!"/>
    <m/>
    <m/>
    <e v="#DIV/0!"/>
  </r>
  <r>
    <x v="113"/>
    <x v="4"/>
    <m/>
    <e v="#DIV/0!"/>
    <m/>
    <m/>
    <m/>
    <m/>
    <m/>
    <m/>
    <e v="#DIV/0!"/>
    <m/>
    <m/>
    <e v="#DIV/0!"/>
  </r>
  <r>
    <x v="114"/>
    <x v="4"/>
    <m/>
    <e v="#DIV/0!"/>
    <m/>
    <m/>
    <m/>
    <m/>
    <m/>
    <m/>
    <e v="#DIV/0!"/>
    <m/>
    <m/>
    <e v="#DIV/0!"/>
  </r>
  <r>
    <x v="115"/>
    <x v="4"/>
    <m/>
    <e v="#DIV/0!"/>
    <m/>
    <m/>
    <m/>
    <m/>
    <m/>
    <m/>
    <e v="#DIV/0!"/>
    <m/>
    <m/>
    <e v="#DIV/0!"/>
  </r>
  <r>
    <x v="116"/>
    <x v="4"/>
    <m/>
    <e v="#DIV/0!"/>
    <m/>
    <m/>
    <m/>
    <m/>
    <m/>
    <m/>
    <e v="#DIV/0!"/>
    <m/>
    <m/>
    <e v="#DIV/0!"/>
  </r>
  <r>
    <x v="117"/>
    <x v="4"/>
    <m/>
    <e v="#DIV/0!"/>
    <m/>
    <m/>
    <m/>
    <m/>
    <m/>
    <m/>
    <e v="#DIV/0!"/>
    <m/>
    <m/>
    <e v="#DIV/0!"/>
  </r>
  <r>
    <x v="118"/>
    <x v="4"/>
    <m/>
    <e v="#DIV/0!"/>
    <m/>
    <m/>
    <m/>
    <m/>
    <m/>
    <m/>
    <e v="#DIV/0!"/>
    <m/>
    <m/>
    <e v="#DIV/0!"/>
  </r>
  <r>
    <x v="119"/>
    <x v="4"/>
    <m/>
    <e v="#DIV/0!"/>
    <m/>
    <m/>
    <m/>
    <m/>
    <m/>
    <m/>
    <e v="#DIV/0!"/>
    <m/>
    <m/>
    <e v="#DIV/0!"/>
  </r>
  <r>
    <x v="120"/>
    <x v="4"/>
    <m/>
    <e v="#DIV/0!"/>
    <m/>
    <m/>
    <m/>
    <m/>
    <m/>
    <m/>
    <e v="#DIV/0!"/>
    <m/>
    <m/>
    <e v="#DIV/0!"/>
  </r>
  <r>
    <x v="121"/>
    <x v="4"/>
    <m/>
    <e v="#DIV/0!"/>
    <m/>
    <m/>
    <m/>
    <m/>
    <m/>
    <m/>
    <e v="#DIV/0!"/>
    <m/>
    <m/>
    <e v="#DIV/0!"/>
  </r>
  <r>
    <x v="122"/>
    <x v="5"/>
    <m/>
    <e v="#DIV/0!"/>
    <m/>
    <m/>
    <m/>
    <m/>
    <m/>
    <m/>
    <e v="#DIV/0!"/>
    <m/>
    <m/>
    <e v="#DIV/0!"/>
  </r>
  <r>
    <x v="123"/>
    <x v="5"/>
    <m/>
    <e v="#DIV/0!"/>
    <m/>
    <m/>
    <m/>
    <m/>
    <m/>
    <m/>
    <e v="#DIV/0!"/>
    <m/>
    <m/>
    <e v="#DIV/0!"/>
  </r>
  <r>
    <x v="124"/>
    <x v="5"/>
    <m/>
    <e v="#DIV/0!"/>
    <m/>
    <m/>
    <m/>
    <m/>
    <m/>
    <m/>
    <e v="#DIV/0!"/>
    <m/>
    <m/>
    <e v="#DIV/0!"/>
  </r>
  <r>
    <x v="125"/>
    <x v="5"/>
    <m/>
    <e v="#DIV/0!"/>
    <m/>
    <m/>
    <m/>
    <m/>
    <m/>
    <m/>
    <e v="#DIV/0!"/>
    <m/>
    <m/>
    <e v="#DIV/0!"/>
  </r>
  <r>
    <x v="126"/>
    <x v="5"/>
    <m/>
    <e v="#DIV/0!"/>
    <m/>
    <m/>
    <m/>
    <m/>
    <m/>
    <m/>
    <e v="#DIV/0!"/>
    <m/>
    <m/>
    <e v="#DIV/0!"/>
  </r>
  <r>
    <x v="127"/>
    <x v="5"/>
    <m/>
    <e v="#DIV/0!"/>
    <m/>
    <m/>
    <m/>
    <m/>
    <m/>
    <m/>
    <e v="#DIV/0!"/>
    <m/>
    <m/>
    <e v="#DIV/0!"/>
  </r>
  <r>
    <x v="128"/>
    <x v="5"/>
    <m/>
    <e v="#DIV/0!"/>
    <m/>
    <m/>
    <m/>
    <m/>
    <m/>
    <m/>
    <e v="#DIV/0!"/>
    <m/>
    <m/>
    <e v="#DIV/0!"/>
  </r>
  <r>
    <x v="129"/>
    <x v="5"/>
    <m/>
    <e v="#DIV/0!"/>
    <m/>
    <m/>
    <m/>
    <m/>
    <m/>
    <m/>
    <e v="#DIV/0!"/>
    <m/>
    <m/>
    <e v="#DIV/0!"/>
  </r>
  <r>
    <x v="130"/>
    <x v="5"/>
    <m/>
    <e v="#DIV/0!"/>
    <m/>
    <m/>
    <m/>
    <m/>
    <m/>
    <m/>
    <e v="#DIV/0!"/>
    <m/>
    <m/>
    <e v="#DIV/0!"/>
  </r>
  <r>
    <x v="131"/>
    <x v="5"/>
    <m/>
    <e v="#DIV/0!"/>
    <m/>
    <m/>
    <m/>
    <m/>
    <m/>
    <m/>
    <e v="#DIV/0!"/>
    <m/>
    <m/>
    <e v="#DIV/0!"/>
  </r>
  <r>
    <x v="132"/>
    <x v="5"/>
    <m/>
    <e v="#DIV/0!"/>
    <m/>
    <m/>
    <m/>
    <m/>
    <m/>
    <m/>
    <e v="#DIV/0!"/>
    <m/>
    <m/>
    <e v="#DIV/0!"/>
  </r>
  <r>
    <x v="133"/>
    <x v="5"/>
    <m/>
    <e v="#DIV/0!"/>
    <m/>
    <m/>
    <m/>
    <m/>
    <m/>
    <m/>
    <e v="#DIV/0!"/>
    <m/>
    <m/>
    <e v="#DIV/0!"/>
  </r>
  <r>
    <x v="134"/>
    <x v="5"/>
    <m/>
    <e v="#DIV/0!"/>
    <m/>
    <m/>
    <m/>
    <m/>
    <m/>
    <m/>
    <e v="#DIV/0!"/>
    <m/>
    <m/>
    <e v="#DIV/0!"/>
  </r>
  <r>
    <x v="135"/>
    <x v="5"/>
    <m/>
    <e v="#DIV/0!"/>
    <m/>
    <m/>
    <m/>
    <m/>
    <m/>
    <m/>
    <e v="#DIV/0!"/>
    <m/>
    <m/>
    <e v="#DIV/0!"/>
  </r>
  <r>
    <x v="136"/>
    <x v="5"/>
    <m/>
    <e v="#DIV/0!"/>
    <m/>
    <m/>
    <m/>
    <m/>
    <m/>
    <m/>
    <e v="#DIV/0!"/>
    <m/>
    <m/>
    <e v="#DIV/0!"/>
  </r>
  <r>
    <x v="137"/>
    <x v="5"/>
    <m/>
    <e v="#DIV/0!"/>
    <m/>
    <m/>
    <m/>
    <m/>
    <m/>
    <m/>
    <e v="#DIV/0!"/>
    <m/>
    <m/>
    <e v="#DIV/0!"/>
  </r>
  <r>
    <x v="138"/>
    <x v="5"/>
    <m/>
    <e v="#DIV/0!"/>
    <m/>
    <m/>
    <m/>
    <m/>
    <m/>
    <m/>
    <e v="#DIV/0!"/>
    <m/>
    <m/>
    <e v="#DIV/0!"/>
  </r>
  <r>
    <x v="139"/>
    <x v="5"/>
    <m/>
    <e v="#DIV/0!"/>
    <m/>
    <m/>
    <m/>
    <m/>
    <m/>
    <m/>
    <e v="#DIV/0!"/>
    <m/>
    <m/>
    <e v="#DIV/0!"/>
  </r>
  <r>
    <x v="140"/>
    <x v="5"/>
    <m/>
    <e v="#DIV/0!"/>
    <m/>
    <m/>
    <m/>
    <m/>
    <m/>
    <m/>
    <e v="#DIV/0!"/>
    <m/>
    <m/>
    <e v="#DIV/0!"/>
  </r>
  <r>
    <x v="141"/>
    <x v="5"/>
    <m/>
    <e v="#DIV/0!"/>
    <m/>
    <m/>
    <m/>
    <m/>
    <m/>
    <m/>
    <e v="#DIV/0!"/>
    <m/>
    <m/>
    <e v="#DIV/0!"/>
  </r>
  <r>
    <x v="142"/>
    <x v="5"/>
    <m/>
    <e v="#DIV/0!"/>
    <m/>
    <m/>
    <m/>
    <m/>
    <m/>
    <m/>
    <e v="#DIV/0!"/>
    <m/>
    <m/>
    <e v="#DIV/0!"/>
  </r>
  <r>
    <x v="143"/>
    <x v="5"/>
    <m/>
    <e v="#DIV/0!"/>
    <m/>
    <m/>
    <m/>
    <m/>
    <m/>
    <m/>
    <e v="#DIV/0!"/>
    <m/>
    <m/>
    <e v="#DIV/0!"/>
  </r>
  <r>
    <x v="144"/>
    <x v="5"/>
    <m/>
    <e v="#DIV/0!"/>
    <m/>
    <m/>
    <m/>
    <m/>
    <m/>
    <m/>
    <e v="#DIV/0!"/>
    <m/>
    <m/>
    <e v="#DIV/0!"/>
  </r>
  <r>
    <x v="145"/>
    <x v="5"/>
    <m/>
    <e v="#DIV/0!"/>
    <m/>
    <m/>
    <m/>
    <m/>
    <m/>
    <m/>
    <e v="#DIV/0!"/>
    <m/>
    <m/>
    <e v="#DIV/0!"/>
  </r>
  <r>
    <x v="146"/>
    <x v="5"/>
    <m/>
    <e v="#DIV/0!"/>
    <m/>
    <m/>
    <m/>
    <m/>
    <m/>
    <m/>
    <e v="#DIV/0!"/>
    <m/>
    <m/>
    <e v="#DIV/0!"/>
  </r>
  <r>
    <x v="147"/>
    <x v="6"/>
    <m/>
    <e v="#DIV/0!"/>
    <m/>
    <m/>
    <m/>
    <m/>
    <m/>
    <m/>
    <e v="#DIV/0!"/>
    <m/>
    <m/>
    <e v="#DIV/0!"/>
  </r>
  <r>
    <x v="148"/>
    <x v="6"/>
    <m/>
    <e v="#DIV/0!"/>
    <m/>
    <m/>
    <m/>
    <m/>
    <m/>
    <m/>
    <e v="#DIV/0!"/>
    <m/>
    <m/>
    <e v="#DIV/0!"/>
  </r>
  <r>
    <x v="149"/>
    <x v="6"/>
    <m/>
    <e v="#DIV/0!"/>
    <m/>
    <m/>
    <m/>
    <m/>
    <m/>
    <m/>
    <e v="#DIV/0!"/>
    <m/>
    <m/>
    <e v="#DIV/0!"/>
  </r>
  <r>
    <x v="150"/>
    <x v="6"/>
    <m/>
    <e v="#DIV/0!"/>
    <m/>
    <m/>
    <m/>
    <m/>
    <m/>
    <m/>
    <e v="#DIV/0!"/>
    <m/>
    <m/>
    <e v="#DIV/0!"/>
  </r>
  <r>
    <x v="151"/>
    <x v="6"/>
    <m/>
    <e v="#DIV/0!"/>
    <m/>
    <m/>
    <m/>
    <m/>
    <m/>
    <m/>
    <e v="#DIV/0!"/>
    <m/>
    <m/>
    <e v="#DIV/0!"/>
  </r>
  <r>
    <x v="152"/>
    <x v="6"/>
    <m/>
    <e v="#DIV/0!"/>
    <m/>
    <m/>
    <m/>
    <m/>
    <m/>
    <m/>
    <e v="#DIV/0!"/>
    <m/>
    <m/>
    <e v="#DIV/0!"/>
  </r>
  <r>
    <x v="153"/>
    <x v="6"/>
    <m/>
    <e v="#DIV/0!"/>
    <m/>
    <m/>
    <m/>
    <m/>
    <m/>
    <m/>
    <e v="#DIV/0!"/>
    <m/>
    <m/>
    <e v="#DIV/0!"/>
  </r>
  <r>
    <x v="154"/>
    <x v="6"/>
    <m/>
    <e v="#DIV/0!"/>
    <m/>
    <m/>
    <m/>
    <m/>
    <m/>
    <m/>
    <e v="#DIV/0!"/>
    <m/>
    <m/>
    <e v="#DIV/0!"/>
  </r>
  <r>
    <x v="155"/>
    <x v="6"/>
    <m/>
    <e v="#DIV/0!"/>
    <m/>
    <m/>
    <m/>
    <m/>
    <m/>
    <m/>
    <e v="#DIV/0!"/>
    <m/>
    <m/>
    <e v="#DIV/0!"/>
  </r>
  <r>
    <x v="156"/>
    <x v="6"/>
    <m/>
    <e v="#DIV/0!"/>
    <m/>
    <m/>
    <m/>
    <m/>
    <m/>
    <m/>
    <e v="#DIV/0!"/>
    <m/>
    <m/>
    <e v="#DIV/0!"/>
  </r>
  <r>
    <x v="157"/>
    <x v="6"/>
    <m/>
    <e v="#DIV/0!"/>
    <m/>
    <m/>
    <m/>
    <m/>
    <m/>
    <m/>
    <e v="#DIV/0!"/>
    <m/>
    <m/>
    <e v="#DIV/0!"/>
  </r>
  <r>
    <x v="158"/>
    <x v="6"/>
    <m/>
    <e v="#DIV/0!"/>
    <m/>
    <m/>
    <m/>
    <m/>
    <m/>
    <m/>
    <e v="#DIV/0!"/>
    <m/>
    <m/>
    <e v="#DIV/0!"/>
  </r>
  <r>
    <x v="159"/>
    <x v="6"/>
    <m/>
    <e v="#DIV/0!"/>
    <m/>
    <m/>
    <m/>
    <m/>
    <m/>
    <m/>
    <e v="#DIV/0!"/>
    <m/>
    <m/>
    <e v="#DIV/0!"/>
  </r>
  <r>
    <x v="160"/>
    <x v="6"/>
    <m/>
    <e v="#DIV/0!"/>
    <m/>
    <m/>
    <m/>
    <m/>
    <m/>
    <m/>
    <e v="#DIV/0!"/>
    <m/>
    <m/>
    <e v="#DIV/0!"/>
  </r>
  <r>
    <x v="161"/>
    <x v="6"/>
    <m/>
    <e v="#DIV/0!"/>
    <m/>
    <m/>
    <m/>
    <m/>
    <m/>
    <m/>
    <e v="#DIV/0!"/>
    <m/>
    <m/>
    <e v="#DIV/0!"/>
  </r>
  <r>
    <x v="162"/>
    <x v="6"/>
    <m/>
    <e v="#DIV/0!"/>
    <m/>
    <m/>
    <m/>
    <m/>
    <m/>
    <m/>
    <e v="#DIV/0!"/>
    <m/>
    <m/>
    <e v="#DIV/0!"/>
  </r>
  <r>
    <x v="163"/>
    <x v="6"/>
    <m/>
    <e v="#DIV/0!"/>
    <m/>
    <m/>
    <m/>
    <m/>
    <m/>
    <m/>
    <e v="#DIV/0!"/>
    <m/>
    <m/>
    <e v="#DIV/0!"/>
  </r>
  <r>
    <x v="164"/>
    <x v="6"/>
    <m/>
    <e v="#DIV/0!"/>
    <m/>
    <m/>
    <m/>
    <m/>
    <m/>
    <m/>
    <e v="#DIV/0!"/>
    <m/>
    <m/>
    <e v="#DIV/0!"/>
  </r>
  <r>
    <x v="165"/>
    <x v="6"/>
    <m/>
    <e v="#DIV/0!"/>
    <m/>
    <m/>
    <m/>
    <m/>
    <m/>
    <m/>
    <e v="#DIV/0!"/>
    <m/>
    <m/>
    <e v="#DIV/0!"/>
  </r>
  <r>
    <x v="166"/>
    <x v="6"/>
    <m/>
    <e v="#DIV/0!"/>
    <m/>
    <m/>
    <m/>
    <m/>
    <m/>
    <m/>
    <e v="#DIV/0!"/>
    <m/>
    <m/>
    <e v="#DIV/0!"/>
  </r>
  <r>
    <x v="167"/>
    <x v="6"/>
    <m/>
    <e v="#DIV/0!"/>
    <m/>
    <m/>
    <m/>
    <m/>
    <m/>
    <m/>
    <e v="#DIV/0!"/>
    <m/>
    <m/>
    <e v="#DIV/0!"/>
  </r>
  <r>
    <x v="168"/>
    <x v="6"/>
    <m/>
    <e v="#DIV/0!"/>
    <m/>
    <m/>
    <m/>
    <m/>
    <m/>
    <m/>
    <e v="#DIV/0!"/>
    <m/>
    <m/>
    <e v="#DIV/0!"/>
  </r>
  <r>
    <x v="169"/>
    <x v="6"/>
    <m/>
    <e v="#DIV/0!"/>
    <m/>
    <m/>
    <m/>
    <m/>
    <m/>
    <m/>
    <e v="#DIV/0!"/>
    <m/>
    <m/>
    <e v="#DIV/0!"/>
  </r>
  <r>
    <x v="170"/>
    <x v="6"/>
    <m/>
    <e v="#DIV/0!"/>
    <m/>
    <m/>
    <m/>
    <m/>
    <m/>
    <m/>
    <e v="#DIV/0!"/>
    <m/>
    <m/>
    <e v="#DIV/0!"/>
  </r>
  <r>
    <x v="171"/>
    <x v="7"/>
    <m/>
    <e v="#DIV/0!"/>
    <m/>
    <m/>
    <m/>
    <m/>
    <m/>
    <m/>
    <e v="#DIV/0!"/>
    <m/>
    <m/>
    <e v="#DIV/0!"/>
  </r>
  <r>
    <x v="172"/>
    <x v="7"/>
    <m/>
    <e v="#DIV/0!"/>
    <m/>
    <m/>
    <m/>
    <m/>
    <m/>
    <m/>
    <e v="#DIV/0!"/>
    <m/>
    <m/>
    <e v="#DIV/0!"/>
  </r>
  <r>
    <x v="173"/>
    <x v="7"/>
    <m/>
    <e v="#DIV/0!"/>
    <m/>
    <m/>
    <m/>
    <m/>
    <m/>
    <m/>
    <e v="#DIV/0!"/>
    <m/>
    <m/>
    <e v="#DIV/0!"/>
  </r>
  <r>
    <x v="174"/>
    <x v="7"/>
    <m/>
    <e v="#DIV/0!"/>
    <m/>
    <m/>
    <m/>
    <m/>
    <m/>
    <m/>
    <e v="#DIV/0!"/>
    <m/>
    <m/>
    <e v="#DIV/0!"/>
  </r>
  <r>
    <x v="175"/>
    <x v="7"/>
    <m/>
    <e v="#DIV/0!"/>
    <m/>
    <m/>
    <m/>
    <m/>
    <m/>
    <m/>
    <e v="#DIV/0!"/>
    <m/>
    <m/>
    <e v="#DIV/0!"/>
  </r>
  <r>
    <x v="176"/>
    <x v="7"/>
    <m/>
    <e v="#DIV/0!"/>
    <m/>
    <m/>
    <m/>
    <m/>
    <m/>
    <m/>
    <e v="#DIV/0!"/>
    <m/>
    <m/>
    <e v="#DIV/0!"/>
  </r>
  <r>
    <x v="177"/>
    <x v="7"/>
    <m/>
    <e v="#DIV/0!"/>
    <m/>
    <m/>
    <m/>
    <m/>
    <m/>
    <m/>
    <e v="#DIV/0!"/>
    <m/>
    <m/>
    <e v="#DIV/0!"/>
  </r>
  <r>
    <x v="178"/>
    <x v="7"/>
    <m/>
    <e v="#DIV/0!"/>
    <m/>
    <m/>
    <m/>
    <m/>
    <m/>
    <m/>
    <e v="#DIV/0!"/>
    <m/>
    <m/>
    <e v="#DIV/0!"/>
  </r>
  <r>
    <x v="179"/>
    <x v="7"/>
    <m/>
    <e v="#DIV/0!"/>
    <m/>
    <m/>
    <m/>
    <m/>
    <m/>
    <m/>
    <e v="#DIV/0!"/>
    <m/>
    <m/>
    <e v="#DIV/0!"/>
  </r>
  <r>
    <x v="180"/>
    <x v="7"/>
    <m/>
    <e v="#DIV/0!"/>
    <m/>
    <m/>
    <m/>
    <m/>
    <m/>
    <m/>
    <e v="#DIV/0!"/>
    <m/>
    <m/>
    <e v="#DIV/0!"/>
  </r>
  <r>
    <x v="181"/>
    <x v="7"/>
    <m/>
    <e v="#DIV/0!"/>
    <m/>
    <m/>
    <m/>
    <m/>
    <m/>
    <m/>
    <e v="#DIV/0!"/>
    <m/>
    <m/>
    <e v="#DIV/0!"/>
  </r>
  <r>
    <x v="182"/>
    <x v="7"/>
    <m/>
    <e v="#DIV/0!"/>
    <m/>
    <m/>
    <m/>
    <m/>
    <m/>
    <m/>
    <e v="#DIV/0!"/>
    <m/>
    <m/>
    <e v="#DIV/0!"/>
  </r>
  <r>
    <x v="183"/>
    <x v="7"/>
    <m/>
    <e v="#DIV/0!"/>
    <m/>
    <m/>
    <m/>
    <m/>
    <m/>
    <m/>
    <e v="#DIV/0!"/>
    <m/>
    <m/>
    <e v="#DIV/0!"/>
  </r>
  <r>
    <x v="184"/>
    <x v="7"/>
    <m/>
    <e v="#DIV/0!"/>
    <m/>
    <m/>
    <m/>
    <m/>
    <m/>
    <m/>
    <e v="#DIV/0!"/>
    <m/>
    <m/>
    <e v="#DIV/0!"/>
  </r>
  <r>
    <x v="185"/>
    <x v="7"/>
    <m/>
    <e v="#DIV/0!"/>
    <m/>
    <m/>
    <m/>
    <m/>
    <m/>
    <m/>
    <e v="#DIV/0!"/>
    <m/>
    <m/>
    <e v="#DIV/0!"/>
  </r>
  <r>
    <x v="186"/>
    <x v="7"/>
    <m/>
    <e v="#DIV/0!"/>
    <m/>
    <m/>
    <m/>
    <m/>
    <m/>
    <m/>
    <e v="#DIV/0!"/>
    <m/>
    <m/>
    <e v="#DIV/0!"/>
  </r>
  <r>
    <x v="187"/>
    <x v="7"/>
    <m/>
    <e v="#DIV/0!"/>
    <m/>
    <m/>
    <m/>
    <m/>
    <m/>
    <m/>
    <e v="#DIV/0!"/>
    <m/>
    <m/>
    <e v="#DIV/0!"/>
  </r>
  <r>
    <x v="188"/>
    <x v="7"/>
    <m/>
    <e v="#DIV/0!"/>
    <m/>
    <m/>
    <m/>
    <m/>
    <m/>
    <m/>
    <e v="#DIV/0!"/>
    <m/>
    <m/>
    <e v="#DIV/0!"/>
  </r>
  <r>
    <x v="189"/>
    <x v="7"/>
    <m/>
    <e v="#DIV/0!"/>
    <m/>
    <m/>
    <m/>
    <m/>
    <m/>
    <m/>
    <e v="#DIV/0!"/>
    <m/>
    <m/>
    <e v="#DIV/0!"/>
  </r>
  <r>
    <x v="190"/>
    <x v="7"/>
    <m/>
    <e v="#DIV/0!"/>
    <m/>
    <m/>
    <m/>
    <m/>
    <m/>
    <m/>
    <e v="#DIV/0!"/>
    <m/>
    <m/>
    <e v="#DIV/0!"/>
  </r>
  <r>
    <x v="191"/>
    <x v="7"/>
    <m/>
    <e v="#DIV/0!"/>
    <m/>
    <m/>
    <m/>
    <m/>
    <m/>
    <m/>
    <e v="#DIV/0!"/>
    <m/>
    <m/>
    <e v="#DIV/0!"/>
  </r>
  <r>
    <x v="192"/>
    <x v="7"/>
    <m/>
    <e v="#DIV/0!"/>
    <m/>
    <m/>
    <m/>
    <m/>
    <m/>
    <m/>
    <e v="#DIV/0!"/>
    <m/>
    <m/>
    <e v="#DIV/0!"/>
  </r>
  <r>
    <x v="193"/>
    <x v="7"/>
    <m/>
    <e v="#DIV/0!"/>
    <m/>
    <m/>
    <m/>
    <m/>
    <m/>
    <m/>
    <e v="#DIV/0!"/>
    <m/>
    <m/>
    <e v="#DIV/0!"/>
  </r>
  <r>
    <x v="194"/>
    <x v="7"/>
    <m/>
    <e v="#DIV/0!"/>
    <m/>
    <m/>
    <m/>
    <m/>
    <m/>
    <m/>
    <e v="#DIV/0!"/>
    <m/>
    <m/>
    <e v="#DIV/0!"/>
  </r>
  <r>
    <x v="195"/>
    <x v="8"/>
    <m/>
    <e v="#DIV/0!"/>
    <m/>
    <m/>
    <m/>
    <m/>
    <m/>
    <m/>
    <e v="#DIV/0!"/>
    <m/>
    <m/>
    <e v="#DIV/0!"/>
  </r>
  <r>
    <x v="196"/>
    <x v="8"/>
    <m/>
    <e v="#DIV/0!"/>
    <m/>
    <m/>
    <m/>
    <m/>
    <m/>
    <m/>
    <e v="#DIV/0!"/>
    <m/>
    <m/>
    <e v="#DIV/0!"/>
  </r>
  <r>
    <x v="197"/>
    <x v="8"/>
    <m/>
    <e v="#DIV/0!"/>
    <m/>
    <m/>
    <m/>
    <m/>
    <m/>
    <m/>
    <e v="#DIV/0!"/>
    <m/>
    <m/>
    <e v="#DIV/0!"/>
  </r>
  <r>
    <x v="198"/>
    <x v="8"/>
    <m/>
    <e v="#DIV/0!"/>
    <m/>
    <m/>
    <m/>
    <m/>
    <m/>
    <m/>
    <e v="#DIV/0!"/>
    <m/>
    <m/>
    <e v="#DIV/0!"/>
  </r>
  <r>
    <x v="199"/>
    <x v="8"/>
    <m/>
    <e v="#DIV/0!"/>
    <m/>
    <m/>
    <m/>
    <m/>
    <m/>
    <m/>
    <e v="#DIV/0!"/>
    <m/>
    <m/>
    <e v="#DIV/0!"/>
  </r>
  <r>
    <x v="200"/>
    <x v="8"/>
    <m/>
    <e v="#DIV/0!"/>
    <m/>
    <m/>
    <m/>
    <m/>
    <m/>
    <m/>
    <e v="#DIV/0!"/>
    <m/>
    <m/>
    <e v="#DIV/0!"/>
  </r>
  <r>
    <x v="201"/>
    <x v="8"/>
    <m/>
    <e v="#DIV/0!"/>
    <m/>
    <m/>
    <m/>
    <m/>
    <m/>
    <m/>
    <e v="#DIV/0!"/>
    <m/>
    <m/>
    <e v="#DIV/0!"/>
  </r>
  <r>
    <x v="202"/>
    <x v="8"/>
    <m/>
    <e v="#DIV/0!"/>
    <m/>
    <m/>
    <m/>
    <m/>
    <m/>
    <m/>
    <e v="#DIV/0!"/>
    <m/>
    <m/>
    <e v="#DIV/0!"/>
  </r>
  <r>
    <x v="203"/>
    <x v="8"/>
    <m/>
    <e v="#DIV/0!"/>
    <m/>
    <m/>
    <m/>
    <m/>
    <m/>
    <m/>
    <e v="#DIV/0!"/>
    <m/>
    <m/>
    <e v="#DIV/0!"/>
  </r>
  <r>
    <x v="204"/>
    <x v="8"/>
    <m/>
    <e v="#DIV/0!"/>
    <m/>
    <m/>
    <m/>
    <m/>
    <m/>
    <m/>
    <e v="#DIV/0!"/>
    <m/>
    <m/>
    <e v="#DIV/0!"/>
  </r>
  <r>
    <x v="205"/>
    <x v="8"/>
    <m/>
    <e v="#DIV/0!"/>
    <m/>
    <m/>
    <m/>
    <m/>
    <m/>
    <m/>
    <e v="#DIV/0!"/>
    <m/>
    <m/>
    <e v="#DIV/0!"/>
  </r>
  <r>
    <x v="206"/>
    <x v="8"/>
    <m/>
    <e v="#DIV/0!"/>
    <m/>
    <m/>
    <m/>
    <m/>
    <m/>
    <m/>
    <e v="#DIV/0!"/>
    <m/>
    <m/>
    <e v="#DIV/0!"/>
  </r>
  <r>
    <x v="207"/>
    <x v="8"/>
    <m/>
    <e v="#DIV/0!"/>
    <m/>
    <m/>
    <m/>
    <m/>
    <m/>
    <m/>
    <e v="#DIV/0!"/>
    <m/>
    <m/>
    <e v="#DIV/0!"/>
  </r>
  <r>
    <x v="208"/>
    <x v="8"/>
    <m/>
    <e v="#DIV/0!"/>
    <m/>
    <m/>
    <m/>
    <m/>
    <m/>
    <m/>
    <e v="#DIV/0!"/>
    <m/>
    <m/>
    <e v="#DIV/0!"/>
  </r>
  <r>
    <x v="209"/>
    <x v="8"/>
    <m/>
    <e v="#DIV/0!"/>
    <m/>
    <m/>
    <m/>
    <m/>
    <m/>
    <m/>
    <e v="#DIV/0!"/>
    <m/>
    <m/>
    <e v="#DIV/0!"/>
  </r>
  <r>
    <x v="210"/>
    <x v="8"/>
    <m/>
    <e v="#DIV/0!"/>
    <m/>
    <m/>
    <m/>
    <m/>
    <m/>
    <m/>
    <e v="#DIV/0!"/>
    <m/>
    <m/>
    <e v="#DIV/0!"/>
  </r>
  <r>
    <x v="211"/>
    <x v="8"/>
    <m/>
    <e v="#DIV/0!"/>
    <m/>
    <m/>
    <m/>
    <m/>
    <m/>
    <m/>
    <e v="#DIV/0!"/>
    <m/>
    <m/>
    <e v="#DIV/0!"/>
  </r>
  <r>
    <x v="212"/>
    <x v="8"/>
    <m/>
    <e v="#DIV/0!"/>
    <m/>
    <m/>
    <m/>
    <m/>
    <m/>
    <m/>
    <e v="#DIV/0!"/>
    <m/>
    <m/>
    <e v="#DIV/0!"/>
  </r>
  <r>
    <x v="213"/>
    <x v="8"/>
    <m/>
    <e v="#DIV/0!"/>
    <m/>
    <m/>
    <m/>
    <m/>
    <m/>
    <m/>
    <e v="#DIV/0!"/>
    <m/>
    <m/>
    <e v="#DIV/0!"/>
  </r>
  <r>
    <x v="214"/>
    <x v="8"/>
    <m/>
    <e v="#DIV/0!"/>
    <m/>
    <m/>
    <m/>
    <m/>
    <m/>
    <m/>
    <e v="#DIV/0!"/>
    <m/>
    <m/>
    <e v="#DIV/0!"/>
  </r>
  <r>
    <x v="215"/>
    <x v="8"/>
    <m/>
    <e v="#DIV/0!"/>
    <m/>
    <m/>
    <m/>
    <m/>
    <m/>
    <m/>
    <e v="#DIV/0!"/>
    <m/>
    <m/>
    <e v="#DIV/0!"/>
  </r>
  <r>
    <x v="216"/>
    <x v="8"/>
    <m/>
    <e v="#DIV/0!"/>
    <m/>
    <m/>
    <m/>
    <m/>
    <m/>
    <m/>
    <e v="#DIV/0!"/>
    <m/>
    <m/>
    <e v="#DIV/0!"/>
  </r>
  <r>
    <x v="217"/>
    <x v="8"/>
    <m/>
    <e v="#DIV/0!"/>
    <m/>
    <m/>
    <m/>
    <m/>
    <m/>
    <m/>
    <e v="#DIV/0!"/>
    <m/>
    <m/>
    <e v="#DIV/0!"/>
  </r>
  <r>
    <x v="218"/>
    <x v="8"/>
    <m/>
    <e v="#DIV/0!"/>
    <m/>
    <m/>
    <m/>
    <m/>
    <m/>
    <m/>
    <e v="#DIV/0!"/>
    <m/>
    <m/>
    <e v="#DIV/0!"/>
  </r>
  <r>
    <x v="219"/>
    <x v="8"/>
    <m/>
    <e v="#DIV/0!"/>
    <m/>
    <m/>
    <m/>
    <m/>
    <m/>
    <m/>
    <e v="#DIV/0!"/>
    <m/>
    <m/>
    <e v="#DIV/0!"/>
  </r>
  <r>
    <x v="220"/>
    <x v="9"/>
    <m/>
    <e v="#DIV/0!"/>
    <m/>
    <m/>
    <m/>
    <m/>
    <m/>
    <m/>
    <e v="#DIV/0!"/>
    <m/>
    <m/>
    <e v="#DIV/0!"/>
  </r>
  <r>
    <x v="221"/>
    <x v="9"/>
    <m/>
    <e v="#DIV/0!"/>
    <m/>
    <m/>
    <m/>
    <m/>
    <m/>
    <m/>
    <e v="#DIV/0!"/>
    <m/>
    <m/>
    <e v="#DIV/0!"/>
  </r>
  <r>
    <x v="222"/>
    <x v="9"/>
    <m/>
    <e v="#DIV/0!"/>
    <m/>
    <m/>
    <m/>
    <m/>
    <m/>
    <m/>
    <e v="#DIV/0!"/>
    <m/>
    <m/>
    <e v="#DIV/0!"/>
  </r>
  <r>
    <x v="223"/>
    <x v="9"/>
    <m/>
    <e v="#DIV/0!"/>
    <m/>
    <m/>
    <m/>
    <m/>
    <m/>
    <m/>
    <e v="#DIV/0!"/>
    <m/>
    <m/>
    <e v="#DIV/0!"/>
  </r>
  <r>
    <x v="224"/>
    <x v="9"/>
    <m/>
    <e v="#DIV/0!"/>
    <m/>
    <m/>
    <m/>
    <m/>
    <m/>
    <m/>
    <e v="#DIV/0!"/>
    <m/>
    <m/>
    <e v="#DIV/0!"/>
  </r>
  <r>
    <x v="225"/>
    <x v="9"/>
    <m/>
    <e v="#DIV/0!"/>
    <m/>
    <m/>
    <m/>
    <m/>
    <m/>
    <m/>
    <e v="#DIV/0!"/>
    <m/>
    <m/>
    <e v="#DIV/0!"/>
  </r>
  <r>
    <x v="226"/>
    <x v="9"/>
    <m/>
    <e v="#DIV/0!"/>
    <m/>
    <m/>
    <m/>
    <m/>
    <m/>
    <m/>
    <e v="#DIV/0!"/>
    <m/>
    <m/>
    <e v="#DIV/0!"/>
  </r>
  <r>
    <x v="227"/>
    <x v="9"/>
    <m/>
    <e v="#DIV/0!"/>
    <m/>
    <m/>
    <m/>
    <m/>
    <m/>
    <m/>
    <e v="#DIV/0!"/>
    <m/>
    <m/>
    <e v="#DIV/0!"/>
  </r>
  <r>
    <x v="228"/>
    <x v="9"/>
    <m/>
    <e v="#DIV/0!"/>
    <m/>
    <m/>
    <m/>
    <m/>
    <m/>
    <m/>
    <e v="#DIV/0!"/>
    <m/>
    <m/>
    <e v="#DIV/0!"/>
  </r>
  <r>
    <x v="229"/>
    <x v="9"/>
    <m/>
    <e v="#DIV/0!"/>
    <m/>
    <m/>
    <m/>
    <m/>
    <m/>
    <m/>
    <e v="#DIV/0!"/>
    <m/>
    <m/>
    <e v="#DIV/0!"/>
  </r>
  <r>
    <x v="230"/>
    <x v="9"/>
    <m/>
    <e v="#DIV/0!"/>
    <m/>
    <m/>
    <m/>
    <m/>
    <m/>
    <m/>
    <e v="#DIV/0!"/>
    <m/>
    <m/>
    <e v="#DIV/0!"/>
  </r>
  <r>
    <x v="231"/>
    <x v="9"/>
    <m/>
    <e v="#DIV/0!"/>
    <m/>
    <m/>
    <m/>
    <m/>
    <m/>
    <m/>
    <e v="#DIV/0!"/>
    <m/>
    <m/>
    <e v="#DIV/0!"/>
  </r>
  <r>
    <x v="232"/>
    <x v="9"/>
    <m/>
    <e v="#DIV/0!"/>
    <m/>
    <m/>
    <m/>
    <m/>
    <m/>
    <m/>
    <e v="#DIV/0!"/>
    <m/>
    <m/>
    <e v="#DIV/0!"/>
  </r>
  <r>
    <x v="233"/>
    <x v="9"/>
    <m/>
    <e v="#DIV/0!"/>
    <m/>
    <m/>
    <m/>
    <m/>
    <m/>
    <m/>
    <e v="#DIV/0!"/>
    <m/>
    <m/>
    <e v="#DIV/0!"/>
  </r>
  <r>
    <x v="234"/>
    <x v="9"/>
    <m/>
    <e v="#DIV/0!"/>
    <m/>
    <m/>
    <m/>
    <m/>
    <m/>
    <m/>
    <e v="#DIV/0!"/>
    <m/>
    <m/>
    <e v="#DIV/0!"/>
  </r>
  <r>
    <x v="235"/>
    <x v="9"/>
    <m/>
    <e v="#DIV/0!"/>
    <m/>
    <m/>
    <m/>
    <m/>
    <m/>
    <m/>
    <e v="#DIV/0!"/>
    <m/>
    <m/>
    <e v="#DIV/0!"/>
  </r>
  <r>
    <x v="236"/>
    <x v="9"/>
    <m/>
    <e v="#DIV/0!"/>
    <m/>
    <m/>
    <m/>
    <m/>
    <m/>
    <m/>
    <e v="#DIV/0!"/>
    <m/>
    <m/>
    <e v="#DIV/0!"/>
  </r>
  <r>
    <x v="237"/>
    <x v="9"/>
    <m/>
    <e v="#DIV/0!"/>
    <m/>
    <m/>
    <m/>
    <m/>
    <m/>
    <m/>
    <e v="#DIV/0!"/>
    <m/>
    <m/>
    <e v="#DIV/0!"/>
  </r>
  <r>
    <x v="238"/>
    <x v="9"/>
    <m/>
    <e v="#DIV/0!"/>
    <m/>
    <m/>
    <m/>
    <m/>
    <m/>
    <m/>
    <e v="#DIV/0!"/>
    <m/>
    <m/>
    <e v="#DIV/0!"/>
  </r>
  <r>
    <x v="239"/>
    <x v="9"/>
    <m/>
    <e v="#DIV/0!"/>
    <m/>
    <m/>
    <m/>
    <m/>
    <m/>
    <m/>
    <e v="#DIV/0!"/>
    <m/>
    <m/>
    <e v="#DIV/0!"/>
  </r>
  <r>
    <x v="240"/>
    <x v="9"/>
    <m/>
    <e v="#DIV/0!"/>
    <m/>
    <m/>
    <m/>
    <m/>
    <m/>
    <m/>
    <e v="#DIV/0!"/>
    <m/>
    <m/>
    <e v="#DIV/0!"/>
  </r>
  <r>
    <x v="241"/>
    <x v="9"/>
    <m/>
    <e v="#DIV/0!"/>
    <m/>
    <m/>
    <m/>
    <m/>
    <m/>
    <m/>
    <e v="#DIV/0!"/>
    <m/>
    <m/>
    <e v="#DIV/0!"/>
  </r>
  <r>
    <x v="242"/>
    <x v="9"/>
    <m/>
    <e v="#DIV/0!"/>
    <m/>
    <m/>
    <m/>
    <m/>
    <m/>
    <m/>
    <e v="#DIV/0!"/>
    <m/>
    <m/>
    <e v="#DIV/0!"/>
  </r>
  <r>
    <x v="243"/>
    <x v="9"/>
    <m/>
    <e v="#DIV/0!"/>
    <m/>
    <m/>
    <m/>
    <m/>
    <m/>
    <m/>
    <e v="#DIV/0!"/>
    <m/>
    <m/>
    <e v="#DIV/0!"/>
  </r>
  <r>
    <x v="244"/>
    <x v="10"/>
    <m/>
    <e v="#DIV/0!"/>
    <m/>
    <m/>
    <m/>
    <m/>
    <m/>
    <m/>
    <e v="#DIV/0!"/>
    <m/>
    <m/>
    <e v="#DIV/0!"/>
  </r>
  <r>
    <x v="245"/>
    <x v="10"/>
    <m/>
    <e v="#DIV/0!"/>
    <m/>
    <m/>
    <m/>
    <m/>
    <m/>
    <m/>
    <e v="#DIV/0!"/>
    <m/>
    <m/>
    <e v="#DIV/0!"/>
  </r>
  <r>
    <x v="246"/>
    <x v="10"/>
    <m/>
    <e v="#DIV/0!"/>
    <m/>
    <m/>
    <m/>
    <m/>
    <m/>
    <m/>
    <e v="#DIV/0!"/>
    <m/>
    <m/>
    <e v="#DIV/0!"/>
  </r>
  <r>
    <x v="247"/>
    <x v="10"/>
    <m/>
    <e v="#DIV/0!"/>
    <m/>
    <m/>
    <m/>
    <m/>
    <m/>
    <m/>
    <e v="#DIV/0!"/>
    <m/>
    <m/>
    <e v="#DIV/0!"/>
  </r>
  <r>
    <x v="248"/>
    <x v="10"/>
    <m/>
    <e v="#DIV/0!"/>
    <m/>
    <m/>
    <m/>
    <m/>
    <m/>
    <m/>
    <e v="#DIV/0!"/>
    <m/>
    <m/>
    <e v="#DIV/0!"/>
  </r>
  <r>
    <x v="249"/>
    <x v="10"/>
    <m/>
    <e v="#DIV/0!"/>
    <m/>
    <m/>
    <m/>
    <m/>
    <m/>
    <m/>
    <e v="#DIV/0!"/>
    <m/>
    <m/>
    <e v="#DIV/0!"/>
  </r>
  <r>
    <x v="250"/>
    <x v="10"/>
    <m/>
    <e v="#DIV/0!"/>
    <m/>
    <m/>
    <m/>
    <m/>
    <m/>
    <m/>
    <e v="#DIV/0!"/>
    <m/>
    <m/>
    <e v="#DIV/0!"/>
  </r>
  <r>
    <x v="251"/>
    <x v="10"/>
    <m/>
    <e v="#DIV/0!"/>
    <m/>
    <m/>
    <m/>
    <m/>
    <m/>
    <m/>
    <e v="#DIV/0!"/>
    <m/>
    <m/>
    <e v="#DIV/0!"/>
  </r>
  <r>
    <x v="252"/>
    <x v="10"/>
    <m/>
    <e v="#DIV/0!"/>
    <m/>
    <m/>
    <m/>
    <m/>
    <m/>
    <m/>
    <e v="#DIV/0!"/>
    <m/>
    <m/>
    <e v="#DIV/0!"/>
  </r>
  <r>
    <x v="253"/>
    <x v="10"/>
    <m/>
    <e v="#DIV/0!"/>
    <m/>
    <m/>
    <m/>
    <m/>
    <m/>
    <m/>
    <e v="#DIV/0!"/>
    <m/>
    <m/>
    <e v="#DIV/0!"/>
  </r>
  <r>
    <x v="254"/>
    <x v="10"/>
    <m/>
    <e v="#DIV/0!"/>
    <m/>
    <m/>
    <m/>
    <m/>
    <m/>
    <m/>
    <e v="#DIV/0!"/>
    <m/>
    <m/>
    <e v="#DIV/0!"/>
  </r>
  <r>
    <x v="255"/>
    <x v="10"/>
    <m/>
    <e v="#DIV/0!"/>
    <m/>
    <m/>
    <m/>
    <m/>
    <m/>
    <m/>
    <e v="#DIV/0!"/>
    <m/>
    <m/>
    <e v="#DIV/0!"/>
  </r>
  <r>
    <x v="256"/>
    <x v="10"/>
    <m/>
    <e v="#DIV/0!"/>
    <m/>
    <m/>
    <m/>
    <m/>
    <m/>
    <m/>
    <e v="#DIV/0!"/>
    <m/>
    <m/>
    <e v="#DIV/0!"/>
  </r>
  <r>
    <x v="257"/>
    <x v="10"/>
    <m/>
    <e v="#DIV/0!"/>
    <m/>
    <m/>
    <m/>
    <m/>
    <m/>
    <m/>
    <e v="#DIV/0!"/>
    <m/>
    <m/>
    <e v="#DIV/0!"/>
  </r>
  <r>
    <x v="258"/>
    <x v="10"/>
    <m/>
    <e v="#DIV/0!"/>
    <m/>
    <m/>
    <m/>
    <m/>
    <m/>
    <m/>
    <e v="#DIV/0!"/>
    <m/>
    <m/>
    <e v="#DIV/0!"/>
  </r>
  <r>
    <x v="259"/>
    <x v="10"/>
    <m/>
    <e v="#DIV/0!"/>
    <m/>
    <m/>
    <m/>
    <m/>
    <m/>
    <m/>
    <e v="#DIV/0!"/>
    <m/>
    <m/>
    <e v="#DIV/0!"/>
  </r>
  <r>
    <x v="260"/>
    <x v="10"/>
    <m/>
    <e v="#DIV/0!"/>
    <m/>
    <m/>
    <m/>
    <m/>
    <m/>
    <m/>
    <e v="#DIV/0!"/>
    <m/>
    <m/>
    <e v="#DIV/0!"/>
  </r>
  <r>
    <x v="261"/>
    <x v="10"/>
    <m/>
    <e v="#DIV/0!"/>
    <m/>
    <m/>
    <m/>
    <m/>
    <m/>
    <m/>
    <e v="#DIV/0!"/>
    <m/>
    <m/>
    <e v="#DIV/0!"/>
  </r>
  <r>
    <x v="262"/>
    <x v="10"/>
    <m/>
    <e v="#DIV/0!"/>
    <m/>
    <m/>
    <m/>
    <m/>
    <m/>
    <m/>
    <e v="#DIV/0!"/>
    <m/>
    <m/>
    <e v="#DIV/0!"/>
  </r>
  <r>
    <x v="263"/>
    <x v="10"/>
    <m/>
    <e v="#DIV/0!"/>
    <m/>
    <m/>
    <m/>
    <m/>
    <m/>
    <m/>
    <e v="#DIV/0!"/>
    <m/>
    <m/>
    <e v="#DIV/0!"/>
  </r>
  <r>
    <x v="264"/>
    <x v="10"/>
    <m/>
    <e v="#DIV/0!"/>
    <m/>
    <m/>
    <m/>
    <m/>
    <m/>
    <m/>
    <e v="#DIV/0!"/>
    <m/>
    <m/>
    <e v="#DIV/0!"/>
  </r>
  <r>
    <x v="265"/>
    <x v="10"/>
    <m/>
    <e v="#DIV/0!"/>
    <m/>
    <m/>
    <m/>
    <m/>
    <m/>
    <m/>
    <e v="#DIV/0!"/>
    <m/>
    <m/>
    <e v="#DIV/0!"/>
  </r>
  <r>
    <x v="266"/>
    <x v="10"/>
    <m/>
    <e v="#DIV/0!"/>
    <m/>
    <m/>
    <m/>
    <m/>
    <m/>
    <m/>
    <e v="#DIV/0!"/>
    <m/>
    <m/>
    <e v="#DIV/0!"/>
  </r>
  <r>
    <x v="267"/>
    <x v="10"/>
    <m/>
    <e v="#DIV/0!"/>
    <m/>
    <m/>
    <m/>
    <m/>
    <m/>
    <m/>
    <e v="#DIV/0!"/>
    <m/>
    <m/>
    <e v="#DIV/0!"/>
  </r>
  <r>
    <x v="268"/>
    <x v="11"/>
    <m/>
    <e v="#DIV/0!"/>
    <m/>
    <m/>
    <m/>
    <m/>
    <m/>
    <m/>
    <e v="#DIV/0!"/>
    <m/>
    <m/>
    <e v="#DIV/0!"/>
  </r>
  <r>
    <x v="269"/>
    <x v="11"/>
    <m/>
    <e v="#DIV/0!"/>
    <m/>
    <m/>
    <m/>
    <m/>
    <m/>
    <m/>
    <e v="#DIV/0!"/>
    <m/>
    <m/>
    <e v="#DIV/0!"/>
  </r>
  <r>
    <x v="270"/>
    <x v="11"/>
    <m/>
    <e v="#DIV/0!"/>
    <m/>
    <m/>
    <m/>
    <m/>
    <m/>
    <m/>
    <e v="#DIV/0!"/>
    <m/>
    <m/>
    <e v="#DIV/0!"/>
  </r>
  <r>
    <x v="271"/>
    <x v="11"/>
    <m/>
    <e v="#DIV/0!"/>
    <m/>
    <m/>
    <m/>
    <m/>
    <m/>
    <m/>
    <e v="#DIV/0!"/>
    <m/>
    <m/>
    <e v="#DIV/0!"/>
  </r>
  <r>
    <x v="272"/>
    <x v="11"/>
    <m/>
    <e v="#DIV/0!"/>
    <m/>
    <m/>
    <m/>
    <m/>
    <m/>
    <m/>
    <e v="#DIV/0!"/>
    <m/>
    <m/>
    <e v="#DIV/0!"/>
  </r>
  <r>
    <x v="273"/>
    <x v="11"/>
    <m/>
    <e v="#DIV/0!"/>
    <m/>
    <m/>
    <m/>
    <m/>
    <m/>
    <m/>
    <e v="#DIV/0!"/>
    <m/>
    <m/>
    <e v="#DIV/0!"/>
  </r>
  <r>
    <x v="274"/>
    <x v="11"/>
    <m/>
    <e v="#DIV/0!"/>
    <m/>
    <m/>
    <m/>
    <m/>
    <m/>
    <m/>
    <e v="#DIV/0!"/>
    <m/>
    <m/>
    <e v="#DIV/0!"/>
  </r>
  <r>
    <x v="275"/>
    <x v="11"/>
    <m/>
    <e v="#DIV/0!"/>
    <m/>
    <m/>
    <m/>
    <m/>
    <m/>
    <m/>
    <e v="#DIV/0!"/>
    <m/>
    <m/>
    <e v="#DIV/0!"/>
  </r>
  <r>
    <x v="276"/>
    <x v="11"/>
    <m/>
    <e v="#DIV/0!"/>
    <m/>
    <m/>
    <m/>
    <m/>
    <m/>
    <m/>
    <e v="#DIV/0!"/>
    <m/>
    <m/>
    <e v="#DIV/0!"/>
  </r>
  <r>
    <x v="277"/>
    <x v="11"/>
    <m/>
    <e v="#DIV/0!"/>
    <m/>
    <m/>
    <m/>
    <m/>
    <m/>
    <m/>
    <e v="#DIV/0!"/>
    <m/>
    <m/>
    <e v="#DIV/0!"/>
  </r>
  <r>
    <x v="278"/>
    <x v="11"/>
    <m/>
    <e v="#DIV/0!"/>
    <m/>
    <m/>
    <m/>
    <m/>
    <m/>
    <m/>
    <e v="#DIV/0!"/>
    <m/>
    <m/>
    <e v="#DIV/0!"/>
  </r>
  <r>
    <x v="279"/>
    <x v="11"/>
    <m/>
    <e v="#DIV/0!"/>
    <m/>
    <m/>
    <m/>
    <m/>
    <m/>
    <m/>
    <e v="#DIV/0!"/>
    <m/>
    <m/>
    <e v="#DIV/0!"/>
  </r>
  <r>
    <x v="280"/>
    <x v="11"/>
    <m/>
    <e v="#DIV/0!"/>
    <m/>
    <m/>
    <m/>
    <m/>
    <m/>
    <m/>
    <e v="#DIV/0!"/>
    <m/>
    <m/>
    <e v="#DIV/0!"/>
  </r>
  <r>
    <x v="281"/>
    <x v="11"/>
    <m/>
    <e v="#DIV/0!"/>
    <m/>
    <m/>
    <m/>
    <m/>
    <m/>
    <m/>
    <e v="#DIV/0!"/>
    <m/>
    <m/>
    <e v="#DIV/0!"/>
  </r>
  <r>
    <x v="282"/>
    <x v="11"/>
    <m/>
    <e v="#DIV/0!"/>
    <m/>
    <m/>
    <m/>
    <m/>
    <m/>
    <m/>
    <e v="#DIV/0!"/>
    <m/>
    <m/>
    <e v="#DIV/0!"/>
  </r>
  <r>
    <x v="283"/>
    <x v="11"/>
    <m/>
    <e v="#DIV/0!"/>
    <m/>
    <m/>
    <m/>
    <m/>
    <m/>
    <m/>
    <e v="#DIV/0!"/>
    <m/>
    <m/>
    <e v="#DIV/0!"/>
  </r>
  <r>
    <x v="284"/>
    <x v="11"/>
    <m/>
    <e v="#DIV/0!"/>
    <m/>
    <m/>
    <m/>
    <m/>
    <m/>
    <m/>
    <e v="#DIV/0!"/>
    <m/>
    <m/>
    <e v="#DIV/0!"/>
  </r>
  <r>
    <x v="285"/>
    <x v="11"/>
    <m/>
    <e v="#DIV/0!"/>
    <m/>
    <m/>
    <m/>
    <m/>
    <m/>
    <m/>
    <e v="#DIV/0!"/>
    <m/>
    <m/>
    <e v="#DIV/0!"/>
  </r>
  <r>
    <x v="286"/>
    <x v="11"/>
    <m/>
    <e v="#DIV/0!"/>
    <m/>
    <m/>
    <m/>
    <m/>
    <m/>
    <m/>
    <e v="#DIV/0!"/>
    <m/>
    <m/>
    <e v="#DIV/0!"/>
  </r>
  <r>
    <x v="287"/>
    <x v="11"/>
    <m/>
    <e v="#DIV/0!"/>
    <m/>
    <m/>
    <m/>
    <m/>
    <m/>
    <m/>
    <e v="#DIV/0!"/>
    <m/>
    <m/>
    <e v="#DIV/0!"/>
  </r>
  <r>
    <x v="288"/>
    <x v="11"/>
    <m/>
    <e v="#DIV/0!"/>
    <m/>
    <m/>
    <m/>
    <m/>
    <m/>
    <m/>
    <e v="#DIV/0!"/>
    <m/>
    <m/>
    <e v="#DIV/0!"/>
  </r>
  <r>
    <x v="289"/>
    <x v="11"/>
    <m/>
    <e v="#DIV/0!"/>
    <m/>
    <m/>
    <m/>
    <m/>
    <m/>
    <m/>
    <e v="#DIV/0!"/>
    <m/>
    <m/>
    <e v="#DIV/0!"/>
  </r>
  <r>
    <x v="290"/>
    <x v="11"/>
    <m/>
    <e v="#DIV/0!"/>
    <m/>
    <m/>
    <m/>
    <m/>
    <m/>
    <m/>
    <e v="#DIV/0!"/>
    <m/>
    <m/>
    <e v="#DIV/0!"/>
  </r>
  <r>
    <x v="291"/>
    <x v="11"/>
    <m/>
    <e v="#DIV/0!"/>
    <m/>
    <m/>
    <m/>
    <m/>
    <m/>
    <m/>
    <e v="#DIV/0!"/>
    <m/>
    <m/>
    <e v="#DIV/0!"/>
  </r>
  <r>
    <x v="292"/>
    <x v="11"/>
    <m/>
    <e v="#DIV/0!"/>
    <m/>
    <m/>
    <m/>
    <m/>
    <m/>
    <m/>
    <e v="#DIV/0!"/>
    <m/>
    <m/>
    <e v="#DIV/0!"/>
  </r>
  <r>
    <x v="293"/>
    <x v="12"/>
    <m/>
    <e v="#DIV/0!"/>
    <m/>
    <m/>
    <m/>
    <m/>
    <m/>
    <m/>
    <e v="#DIV/0!"/>
    <m/>
    <m/>
    <e v="#DIV/0!"/>
  </r>
  <r>
    <x v="294"/>
    <x v="12"/>
    <m/>
    <e v="#DIV/0!"/>
    <m/>
    <m/>
    <m/>
    <m/>
    <m/>
    <m/>
    <e v="#DIV/0!"/>
    <m/>
    <m/>
    <e v="#DIV/0!"/>
  </r>
  <r>
    <x v="295"/>
    <x v="12"/>
    <m/>
    <e v="#DIV/0!"/>
    <m/>
    <m/>
    <m/>
    <m/>
    <m/>
    <m/>
    <e v="#DIV/0!"/>
    <m/>
    <m/>
    <e v="#DIV/0!"/>
  </r>
  <r>
    <x v="296"/>
    <x v="12"/>
    <m/>
    <e v="#DIV/0!"/>
    <m/>
    <m/>
    <m/>
    <m/>
    <m/>
    <m/>
    <e v="#DIV/0!"/>
    <m/>
    <m/>
    <e v="#DIV/0!"/>
  </r>
  <r>
    <x v="297"/>
    <x v="12"/>
    <m/>
    <e v="#DIV/0!"/>
    <m/>
    <m/>
    <m/>
    <m/>
    <m/>
    <m/>
    <e v="#DIV/0!"/>
    <m/>
    <m/>
    <e v="#DIV/0!"/>
  </r>
  <r>
    <x v="298"/>
    <x v="12"/>
    <m/>
    <e v="#DIV/0!"/>
    <m/>
    <m/>
    <m/>
    <m/>
    <m/>
    <m/>
    <e v="#DIV/0!"/>
    <m/>
    <m/>
    <e v="#DIV/0!"/>
  </r>
  <r>
    <x v="299"/>
    <x v="12"/>
    <m/>
    <e v="#DIV/0!"/>
    <m/>
    <m/>
    <m/>
    <m/>
    <m/>
    <m/>
    <e v="#DIV/0!"/>
    <m/>
    <m/>
    <e v="#DIV/0!"/>
  </r>
  <r>
    <x v="300"/>
    <x v="12"/>
    <m/>
    <e v="#DIV/0!"/>
    <m/>
    <m/>
    <m/>
    <m/>
    <m/>
    <m/>
    <e v="#DIV/0!"/>
    <m/>
    <m/>
    <e v="#DIV/0!"/>
  </r>
  <r>
    <x v="301"/>
    <x v="12"/>
    <m/>
    <e v="#DIV/0!"/>
    <m/>
    <m/>
    <m/>
    <m/>
    <m/>
    <m/>
    <e v="#DIV/0!"/>
    <m/>
    <m/>
    <e v="#DIV/0!"/>
  </r>
  <r>
    <x v="302"/>
    <x v="12"/>
    <m/>
    <e v="#DIV/0!"/>
    <m/>
    <m/>
    <m/>
    <m/>
    <m/>
    <m/>
    <e v="#DIV/0!"/>
    <m/>
    <m/>
    <e v="#DIV/0!"/>
  </r>
  <r>
    <x v="303"/>
    <x v="12"/>
    <m/>
    <e v="#DIV/0!"/>
    <m/>
    <m/>
    <m/>
    <m/>
    <m/>
    <m/>
    <e v="#DIV/0!"/>
    <m/>
    <m/>
    <e v="#DIV/0!"/>
  </r>
  <r>
    <x v="304"/>
    <x v="12"/>
    <m/>
    <e v="#DIV/0!"/>
    <m/>
    <m/>
    <m/>
    <m/>
    <m/>
    <m/>
    <e v="#DIV/0!"/>
    <m/>
    <m/>
    <e v="#DIV/0!"/>
  </r>
  <r>
    <x v="305"/>
    <x v="12"/>
    <m/>
    <e v="#DIV/0!"/>
    <m/>
    <m/>
    <m/>
    <m/>
    <m/>
    <m/>
    <e v="#DIV/0!"/>
    <m/>
    <m/>
    <e v="#DIV/0!"/>
  </r>
  <r>
    <x v="306"/>
    <x v="12"/>
    <m/>
    <e v="#DIV/0!"/>
    <m/>
    <m/>
    <m/>
    <m/>
    <m/>
    <m/>
    <e v="#DIV/0!"/>
    <m/>
    <m/>
    <e v="#DIV/0!"/>
  </r>
  <r>
    <x v="307"/>
    <x v="12"/>
    <m/>
    <e v="#DIV/0!"/>
    <m/>
    <m/>
    <m/>
    <m/>
    <m/>
    <m/>
    <e v="#DIV/0!"/>
    <m/>
    <m/>
    <e v="#DIV/0!"/>
  </r>
  <r>
    <x v="308"/>
    <x v="12"/>
    <m/>
    <e v="#DIV/0!"/>
    <m/>
    <m/>
    <m/>
    <m/>
    <m/>
    <m/>
    <e v="#DIV/0!"/>
    <m/>
    <m/>
    <e v="#DIV/0!"/>
  </r>
  <r>
    <x v="309"/>
    <x v="12"/>
    <m/>
    <e v="#DIV/0!"/>
    <m/>
    <m/>
    <m/>
    <m/>
    <m/>
    <m/>
    <e v="#DIV/0!"/>
    <m/>
    <m/>
    <e v="#DIV/0!"/>
  </r>
  <r>
    <x v="310"/>
    <x v="12"/>
    <m/>
    <e v="#DIV/0!"/>
    <m/>
    <m/>
    <m/>
    <m/>
    <m/>
    <m/>
    <e v="#DIV/0!"/>
    <m/>
    <m/>
    <e v="#DIV/0!"/>
  </r>
  <r>
    <x v="311"/>
    <x v="12"/>
    <m/>
    <e v="#DIV/0!"/>
    <m/>
    <m/>
    <m/>
    <m/>
    <m/>
    <m/>
    <e v="#DIV/0!"/>
    <m/>
    <m/>
    <e v="#DIV/0!"/>
  </r>
  <r>
    <x v="312"/>
    <x v="12"/>
    <m/>
    <e v="#DIV/0!"/>
    <m/>
    <m/>
    <m/>
    <m/>
    <m/>
    <m/>
    <e v="#DIV/0!"/>
    <m/>
    <m/>
    <e v="#DIV/0!"/>
  </r>
  <r>
    <x v="313"/>
    <x v="12"/>
    <m/>
    <e v="#DIV/0!"/>
    <m/>
    <m/>
    <m/>
    <m/>
    <m/>
    <m/>
    <e v="#DIV/0!"/>
    <m/>
    <m/>
    <e v="#DIV/0!"/>
  </r>
  <r>
    <x v="314"/>
    <x v="12"/>
    <m/>
    <e v="#DIV/0!"/>
    <m/>
    <m/>
    <m/>
    <m/>
    <m/>
    <m/>
    <e v="#DIV/0!"/>
    <m/>
    <m/>
    <e v="#DIV/0!"/>
  </r>
  <r>
    <x v="315"/>
    <x v="12"/>
    <m/>
    <e v="#DIV/0!"/>
    <m/>
    <m/>
    <m/>
    <m/>
    <m/>
    <m/>
    <e v="#DIV/0!"/>
    <m/>
    <m/>
    <e v="#DIV/0!"/>
  </r>
  <r>
    <x v="316"/>
    <x v="12"/>
    <m/>
    <e v="#DIV/0!"/>
    <m/>
    <m/>
    <m/>
    <m/>
    <m/>
    <m/>
    <e v="#DIV/0!"/>
    <m/>
    <m/>
    <e v="#DIV/0!"/>
  </r>
  <r>
    <x v="317"/>
    <x v="13"/>
    <m/>
    <e v="#DIV/0!"/>
    <m/>
    <m/>
    <m/>
    <m/>
    <m/>
    <m/>
    <e v="#DIV/0!"/>
    <m/>
    <m/>
    <e v="#DIV/0!"/>
  </r>
  <r>
    <x v="318"/>
    <x v="13"/>
    <m/>
    <e v="#DIV/0!"/>
    <m/>
    <m/>
    <m/>
    <m/>
    <m/>
    <m/>
    <e v="#DIV/0!"/>
    <m/>
    <m/>
    <e v="#DIV/0!"/>
  </r>
  <r>
    <x v="319"/>
    <x v="13"/>
    <m/>
    <e v="#DIV/0!"/>
    <m/>
    <m/>
    <m/>
    <m/>
    <m/>
    <m/>
    <e v="#DIV/0!"/>
    <m/>
    <m/>
    <e v="#DIV/0!"/>
  </r>
  <r>
    <x v="320"/>
    <x v="13"/>
    <m/>
    <e v="#DIV/0!"/>
    <m/>
    <m/>
    <m/>
    <m/>
    <m/>
    <m/>
    <e v="#DIV/0!"/>
    <m/>
    <m/>
    <e v="#DIV/0!"/>
  </r>
  <r>
    <x v="321"/>
    <x v="13"/>
    <m/>
    <e v="#DIV/0!"/>
    <m/>
    <m/>
    <m/>
    <m/>
    <m/>
    <m/>
    <e v="#DIV/0!"/>
    <m/>
    <m/>
    <e v="#DIV/0!"/>
  </r>
  <r>
    <x v="322"/>
    <x v="13"/>
    <m/>
    <e v="#DIV/0!"/>
    <m/>
    <m/>
    <m/>
    <m/>
    <m/>
    <m/>
    <e v="#DIV/0!"/>
    <m/>
    <m/>
    <e v="#DIV/0!"/>
  </r>
  <r>
    <x v="323"/>
    <x v="13"/>
    <m/>
    <e v="#DIV/0!"/>
    <m/>
    <m/>
    <m/>
    <m/>
    <m/>
    <m/>
    <e v="#DIV/0!"/>
    <m/>
    <m/>
    <e v="#DIV/0!"/>
  </r>
  <r>
    <x v="324"/>
    <x v="13"/>
    <m/>
    <e v="#DIV/0!"/>
    <m/>
    <m/>
    <m/>
    <m/>
    <m/>
    <m/>
    <e v="#DIV/0!"/>
    <m/>
    <m/>
    <e v="#DIV/0!"/>
  </r>
  <r>
    <x v="325"/>
    <x v="13"/>
    <m/>
    <e v="#DIV/0!"/>
    <m/>
    <m/>
    <m/>
    <m/>
    <m/>
    <m/>
    <e v="#DIV/0!"/>
    <m/>
    <m/>
    <e v="#DIV/0!"/>
  </r>
  <r>
    <x v="326"/>
    <x v="13"/>
    <m/>
    <e v="#DIV/0!"/>
    <m/>
    <m/>
    <m/>
    <m/>
    <m/>
    <m/>
    <e v="#DIV/0!"/>
    <m/>
    <m/>
    <e v="#DIV/0!"/>
  </r>
  <r>
    <x v="327"/>
    <x v="13"/>
    <m/>
    <e v="#DIV/0!"/>
    <m/>
    <m/>
    <m/>
    <m/>
    <m/>
    <m/>
    <e v="#DIV/0!"/>
    <m/>
    <m/>
    <e v="#DIV/0!"/>
  </r>
  <r>
    <x v="328"/>
    <x v="13"/>
    <m/>
    <e v="#DIV/0!"/>
    <m/>
    <m/>
    <m/>
    <m/>
    <m/>
    <m/>
    <e v="#DIV/0!"/>
    <m/>
    <m/>
    <e v="#DIV/0!"/>
  </r>
  <r>
    <x v="329"/>
    <x v="13"/>
    <m/>
    <e v="#DIV/0!"/>
    <m/>
    <m/>
    <m/>
    <m/>
    <m/>
    <m/>
    <e v="#DIV/0!"/>
    <m/>
    <m/>
    <e v="#DIV/0!"/>
  </r>
  <r>
    <x v="330"/>
    <x v="13"/>
    <m/>
    <e v="#DIV/0!"/>
    <m/>
    <m/>
    <m/>
    <m/>
    <m/>
    <m/>
    <e v="#DIV/0!"/>
    <m/>
    <m/>
    <e v="#DIV/0!"/>
  </r>
  <r>
    <x v="331"/>
    <x v="13"/>
    <m/>
    <e v="#DIV/0!"/>
    <m/>
    <m/>
    <m/>
    <m/>
    <m/>
    <m/>
    <e v="#DIV/0!"/>
    <m/>
    <m/>
    <e v="#DIV/0!"/>
  </r>
  <r>
    <x v="332"/>
    <x v="13"/>
    <m/>
    <e v="#DIV/0!"/>
    <m/>
    <m/>
    <m/>
    <m/>
    <m/>
    <m/>
    <e v="#DIV/0!"/>
    <m/>
    <m/>
    <e v="#DIV/0!"/>
  </r>
  <r>
    <x v="333"/>
    <x v="13"/>
    <m/>
    <e v="#DIV/0!"/>
    <m/>
    <m/>
    <m/>
    <m/>
    <m/>
    <m/>
    <e v="#DIV/0!"/>
    <m/>
    <m/>
    <e v="#DIV/0!"/>
  </r>
  <r>
    <x v="334"/>
    <x v="13"/>
    <m/>
    <e v="#DIV/0!"/>
    <m/>
    <m/>
    <m/>
    <m/>
    <m/>
    <m/>
    <e v="#DIV/0!"/>
    <m/>
    <m/>
    <e v="#DIV/0!"/>
  </r>
  <r>
    <x v="335"/>
    <x v="13"/>
    <m/>
    <e v="#DIV/0!"/>
    <m/>
    <m/>
    <m/>
    <m/>
    <m/>
    <m/>
    <e v="#DIV/0!"/>
    <m/>
    <m/>
    <e v="#DIV/0!"/>
  </r>
  <r>
    <x v="336"/>
    <x v="13"/>
    <m/>
    <e v="#DIV/0!"/>
    <m/>
    <m/>
    <m/>
    <m/>
    <m/>
    <m/>
    <e v="#DIV/0!"/>
    <m/>
    <m/>
    <e v="#DIV/0!"/>
  </r>
  <r>
    <x v="337"/>
    <x v="13"/>
    <m/>
    <e v="#DIV/0!"/>
    <m/>
    <m/>
    <m/>
    <m/>
    <m/>
    <m/>
    <e v="#DIV/0!"/>
    <m/>
    <m/>
    <e v="#DIV/0!"/>
  </r>
  <r>
    <x v="338"/>
    <x v="13"/>
    <m/>
    <e v="#DIV/0!"/>
    <m/>
    <m/>
    <m/>
    <m/>
    <m/>
    <m/>
    <e v="#DIV/0!"/>
    <m/>
    <m/>
    <e v="#DIV/0!"/>
  </r>
  <r>
    <x v="339"/>
    <x v="13"/>
    <m/>
    <e v="#DIV/0!"/>
    <m/>
    <m/>
    <m/>
    <m/>
    <m/>
    <m/>
    <e v="#DIV/0!"/>
    <m/>
    <m/>
    <e v="#DIV/0!"/>
  </r>
  <r>
    <x v="340"/>
    <x v="13"/>
    <m/>
    <e v="#DIV/0!"/>
    <m/>
    <m/>
    <m/>
    <m/>
    <m/>
    <m/>
    <e v="#DIV/0!"/>
    <m/>
    <m/>
    <e v="#DIV/0!"/>
  </r>
  <r>
    <x v="341"/>
    <x v="14"/>
    <m/>
    <e v="#DIV/0!"/>
    <m/>
    <m/>
    <m/>
    <m/>
    <m/>
    <m/>
    <e v="#DIV/0!"/>
    <m/>
    <m/>
    <e v="#DIV/0!"/>
  </r>
  <r>
    <x v="342"/>
    <x v="14"/>
    <m/>
    <e v="#DIV/0!"/>
    <m/>
    <m/>
    <m/>
    <m/>
    <m/>
    <m/>
    <e v="#DIV/0!"/>
    <m/>
    <m/>
    <e v="#DIV/0!"/>
  </r>
  <r>
    <x v="343"/>
    <x v="14"/>
    <m/>
    <e v="#DIV/0!"/>
    <m/>
    <m/>
    <m/>
    <m/>
    <m/>
    <m/>
    <e v="#DIV/0!"/>
    <m/>
    <m/>
    <e v="#DIV/0!"/>
  </r>
  <r>
    <x v="344"/>
    <x v="14"/>
    <m/>
    <e v="#DIV/0!"/>
    <m/>
    <m/>
    <m/>
    <m/>
    <m/>
    <m/>
    <e v="#DIV/0!"/>
    <m/>
    <m/>
    <e v="#DIV/0!"/>
  </r>
  <r>
    <x v="345"/>
    <x v="14"/>
    <m/>
    <e v="#DIV/0!"/>
    <m/>
    <m/>
    <m/>
    <m/>
    <m/>
    <m/>
    <e v="#DIV/0!"/>
    <m/>
    <m/>
    <e v="#DIV/0!"/>
  </r>
  <r>
    <x v="346"/>
    <x v="14"/>
    <m/>
    <e v="#DIV/0!"/>
    <m/>
    <m/>
    <m/>
    <m/>
    <m/>
    <m/>
    <e v="#DIV/0!"/>
    <m/>
    <m/>
    <e v="#DIV/0!"/>
  </r>
  <r>
    <x v="347"/>
    <x v="14"/>
    <m/>
    <e v="#DIV/0!"/>
    <m/>
    <m/>
    <m/>
    <m/>
    <m/>
    <m/>
    <e v="#DIV/0!"/>
    <m/>
    <m/>
    <e v="#DIV/0!"/>
  </r>
  <r>
    <x v="348"/>
    <x v="14"/>
    <m/>
    <e v="#DIV/0!"/>
    <m/>
    <m/>
    <m/>
    <m/>
    <m/>
    <m/>
    <e v="#DIV/0!"/>
    <m/>
    <m/>
    <e v="#DIV/0!"/>
  </r>
  <r>
    <x v="349"/>
    <x v="14"/>
    <m/>
    <e v="#DIV/0!"/>
    <m/>
    <m/>
    <m/>
    <m/>
    <m/>
    <m/>
    <e v="#DIV/0!"/>
    <m/>
    <m/>
    <e v="#DIV/0!"/>
  </r>
  <r>
    <x v="350"/>
    <x v="14"/>
    <m/>
    <e v="#DIV/0!"/>
    <m/>
    <m/>
    <m/>
    <m/>
    <m/>
    <m/>
    <e v="#DIV/0!"/>
    <m/>
    <m/>
    <e v="#DIV/0!"/>
  </r>
  <r>
    <x v="351"/>
    <x v="14"/>
    <m/>
    <e v="#DIV/0!"/>
    <m/>
    <m/>
    <m/>
    <m/>
    <m/>
    <m/>
    <e v="#DIV/0!"/>
    <m/>
    <m/>
    <e v="#DIV/0!"/>
  </r>
  <r>
    <x v="352"/>
    <x v="14"/>
    <m/>
    <e v="#DIV/0!"/>
    <m/>
    <m/>
    <m/>
    <m/>
    <m/>
    <m/>
    <e v="#DIV/0!"/>
    <m/>
    <m/>
    <e v="#DIV/0!"/>
  </r>
  <r>
    <x v="353"/>
    <x v="14"/>
    <m/>
    <e v="#DIV/0!"/>
    <m/>
    <m/>
    <m/>
    <m/>
    <m/>
    <m/>
    <e v="#DIV/0!"/>
    <m/>
    <m/>
    <e v="#DIV/0!"/>
  </r>
  <r>
    <x v="354"/>
    <x v="14"/>
    <m/>
    <e v="#DIV/0!"/>
    <m/>
    <m/>
    <m/>
    <m/>
    <m/>
    <m/>
    <e v="#DIV/0!"/>
    <m/>
    <m/>
    <e v="#DIV/0!"/>
  </r>
  <r>
    <x v="355"/>
    <x v="14"/>
    <m/>
    <e v="#DIV/0!"/>
    <m/>
    <m/>
    <m/>
    <m/>
    <m/>
    <m/>
    <e v="#DIV/0!"/>
    <m/>
    <m/>
    <e v="#DIV/0!"/>
  </r>
  <r>
    <x v="356"/>
    <x v="14"/>
    <m/>
    <e v="#DIV/0!"/>
    <m/>
    <m/>
    <m/>
    <m/>
    <m/>
    <m/>
    <e v="#DIV/0!"/>
    <m/>
    <m/>
    <e v="#DIV/0!"/>
  </r>
  <r>
    <x v="357"/>
    <x v="14"/>
    <m/>
    <e v="#DIV/0!"/>
    <m/>
    <m/>
    <m/>
    <m/>
    <m/>
    <m/>
    <e v="#DIV/0!"/>
    <m/>
    <m/>
    <e v="#DIV/0!"/>
  </r>
  <r>
    <x v="358"/>
    <x v="14"/>
    <m/>
    <e v="#DIV/0!"/>
    <m/>
    <m/>
    <m/>
    <m/>
    <m/>
    <m/>
    <e v="#DIV/0!"/>
    <m/>
    <m/>
    <e v="#DIV/0!"/>
  </r>
  <r>
    <x v="359"/>
    <x v="14"/>
    <m/>
    <e v="#DIV/0!"/>
    <m/>
    <m/>
    <m/>
    <m/>
    <m/>
    <m/>
    <e v="#DIV/0!"/>
    <m/>
    <m/>
    <e v="#DIV/0!"/>
  </r>
  <r>
    <x v="360"/>
    <x v="14"/>
    <m/>
    <e v="#DIV/0!"/>
    <m/>
    <m/>
    <m/>
    <m/>
    <m/>
    <m/>
    <e v="#DIV/0!"/>
    <m/>
    <m/>
    <e v="#DIV/0!"/>
  </r>
  <r>
    <x v="361"/>
    <x v="14"/>
    <m/>
    <e v="#DIV/0!"/>
    <m/>
    <m/>
    <m/>
    <m/>
    <m/>
    <m/>
    <e v="#DIV/0!"/>
    <m/>
    <m/>
    <e v="#DIV/0!"/>
  </r>
  <r>
    <x v="362"/>
    <x v="14"/>
    <m/>
    <e v="#DIV/0!"/>
    <m/>
    <m/>
    <m/>
    <m/>
    <m/>
    <m/>
    <e v="#DIV/0!"/>
    <m/>
    <m/>
    <e v="#DIV/0!"/>
  </r>
  <r>
    <x v="363"/>
    <x v="14"/>
    <m/>
    <e v="#DIV/0!"/>
    <m/>
    <m/>
    <m/>
    <m/>
    <m/>
    <m/>
    <e v="#DIV/0!"/>
    <m/>
    <m/>
    <e v="#DIV/0!"/>
  </r>
  <r>
    <x v="364"/>
    <x v="14"/>
    <m/>
    <e v="#DIV/0!"/>
    <m/>
    <m/>
    <m/>
    <m/>
    <m/>
    <m/>
    <e v="#DIV/0!"/>
    <m/>
    <m/>
    <e v="#DIV/0!"/>
  </r>
  <r>
    <x v="365"/>
    <x v="14"/>
    <m/>
    <e v="#DIV/0!"/>
    <m/>
    <m/>
    <m/>
    <m/>
    <m/>
    <m/>
    <e v="#DIV/0!"/>
    <m/>
    <m/>
    <e v="#DIV/0!"/>
  </r>
  <r>
    <x v="366"/>
    <x v="15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rowHeaderCaption="Date">
  <location ref="A3:G17" firstHeaderRow="0" firstDataRow="1" firstDataCol="1"/>
  <pivotFields count="15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 defaultSubtotal="0">
      <items count="16"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</items>
    </pivotField>
    <pivotField showAll="0"/>
    <pivotField dataField="1"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axis="axisRow" showAll="0" defaultSubtota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</items>
    </pivotField>
  </pivotFields>
  <rowFields count="2">
    <field x="14"/>
    <field x="0"/>
  </rowFields>
  <rowItems count="14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enne de TX Préadmission" fld="3" subtotal="average" baseField="0" baseItem="1" numFmtId="166"/>
    <dataField name="Somme de patients réels" fld="6" baseField="0" baseItem="6"/>
    <dataField name="Somme de Forains" fld="7" baseField="0" baseItem="1"/>
    <dataField name="Somme de Ambu/hospitailsé" fld="8" baseField="0" baseItem="6"/>
    <dataField name="Somme de QS  Récupérés" fld="9" baseField="0" baseItem="6"/>
    <dataField name="Moyenne de Tx de rotation" fld="10" subtotal="average" baseField="0" baseItem="6"/>
  </dataFields>
  <formats count="7">
    <format dxfId="53">
      <pivotArea outline="0" collapsedLevelsAreSubtotals="1" fieldPosition="0"/>
    </format>
    <format dxfId="52">
      <pivotArea dataOnly="0" labelOnly="1" outline="0" axis="axisValues" fieldPosition="0"/>
    </format>
    <format dxfId="5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5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9">
      <pivotArea outline="0" collapsedLevelsAreSubtotals="1" fieldPosition="0">
        <references count="1">
          <reference field="4294967294" count="3" selected="0">
            <x v="2"/>
            <x v="3"/>
            <x v="4"/>
          </reference>
        </references>
      </pivotArea>
    </format>
    <format dxfId="48">
      <pivotArea dataOnly="0" labelOnly="1" outline="0" fieldPosition="0">
        <references count="1">
          <reference field="4294967294" count="3">
            <x v="2"/>
            <x v="3"/>
            <x v="4"/>
          </reference>
        </references>
      </pivotArea>
    </format>
    <format dxfId="47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s___2016" sourceName="                Noms_x000a__x000a_ 2016">
  <pivotTables>
    <pivotTable tabId="8" name="Tableau croisé dynamique1"/>
  </pivotTables>
  <data>
    <tabular pivotCacheId="1">
      <items count="14">
        <i x="3" s="1"/>
        <i x="5" s="1"/>
        <i x="6" s="1"/>
        <i x="8" s="1"/>
        <i x="4" s="1"/>
        <i x="12" s="1"/>
        <i x="2" s="1"/>
        <i x="1" s="1"/>
        <i x="7" s="1"/>
        <i x="11" s="1"/>
        <i x="10" s="1"/>
        <i x="9" s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8" name="Tableau croisé dynamique1"/>
  </pivotTables>
  <data>
    <tabular pivotCacheId="1">
      <items count="16">
        <i x="0" s="1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                Noms_x000a__x000a_ 2016" cache="Segment_Noms___2016" caption="                Noms_x000a__x000a_ 2016" rowHeight="241300"/>
  <slicer name="Année" cache="Segment_Année" caption="Année" rowHeight="241300"/>
</slicers>
</file>

<file path=xl/tables/table1.xml><?xml version="1.0" encoding="utf-8"?>
<table xmlns="http://schemas.openxmlformats.org/spreadsheetml/2006/main" id="1" name="Tableau1" displayName="Tableau1" ref="C4:P17" totalsRowShown="0" headerRowDxfId="93" dataDxfId="92" tableBorderDxfId="91">
  <tableColumns count="14">
    <tableColumn id="1" name="Colonne1" dataDxfId="90"/>
    <tableColumn id="2" name="JANVIER" dataDxfId="89">
      <calculatedColumnFormula>SUMPRODUCT((MONTH(Modele_cal!A:A=1))*(Modele_cal!G:G))</calculatedColumnFormula>
    </tableColumn>
    <tableColumn id="3" name="FÉVRIER" dataDxfId="88">
      <calculatedColumnFormula>SUMPRODUCT((MONTH(Modele_cal!$A2:$A367)=2)*(Modele_cal!$G2:$G367))</calculatedColumnFormula>
    </tableColumn>
    <tableColumn id="4" name="MARS" dataDxfId="87">
      <calculatedColumnFormula>SUMPRODUCT((MONTH(Modele_cal!$A2:$A367)=3)*(Modele_cal!$G2:$G367))</calculatedColumnFormula>
    </tableColumn>
    <tableColumn id="5" name="AVRIL" dataDxfId="86">
      <calculatedColumnFormula>SUMPRODUCT((MONTH(Modele_cal!$A2:$A367)=4)*(Modele_cal!$G2:$G367))</calculatedColumnFormula>
    </tableColumn>
    <tableColumn id="6" name="MAI" dataDxfId="85">
      <calculatedColumnFormula>SUMPRODUCT((MONTH(Modele_cal!$A2:$A367)=5)*(Modele_cal!$G2:$G367))</calculatedColumnFormula>
    </tableColumn>
    <tableColumn id="7" name="JUIN" dataDxfId="84">
      <calculatedColumnFormula>SUMPRODUCT((MONTH(Modele_cal!$A2:$A367)=6)*(Modele_cal!$G2:$G367))</calculatedColumnFormula>
    </tableColumn>
    <tableColumn id="8" name="JUILLET" dataDxfId="83">
      <calculatedColumnFormula>SUMPRODUCT((MONTH(Modele_cal!$A2:$A367)=7)*(Modele_cal!$G2:$G367))</calculatedColumnFormula>
    </tableColumn>
    <tableColumn id="9" name="AOÛT" dataDxfId="82">
      <calculatedColumnFormula>SUMPRODUCT((MONTH(Modele_cal!$A2:$A367)=8)*(Modele_cal!$G2:$G367))</calculatedColumnFormula>
    </tableColumn>
    <tableColumn id="10" name="SEPTEMBRE" dataDxfId="81">
      <calculatedColumnFormula>SUMPRODUCT((MONTH(Modele_cal!$A2:$A367)=9)*(Modele_cal!$G2:$G367))</calculatedColumnFormula>
    </tableColumn>
    <tableColumn id="11" name="OCTOBRE" dataDxfId="80">
      <calculatedColumnFormula>SUMPRODUCT((MONTH(Modele_cal!$A2:$A367)=10)*(Modele_cal!$G2:$G367))</calculatedColumnFormula>
    </tableColumn>
    <tableColumn id="12" name="NOVEMBRE" dataDxfId="79">
      <calculatedColumnFormula>SUMPRODUCT((MONTH(Modele_cal!$A2:$A367)=11)*(Modele_cal!$G2:$G367))</calculatedColumnFormula>
    </tableColumn>
    <tableColumn id="13" name="DÉCEMBRE" dataDxfId="78">
      <calculatedColumnFormula>SUMPRODUCT((MONTH(Modele_cal!$A2:$A367)=12)*(Modele_cal!$G2:$G367))</calculatedColumnFormula>
    </tableColumn>
    <tableColumn id="14" name="Totaux" dataDxfId="77">
      <calculatedColumnFormula>SUM(D5:O5)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4:P26" totalsRowShown="0" headerRowDxfId="76" tableBorderDxfId="75">
  <tableColumns count="14">
    <tableColumn id="1" name="PATIENTS REALISES UCA"/>
    <tableColumn id="2" name="JANVIER">
      <calculatedColumnFormula>D4</calculatedColumnFormula>
    </tableColumn>
    <tableColumn id="3" name="FÉVRIER">
      <calculatedColumnFormula>E4</calculatedColumnFormula>
    </tableColumn>
    <tableColumn id="4" name="MARS">
      <calculatedColumnFormula>F4</calculatedColumnFormula>
    </tableColumn>
    <tableColumn id="5" name="AVRIL">
      <calculatedColumnFormula>G4</calculatedColumnFormula>
    </tableColumn>
    <tableColumn id="6" name="MAI">
      <calculatedColumnFormula>H4</calculatedColumnFormula>
    </tableColumn>
    <tableColumn id="7" name="JUIN">
      <calculatedColumnFormula>I4</calculatedColumnFormula>
    </tableColumn>
    <tableColumn id="8" name="JUILLET">
      <calculatedColumnFormula>J4</calculatedColumnFormula>
    </tableColumn>
    <tableColumn id="9" name="AOÛT">
      <calculatedColumnFormula>K4</calculatedColumnFormula>
    </tableColumn>
    <tableColumn id="10" name="SEPTEMBRE">
      <calculatedColumnFormula>L4</calculatedColumnFormula>
    </tableColumn>
    <tableColumn id="11" name="OCTOBRE">
      <calculatedColumnFormula>M4</calculatedColumnFormula>
    </tableColumn>
    <tableColumn id="12" name="NOVEMBRE">
      <calculatedColumnFormula>N4</calculatedColumnFormula>
    </tableColumn>
    <tableColumn id="13" name="DÉCEMBRE">
      <calculatedColumnFormula>O4</calculatedColumnFormula>
    </tableColumn>
    <tableColumn id="14" name="Totaux">
      <calculatedColumnFormula>SUM(D25:O25)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0:P22" totalsRowShown="0" headerRowDxfId="74" dataDxfId="72" headerRowBorderDxfId="73" tableBorderDxfId="71" totalsRowBorderDxfId="70" dataCellStyle="Pourcentage">
  <tableColumns count="14">
    <tableColumn id="1" name="% d'appels réalisés UCA"/>
    <tableColumn id="2" name="JANVIER" dataDxfId="69" dataCellStyle="Pourcentage">
      <calculatedColumnFormula>'[1]Janvier 2016'!AH13</calculatedColumnFormula>
    </tableColumn>
    <tableColumn id="3" name="FÉVRIER" dataDxfId="68" dataCellStyle="Pourcentage">
      <calculatedColumnFormula>[1]février2016!AH13</calculatedColumnFormula>
    </tableColumn>
    <tableColumn id="4" name="MARS" dataDxfId="67" dataCellStyle="Pourcentage">
      <calculatedColumnFormula>[1]mars2016!AH13</calculatedColumnFormula>
    </tableColumn>
    <tableColumn id="5" name="AVRIL" dataDxfId="66" dataCellStyle="Pourcentage">
      <calculatedColumnFormula>[1]avril2016!AH13</calculatedColumnFormula>
    </tableColumn>
    <tableColumn id="6" name="MAI" dataDxfId="65" dataCellStyle="Pourcentage">
      <calculatedColumnFormula>'[1]mai 2016'!AH13</calculatedColumnFormula>
    </tableColumn>
    <tableColumn id="7" name="JUIN" dataDxfId="64" dataCellStyle="Pourcentage">
      <calculatedColumnFormula>'[1]juin 2016'!AH13</calculatedColumnFormula>
    </tableColumn>
    <tableColumn id="8" name="JUILLET" dataDxfId="63" dataCellStyle="Pourcentage">
      <calculatedColumnFormula>'[1]Juillet 2016'!AH13</calculatedColumnFormula>
    </tableColumn>
    <tableColumn id="9" name="AOÛT" dataDxfId="62" dataCellStyle="Pourcentage">
      <calculatedColumnFormula>'[1]Aout 2016'!AH13</calculatedColumnFormula>
    </tableColumn>
    <tableColumn id="10" name="SEPTEMBRE" dataDxfId="61" dataCellStyle="Pourcentage">
      <calculatedColumnFormula>'[1]Septembre 2016'!AH13</calculatedColumnFormula>
    </tableColumn>
    <tableColumn id="11" name="OCTOBRE" dataDxfId="60" dataCellStyle="Pourcentage">
      <calculatedColumnFormula>'[1]Octobre 2016'!AH13</calculatedColumnFormula>
    </tableColumn>
    <tableColumn id="12" name="NOVEMBRE" dataDxfId="59" dataCellStyle="Pourcentage">
      <calculatedColumnFormula>'[1]Novembre 2016'!AH13</calculatedColumnFormula>
    </tableColumn>
    <tableColumn id="13" name="DÉCEMBRE" dataDxfId="58" dataCellStyle="Pourcentage">
      <calculatedColumnFormula>'[1]Décembre 2016'!AH13</calculatedColumnFormula>
    </tableColumn>
    <tableColumn id="14" name="Totaux" dataDxfId="57" dataCellStyle="Pourcentage">
      <calculatedColumnFormula>AVERAGE(D21:O21)</calculatedColumn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C28:P30" totalsRowShown="0" headerRowDxfId="56" headerRowCellStyle="Milliers">
  <tableColumns count="14">
    <tableColumn id="1" name="Taux de rotation"/>
    <tableColumn id="2" name="JANVIER">
      <calculatedColumnFormula>D7</calculatedColumnFormula>
    </tableColumn>
    <tableColumn id="3" name="FÉVRIER" dataDxfId="55">
      <calculatedColumnFormula>E7</calculatedColumnFormula>
    </tableColumn>
    <tableColumn id="4" name="MARS">
      <calculatedColumnFormula>F7</calculatedColumnFormula>
    </tableColumn>
    <tableColumn id="5" name="AVRIL">
      <calculatedColumnFormula>G7</calculatedColumnFormula>
    </tableColumn>
    <tableColumn id="6" name="MAI">
      <calculatedColumnFormula>H7</calculatedColumnFormula>
    </tableColumn>
    <tableColumn id="7" name="JUIN">
      <calculatedColumnFormula>I7</calculatedColumnFormula>
    </tableColumn>
    <tableColumn id="8" name="JUILLET">
      <calculatedColumnFormula>J7</calculatedColumnFormula>
    </tableColumn>
    <tableColumn id="9" name="AOÛT">
      <calculatedColumnFormula>K7</calculatedColumnFormula>
    </tableColumn>
    <tableColumn id="10" name="SEPTEMBRE">
      <calculatedColumnFormula>L7</calculatedColumnFormula>
    </tableColumn>
    <tableColumn id="11" name="OCTOBRE">
      <calculatedColumnFormula>M7</calculatedColumnFormula>
    </tableColumn>
    <tableColumn id="12" name="NOVEMBRE">
      <calculatedColumnFormula>N7</calculatedColumnFormula>
    </tableColumn>
    <tableColumn id="13" name="DÉCEMBRE">
      <calculatedColumnFormula>O7</calculatedColumnFormula>
    </tableColumn>
    <tableColumn id="14" name="Totaux" dataDxfId="54" dataCellStyle="Milliers">
      <calculatedColumnFormula>P7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X367"/>
  <sheetViews>
    <sheetView workbookViewId="0"/>
  </sheetViews>
  <sheetFormatPr baseColWidth="10" defaultRowHeight="15" x14ac:dyDescent="0.25"/>
  <cols>
    <col min="1" max="1" width="26.85546875" style="4" customWidth="1"/>
    <col min="2" max="2" width="7.7109375" style="80" bestFit="1" customWidth="1"/>
    <col min="3" max="3" width="7.7109375" style="2" customWidth="1"/>
    <col min="4" max="4" width="7.7109375" style="63" customWidth="1"/>
    <col min="5" max="10" width="7.7109375" style="2" customWidth="1"/>
    <col min="11" max="11" width="7.7109375" style="63" customWidth="1"/>
    <col min="12" max="12" width="12.28515625" style="2" customWidth="1"/>
    <col min="13" max="13" width="7.7109375" style="2" bestFit="1" customWidth="1"/>
    <col min="14" max="14" width="7.7109375" style="63" bestFit="1" customWidth="1"/>
  </cols>
  <sheetData>
    <row r="1" spans="1:24" ht="117" customHeight="1" x14ac:dyDescent="0.25">
      <c r="A1" s="5" t="str">
        <f>"                Noms
 "&amp;An</f>
        <v xml:space="preserve">                Noms
 2016</v>
      </c>
      <c r="B1" s="78" t="s">
        <v>0</v>
      </c>
      <c r="C1" s="16" t="s">
        <v>21</v>
      </c>
      <c r="D1" s="61" t="s">
        <v>22</v>
      </c>
      <c r="E1" s="16" t="s">
        <v>11</v>
      </c>
      <c r="F1" s="16" t="s">
        <v>12</v>
      </c>
      <c r="G1" s="16" t="s">
        <v>13</v>
      </c>
      <c r="H1" s="16" t="s">
        <v>14</v>
      </c>
      <c r="I1" s="16" t="s">
        <v>15</v>
      </c>
      <c r="J1" s="16" t="s">
        <v>16</v>
      </c>
      <c r="K1" s="64" t="s">
        <v>17</v>
      </c>
      <c r="L1" s="16" t="s">
        <v>18</v>
      </c>
      <c r="M1" s="16" t="s">
        <v>19</v>
      </c>
      <c r="N1" s="61" t="s">
        <v>20</v>
      </c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x14ac:dyDescent="0.25">
      <c r="A2" s="6">
        <v>42005</v>
      </c>
      <c r="B2" s="79">
        <f>YEAR(A2)</f>
        <v>2015</v>
      </c>
      <c r="C2" s="7">
        <f ca="1">RANDBETWEEN(1,10)</f>
        <v>3</v>
      </c>
      <c r="D2" s="62">
        <f ca="1">C2/G2</f>
        <v>0.42857142857142855</v>
      </c>
      <c r="E2" s="7">
        <v>3</v>
      </c>
      <c r="F2" s="7">
        <v>4</v>
      </c>
      <c r="G2" s="7">
        <f ca="1">RANDBETWEEN(1,10)+C2</f>
        <v>7</v>
      </c>
      <c r="H2" s="7">
        <v>6</v>
      </c>
      <c r="I2" s="7">
        <v>7</v>
      </c>
      <c r="J2" s="7">
        <v>8</v>
      </c>
      <c r="K2" s="62">
        <f ca="1">G2/E2</f>
        <v>2.3333333333333335</v>
      </c>
      <c r="L2" s="7">
        <v>9</v>
      </c>
      <c r="M2" s="7">
        <v>8</v>
      </c>
      <c r="N2" s="62">
        <f>M2/L2</f>
        <v>0.88888888888888884</v>
      </c>
    </row>
    <row r="3" spans="1:24" x14ac:dyDescent="0.25">
      <c r="A3" s="8">
        <f>A2+15</f>
        <v>42020</v>
      </c>
      <c r="B3" s="79">
        <f t="shared" ref="B3:B66" si="0">YEAR(A3)</f>
        <v>2015</v>
      </c>
      <c r="C3" s="7">
        <f t="shared" ref="C3:C44" ca="1" si="1">RANDBETWEEN(1,10)</f>
        <v>10</v>
      </c>
      <c r="D3" s="62">
        <f t="shared" ref="D3:D4" ca="1" si="2">C3/G3</f>
        <v>0.55555555555555558</v>
      </c>
      <c r="E3" s="7">
        <v>3</v>
      </c>
      <c r="F3" s="7">
        <v>4</v>
      </c>
      <c r="G3" s="7">
        <f t="shared" ref="G3:G44" ca="1" si="3">RANDBETWEEN(1,10)+C3</f>
        <v>18</v>
      </c>
      <c r="H3" s="7">
        <v>6</v>
      </c>
      <c r="I3" s="7">
        <v>7</v>
      </c>
      <c r="J3" s="7">
        <v>8</v>
      </c>
      <c r="K3" s="62">
        <f t="shared" ref="K3:K4" ca="1" si="4">G3/E3</f>
        <v>6</v>
      </c>
      <c r="L3" s="7">
        <v>9</v>
      </c>
      <c r="M3" s="7">
        <v>8</v>
      </c>
      <c r="N3" s="62">
        <f t="shared" ref="N3:N4" si="5">M3/L3</f>
        <v>0.88888888888888884</v>
      </c>
    </row>
    <row r="4" spans="1:24" x14ac:dyDescent="0.25">
      <c r="A4" s="8">
        <f t="shared" ref="A4:A67" si="6">A3+15</f>
        <v>42035</v>
      </c>
      <c r="B4" s="79">
        <f t="shared" si="0"/>
        <v>2015</v>
      </c>
      <c r="C4" s="7">
        <f t="shared" ca="1" si="1"/>
        <v>7</v>
      </c>
      <c r="D4" s="62">
        <f t="shared" ca="1" si="2"/>
        <v>0.46666666666666667</v>
      </c>
      <c r="E4" s="7">
        <v>3</v>
      </c>
      <c r="F4" s="7">
        <v>4</v>
      </c>
      <c r="G4" s="7">
        <f t="shared" ca="1" si="3"/>
        <v>15</v>
      </c>
      <c r="H4" s="7">
        <v>6</v>
      </c>
      <c r="I4" s="7">
        <v>7</v>
      </c>
      <c r="J4" s="7">
        <v>8</v>
      </c>
      <c r="K4" s="62">
        <f t="shared" ca="1" si="4"/>
        <v>5</v>
      </c>
      <c r="L4" s="7">
        <v>9</v>
      </c>
      <c r="M4" s="7">
        <v>8</v>
      </c>
      <c r="N4" s="62">
        <f t="shared" si="5"/>
        <v>0.88888888888888884</v>
      </c>
    </row>
    <row r="5" spans="1:24" x14ac:dyDescent="0.25">
      <c r="A5" s="8">
        <f t="shared" si="6"/>
        <v>42050</v>
      </c>
      <c r="B5" s="79">
        <f t="shared" si="0"/>
        <v>2015</v>
      </c>
      <c r="C5" s="7">
        <f t="shared" ca="1" si="1"/>
        <v>2</v>
      </c>
      <c r="D5" s="62">
        <f t="shared" ref="D5:D44" ca="1" si="7">C5/G5</f>
        <v>0.33333333333333331</v>
      </c>
      <c r="E5" s="7">
        <v>3</v>
      </c>
      <c r="F5" s="7">
        <v>4</v>
      </c>
      <c r="G5" s="7">
        <f t="shared" ca="1" si="3"/>
        <v>6</v>
      </c>
      <c r="H5" s="7">
        <v>6</v>
      </c>
      <c r="I5" s="7">
        <v>7</v>
      </c>
      <c r="J5" s="7">
        <v>8</v>
      </c>
      <c r="K5" s="62">
        <f t="shared" ref="K5:K44" ca="1" si="8">G5/E5</f>
        <v>2</v>
      </c>
      <c r="L5" s="7">
        <v>9</v>
      </c>
      <c r="M5" s="7">
        <v>8</v>
      </c>
      <c r="N5" s="62">
        <f t="shared" ref="N5:N44" si="9">M5/L5</f>
        <v>0.88888888888888884</v>
      </c>
    </row>
    <row r="6" spans="1:24" x14ac:dyDescent="0.25">
      <c r="A6" s="8">
        <f t="shared" si="6"/>
        <v>42065</v>
      </c>
      <c r="B6" s="79">
        <f t="shared" si="0"/>
        <v>2015</v>
      </c>
      <c r="C6" s="7">
        <f t="shared" ca="1" si="1"/>
        <v>2</v>
      </c>
      <c r="D6" s="62">
        <f t="shared" ca="1" si="7"/>
        <v>0.4</v>
      </c>
      <c r="E6" s="7">
        <v>3</v>
      </c>
      <c r="F6" s="7">
        <v>4</v>
      </c>
      <c r="G6" s="7">
        <f t="shared" ca="1" si="3"/>
        <v>5</v>
      </c>
      <c r="H6" s="7">
        <v>6</v>
      </c>
      <c r="I6" s="7">
        <v>7</v>
      </c>
      <c r="J6" s="7">
        <v>8</v>
      </c>
      <c r="K6" s="62">
        <f t="shared" ca="1" si="8"/>
        <v>1.6666666666666667</v>
      </c>
      <c r="L6" s="7">
        <v>9</v>
      </c>
      <c r="M6" s="7">
        <v>8</v>
      </c>
      <c r="N6" s="62">
        <f t="shared" si="9"/>
        <v>0.88888888888888884</v>
      </c>
    </row>
    <row r="7" spans="1:24" x14ac:dyDescent="0.25">
      <c r="A7" s="8">
        <f t="shared" si="6"/>
        <v>42080</v>
      </c>
      <c r="B7" s="79">
        <f t="shared" si="0"/>
        <v>2015</v>
      </c>
      <c r="C7" s="7">
        <f t="shared" ca="1" si="1"/>
        <v>1</v>
      </c>
      <c r="D7" s="62">
        <f t="shared" ca="1" si="7"/>
        <v>0.16666666666666666</v>
      </c>
      <c r="E7" s="7">
        <v>3</v>
      </c>
      <c r="F7" s="7">
        <v>4</v>
      </c>
      <c r="G7" s="7">
        <f t="shared" ca="1" si="3"/>
        <v>6</v>
      </c>
      <c r="H7" s="7">
        <v>6</v>
      </c>
      <c r="I7" s="7">
        <v>7</v>
      </c>
      <c r="J7" s="7">
        <v>8</v>
      </c>
      <c r="K7" s="62">
        <f t="shared" ca="1" si="8"/>
        <v>2</v>
      </c>
      <c r="L7" s="7">
        <v>9</v>
      </c>
      <c r="M7" s="7">
        <v>8</v>
      </c>
      <c r="N7" s="62">
        <f t="shared" si="9"/>
        <v>0.88888888888888884</v>
      </c>
    </row>
    <row r="8" spans="1:24" x14ac:dyDescent="0.25">
      <c r="A8" s="8">
        <f t="shared" si="6"/>
        <v>42095</v>
      </c>
      <c r="B8" s="79">
        <f t="shared" si="0"/>
        <v>2015</v>
      </c>
      <c r="C8" s="7">
        <f t="shared" ca="1" si="1"/>
        <v>3</v>
      </c>
      <c r="D8" s="62">
        <f t="shared" ca="1" si="7"/>
        <v>0.25</v>
      </c>
      <c r="E8" s="7">
        <v>3</v>
      </c>
      <c r="F8" s="7">
        <v>4</v>
      </c>
      <c r="G8" s="7">
        <f t="shared" ca="1" si="3"/>
        <v>12</v>
      </c>
      <c r="H8" s="7">
        <v>6</v>
      </c>
      <c r="I8" s="7">
        <v>7</v>
      </c>
      <c r="J8" s="7">
        <v>8</v>
      </c>
      <c r="K8" s="62">
        <f t="shared" ca="1" si="8"/>
        <v>4</v>
      </c>
      <c r="L8" s="7">
        <v>9</v>
      </c>
      <c r="M8" s="7">
        <v>8</v>
      </c>
      <c r="N8" s="62">
        <f t="shared" si="9"/>
        <v>0.88888888888888884</v>
      </c>
    </row>
    <row r="9" spans="1:24" x14ac:dyDescent="0.25">
      <c r="A9" s="8">
        <f t="shared" si="6"/>
        <v>42110</v>
      </c>
      <c r="B9" s="79">
        <f t="shared" si="0"/>
        <v>2015</v>
      </c>
      <c r="C9" s="7">
        <f t="shared" ca="1" si="1"/>
        <v>5</v>
      </c>
      <c r="D9" s="62">
        <f t="shared" ca="1" si="7"/>
        <v>0.41666666666666669</v>
      </c>
      <c r="E9" s="7">
        <v>3</v>
      </c>
      <c r="F9" s="7">
        <v>4</v>
      </c>
      <c r="G9" s="7">
        <f t="shared" ca="1" si="3"/>
        <v>12</v>
      </c>
      <c r="H9" s="7">
        <v>6</v>
      </c>
      <c r="I9" s="7">
        <v>7</v>
      </c>
      <c r="J9" s="7">
        <v>8</v>
      </c>
      <c r="K9" s="62">
        <f t="shared" ca="1" si="8"/>
        <v>4</v>
      </c>
      <c r="L9" s="7">
        <v>9</v>
      </c>
      <c r="M9" s="7">
        <v>8</v>
      </c>
      <c r="N9" s="62">
        <f t="shared" si="9"/>
        <v>0.88888888888888884</v>
      </c>
    </row>
    <row r="10" spans="1:24" x14ac:dyDescent="0.25">
      <c r="A10" s="8">
        <f t="shared" si="6"/>
        <v>42125</v>
      </c>
      <c r="B10" s="79">
        <f t="shared" si="0"/>
        <v>2015</v>
      </c>
      <c r="C10" s="7">
        <f t="shared" ca="1" si="1"/>
        <v>7</v>
      </c>
      <c r="D10" s="62">
        <f t="shared" ca="1" si="7"/>
        <v>0.5</v>
      </c>
      <c r="E10" s="7">
        <v>3</v>
      </c>
      <c r="F10" s="7">
        <v>4</v>
      </c>
      <c r="G10" s="7">
        <f t="shared" ca="1" si="3"/>
        <v>14</v>
      </c>
      <c r="H10" s="7">
        <v>6</v>
      </c>
      <c r="I10" s="7">
        <v>7</v>
      </c>
      <c r="J10" s="7">
        <v>8</v>
      </c>
      <c r="K10" s="62">
        <f t="shared" ca="1" si="8"/>
        <v>4.666666666666667</v>
      </c>
      <c r="L10" s="7">
        <v>9</v>
      </c>
      <c r="M10" s="7">
        <v>8</v>
      </c>
      <c r="N10" s="62">
        <f t="shared" si="9"/>
        <v>0.88888888888888884</v>
      </c>
    </row>
    <row r="11" spans="1:24" x14ac:dyDescent="0.25">
      <c r="A11" s="8">
        <f t="shared" si="6"/>
        <v>42140</v>
      </c>
      <c r="B11" s="79">
        <f t="shared" si="0"/>
        <v>2015</v>
      </c>
      <c r="C11" s="7">
        <f t="shared" ca="1" si="1"/>
        <v>2</v>
      </c>
      <c r="D11" s="62">
        <f t="shared" ca="1" si="7"/>
        <v>0.16666666666666666</v>
      </c>
      <c r="E11" s="7">
        <v>3</v>
      </c>
      <c r="F11" s="7">
        <v>4</v>
      </c>
      <c r="G11" s="7">
        <f t="shared" ca="1" si="3"/>
        <v>12</v>
      </c>
      <c r="H11" s="7">
        <v>6</v>
      </c>
      <c r="I11" s="7">
        <v>7</v>
      </c>
      <c r="J11" s="7">
        <v>8</v>
      </c>
      <c r="K11" s="62">
        <f t="shared" ca="1" si="8"/>
        <v>4</v>
      </c>
      <c r="L11" s="7">
        <v>9</v>
      </c>
      <c r="M11" s="7">
        <v>8</v>
      </c>
      <c r="N11" s="62">
        <f t="shared" si="9"/>
        <v>0.88888888888888884</v>
      </c>
    </row>
    <row r="12" spans="1:24" x14ac:dyDescent="0.25">
      <c r="A12" s="8">
        <f t="shared" si="6"/>
        <v>42155</v>
      </c>
      <c r="B12" s="79">
        <f t="shared" si="0"/>
        <v>2015</v>
      </c>
      <c r="C12" s="7">
        <f t="shared" ca="1" si="1"/>
        <v>5</v>
      </c>
      <c r="D12" s="62">
        <f t="shared" ca="1" si="7"/>
        <v>0.625</v>
      </c>
      <c r="E12" s="7">
        <v>3</v>
      </c>
      <c r="F12" s="7">
        <v>4</v>
      </c>
      <c r="G12" s="7">
        <f t="shared" ca="1" si="3"/>
        <v>8</v>
      </c>
      <c r="H12" s="7">
        <v>6</v>
      </c>
      <c r="I12" s="7">
        <v>7</v>
      </c>
      <c r="J12" s="7">
        <v>8</v>
      </c>
      <c r="K12" s="62">
        <f t="shared" ca="1" si="8"/>
        <v>2.6666666666666665</v>
      </c>
      <c r="L12" s="7">
        <v>9</v>
      </c>
      <c r="M12" s="7">
        <v>8</v>
      </c>
      <c r="N12" s="62">
        <f t="shared" si="9"/>
        <v>0.88888888888888884</v>
      </c>
    </row>
    <row r="13" spans="1:24" x14ac:dyDescent="0.25">
      <c r="A13" s="8">
        <f t="shared" si="6"/>
        <v>42170</v>
      </c>
      <c r="B13" s="79">
        <f t="shared" si="0"/>
        <v>2015</v>
      </c>
      <c r="C13" s="7">
        <f t="shared" ca="1" si="1"/>
        <v>10</v>
      </c>
      <c r="D13" s="62">
        <f t="shared" ca="1" si="7"/>
        <v>0.58823529411764708</v>
      </c>
      <c r="E13" s="7">
        <v>3</v>
      </c>
      <c r="F13" s="7">
        <v>4</v>
      </c>
      <c r="G13" s="7">
        <f t="shared" ca="1" si="3"/>
        <v>17</v>
      </c>
      <c r="H13" s="7">
        <v>6</v>
      </c>
      <c r="I13" s="7">
        <v>7</v>
      </c>
      <c r="J13" s="7">
        <v>8</v>
      </c>
      <c r="K13" s="62">
        <f t="shared" ca="1" si="8"/>
        <v>5.666666666666667</v>
      </c>
      <c r="L13" s="7">
        <v>9</v>
      </c>
      <c r="M13" s="7">
        <v>8</v>
      </c>
      <c r="N13" s="62">
        <f t="shared" si="9"/>
        <v>0.88888888888888884</v>
      </c>
    </row>
    <row r="14" spans="1:24" x14ac:dyDescent="0.25">
      <c r="A14" s="8">
        <f t="shared" si="6"/>
        <v>42185</v>
      </c>
      <c r="B14" s="79">
        <f t="shared" si="0"/>
        <v>2015</v>
      </c>
      <c r="C14" s="7">
        <f t="shared" ca="1" si="1"/>
        <v>7</v>
      </c>
      <c r="D14" s="62">
        <f t="shared" ca="1" si="7"/>
        <v>0.77777777777777779</v>
      </c>
      <c r="E14" s="7">
        <v>3</v>
      </c>
      <c r="F14" s="7">
        <v>4</v>
      </c>
      <c r="G14" s="7">
        <f t="shared" ca="1" si="3"/>
        <v>9</v>
      </c>
      <c r="H14" s="7">
        <v>6</v>
      </c>
      <c r="I14" s="7">
        <v>7</v>
      </c>
      <c r="J14" s="7">
        <v>8</v>
      </c>
      <c r="K14" s="62">
        <f t="shared" ca="1" si="8"/>
        <v>3</v>
      </c>
      <c r="L14" s="7">
        <v>9</v>
      </c>
      <c r="M14" s="7">
        <v>8</v>
      </c>
      <c r="N14" s="62">
        <f t="shared" si="9"/>
        <v>0.88888888888888884</v>
      </c>
    </row>
    <row r="15" spans="1:24" x14ac:dyDescent="0.25">
      <c r="A15" s="8">
        <f t="shared" si="6"/>
        <v>42200</v>
      </c>
      <c r="B15" s="79">
        <f t="shared" si="0"/>
        <v>2015</v>
      </c>
      <c r="C15" s="7">
        <f t="shared" ca="1" si="1"/>
        <v>3</v>
      </c>
      <c r="D15" s="62">
        <f t="shared" ca="1" si="7"/>
        <v>0.5</v>
      </c>
      <c r="E15" s="7">
        <v>3</v>
      </c>
      <c r="F15" s="7">
        <v>4</v>
      </c>
      <c r="G15" s="7">
        <f t="shared" ca="1" si="3"/>
        <v>6</v>
      </c>
      <c r="H15" s="7">
        <v>6</v>
      </c>
      <c r="I15" s="7">
        <v>7</v>
      </c>
      <c r="J15" s="7">
        <v>8</v>
      </c>
      <c r="K15" s="62">
        <f t="shared" ca="1" si="8"/>
        <v>2</v>
      </c>
      <c r="L15" s="7">
        <v>9</v>
      </c>
      <c r="M15" s="7">
        <v>8</v>
      </c>
      <c r="N15" s="62">
        <f t="shared" si="9"/>
        <v>0.88888888888888884</v>
      </c>
    </row>
    <row r="16" spans="1:24" x14ac:dyDescent="0.25">
      <c r="A16" s="8">
        <f t="shared" si="6"/>
        <v>42215</v>
      </c>
      <c r="B16" s="79">
        <f t="shared" si="0"/>
        <v>2015</v>
      </c>
      <c r="C16" s="7">
        <f t="shared" ca="1" si="1"/>
        <v>8</v>
      </c>
      <c r="D16" s="62">
        <f t="shared" ca="1" si="7"/>
        <v>0.53333333333333333</v>
      </c>
      <c r="E16" s="7">
        <v>3</v>
      </c>
      <c r="F16" s="7">
        <v>4</v>
      </c>
      <c r="G16" s="7">
        <f t="shared" ca="1" si="3"/>
        <v>15</v>
      </c>
      <c r="H16" s="7">
        <v>6</v>
      </c>
      <c r="I16" s="7">
        <v>7</v>
      </c>
      <c r="J16" s="7">
        <v>8</v>
      </c>
      <c r="K16" s="62">
        <f t="shared" ca="1" si="8"/>
        <v>5</v>
      </c>
      <c r="L16" s="7">
        <v>9</v>
      </c>
      <c r="M16" s="7">
        <v>8</v>
      </c>
      <c r="N16" s="62">
        <f t="shared" si="9"/>
        <v>0.88888888888888884</v>
      </c>
    </row>
    <row r="17" spans="1:14" x14ac:dyDescent="0.25">
      <c r="A17" s="8">
        <f t="shared" si="6"/>
        <v>42230</v>
      </c>
      <c r="B17" s="79">
        <f t="shared" si="0"/>
        <v>2015</v>
      </c>
      <c r="C17" s="7">
        <f t="shared" ca="1" si="1"/>
        <v>9</v>
      </c>
      <c r="D17" s="62">
        <f t="shared" ca="1" si="7"/>
        <v>0.9</v>
      </c>
      <c r="E17" s="7">
        <v>3</v>
      </c>
      <c r="F17" s="7">
        <v>4</v>
      </c>
      <c r="G17" s="7">
        <f t="shared" ca="1" si="3"/>
        <v>10</v>
      </c>
      <c r="H17" s="7">
        <v>6</v>
      </c>
      <c r="I17" s="7">
        <v>7</v>
      </c>
      <c r="J17" s="7">
        <v>8</v>
      </c>
      <c r="K17" s="62">
        <f t="shared" ca="1" si="8"/>
        <v>3.3333333333333335</v>
      </c>
      <c r="L17" s="7">
        <v>9</v>
      </c>
      <c r="M17" s="7">
        <v>8</v>
      </c>
      <c r="N17" s="62">
        <f t="shared" si="9"/>
        <v>0.88888888888888884</v>
      </c>
    </row>
    <row r="18" spans="1:14" x14ac:dyDescent="0.25">
      <c r="A18" s="8">
        <f t="shared" si="6"/>
        <v>42245</v>
      </c>
      <c r="B18" s="79">
        <f t="shared" si="0"/>
        <v>2015</v>
      </c>
      <c r="C18" s="7">
        <f t="shared" ca="1" si="1"/>
        <v>6</v>
      </c>
      <c r="D18" s="62">
        <f t="shared" ca="1" si="7"/>
        <v>0.375</v>
      </c>
      <c r="E18" s="7">
        <v>3</v>
      </c>
      <c r="F18" s="7">
        <v>4</v>
      </c>
      <c r="G18" s="7">
        <f t="shared" ca="1" si="3"/>
        <v>16</v>
      </c>
      <c r="H18" s="7">
        <v>6</v>
      </c>
      <c r="I18" s="7">
        <v>7</v>
      </c>
      <c r="J18" s="7">
        <v>8</v>
      </c>
      <c r="K18" s="62">
        <f t="shared" ca="1" si="8"/>
        <v>5.333333333333333</v>
      </c>
      <c r="L18" s="7">
        <v>9</v>
      </c>
      <c r="M18" s="7">
        <v>8</v>
      </c>
      <c r="N18" s="62">
        <f t="shared" si="9"/>
        <v>0.88888888888888884</v>
      </c>
    </row>
    <row r="19" spans="1:14" x14ac:dyDescent="0.25">
      <c r="A19" s="8">
        <f t="shared" si="6"/>
        <v>42260</v>
      </c>
      <c r="B19" s="79">
        <f t="shared" si="0"/>
        <v>2015</v>
      </c>
      <c r="C19" s="7">
        <f t="shared" ca="1" si="1"/>
        <v>8</v>
      </c>
      <c r="D19" s="62">
        <f t="shared" ca="1" si="7"/>
        <v>0.5714285714285714</v>
      </c>
      <c r="E19" s="7">
        <v>3</v>
      </c>
      <c r="F19" s="7">
        <v>4</v>
      </c>
      <c r="G19" s="7">
        <f t="shared" ca="1" si="3"/>
        <v>14</v>
      </c>
      <c r="H19" s="7">
        <v>6</v>
      </c>
      <c r="I19" s="7">
        <v>7</v>
      </c>
      <c r="J19" s="7">
        <v>8</v>
      </c>
      <c r="K19" s="62">
        <f t="shared" ca="1" si="8"/>
        <v>4.666666666666667</v>
      </c>
      <c r="L19" s="7">
        <v>9</v>
      </c>
      <c r="M19" s="7">
        <v>8</v>
      </c>
      <c r="N19" s="62">
        <f t="shared" si="9"/>
        <v>0.88888888888888884</v>
      </c>
    </row>
    <row r="20" spans="1:14" x14ac:dyDescent="0.25">
      <c r="A20" s="8">
        <f t="shared" si="6"/>
        <v>42275</v>
      </c>
      <c r="B20" s="79">
        <f t="shared" si="0"/>
        <v>2015</v>
      </c>
      <c r="C20" s="7">
        <f t="shared" ca="1" si="1"/>
        <v>9</v>
      </c>
      <c r="D20" s="62">
        <f t="shared" ca="1" si="7"/>
        <v>0.6428571428571429</v>
      </c>
      <c r="E20" s="7">
        <v>3</v>
      </c>
      <c r="F20" s="7">
        <v>4</v>
      </c>
      <c r="G20" s="7">
        <f t="shared" ca="1" si="3"/>
        <v>14</v>
      </c>
      <c r="H20" s="7">
        <v>6</v>
      </c>
      <c r="I20" s="7">
        <v>7</v>
      </c>
      <c r="J20" s="7">
        <v>8</v>
      </c>
      <c r="K20" s="62">
        <f t="shared" ca="1" si="8"/>
        <v>4.666666666666667</v>
      </c>
      <c r="L20" s="7">
        <v>9</v>
      </c>
      <c r="M20" s="7">
        <v>8</v>
      </c>
      <c r="N20" s="62">
        <f t="shared" si="9"/>
        <v>0.88888888888888884</v>
      </c>
    </row>
    <row r="21" spans="1:14" x14ac:dyDescent="0.25">
      <c r="A21" s="8">
        <f t="shared" si="6"/>
        <v>42290</v>
      </c>
      <c r="B21" s="79">
        <f t="shared" si="0"/>
        <v>2015</v>
      </c>
      <c r="C21" s="7">
        <f t="shared" ca="1" si="1"/>
        <v>3</v>
      </c>
      <c r="D21" s="62">
        <f t="shared" ca="1" si="7"/>
        <v>0.27272727272727271</v>
      </c>
      <c r="E21" s="7">
        <v>3</v>
      </c>
      <c r="F21" s="7">
        <v>4</v>
      </c>
      <c r="G21" s="7">
        <f t="shared" ca="1" si="3"/>
        <v>11</v>
      </c>
      <c r="H21" s="7">
        <v>6</v>
      </c>
      <c r="I21" s="7">
        <v>7</v>
      </c>
      <c r="J21" s="7">
        <v>8</v>
      </c>
      <c r="K21" s="62">
        <f t="shared" ca="1" si="8"/>
        <v>3.6666666666666665</v>
      </c>
      <c r="L21" s="7">
        <v>9</v>
      </c>
      <c r="M21" s="7">
        <v>8</v>
      </c>
      <c r="N21" s="62">
        <f t="shared" si="9"/>
        <v>0.88888888888888884</v>
      </c>
    </row>
    <row r="22" spans="1:14" x14ac:dyDescent="0.25">
      <c r="A22" s="8">
        <f t="shared" si="6"/>
        <v>42305</v>
      </c>
      <c r="B22" s="79">
        <f t="shared" si="0"/>
        <v>2015</v>
      </c>
      <c r="C22" s="7">
        <f t="shared" ca="1" si="1"/>
        <v>2</v>
      </c>
      <c r="D22" s="62">
        <f t="shared" ca="1" si="7"/>
        <v>0.66666666666666663</v>
      </c>
      <c r="E22" s="7">
        <v>3</v>
      </c>
      <c r="F22" s="7">
        <v>4</v>
      </c>
      <c r="G22" s="7">
        <f t="shared" ca="1" si="3"/>
        <v>3</v>
      </c>
      <c r="H22" s="7">
        <v>6</v>
      </c>
      <c r="I22" s="7">
        <v>7</v>
      </c>
      <c r="J22" s="7">
        <v>8</v>
      </c>
      <c r="K22" s="62">
        <f t="shared" ca="1" si="8"/>
        <v>1</v>
      </c>
      <c r="L22" s="7">
        <v>9</v>
      </c>
      <c r="M22" s="7">
        <v>8</v>
      </c>
      <c r="N22" s="62">
        <f t="shared" si="9"/>
        <v>0.88888888888888884</v>
      </c>
    </row>
    <row r="23" spans="1:14" x14ac:dyDescent="0.25">
      <c r="A23" s="8">
        <f t="shared" si="6"/>
        <v>42320</v>
      </c>
      <c r="B23" s="79">
        <f t="shared" si="0"/>
        <v>2015</v>
      </c>
      <c r="C23" s="7">
        <f t="shared" ca="1" si="1"/>
        <v>2</v>
      </c>
      <c r="D23" s="62">
        <f t="shared" ca="1" si="7"/>
        <v>0.5</v>
      </c>
      <c r="E23" s="7">
        <v>3</v>
      </c>
      <c r="F23" s="7">
        <v>4</v>
      </c>
      <c r="G23" s="7">
        <f t="shared" ca="1" si="3"/>
        <v>4</v>
      </c>
      <c r="H23" s="7">
        <v>6</v>
      </c>
      <c r="I23" s="7">
        <v>7</v>
      </c>
      <c r="J23" s="7">
        <v>8</v>
      </c>
      <c r="K23" s="62">
        <f t="shared" ca="1" si="8"/>
        <v>1.3333333333333333</v>
      </c>
      <c r="L23" s="7">
        <v>9</v>
      </c>
      <c r="M23" s="7">
        <v>8</v>
      </c>
      <c r="N23" s="62">
        <f t="shared" si="9"/>
        <v>0.88888888888888884</v>
      </c>
    </row>
    <row r="24" spans="1:14" x14ac:dyDescent="0.25">
      <c r="A24" s="8">
        <f t="shared" si="6"/>
        <v>42335</v>
      </c>
      <c r="B24" s="79">
        <f t="shared" si="0"/>
        <v>2015</v>
      </c>
      <c r="C24" s="7">
        <f t="shared" ca="1" si="1"/>
        <v>8</v>
      </c>
      <c r="D24" s="62">
        <f t="shared" ca="1" si="7"/>
        <v>0.8</v>
      </c>
      <c r="E24" s="7">
        <v>3</v>
      </c>
      <c r="F24" s="7">
        <v>4</v>
      </c>
      <c r="G24" s="7">
        <f t="shared" ca="1" si="3"/>
        <v>10</v>
      </c>
      <c r="H24" s="7">
        <v>6</v>
      </c>
      <c r="I24" s="7">
        <v>7</v>
      </c>
      <c r="J24" s="7">
        <v>8</v>
      </c>
      <c r="K24" s="62">
        <f t="shared" ca="1" si="8"/>
        <v>3.3333333333333335</v>
      </c>
      <c r="L24" s="7">
        <v>9</v>
      </c>
      <c r="M24" s="7">
        <v>8</v>
      </c>
      <c r="N24" s="62">
        <f t="shared" si="9"/>
        <v>0.88888888888888884</v>
      </c>
    </row>
    <row r="25" spans="1:14" x14ac:dyDescent="0.25">
      <c r="A25" s="8">
        <f t="shared" si="6"/>
        <v>42350</v>
      </c>
      <c r="B25" s="79">
        <f t="shared" si="0"/>
        <v>2015</v>
      </c>
      <c r="C25" s="7">
        <f t="shared" ca="1" si="1"/>
        <v>6</v>
      </c>
      <c r="D25" s="62">
        <f t="shared" ca="1" si="7"/>
        <v>0.66666666666666663</v>
      </c>
      <c r="E25" s="7">
        <v>3</v>
      </c>
      <c r="F25" s="7">
        <v>4</v>
      </c>
      <c r="G25" s="7">
        <f t="shared" ca="1" si="3"/>
        <v>9</v>
      </c>
      <c r="H25" s="7">
        <v>6</v>
      </c>
      <c r="I25" s="7">
        <v>7</v>
      </c>
      <c r="J25" s="7">
        <v>8</v>
      </c>
      <c r="K25" s="62">
        <f t="shared" ca="1" si="8"/>
        <v>3</v>
      </c>
      <c r="L25" s="7">
        <v>9</v>
      </c>
      <c r="M25" s="7">
        <v>8</v>
      </c>
      <c r="N25" s="62">
        <f t="shared" si="9"/>
        <v>0.88888888888888884</v>
      </c>
    </row>
    <row r="26" spans="1:14" x14ac:dyDescent="0.25">
      <c r="A26" s="8">
        <f t="shared" si="6"/>
        <v>42365</v>
      </c>
      <c r="B26" s="79">
        <f t="shared" si="0"/>
        <v>2015</v>
      </c>
      <c r="C26" s="7">
        <f t="shared" ca="1" si="1"/>
        <v>6</v>
      </c>
      <c r="D26" s="62">
        <f t="shared" ca="1" si="7"/>
        <v>0.5</v>
      </c>
      <c r="E26" s="7">
        <v>3</v>
      </c>
      <c r="F26" s="7">
        <v>4</v>
      </c>
      <c r="G26" s="7">
        <f t="shared" ca="1" si="3"/>
        <v>12</v>
      </c>
      <c r="H26" s="7">
        <v>6</v>
      </c>
      <c r="I26" s="7">
        <v>7</v>
      </c>
      <c r="J26" s="7">
        <v>8</v>
      </c>
      <c r="K26" s="62">
        <f t="shared" ca="1" si="8"/>
        <v>4</v>
      </c>
      <c r="L26" s="7">
        <v>9</v>
      </c>
      <c r="M26" s="7">
        <v>8</v>
      </c>
      <c r="N26" s="62">
        <f t="shared" si="9"/>
        <v>0.88888888888888884</v>
      </c>
    </row>
    <row r="27" spans="1:14" x14ac:dyDescent="0.25">
      <c r="A27" s="8">
        <f t="shared" si="6"/>
        <v>42380</v>
      </c>
      <c r="B27" s="79">
        <f t="shared" si="0"/>
        <v>2016</v>
      </c>
      <c r="C27" s="7">
        <f t="shared" ca="1" si="1"/>
        <v>2</v>
      </c>
      <c r="D27" s="62">
        <f t="shared" ca="1" si="7"/>
        <v>0.22222222222222221</v>
      </c>
      <c r="E27" s="7">
        <v>3</v>
      </c>
      <c r="F27" s="7">
        <v>4</v>
      </c>
      <c r="G27" s="7">
        <f t="shared" ca="1" si="3"/>
        <v>9</v>
      </c>
      <c r="H27" s="7">
        <v>6</v>
      </c>
      <c r="I27" s="7">
        <v>7</v>
      </c>
      <c r="J27" s="7">
        <v>8</v>
      </c>
      <c r="K27" s="62">
        <f t="shared" ca="1" si="8"/>
        <v>3</v>
      </c>
      <c r="L27" s="7">
        <v>9</v>
      </c>
      <c r="M27" s="7">
        <v>8</v>
      </c>
      <c r="N27" s="62">
        <f t="shared" si="9"/>
        <v>0.88888888888888884</v>
      </c>
    </row>
    <row r="28" spans="1:14" x14ac:dyDescent="0.25">
      <c r="A28" s="8">
        <f t="shared" si="6"/>
        <v>42395</v>
      </c>
      <c r="B28" s="79">
        <f t="shared" si="0"/>
        <v>2016</v>
      </c>
      <c r="C28" s="7">
        <f t="shared" ca="1" si="1"/>
        <v>3</v>
      </c>
      <c r="D28" s="62">
        <f t="shared" ca="1" si="7"/>
        <v>0.33333333333333331</v>
      </c>
      <c r="E28" s="7">
        <v>3</v>
      </c>
      <c r="F28" s="7">
        <v>4</v>
      </c>
      <c r="G28" s="7">
        <f t="shared" ca="1" si="3"/>
        <v>9</v>
      </c>
      <c r="H28" s="7">
        <v>6</v>
      </c>
      <c r="I28" s="7">
        <v>7</v>
      </c>
      <c r="J28" s="7">
        <v>8</v>
      </c>
      <c r="K28" s="62">
        <f t="shared" ca="1" si="8"/>
        <v>3</v>
      </c>
      <c r="L28" s="7">
        <v>9</v>
      </c>
      <c r="M28" s="7">
        <v>8</v>
      </c>
      <c r="N28" s="62">
        <f t="shared" si="9"/>
        <v>0.88888888888888884</v>
      </c>
    </row>
    <row r="29" spans="1:14" x14ac:dyDescent="0.25">
      <c r="A29" s="8">
        <f t="shared" si="6"/>
        <v>42410</v>
      </c>
      <c r="B29" s="79">
        <f t="shared" si="0"/>
        <v>2016</v>
      </c>
      <c r="C29" s="7">
        <f t="shared" ca="1" si="1"/>
        <v>8</v>
      </c>
      <c r="D29" s="62">
        <f t="shared" ca="1" si="7"/>
        <v>0.66666666666666663</v>
      </c>
      <c r="E29" s="7">
        <v>3</v>
      </c>
      <c r="F29" s="7">
        <v>4</v>
      </c>
      <c r="G29" s="7">
        <f t="shared" ca="1" si="3"/>
        <v>12</v>
      </c>
      <c r="H29" s="7">
        <v>6</v>
      </c>
      <c r="I29" s="7">
        <v>7</v>
      </c>
      <c r="J29" s="7">
        <v>8</v>
      </c>
      <c r="K29" s="62">
        <f t="shared" ca="1" si="8"/>
        <v>4</v>
      </c>
      <c r="L29" s="7">
        <v>9</v>
      </c>
      <c r="M29" s="7">
        <v>8</v>
      </c>
      <c r="N29" s="62">
        <f t="shared" si="9"/>
        <v>0.88888888888888884</v>
      </c>
    </row>
    <row r="30" spans="1:14" x14ac:dyDescent="0.25">
      <c r="A30" s="8">
        <f t="shared" si="6"/>
        <v>42425</v>
      </c>
      <c r="B30" s="79">
        <f t="shared" si="0"/>
        <v>2016</v>
      </c>
      <c r="C30" s="7">
        <f t="shared" ca="1" si="1"/>
        <v>4</v>
      </c>
      <c r="D30" s="62">
        <f t="shared" ca="1" si="7"/>
        <v>0.30769230769230771</v>
      </c>
      <c r="E30" s="7">
        <v>3</v>
      </c>
      <c r="F30" s="7">
        <v>4</v>
      </c>
      <c r="G30" s="7">
        <f t="shared" ca="1" si="3"/>
        <v>13</v>
      </c>
      <c r="H30" s="7">
        <v>6</v>
      </c>
      <c r="I30" s="7">
        <v>7</v>
      </c>
      <c r="J30" s="7">
        <v>8</v>
      </c>
      <c r="K30" s="62">
        <f t="shared" ca="1" si="8"/>
        <v>4.333333333333333</v>
      </c>
      <c r="L30" s="7">
        <v>9</v>
      </c>
      <c r="M30" s="7">
        <v>8</v>
      </c>
      <c r="N30" s="62">
        <f t="shared" si="9"/>
        <v>0.88888888888888884</v>
      </c>
    </row>
    <row r="31" spans="1:14" x14ac:dyDescent="0.25">
      <c r="A31" s="8">
        <f t="shared" si="6"/>
        <v>42440</v>
      </c>
      <c r="B31" s="79">
        <f t="shared" si="0"/>
        <v>2016</v>
      </c>
      <c r="C31" s="7">
        <f t="shared" ca="1" si="1"/>
        <v>10</v>
      </c>
      <c r="D31" s="62">
        <f t="shared" ca="1" si="7"/>
        <v>0.76923076923076927</v>
      </c>
      <c r="E31" s="7">
        <v>3</v>
      </c>
      <c r="F31" s="7">
        <v>4</v>
      </c>
      <c r="G31" s="7">
        <f t="shared" ca="1" si="3"/>
        <v>13</v>
      </c>
      <c r="H31" s="7">
        <v>6</v>
      </c>
      <c r="I31" s="7">
        <v>7</v>
      </c>
      <c r="J31" s="7">
        <v>8</v>
      </c>
      <c r="K31" s="62">
        <f t="shared" ca="1" si="8"/>
        <v>4.333333333333333</v>
      </c>
      <c r="L31" s="7">
        <v>9</v>
      </c>
      <c r="M31" s="7">
        <v>8</v>
      </c>
      <c r="N31" s="62">
        <f t="shared" si="9"/>
        <v>0.88888888888888884</v>
      </c>
    </row>
    <row r="32" spans="1:14" x14ac:dyDescent="0.25">
      <c r="A32" s="8">
        <f t="shared" si="6"/>
        <v>42455</v>
      </c>
      <c r="B32" s="79">
        <f t="shared" si="0"/>
        <v>2016</v>
      </c>
      <c r="C32" s="7">
        <f t="shared" ca="1" si="1"/>
        <v>4</v>
      </c>
      <c r="D32" s="62">
        <f t="shared" ca="1" si="7"/>
        <v>0.36363636363636365</v>
      </c>
      <c r="E32" s="7">
        <v>3</v>
      </c>
      <c r="F32" s="7">
        <v>4</v>
      </c>
      <c r="G32" s="7">
        <f t="shared" ca="1" si="3"/>
        <v>11</v>
      </c>
      <c r="H32" s="7">
        <v>6</v>
      </c>
      <c r="I32" s="7">
        <v>7</v>
      </c>
      <c r="J32" s="7">
        <v>8</v>
      </c>
      <c r="K32" s="62">
        <f t="shared" ca="1" si="8"/>
        <v>3.6666666666666665</v>
      </c>
      <c r="L32" s="7">
        <v>9</v>
      </c>
      <c r="M32" s="7">
        <v>8</v>
      </c>
      <c r="N32" s="62">
        <f t="shared" si="9"/>
        <v>0.88888888888888884</v>
      </c>
    </row>
    <row r="33" spans="1:14" x14ac:dyDescent="0.25">
      <c r="A33" s="8">
        <f t="shared" si="6"/>
        <v>42470</v>
      </c>
      <c r="B33" s="79">
        <f t="shared" si="0"/>
        <v>2016</v>
      </c>
      <c r="C33" s="7">
        <f t="shared" ca="1" si="1"/>
        <v>1</v>
      </c>
      <c r="D33" s="62">
        <f t="shared" ca="1" si="7"/>
        <v>0.1</v>
      </c>
      <c r="E33" s="7">
        <v>3</v>
      </c>
      <c r="F33" s="7">
        <v>4</v>
      </c>
      <c r="G33" s="7">
        <f t="shared" ca="1" si="3"/>
        <v>10</v>
      </c>
      <c r="H33" s="7">
        <v>6</v>
      </c>
      <c r="I33" s="7">
        <v>7</v>
      </c>
      <c r="J33" s="7">
        <v>8</v>
      </c>
      <c r="K33" s="62">
        <f t="shared" ca="1" si="8"/>
        <v>3.3333333333333335</v>
      </c>
      <c r="L33" s="7">
        <v>9</v>
      </c>
      <c r="M33" s="7">
        <v>8</v>
      </c>
      <c r="N33" s="62">
        <f t="shared" si="9"/>
        <v>0.88888888888888884</v>
      </c>
    </row>
    <row r="34" spans="1:14" x14ac:dyDescent="0.25">
      <c r="A34" s="8">
        <f t="shared" si="6"/>
        <v>42485</v>
      </c>
      <c r="B34" s="79">
        <f t="shared" si="0"/>
        <v>2016</v>
      </c>
      <c r="C34" s="7">
        <f t="shared" ca="1" si="1"/>
        <v>7</v>
      </c>
      <c r="D34" s="62">
        <f t="shared" ca="1" si="7"/>
        <v>0.58333333333333337</v>
      </c>
      <c r="E34" s="7">
        <v>3</v>
      </c>
      <c r="F34" s="7">
        <v>4</v>
      </c>
      <c r="G34" s="7">
        <f t="shared" ca="1" si="3"/>
        <v>12</v>
      </c>
      <c r="H34" s="7">
        <v>6</v>
      </c>
      <c r="I34" s="7">
        <v>7</v>
      </c>
      <c r="J34" s="7">
        <v>8</v>
      </c>
      <c r="K34" s="62">
        <f t="shared" ca="1" si="8"/>
        <v>4</v>
      </c>
      <c r="L34" s="7">
        <v>9</v>
      </c>
      <c r="M34" s="7">
        <v>8</v>
      </c>
      <c r="N34" s="62">
        <f t="shared" si="9"/>
        <v>0.88888888888888884</v>
      </c>
    </row>
    <row r="35" spans="1:14" x14ac:dyDescent="0.25">
      <c r="A35" s="8">
        <f t="shared" si="6"/>
        <v>42500</v>
      </c>
      <c r="B35" s="79">
        <f t="shared" si="0"/>
        <v>2016</v>
      </c>
      <c r="C35" s="7">
        <f t="shared" ca="1" si="1"/>
        <v>1</v>
      </c>
      <c r="D35" s="62">
        <f t="shared" ca="1" si="7"/>
        <v>0.16666666666666666</v>
      </c>
      <c r="E35" s="7">
        <v>3</v>
      </c>
      <c r="F35" s="7">
        <v>4</v>
      </c>
      <c r="G35" s="7">
        <f t="shared" ca="1" si="3"/>
        <v>6</v>
      </c>
      <c r="H35" s="7">
        <v>6</v>
      </c>
      <c r="I35" s="7">
        <v>7</v>
      </c>
      <c r="J35" s="7">
        <v>8</v>
      </c>
      <c r="K35" s="62">
        <f t="shared" ca="1" si="8"/>
        <v>2</v>
      </c>
      <c r="L35" s="7">
        <v>9</v>
      </c>
      <c r="M35" s="7">
        <v>8</v>
      </c>
      <c r="N35" s="62">
        <f t="shared" si="9"/>
        <v>0.88888888888888884</v>
      </c>
    </row>
    <row r="36" spans="1:14" x14ac:dyDescent="0.25">
      <c r="A36" s="8">
        <f t="shared" si="6"/>
        <v>42515</v>
      </c>
      <c r="B36" s="79">
        <f t="shared" si="0"/>
        <v>2016</v>
      </c>
      <c r="C36" s="7">
        <f t="shared" ca="1" si="1"/>
        <v>4</v>
      </c>
      <c r="D36" s="62">
        <f t="shared" ca="1" si="7"/>
        <v>0.5714285714285714</v>
      </c>
      <c r="E36" s="7">
        <v>3</v>
      </c>
      <c r="F36" s="7">
        <v>4</v>
      </c>
      <c r="G36" s="7">
        <f t="shared" ca="1" si="3"/>
        <v>7</v>
      </c>
      <c r="H36" s="7">
        <v>6</v>
      </c>
      <c r="I36" s="7">
        <v>7</v>
      </c>
      <c r="J36" s="7">
        <v>8</v>
      </c>
      <c r="K36" s="62">
        <f t="shared" ca="1" si="8"/>
        <v>2.3333333333333335</v>
      </c>
      <c r="L36" s="7">
        <v>9</v>
      </c>
      <c r="M36" s="7">
        <v>8</v>
      </c>
      <c r="N36" s="62">
        <f t="shared" si="9"/>
        <v>0.88888888888888884</v>
      </c>
    </row>
    <row r="37" spans="1:14" x14ac:dyDescent="0.25">
      <c r="A37" s="8">
        <f t="shared" si="6"/>
        <v>42530</v>
      </c>
      <c r="B37" s="79">
        <f t="shared" si="0"/>
        <v>2016</v>
      </c>
      <c r="C37" s="7">
        <f t="shared" ca="1" si="1"/>
        <v>4</v>
      </c>
      <c r="D37" s="62">
        <f t="shared" ca="1" si="7"/>
        <v>0.5714285714285714</v>
      </c>
      <c r="E37" s="7">
        <v>3</v>
      </c>
      <c r="F37" s="7">
        <v>4</v>
      </c>
      <c r="G37" s="7">
        <f t="shared" ca="1" si="3"/>
        <v>7</v>
      </c>
      <c r="H37" s="7">
        <v>6</v>
      </c>
      <c r="I37" s="7">
        <v>7</v>
      </c>
      <c r="J37" s="7">
        <v>8</v>
      </c>
      <c r="K37" s="62">
        <f t="shared" ca="1" si="8"/>
        <v>2.3333333333333335</v>
      </c>
      <c r="L37" s="7">
        <v>9</v>
      </c>
      <c r="M37" s="7">
        <v>8</v>
      </c>
      <c r="N37" s="62">
        <f t="shared" si="9"/>
        <v>0.88888888888888884</v>
      </c>
    </row>
    <row r="38" spans="1:14" x14ac:dyDescent="0.25">
      <c r="A38" s="8">
        <f t="shared" si="6"/>
        <v>42545</v>
      </c>
      <c r="B38" s="79">
        <f t="shared" si="0"/>
        <v>2016</v>
      </c>
      <c r="C38" s="7">
        <f t="shared" ca="1" si="1"/>
        <v>3</v>
      </c>
      <c r="D38" s="62">
        <f t="shared" ca="1" si="7"/>
        <v>0.23076923076923078</v>
      </c>
      <c r="E38" s="7">
        <v>3</v>
      </c>
      <c r="F38" s="7">
        <v>4</v>
      </c>
      <c r="G38" s="7">
        <f t="shared" ca="1" si="3"/>
        <v>13</v>
      </c>
      <c r="H38" s="7">
        <v>6</v>
      </c>
      <c r="I38" s="7">
        <v>7</v>
      </c>
      <c r="J38" s="7">
        <v>8</v>
      </c>
      <c r="K38" s="62">
        <f t="shared" ca="1" si="8"/>
        <v>4.333333333333333</v>
      </c>
      <c r="L38" s="7">
        <v>9</v>
      </c>
      <c r="M38" s="7">
        <v>8</v>
      </c>
      <c r="N38" s="62">
        <f t="shared" si="9"/>
        <v>0.88888888888888884</v>
      </c>
    </row>
    <row r="39" spans="1:14" x14ac:dyDescent="0.25">
      <c r="A39" s="8">
        <f t="shared" si="6"/>
        <v>42560</v>
      </c>
      <c r="B39" s="79">
        <f t="shared" si="0"/>
        <v>2016</v>
      </c>
      <c r="C39" s="7">
        <f t="shared" ca="1" si="1"/>
        <v>8</v>
      </c>
      <c r="D39" s="62">
        <f t="shared" ca="1" si="7"/>
        <v>0.44444444444444442</v>
      </c>
      <c r="E39" s="7">
        <v>3</v>
      </c>
      <c r="F39" s="7">
        <v>4</v>
      </c>
      <c r="G39" s="7">
        <f t="shared" ca="1" si="3"/>
        <v>18</v>
      </c>
      <c r="H39" s="7">
        <v>6</v>
      </c>
      <c r="I39" s="7">
        <v>7</v>
      </c>
      <c r="J39" s="7">
        <v>8</v>
      </c>
      <c r="K39" s="62">
        <f t="shared" ca="1" si="8"/>
        <v>6</v>
      </c>
      <c r="L39" s="7">
        <v>9</v>
      </c>
      <c r="M39" s="7">
        <v>8</v>
      </c>
      <c r="N39" s="62">
        <f t="shared" si="9"/>
        <v>0.88888888888888884</v>
      </c>
    </row>
    <row r="40" spans="1:14" x14ac:dyDescent="0.25">
      <c r="A40" s="8">
        <f t="shared" si="6"/>
        <v>42575</v>
      </c>
      <c r="B40" s="79">
        <f t="shared" si="0"/>
        <v>2016</v>
      </c>
      <c r="C40" s="7">
        <f t="shared" ca="1" si="1"/>
        <v>10</v>
      </c>
      <c r="D40" s="62">
        <f t="shared" ca="1" si="7"/>
        <v>0.52631578947368418</v>
      </c>
      <c r="E40" s="7">
        <v>3</v>
      </c>
      <c r="F40" s="7">
        <v>4</v>
      </c>
      <c r="G40" s="7">
        <f t="shared" ca="1" si="3"/>
        <v>19</v>
      </c>
      <c r="H40" s="7">
        <v>6</v>
      </c>
      <c r="I40" s="7">
        <v>7</v>
      </c>
      <c r="J40" s="7">
        <v>8</v>
      </c>
      <c r="K40" s="62">
        <f t="shared" ca="1" si="8"/>
        <v>6.333333333333333</v>
      </c>
      <c r="L40" s="7">
        <v>9</v>
      </c>
      <c r="M40" s="7">
        <v>8</v>
      </c>
      <c r="N40" s="62">
        <f t="shared" si="9"/>
        <v>0.88888888888888884</v>
      </c>
    </row>
    <row r="41" spans="1:14" x14ac:dyDescent="0.25">
      <c r="A41" s="8">
        <f t="shared" si="6"/>
        <v>42590</v>
      </c>
      <c r="B41" s="79">
        <f t="shared" si="0"/>
        <v>2016</v>
      </c>
      <c r="C41" s="7">
        <f t="shared" ca="1" si="1"/>
        <v>10</v>
      </c>
      <c r="D41" s="62">
        <f t="shared" ca="1" si="7"/>
        <v>0.55555555555555558</v>
      </c>
      <c r="E41" s="7">
        <v>3</v>
      </c>
      <c r="F41" s="7">
        <v>4</v>
      </c>
      <c r="G41" s="7">
        <f t="shared" ca="1" si="3"/>
        <v>18</v>
      </c>
      <c r="H41" s="7">
        <v>6</v>
      </c>
      <c r="I41" s="7">
        <v>7</v>
      </c>
      <c r="J41" s="7">
        <v>8</v>
      </c>
      <c r="K41" s="62">
        <f t="shared" ca="1" si="8"/>
        <v>6</v>
      </c>
      <c r="L41" s="7">
        <v>9</v>
      </c>
      <c r="M41" s="7">
        <v>8</v>
      </c>
      <c r="N41" s="62">
        <f t="shared" si="9"/>
        <v>0.88888888888888884</v>
      </c>
    </row>
    <row r="42" spans="1:14" x14ac:dyDescent="0.25">
      <c r="A42" s="8">
        <f t="shared" si="6"/>
        <v>42605</v>
      </c>
      <c r="B42" s="79">
        <f t="shared" si="0"/>
        <v>2016</v>
      </c>
      <c r="C42" s="7">
        <f t="shared" ca="1" si="1"/>
        <v>10</v>
      </c>
      <c r="D42" s="62">
        <f t="shared" ca="1" si="7"/>
        <v>0.58823529411764708</v>
      </c>
      <c r="E42" s="7">
        <v>3</v>
      </c>
      <c r="F42" s="7">
        <v>4</v>
      </c>
      <c r="G42" s="7">
        <f t="shared" ca="1" si="3"/>
        <v>17</v>
      </c>
      <c r="H42" s="7">
        <v>6</v>
      </c>
      <c r="I42" s="7">
        <v>7</v>
      </c>
      <c r="J42" s="7">
        <v>8</v>
      </c>
      <c r="K42" s="62">
        <f t="shared" ca="1" si="8"/>
        <v>5.666666666666667</v>
      </c>
      <c r="L42" s="7">
        <v>9</v>
      </c>
      <c r="M42" s="7">
        <v>8</v>
      </c>
      <c r="N42" s="62">
        <f t="shared" si="9"/>
        <v>0.88888888888888884</v>
      </c>
    </row>
    <row r="43" spans="1:14" x14ac:dyDescent="0.25">
      <c r="A43" s="8">
        <f t="shared" si="6"/>
        <v>42620</v>
      </c>
      <c r="B43" s="79">
        <f t="shared" si="0"/>
        <v>2016</v>
      </c>
      <c r="C43" s="7">
        <f t="shared" ca="1" si="1"/>
        <v>9</v>
      </c>
      <c r="D43" s="62">
        <f t="shared" ca="1" si="7"/>
        <v>0.6428571428571429</v>
      </c>
      <c r="E43" s="7">
        <v>3</v>
      </c>
      <c r="F43" s="7">
        <v>4</v>
      </c>
      <c r="G43" s="7">
        <f t="shared" ca="1" si="3"/>
        <v>14</v>
      </c>
      <c r="H43" s="7">
        <v>6</v>
      </c>
      <c r="I43" s="7">
        <v>7</v>
      </c>
      <c r="J43" s="7">
        <v>8</v>
      </c>
      <c r="K43" s="62">
        <f t="shared" ca="1" si="8"/>
        <v>4.666666666666667</v>
      </c>
      <c r="L43" s="7">
        <v>9</v>
      </c>
      <c r="M43" s="7">
        <v>8</v>
      </c>
      <c r="N43" s="62">
        <f t="shared" si="9"/>
        <v>0.88888888888888884</v>
      </c>
    </row>
    <row r="44" spans="1:14" x14ac:dyDescent="0.25">
      <c r="A44" s="8">
        <f t="shared" si="6"/>
        <v>42635</v>
      </c>
      <c r="B44" s="79">
        <f t="shared" si="0"/>
        <v>2016</v>
      </c>
      <c r="C44" s="7">
        <f t="shared" ca="1" si="1"/>
        <v>2</v>
      </c>
      <c r="D44" s="62">
        <f t="shared" ca="1" si="7"/>
        <v>0.2857142857142857</v>
      </c>
      <c r="E44" s="7">
        <v>3</v>
      </c>
      <c r="F44" s="7">
        <v>4</v>
      </c>
      <c r="G44" s="7">
        <f t="shared" ca="1" si="3"/>
        <v>7</v>
      </c>
      <c r="H44" s="7">
        <v>6</v>
      </c>
      <c r="I44" s="7">
        <v>7</v>
      </c>
      <c r="J44" s="7">
        <v>8</v>
      </c>
      <c r="K44" s="62">
        <f t="shared" ca="1" si="8"/>
        <v>2.3333333333333335</v>
      </c>
      <c r="L44" s="7">
        <v>9</v>
      </c>
      <c r="M44" s="7">
        <v>8</v>
      </c>
      <c r="N44" s="62">
        <f t="shared" si="9"/>
        <v>0.88888888888888884</v>
      </c>
    </row>
    <row r="45" spans="1:14" x14ac:dyDescent="0.25">
      <c r="A45" s="8">
        <f t="shared" si="6"/>
        <v>42650</v>
      </c>
      <c r="B45" s="79">
        <f t="shared" si="0"/>
        <v>2016</v>
      </c>
      <c r="C45" s="9"/>
      <c r="D45" s="62" t="e">
        <f t="shared" ref="D45:D66" si="10">C45/G45</f>
        <v>#DIV/0!</v>
      </c>
      <c r="E45" s="9"/>
      <c r="F45" s="9"/>
      <c r="G45" s="9"/>
      <c r="H45" s="9"/>
      <c r="I45" s="9"/>
      <c r="J45" s="9"/>
      <c r="K45" s="62" t="e">
        <f t="shared" ref="K45:K66" si="11">G45/E45</f>
        <v>#DIV/0!</v>
      </c>
      <c r="L45" s="9"/>
      <c r="M45" s="9"/>
      <c r="N45" s="62" t="e">
        <f t="shared" ref="N45:N66" si="12">M45/L45</f>
        <v>#DIV/0!</v>
      </c>
    </row>
    <row r="46" spans="1:14" x14ac:dyDescent="0.25">
      <c r="A46" s="8">
        <f t="shared" si="6"/>
        <v>42665</v>
      </c>
      <c r="B46" s="79">
        <f t="shared" si="0"/>
        <v>2016</v>
      </c>
      <c r="C46" s="9"/>
      <c r="D46" s="62" t="e">
        <f t="shared" si="10"/>
        <v>#DIV/0!</v>
      </c>
      <c r="E46" s="9"/>
      <c r="F46" s="9"/>
      <c r="G46" s="9"/>
      <c r="H46" s="9"/>
      <c r="I46" s="9"/>
      <c r="J46" s="9"/>
      <c r="K46" s="62" t="e">
        <f t="shared" si="11"/>
        <v>#DIV/0!</v>
      </c>
      <c r="L46" s="9"/>
      <c r="M46" s="9"/>
      <c r="N46" s="62" t="e">
        <f t="shared" si="12"/>
        <v>#DIV/0!</v>
      </c>
    </row>
    <row r="47" spans="1:14" x14ac:dyDescent="0.25">
      <c r="A47" s="8">
        <f t="shared" si="6"/>
        <v>42680</v>
      </c>
      <c r="B47" s="79">
        <f t="shared" si="0"/>
        <v>2016</v>
      </c>
      <c r="C47" s="9"/>
      <c r="D47" s="62" t="e">
        <f t="shared" si="10"/>
        <v>#DIV/0!</v>
      </c>
      <c r="E47" s="9"/>
      <c r="F47" s="9"/>
      <c r="G47" s="9"/>
      <c r="H47" s="9"/>
      <c r="I47" s="9"/>
      <c r="J47" s="9"/>
      <c r="K47" s="62" t="e">
        <f t="shared" si="11"/>
        <v>#DIV/0!</v>
      </c>
      <c r="L47" s="9"/>
      <c r="M47" s="9"/>
      <c r="N47" s="62" t="e">
        <f t="shared" si="12"/>
        <v>#DIV/0!</v>
      </c>
    </row>
    <row r="48" spans="1:14" x14ac:dyDescent="0.25">
      <c r="A48" s="8">
        <f t="shared" si="6"/>
        <v>42695</v>
      </c>
      <c r="B48" s="79">
        <f t="shared" si="0"/>
        <v>2016</v>
      </c>
      <c r="C48" s="9"/>
      <c r="D48" s="62" t="e">
        <f t="shared" si="10"/>
        <v>#DIV/0!</v>
      </c>
      <c r="E48" s="9"/>
      <c r="F48" s="9"/>
      <c r="G48" s="9"/>
      <c r="H48" s="9"/>
      <c r="I48" s="9"/>
      <c r="J48" s="9"/>
      <c r="K48" s="62" t="e">
        <f t="shared" si="11"/>
        <v>#DIV/0!</v>
      </c>
      <c r="L48" s="9"/>
      <c r="M48" s="9"/>
      <c r="N48" s="62" t="e">
        <f t="shared" si="12"/>
        <v>#DIV/0!</v>
      </c>
    </row>
    <row r="49" spans="1:14" x14ac:dyDescent="0.25">
      <c r="A49" s="8">
        <f t="shared" si="6"/>
        <v>42710</v>
      </c>
      <c r="B49" s="79">
        <f t="shared" si="0"/>
        <v>2016</v>
      </c>
      <c r="C49" s="9"/>
      <c r="D49" s="62" t="e">
        <f t="shared" si="10"/>
        <v>#DIV/0!</v>
      </c>
      <c r="E49" s="9"/>
      <c r="F49" s="9"/>
      <c r="G49" s="9"/>
      <c r="H49" s="9"/>
      <c r="I49" s="9"/>
      <c r="J49" s="9"/>
      <c r="K49" s="62" t="e">
        <f t="shared" si="11"/>
        <v>#DIV/0!</v>
      </c>
      <c r="L49" s="9"/>
      <c r="M49" s="9"/>
      <c r="N49" s="62" t="e">
        <f t="shared" si="12"/>
        <v>#DIV/0!</v>
      </c>
    </row>
    <row r="50" spans="1:14" x14ac:dyDescent="0.25">
      <c r="A50" s="8">
        <f t="shared" si="6"/>
        <v>42725</v>
      </c>
      <c r="B50" s="79">
        <f t="shared" si="0"/>
        <v>2016</v>
      </c>
      <c r="C50" s="9"/>
      <c r="D50" s="62" t="e">
        <f t="shared" si="10"/>
        <v>#DIV/0!</v>
      </c>
      <c r="E50" s="9"/>
      <c r="F50" s="9"/>
      <c r="G50" s="9"/>
      <c r="H50" s="9"/>
      <c r="I50" s="9"/>
      <c r="J50" s="9"/>
      <c r="K50" s="62" t="e">
        <f t="shared" si="11"/>
        <v>#DIV/0!</v>
      </c>
      <c r="L50" s="9"/>
      <c r="M50" s="9"/>
      <c r="N50" s="62" t="e">
        <f t="shared" si="12"/>
        <v>#DIV/0!</v>
      </c>
    </row>
    <row r="51" spans="1:14" x14ac:dyDescent="0.25">
      <c r="A51" s="8">
        <f t="shared" si="6"/>
        <v>42740</v>
      </c>
      <c r="B51" s="79">
        <f t="shared" si="0"/>
        <v>2017</v>
      </c>
      <c r="C51" s="9"/>
      <c r="D51" s="62" t="e">
        <f t="shared" si="10"/>
        <v>#DIV/0!</v>
      </c>
      <c r="E51" s="9"/>
      <c r="F51" s="9"/>
      <c r="G51" s="9"/>
      <c r="H51" s="9"/>
      <c r="I51" s="9"/>
      <c r="J51" s="9"/>
      <c r="K51" s="62" t="e">
        <f t="shared" si="11"/>
        <v>#DIV/0!</v>
      </c>
      <c r="L51" s="9"/>
      <c r="M51" s="9"/>
      <c r="N51" s="62" t="e">
        <f t="shared" si="12"/>
        <v>#DIV/0!</v>
      </c>
    </row>
    <row r="52" spans="1:14" x14ac:dyDescent="0.25">
      <c r="A52" s="8">
        <f t="shared" si="6"/>
        <v>42755</v>
      </c>
      <c r="B52" s="79">
        <f t="shared" si="0"/>
        <v>2017</v>
      </c>
      <c r="C52" s="9"/>
      <c r="D52" s="62" t="e">
        <f t="shared" si="10"/>
        <v>#DIV/0!</v>
      </c>
      <c r="E52" s="9"/>
      <c r="F52" s="9"/>
      <c r="G52" s="9"/>
      <c r="H52" s="9"/>
      <c r="I52" s="9"/>
      <c r="J52" s="9"/>
      <c r="K52" s="62" t="e">
        <f t="shared" si="11"/>
        <v>#DIV/0!</v>
      </c>
      <c r="L52" s="9"/>
      <c r="M52" s="9"/>
      <c r="N52" s="62" t="e">
        <f t="shared" si="12"/>
        <v>#DIV/0!</v>
      </c>
    </row>
    <row r="53" spans="1:14" x14ac:dyDescent="0.25">
      <c r="A53" s="8">
        <f t="shared" si="6"/>
        <v>42770</v>
      </c>
      <c r="B53" s="79">
        <f t="shared" si="0"/>
        <v>2017</v>
      </c>
      <c r="C53" s="9"/>
      <c r="D53" s="62" t="e">
        <f t="shared" si="10"/>
        <v>#DIV/0!</v>
      </c>
      <c r="E53" s="9"/>
      <c r="F53" s="9"/>
      <c r="G53" s="9"/>
      <c r="H53" s="9"/>
      <c r="I53" s="9"/>
      <c r="J53" s="9"/>
      <c r="K53" s="62" t="e">
        <f t="shared" si="11"/>
        <v>#DIV/0!</v>
      </c>
      <c r="L53" s="9"/>
      <c r="M53" s="9"/>
      <c r="N53" s="62" t="e">
        <f t="shared" si="12"/>
        <v>#DIV/0!</v>
      </c>
    </row>
    <row r="54" spans="1:14" x14ac:dyDescent="0.25">
      <c r="A54" s="8">
        <f t="shared" si="6"/>
        <v>42785</v>
      </c>
      <c r="B54" s="79">
        <f t="shared" si="0"/>
        <v>2017</v>
      </c>
      <c r="C54" s="9"/>
      <c r="D54" s="62" t="e">
        <f t="shared" si="10"/>
        <v>#DIV/0!</v>
      </c>
      <c r="E54" s="9"/>
      <c r="F54" s="9"/>
      <c r="G54" s="9"/>
      <c r="H54" s="9"/>
      <c r="I54" s="9"/>
      <c r="J54" s="9"/>
      <c r="K54" s="62" t="e">
        <f t="shared" si="11"/>
        <v>#DIV/0!</v>
      </c>
      <c r="L54" s="9"/>
      <c r="M54" s="9"/>
      <c r="N54" s="62" t="e">
        <f t="shared" si="12"/>
        <v>#DIV/0!</v>
      </c>
    </row>
    <row r="55" spans="1:14" x14ac:dyDescent="0.25">
      <c r="A55" s="8">
        <f t="shared" si="6"/>
        <v>42800</v>
      </c>
      <c r="B55" s="79">
        <f t="shared" si="0"/>
        <v>2017</v>
      </c>
      <c r="C55" s="9"/>
      <c r="D55" s="62" t="e">
        <f t="shared" si="10"/>
        <v>#DIV/0!</v>
      </c>
      <c r="E55" s="9"/>
      <c r="F55" s="9"/>
      <c r="G55" s="9"/>
      <c r="H55" s="9"/>
      <c r="I55" s="9"/>
      <c r="J55" s="9"/>
      <c r="K55" s="62" t="e">
        <f t="shared" si="11"/>
        <v>#DIV/0!</v>
      </c>
      <c r="L55" s="9"/>
      <c r="M55" s="9"/>
      <c r="N55" s="62" t="e">
        <f t="shared" si="12"/>
        <v>#DIV/0!</v>
      </c>
    </row>
    <row r="56" spans="1:14" x14ac:dyDescent="0.25">
      <c r="A56" s="8">
        <f t="shared" si="6"/>
        <v>42815</v>
      </c>
      <c r="B56" s="79">
        <f t="shared" si="0"/>
        <v>2017</v>
      </c>
      <c r="C56" s="9"/>
      <c r="D56" s="62" t="e">
        <f t="shared" si="10"/>
        <v>#DIV/0!</v>
      </c>
      <c r="E56" s="9"/>
      <c r="F56" s="9"/>
      <c r="G56" s="9"/>
      <c r="H56" s="9"/>
      <c r="I56" s="9"/>
      <c r="J56" s="9"/>
      <c r="K56" s="62" t="e">
        <f t="shared" si="11"/>
        <v>#DIV/0!</v>
      </c>
      <c r="L56" s="9"/>
      <c r="M56" s="9"/>
      <c r="N56" s="62" t="e">
        <f t="shared" si="12"/>
        <v>#DIV/0!</v>
      </c>
    </row>
    <row r="57" spans="1:14" x14ac:dyDescent="0.25">
      <c r="A57" s="8">
        <f t="shared" si="6"/>
        <v>42830</v>
      </c>
      <c r="B57" s="79">
        <f t="shared" si="0"/>
        <v>2017</v>
      </c>
      <c r="C57" s="9"/>
      <c r="D57" s="62" t="e">
        <f t="shared" si="10"/>
        <v>#DIV/0!</v>
      </c>
      <c r="E57" s="9"/>
      <c r="F57" s="9"/>
      <c r="G57" s="9"/>
      <c r="H57" s="9"/>
      <c r="I57" s="9"/>
      <c r="J57" s="9"/>
      <c r="K57" s="62" t="e">
        <f t="shared" si="11"/>
        <v>#DIV/0!</v>
      </c>
      <c r="L57" s="9"/>
      <c r="M57" s="9"/>
      <c r="N57" s="62" t="e">
        <f t="shared" si="12"/>
        <v>#DIV/0!</v>
      </c>
    </row>
    <row r="58" spans="1:14" x14ac:dyDescent="0.25">
      <c r="A58" s="8">
        <f t="shared" si="6"/>
        <v>42845</v>
      </c>
      <c r="B58" s="79">
        <f t="shared" si="0"/>
        <v>2017</v>
      </c>
      <c r="C58" s="9"/>
      <c r="D58" s="62" t="e">
        <f t="shared" si="10"/>
        <v>#DIV/0!</v>
      </c>
      <c r="E58" s="9"/>
      <c r="F58" s="9"/>
      <c r="G58" s="9"/>
      <c r="H58" s="9"/>
      <c r="I58" s="9"/>
      <c r="J58" s="9"/>
      <c r="K58" s="62" t="e">
        <f t="shared" si="11"/>
        <v>#DIV/0!</v>
      </c>
      <c r="L58" s="9"/>
      <c r="M58" s="9"/>
      <c r="N58" s="62" t="e">
        <f t="shared" si="12"/>
        <v>#DIV/0!</v>
      </c>
    </row>
    <row r="59" spans="1:14" x14ac:dyDescent="0.25">
      <c r="A59" s="8">
        <f t="shared" si="6"/>
        <v>42860</v>
      </c>
      <c r="B59" s="79">
        <f t="shared" si="0"/>
        <v>2017</v>
      </c>
      <c r="C59" s="9"/>
      <c r="D59" s="62" t="e">
        <f t="shared" si="10"/>
        <v>#DIV/0!</v>
      </c>
      <c r="E59" s="9"/>
      <c r="F59" s="9"/>
      <c r="G59" s="9"/>
      <c r="H59" s="9"/>
      <c r="I59" s="9"/>
      <c r="J59" s="9"/>
      <c r="K59" s="62" t="e">
        <f t="shared" si="11"/>
        <v>#DIV/0!</v>
      </c>
      <c r="L59" s="9"/>
      <c r="M59" s="9"/>
      <c r="N59" s="62" t="e">
        <f t="shared" si="12"/>
        <v>#DIV/0!</v>
      </c>
    </row>
    <row r="60" spans="1:14" x14ac:dyDescent="0.25">
      <c r="A60" s="8">
        <f t="shared" si="6"/>
        <v>42875</v>
      </c>
      <c r="B60" s="79">
        <f t="shared" si="0"/>
        <v>2017</v>
      </c>
      <c r="C60" s="9"/>
      <c r="D60" s="62" t="e">
        <f t="shared" si="10"/>
        <v>#DIV/0!</v>
      </c>
      <c r="E60" s="9"/>
      <c r="F60" s="9"/>
      <c r="G60" s="9"/>
      <c r="H60" s="9"/>
      <c r="I60" s="9"/>
      <c r="J60" s="9"/>
      <c r="K60" s="62" t="e">
        <f t="shared" si="11"/>
        <v>#DIV/0!</v>
      </c>
      <c r="L60" s="9"/>
      <c r="M60" s="9"/>
      <c r="N60" s="62" t="e">
        <f t="shared" si="12"/>
        <v>#DIV/0!</v>
      </c>
    </row>
    <row r="61" spans="1:14" x14ac:dyDescent="0.25">
      <c r="A61" s="8">
        <f t="shared" si="6"/>
        <v>42890</v>
      </c>
      <c r="B61" s="79">
        <f t="shared" si="0"/>
        <v>2017</v>
      </c>
      <c r="C61" s="9"/>
      <c r="D61" s="62" t="e">
        <f t="shared" si="10"/>
        <v>#DIV/0!</v>
      </c>
      <c r="E61" s="9"/>
      <c r="F61" s="9"/>
      <c r="G61" s="9"/>
      <c r="H61" s="9"/>
      <c r="I61" s="9"/>
      <c r="J61" s="9"/>
      <c r="K61" s="62" t="e">
        <f t="shared" si="11"/>
        <v>#DIV/0!</v>
      </c>
      <c r="L61" s="9"/>
      <c r="M61" s="9"/>
      <c r="N61" s="62" t="e">
        <f t="shared" si="12"/>
        <v>#DIV/0!</v>
      </c>
    </row>
    <row r="62" spans="1:14" x14ac:dyDescent="0.25">
      <c r="A62" s="8">
        <f t="shared" si="6"/>
        <v>42905</v>
      </c>
      <c r="B62" s="79">
        <f t="shared" si="0"/>
        <v>2017</v>
      </c>
      <c r="C62" s="9"/>
      <c r="D62" s="62" t="e">
        <f t="shared" si="10"/>
        <v>#DIV/0!</v>
      </c>
      <c r="E62" s="9"/>
      <c r="F62" s="9"/>
      <c r="G62" s="9"/>
      <c r="H62" s="9"/>
      <c r="I62" s="9"/>
      <c r="J62" s="9"/>
      <c r="K62" s="62" t="e">
        <f t="shared" si="11"/>
        <v>#DIV/0!</v>
      </c>
      <c r="L62" s="9"/>
      <c r="M62" s="9"/>
      <c r="N62" s="62" t="e">
        <f t="shared" si="12"/>
        <v>#DIV/0!</v>
      </c>
    </row>
    <row r="63" spans="1:14" x14ac:dyDescent="0.25">
      <c r="A63" s="8">
        <f t="shared" si="6"/>
        <v>42920</v>
      </c>
      <c r="B63" s="79">
        <f t="shared" si="0"/>
        <v>2017</v>
      </c>
      <c r="C63" s="9"/>
      <c r="D63" s="62" t="e">
        <f t="shared" si="10"/>
        <v>#DIV/0!</v>
      </c>
      <c r="E63" s="9"/>
      <c r="F63" s="9"/>
      <c r="G63" s="9"/>
      <c r="H63" s="9"/>
      <c r="I63" s="9"/>
      <c r="J63" s="9"/>
      <c r="K63" s="62" t="e">
        <f t="shared" si="11"/>
        <v>#DIV/0!</v>
      </c>
      <c r="L63" s="9"/>
      <c r="M63" s="9"/>
      <c r="N63" s="62" t="e">
        <f t="shared" si="12"/>
        <v>#DIV/0!</v>
      </c>
    </row>
    <row r="64" spans="1:14" x14ac:dyDescent="0.25">
      <c r="A64" s="8">
        <f t="shared" si="6"/>
        <v>42935</v>
      </c>
      <c r="B64" s="79">
        <f t="shared" si="0"/>
        <v>2017</v>
      </c>
      <c r="C64" s="9"/>
      <c r="D64" s="62" t="e">
        <f t="shared" si="10"/>
        <v>#DIV/0!</v>
      </c>
      <c r="E64" s="9"/>
      <c r="F64" s="9"/>
      <c r="G64" s="9"/>
      <c r="H64" s="9"/>
      <c r="I64" s="9"/>
      <c r="J64" s="9"/>
      <c r="K64" s="62" t="e">
        <f t="shared" si="11"/>
        <v>#DIV/0!</v>
      </c>
      <c r="L64" s="9"/>
      <c r="M64" s="9"/>
      <c r="N64" s="62" t="e">
        <f t="shared" si="12"/>
        <v>#DIV/0!</v>
      </c>
    </row>
    <row r="65" spans="1:14" x14ac:dyDescent="0.25">
      <c r="A65" s="8">
        <f t="shared" si="6"/>
        <v>42950</v>
      </c>
      <c r="B65" s="79">
        <f t="shared" si="0"/>
        <v>2017</v>
      </c>
      <c r="C65" s="9"/>
      <c r="D65" s="62" t="e">
        <f t="shared" si="10"/>
        <v>#DIV/0!</v>
      </c>
      <c r="E65" s="9"/>
      <c r="F65" s="9"/>
      <c r="G65" s="9"/>
      <c r="H65" s="9"/>
      <c r="I65" s="9"/>
      <c r="J65" s="9"/>
      <c r="K65" s="62" t="e">
        <f t="shared" si="11"/>
        <v>#DIV/0!</v>
      </c>
      <c r="L65" s="9"/>
      <c r="M65" s="9"/>
      <c r="N65" s="62" t="e">
        <f t="shared" si="12"/>
        <v>#DIV/0!</v>
      </c>
    </row>
    <row r="66" spans="1:14" x14ac:dyDescent="0.25">
      <c r="A66" s="8">
        <f t="shared" si="6"/>
        <v>42965</v>
      </c>
      <c r="B66" s="79">
        <f t="shared" si="0"/>
        <v>2017</v>
      </c>
      <c r="C66" s="9"/>
      <c r="D66" s="62" t="e">
        <f t="shared" si="10"/>
        <v>#DIV/0!</v>
      </c>
      <c r="E66" s="9"/>
      <c r="F66" s="9"/>
      <c r="G66" s="9"/>
      <c r="H66" s="9"/>
      <c r="I66" s="9"/>
      <c r="J66" s="9"/>
      <c r="K66" s="62" t="e">
        <f t="shared" si="11"/>
        <v>#DIV/0!</v>
      </c>
      <c r="L66" s="9"/>
      <c r="M66" s="9"/>
      <c r="N66" s="62" t="e">
        <f t="shared" si="12"/>
        <v>#DIV/0!</v>
      </c>
    </row>
    <row r="67" spans="1:14" x14ac:dyDescent="0.25">
      <c r="A67" s="8">
        <f t="shared" si="6"/>
        <v>42980</v>
      </c>
      <c r="B67" s="79">
        <f t="shared" ref="B67:B130" si="13">YEAR(A67)</f>
        <v>2017</v>
      </c>
      <c r="C67" s="9"/>
      <c r="D67" s="62" t="e">
        <f t="shared" ref="D67:D130" si="14">C67/G67</f>
        <v>#DIV/0!</v>
      </c>
      <c r="E67" s="9"/>
      <c r="F67" s="9"/>
      <c r="G67" s="9"/>
      <c r="H67" s="9"/>
      <c r="I67" s="9"/>
      <c r="J67" s="9"/>
      <c r="K67" s="62" t="e">
        <f t="shared" ref="K67:K130" si="15">G67/E67</f>
        <v>#DIV/0!</v>
      </c>
      <c r="L67" s="9"/>
      <c r="M67" s="9"/>
      <c r="N67" s="62" t="e">
        <f t="shared" ref="N67:N130" si="16">M67/L67</f>
        <v>#DIV/0!</v>
      </c>
    </row>
    <row r="68" spans="1:14" x14ac:dyDescent="0.25">
      <c r="A68" s="8">
        <f t="shared" ref="A68:A131" si="17">A67+15</f>
        <v>42995</v>
      </c>
      <c r="B68" s="79">
        <f t="shared" si="13"/>
        <v>2017</v>
      </c>
      <c r="C68" s="9"/>
      <c r="D68" s="62" t="e">
        <f t="shared" si="14"/>
        <v>#DIV/0!</v>
      </c>
      <c r="E68" s="9"/>
      <c r="F68" s="9"/>
      <c r="G68" s="9"/>
      <c r="H68" s="9"/>
      <c r="I68" s="9"/>
      <c r="J68" s="9"/>
      <c r="K68" s="62" t="e">
        <f t="shared" si="15"/>
        <v>#DIV/0!</v>
      </c>
      <c r="L68" s="9"/>
      <c r="M68" s="9"/>
      <c r="N68" s="62" t="e">
        <f t="shared" si="16"/>
        <v>#DIV/0!</v>
      </c>
    </row>
    <row r="69" spans="1:14" x14ac:dyDescent="0.25">
      <c r="A69" s="8">
        <f t="shared" si="17"/>
        <v>43010</v>
      </c>
      <c r="B69" s="79">
        <f t="shared" si="13"/>
        <v>2017</v>
      </c>
      <c r="C69" s="9"/>
      <c r="D69" s="62" t="e">
        <f t="shared" si="14"/>
        <v>#DIV/0!</v>
      </c>
      <c r="E69" s="9"/>
      <c r="F69" s="9"/>
      <c r="G69" s="9"/>
      <c r="H69" s="9"/>
      <c r="I69" s="9"/>
      <c r="J69" s="9"/>
      <c r="K69" s="62" t="e">
        <f t="shared" si="15"/>
        <v>#DIV/0!</v>
      </c>
      <c r="L69" s="9"/>
      <c r="M69" s="9"/>
      <c r="N69" s="62" t="e">
        <f t="shared" si="16"/>
        <v>#DIV/0!</v>
      </c>
    </row>
    <row r="70" spans="1:14" x14ac:dyDescent="0.25">
      <c r="A70" s="8">
        <f t="shared" si="17"/>
        <v>43025</v>
      </c>
      <c r="B70" s="79">
        <f t="shared" si="13"/>
        <v>2017</v>
      </c>
      <c r="C70" s="9"/>
      <c r="D70" s="62" t="e">
        <f t="shared" si="14"/>
        <v>#DIV/0!</v>
      </c>
      <c r="E70" s="9"/>
      <c r="F70" s="9"/>
      <c r="G70" s="9"/>
      <c r="H70" s="9"/>
      <c r="I70" s="9"/>
      <c r="J70" s="9"/>
      <c r="K70" s="62" t="e">
        <f t="shared" si="15"/>
        <v>#DIV/0!</v>
      </c>
      <c r="L70" s="9"/>
      <c r="M70" s="9"/>
      <c r="N70" s="62" t="e">
        <f t="shared" si="16"/>
        <v>#DIV/0!</v>
      </c>
    </row>
    <row r="71" spans="1:14" x14ac:dyDescent="0.25">
      <c r="A71" s="8">
        <f t="shared" si="17"/>
        <v>43040</v>
      </c>
      <c r="B71" s="79">
        <f t="shared" si="13"/>
        <v>2017</v>
      </c>
      <c r="C71" s="9"/>
      <c r="D71" s="62" t="e">
        <f t="shared" si="14"/>
        <v>#DIV/0!</v>
      </c>
      <c r="E71" s="9"/>
      <c r="F71" s="9"/>
      <c r="G71" s="9"/>
      <c r="H71" s="9"/>
      <c r="I71" s="9"/>
      <c r="J71" s="9"/>
      <c r="K71" s="62" t="e">
        <f t="shared" si="15"/>
        <v>#DIV/0!</v>
      </c>
      <c r="L71" s="9"/>
      <c r="M71" s="9"/>
      <c r="N71" s="62" t="e">
        <f t="shared" si="16"/>
        <v>#DIV/0!</v>
      </c>
    </row>
    <row r="72" spans="1:14" x14ac:dyDescent="0.25">
      <c r="A72" s="8">
        <f t="shared" si="17"/>
        <v>43055</v>
      </c>
      <c r="B72" s="79">
        <f t="shared" si="13"/>
        <v>2017</v>
      </c>
      <c r="C72" s="9"/>
      <c r="D72" s="62" t="e">
        <f t="shared" si="14"/>
        <v>#DIV/0!</v>
      </c>
      <c r="E72" s="9"/>
      <c r="F72" s="9"/>
      <c r="G72" s="9"/>
      <c r="H72" s="9"/>
      <c r="I72" s="9"/>
      <c r="J72" s="9"/>
      <c r="K72" s="62" t="e">
        <f t="shared" si="15"/>
        <v>#DIV/0!</v>
      </c>
      <c r="L72" s="9"/>
      <c r="M72" s="9"/>
      <c r="N72" s="62" t="e">
        <f t="shared" si="16"/>
        <v>#DIV/0!</v>
      </c>
    </row>
    <row r="73" spans="1:14" x14ac:dyDescent="0.25">
      <c r="A73" s="8">
        <f t="shared" si="17"/>
        <v>43070</v>
      </c>
      <c r="B73" s="79">
        <f t="shared" si="13"/>
        <v>2017</v>
      </c>
      <c r="C73" s="9"/>
      <c r="D73" s="62" t="e">
        <f t="shared" si="14"/>
        <v>#DIV/0!</v>
      </c>
      <c r="E73" s="9"/>
      <c r="F73" s="9"/>
      <c r="G73" s="9"/>
      <c r="H73" s="9"/>
      <c r="I73" s="9"/>
      <c r="J73" s="9"/>
      <c r="K73" s="62" t="e">
        <f t="shared" si="15"/>
        <v>#DIV/0!</v>
      </c>
      <c r="L73" s="9"/>
      <c r="M73" s="9"/>
      <c r="N73" s="62" t="e">
        <f t="shared" si="16"/>
        <v>#DIV/0!</v>
      </c>
    </row>
    <row r="74" spans="1:14" x14ac:dyDescent="0.25">
      <c r="A74" s="8">
        <f t="shared" si="17"/>
        <v>43085</v>
      </c>
      <c r="B74" s="79">
        <f t="shared" si="13"/>
        <v>2017</v>
      </c>
      <c r="C74" s="9"/>
      <c r="D74" s="62" t="e">
        <f t="shared" si="14"/>
        <v>#DIV/0!</v>
      </c>
      <c r="E74" s="9"/>
      <c r="F74" s="9"/>
      <c r="G74" s="9"/>
      <c r="H74" s="9"/>
      <c r="I74" s="9"/>
      <c r="J74" s="9"/>
      <c r="K74" s="62" t="e">
        <f t="shared" si="15"/>
        <v>#DIV/0!</v>
      </c>
      <c r="L74" s="9"/>
      <c r="M74" s="9"/>
      <c r="N74" s="62" t="e">
        <f t="shared" si="16"/>
        <v>#DIV/0!</v>
      </c>
    </row>
    <row r="75" spans="1:14" x14ac:dyDescent="0.25">
      <c r="A75" s="8">
        <f t="shared" si="17"/>
        <v>43100</v>
      </c>
      <c r="B75" s="79">
        <f t="shared" si="13"/>
        <v>2017</v>
      </c>
      <c r="C75" s="9"/>
      <c r="D75" s="62" t="e">
        <f t="shared" si="14"/>
        <v>#DIV/0!</v>
      </c>
      <c r="E75" s="9"/>
      <c r="F75" s="9"/>
      <c r="G75" s="9"/>
      <c r="H75" s="9"/>
      <c r="I75" s="9"/>
      <c r="J75" s="9"/>
      <c r="K75" s="62" t="e">
        <f t="shared" si="15"/>
        <v>#DIV/0!</v>
      </c>
      <c r="L75" s="9"/>
      <c r="M75" s="9"/>
      <c r="N75" s="62" t="e">
        <f t="shared" si="16"/>
        <v>#DIV/0!</v>
      </c>
    </row>
    <row r="76" spans="1:14" x14ac:dyDescent="0.25">
      <c r="A76" s="8">
        <f t="shared" si="17"/>
        <v>43115</v>
      </c>
      <c r="B76" s="79">
        <f t="shared" si="13"/>
        <v>2018</v>
      </c>
      <c r="C76" s="9"/>
      <c r="D76" s="62" t="e">
        <f t="shared" si="14"/>
        <v>#DIV/0!</v>
      </c>
      <c r="E76" s="9"/>
      <c r="F76" s="9"/>
      <c r="G76" s="9"/>
      <c r="H76" s="9"/>
      <c r="I76" s="9"/>
      <c r="J76" s="9"/>
      <c r="K76" s="62" t="e">
        <f t="shared" si="15"/>
        <v>#DIV/0!</v>
      </c>
      <c r="L76" s="9"/>
      <c r="M76" s="9"/>
      <c r="N76" s="62" t="e">
        <f t="shared" si="16"/>
        <v>#DIV/0!</v>
      </c>
    </row>
    <row r="77" spans="1:14" x14ac:dyDescent="0.25">
      <c r="A77" s="8">
        <f t="shared" si="17"/>
        <v>43130</v>
      </c>
      <c r="B77" s="79">
        <f t="shared" si="13"/>
        <v>2018</v>
      </c>
      <c r="C77" s="9"/>
      <c r="D77" s="62" t="e">
        <f t="shared" si="14"/>
        <v>#DIV/0!</v>
      </c>
      <c r="E77" s="9"/>
      <c r="F77" s="9"/>
      <c r="G77" s="9"/>
      <c r="H77" s="9"/>
      <c r="I77" s="9"/>
      <c r="J77" s="9"/>
      <c r="K77" s="62" t="e">
        <f t="shared" si="15"/>
        <v>#DIV/0!</v>
      </c>
      <c r="L77" s="9"/>
      <c r="M77" s="9"/>
      <c r="N77" s="62" t="e">
        <f t="shared" si="16"/>
        <v>#DIV/0!</v>
      </c>
    </row>
    <row r="78" spans="1:14" x14ac:dyDescent="0.25">
      <c r="A78" s="8">
        <f t="shared" si="17"/>
        <v>43145</v>
      </c>
      <c r="B78" s="79">
        <f t="shared" si="13"/>
        <v>2018</v>
      </c>
      <c r="C78" s="9"/>
      <c r="D78" s="62" t="e">
        <f t="shared" si="14"/>
        <v>#DIV/0!</v>
      </c>
      <c r="E78" s="9"/>
      <c r="F78" s="9"/>
      <c r="G78" s="9"/>
      <c r="H78" s="9"/>
      <c r="I78" s="9"/>
      <c r="J78" s="9"/>
      <c r="K78" s="62" t="e">
        <f t="shared" si="15"/>
        <v>#DIV/0!</v>
      </c>
      <c r="L78" s="9"/>
      <c r="M78" s="9"/>
      <c r="N78" s="62" t="e">
        <f t="shared" si="16"/>
        <v>#DIV/0!</v>
      </c>
    </row>
    <row r="79" spans="1:14" x14ac:dyDescent="0.25">
      <c r="A79" s="8">
        <f t="shared" si="17"/>
        <v>43160</v>
      </c>
      <c r="B79" s="79">
        <f t="shared" si="13"/>
        <v>2018</v>
      </c>
      <c r="C79" s="9"/>
      <c r="D79" s="62" t="e">
        <f t="shared" si="14"/>
        <v>#DIV/0!</v>
      </c>
      <c r="E79" s="9"/>
      <c r="F79" s="9"/>
      <c r="G79" s="9"/>
      <c r="H79" s="9"/>
      <c r="I79" s="9"/>
      <c r="J79" s="9"/>
      <c r="K79" s="62" t="e">
        <f t="shared" si="15"/>
        <v>#DIV/0!</v>
      </c>
      <c r="L79" s="9"/>
      <c r="M79" s="9"/>
      <c r="N79" s="62" t="e">
        <f t="shared" si="16"/>
        <v>#DIV/0!</v>
      </c>
    </row>
    <row r="80" spans="1:14" x14ac:dyDescent="0.25">
      <c r="A80" s="8">
        <f t="shared" si="17"/>
        <v>43175</v>
      </c>
      <c r="B80" s="79">
        <f t="shared" si="13"/>
        <v>2018</v>
      </c>
      <c r="C80" s="9"/>
      <c r="D80" s="62" t="e">
        <f t="shared" si="14"/>
        <v>#DIV/0!</v>
      </c>
      <c r="E80" s="9"/>
      <c r="F80" s="9"/>
      <c r="G80" s="9"/>
      <c r="H80" s="9"/>
      <c r="I80" s="9"/>
      <c r="J80" s="9"/>
      <c r="K80" s="62" t="e">
        <f t="shared" si="15"/>
        <v>#DIV/0!</v>
      </c>
      <c r="L80" s="9"/>
      <c r="M80" s="9"/>
      <c r="N80" s="62" t="e">
        <f t="shared" si="16"/>
        <v>#DIV/0!</v>
      </c>
    </row>
    <row r="81" spans="1:14" x14ac:dyDescent="0.25">
      <c r="A81" s="8">
        <f t="shared" si="17"/>
        <v>43190</v>
      </c>
      <c r="B81" s="79">
        <f t="shared" si="13"/>
        <v>2018</v>
      </c>
      <c r="C81" s="9"/>
      <c r="D81" s="62" t="e">
        <f t="shared" si="14"/>
        <v>#DIV/0!</v>
      </c>
      <c r="E81" s="9"/>
      <c r="F81" s="9"/>
      <c r="G81" s="9"/>
      <c r="H81" s="9"/>
      <c r="I81" s="9"/>
      <c r="J81" s="9"/>
      <c r="K81" s="62" t="e">
        <f t="shared" si="15"/>
        <v>#DIV/0!</v>
      </c>
      <c r="L81" s="9"/>
      <c r="M81" s="9"/>
      <c r="N81" s="62" t="e">
        <f t="shared" si="16"/>
        <v>#DIV/0!</v>
      </c>
    </row>
    <row r="82" spans="1:14" x14ac:dyDescent="0.25">
      <c r="A82" s="8">
        <f t="shared" si="17"/>
        <v>43205</v>
      </c>
      <c r="B82" s="79">
        <f t="shared" si="13"/>
        <v>2018</v>
      </c>
      <c r="C82" s="9"/>
      <c r="D82" s="62" t="e">
        <f t="shared" si="14"/>
        <v>#DIV/0!</v>
      </c>
      <c r="E82" s="9"/>
      <c r="F82" s="9"/>
      <c r="G82" s="9"/>
      <c r="H82" s="9"/>
      <c r="I82" s="9"/>
      <c r="J82" s="9"/>
      <c r="K82" s="62" t="e">
        <f t="shared" si="15"/>
        <v>#DIV/0!</v>
      </c>
      <c r="L82" s="9"/>
      <c r="M82" s="9"/>
      <c r="N82" s="62" t="e">
        <f t="shared" si="16"/>
        <v>#DIV/0!</v>
      </c>
    </row>
    <row r="83" spans="1:14" x14ac:dyDescent="0.25">
      <c r="A83" s="8">
        <f t="shared" si="17"/>
        <v>43220</v>
      </c>
      <c r="B83" s="79">
        <f t="shared" si="13"/>
        <v>2018</v>
      </c>
      <c r="C83" s="9"/>
      <c r="D83" s="62" t="e">
        <f t="shared" si="14"/>
        <v>#DIV/0!</v>
      </c>
      <c r="E83" s="9"/>
      <c r="F83" s="9"/>
      <c r="G83" s="9"/>
      <c r="H83" s="9"/>
      <c r="I83" s="9"/>
      <c r="J83" s="9"/>
      <c r="K83" s="62" t="e">
        <f t="shared" si="15"/>
        <v>#DIV/0!</v>
      </c>
      <c r="L83" s="9"/>
      <c r="M83" s="9"/>
      <c r="N83" s="62" t="e">
        <f t="shared" si="16"/>
        <v>#DIV/0!</v>
      </c>
    </row>
    <row r="84" spans="1:14" x14ac:dyDescent="0.25">
      <c r="A84" s="8">
        <f t="shared" si="17"/>
        <v>43235</v>
      </c>
      <c r="B84" s="79">
        <f t="shared" si="13"/>
        <v>2018</v>
      </c>
      <c r="C84" s="9"/>
      <c r="D84" s="62" t="e">
        <f t="shared" si="14"/>
        <v>#DIV/0!</v>
      </c>
      <c r="E84" s="9"/>
      <c r="F84" s="9"/>
      <c r="G84" s="9"/>
      <c r="H84" s="9"/>
      <c r="I84" s="9"/>
      <c r="J84" s="9"/>
      <c r="K84" s="62" t="e">
        <f t="shared" si="15"/>
        <v>#DIV/0!</v>
      </c>
      <c r="L84" s="9"/>
      <c r="M84" s="9"/>
      <c r="N84" s="62" t="e">
        <f t="shared" si="16"/>
        <v>#DIV/0!</v>
      </c>
    </row>
    <row r="85" spans="1:14" x14ac:dyDescent="0.25">
      <c r="A85" s="8">
        <f t="shared" si="17"/>
        <v>43250</v>
      </c>
      <c r="B85" s="79">
        <f t="shared" si="13"/>
        <v>2018</v>
      </c>
      <c r="C85" s="9"/>
      <c r="D85" s="62" t="e">
        <f t="shared" si="14"/>
        <v>#DIV/0!</v>
      </c>
      <c r="E85" s="9"/>
      <c r="F85" s="9"/>
      <c r="G85" s="9"/>
      <c r="H85" s="9"/>
      <c r="I85" s="9"/>
      <c r="J85" s="9"/>
      <c r="K85" s="62" t="e">
        <f t="shared" si="15"/>
        <v>#DIV/0!</v>
      </c>
      <c r="L85" s="9"/>
      <c r="M85" s="9"/>
      <c r="N85" s="62" t="e">
        <f t="shared" si="16"/>
        <v>#DIV/0!</v>
      </c>
    </row>
    <row r="86" spans="1:14" x14ac:dyDescent="0.25">
      <c r="A86" s="8">
        <f t="shared" si="17"/>
        <v>43265</v>
      </c>
      <c r="B86" s="79">
        <f t="shared" si="13"/>
        <v>2018</v>
      </c>
      <c r="C86" s="9"/>
      <c r="D86" s="62" t="e">
        <f t="shared" si="14"/>
        <v>#DIV/0!</v>
      </c>
      <c r="E86" s="9"/>
      <c r="F86" s="9"/>
      <c r="G86" s="9"/>
      <c r="H86" s="9"/>
      <c r="I86" s="9"/>
      <c r="J86" s="9"/>
      <c r="K86" s="62" t="e">
        <f t="shared" si="15"/>
        <v>#DIV/0!</v>
      </c>
      <c r="L86" s="9"/>
      <c r="M86" s="9"/>
      <c r="N86" s="62" t="e">
        <f t="shared" si="16"/>
        <v>#DIV/0!</v>
      </c>
    </row>
    <row r="87" spans="1:14" x14ac:dyDescent="0.25">
      <c r="A87" s="8">
        <f t="shared" si="17"/>
        <v>43280</v>
      </c>
      <c r="B87" s="79">
        <f t="shared" si="13"/>
        <v>2018</v>
      </c>
      <c r="C87" s="9"/>
      <c r="D87" s="62" t="e">
        <f t="shared" si="14"/>
        <v>#DIV/0!</v>
      </c>
      <c r="E87" s="9"/>
      <c r="F87" s="9"/>
      <c r="G87" s="9"/>
      <c r="H87" s="9"/>
      <c r="I87" s="9"/>
      <c r="J87" s="9"/>
      <c r="K87" s="62" t="e">
        <f t="shared" si="15"/>
        <v>#DIV/0!</v>
      </c>
      <c r="L87" s="9"/>
      <c r="M87" s="9"/>
      <c r="N87" s="62" t="e">
        <f t="shared" si="16"/>
        <v>#DIV/0!</v>
      </c>
    </row>
    <row r="88" spans="1:14" x14ac:dyDescent="0.25">
      <c r="A88" s="8">
        <f t="shared" si="17"/>
        <v>43295</v>
      </c>
      <c r="B88" s="79">
        <f t="shared" si="13"/>
        <v>2018</v>
      </c>
      <c r="C88" s="9"/>
      <c r="D88" s="62" t="e">
        <f t="shared" si="14"/>
        <v>#DIV/0!</v>
      </c>
      <c r="E88" s="9"/>
      <c r="F88" s="9"/>
      <c r="G88" s="9"/>
      <c r="H88" s="9"/>
      <c r="I88" s="9"/>
      <c r="J88" s="9"/>
      <c r="K88" s="62" t="e">
        <f t="shared" si="15"/>
        <v>#DIV/0!</v>
      </c>
      <c r="L88" s="9"/>
      <c r="M88" s="9"/>
      <c r="N88" s="62" t="e">
        <f t="shared" si="16"/>
        <v>#DIV/0!</v>
      </c>
    </row>
    <row r="89" spans="1:14" x14ac:dyDescent="0.25">
      <c r="A89" s="8">
        <f t="shared" si="17"/>
        <v>43310</v>
      </c>
      <c r="B89" s="79">
        <f t="shared" si="13"/>
        <v>2018</v>
      </c>
      <c r="C89" s="9"/>
      <c r="D89" s="62" t="e">
        <f t="shared" si="14"/>
        <v>#DIV/0!</v>
      </c>
      <c r="E89" s="9"/>
      <c r="F89" s="9"/>
      <c r="G89" s="9"/>
      <c r="H89" s="9"/>
      <c r="I89" s="9"/>
      <c r="J89" s="9"/>
      <c r="K89" s="62" t="e">
        <f t="shared" si="15"/>
        <v>#DIV/0!</v>
      </c>
      <c r="L89" s="9"/>
      <c r="M89" s="9"/>
      <c r="N89" s="62" t="e">
        <f t="shared" si="16"/>
        <v>#DIV/0!</v>
      </c>
    </row>
    <row r="90" spans="1:14" x14ac:dyDescent="0.25">
      <c r="A90" s="8">
        <f t="shared" si="17"/>
        <v>43325</v>
      </c>
      <c r="B90" s="79">
        <f t="shared" si="13"/>
        <v>2018</v>
      </c>
      <c r="C90" s="9"/>
      <c r="D90" s="62" t="e">
        <f t="shared" si="14"/>
        <v>#DIV/0!</v>
      </c>
      <c r="E90" s="9"/>
      <c r="F90" s="9"/>
      <c r="G90" s="9"/>
      <c r="H90" s="9"/>
      <c r="I90" s="9"/>
      <c r="J90" s="9"/>
      <c r="K90" s="62" t="e">
        <f t="shared" si="15"/>
        <v>#DIV/0!</v>
      </c>
      <c r="L90" s="9"/>
      <c r="M90" s="9"/>
      <c r="N90" s="62" t="e">
        <f t="shared" si="16"/>
        <v>#DIV/0!</v>
      </c>
    </row>
    <row r="91" spans="1:14" x14ac:dyDescent="0.25">
      <c r="A91" s="8">
        <f t="shared" si="17"/>
        <v>43340</v>
      </c>
      <c r="B91" s="79">
        <f t="shared" si="13"/>
        <v>2018</v>
      </c>
      <c r="C91" s="9"/>
      <c r="D91" s="62" t="e">
        <f t="shared" si="14"/>
        <v>#DIV/0!</v>
      </c>
      <c r="E91" s="9"/>
      <c r="F91" s="9"/>
      <c r="G91" s="9"/>
      <c r="H91" s="9"/>
      <c r="I91" s="9"/>
      <c r="J91" s="9"/>
      <c r="K91" s="62" t="e">
        <f t="shared" si="15"/>
        <v>#DIV/0!</v>
      </c>
      <c r="L91" s="9"/>
      <c r="M91" s="9"/>
      <c r="N91" s="62" t="e">
        <f t="shared" si="16"/>
        <v>#DIV/0!</v>
      </c>
    </row>
    <row r="92" spans="1:14" x14ac:dyDescent="0.25">
      <c r="A92" s="8">
        <f t="shared" si="17"/>
        <v>43355</v>
      </c>
      <c r="B92" s="79">
        <f t="shared" si="13"/>
        <v>2018</v>
      </c>
      <c r="C92" s="9"/>
      <c r="D92" s="62" t="e">
        <f t="shared" si="14"/>
        <v>#DIV/0!</v>
      </c>
      <c r="E92" s="9"/>
      <c r="F92" s="9"/>
      <c r="G92" s="9"/>
      <c r="H92" s="9"/>
      <c r="I92" s="9"/>
      <c r="J92" s="9"/>
      <c r="K92" s="62" t="e">
        <f t="shared" si="15"/>
        <v>#DIV/0!</v>
      </c>
      <c r="L92" s="9"/>
      <c r="M92" s="9"/>
      <c r="N92" s="62" t="e">
        <f t="shared" si="16"/>
        <v>#DIV/0!</v>
      </c>
    </row>
    <row r="93" spans="1:14" x14ac:dyDescent="0.25">
      <c r="A93" s="8">
        <f t="shared" si="17"/>
        <v>43370</v>
      </c>
      <c r="B93" s="79">
        <f t="shared" si="13"/>
        <v>2018</v>
      </c>
      <c r="C93" s="9"/>
      <c r="D93" s="62" t="e">
        <f t="shared" si="14"/>
        <v>#DIV/0!</v>
      </c>
      <c r="E93" s="9"/>
      <c r="F93" s="9"/>
      <c r="G93" s="9"/>
      <c r="H93" s="9"/>
      <c r="I93" s="9"/>
      <c r="J93" s="9"/>
      <c r="K93" s="62" t="e">
        <f t="shared" si="15"/>
        <v>#DIV/0!</v>
      </c>
      <c r="L93" s="9"/>
      <c r="M93" s="9"/>
      <c r="N93" s="62" t="e">
        <f t="shared" si="16"/>
        <v>#DIV/0!</v>
      </c>
    </row>
    <row r="94" spans="1:14" x14ac:dyDescent="0.25">
      <c r="A94" s="8">
        <f t="shared" si="17"/>
        <v>43385</v>
      </c>
      <c r="B94" s="79">
        <f t="shared" si="13"/>
        <v>2018</v>
      </c>
      <c r="C94" s="9"/>
      <c r="D94" s="62" t="e">
        <f t="shared" si="14"/>
        <v>#DIV/0!</v>
      </c>
      <c r="E94" s="9"/>
      <c r="F94" s="9"/>
      <c r="G94" s="9"/>
      <c r="H94" s="9"/>
      <c r="I94" s="9"/>
      <c r="J94" s="9"/>
      <c r="K94" s="62" t="e">
        <f t="shared" si="15"/>
        <v>#DIV/0!</v>
      </c>
      <c r="L94" s="9"/>
      <c r="M94" s="9"/>
      <c r="N94" s="62" t="e">
        <f t="shared" si="16"/>
        <v>#DIV/0!</v>
      </c>
    </row>
    <row r="95" spans="1:14" x14ac:dyDescent="0.25">
      <c r="A95" s="8">
        <f t="shared" si="17"/>
        <v>43400</v>
      </c>
      <c r="B95" s="79">
        <f t="shared" si="13"/>
        <v>2018</v>
      </c>
      <c r="C95" s="9"/>
      <c r="D95" s="62" t="e">
        <f t="shared" si="14"/>
        <v>#DIV/0!</v>
      </c>
      <c r="E95" s="9"/>
      <c r="F95" s="9"/>
      <c r="G95" s="9"/>
      <c r="H95" s="9"/>
      <c r="I95" s="9"/>
      <c r="J95" s="9"/>
      <c r="K95" s="62" t="e">
        <f t="shared" si="15"/>
        <v>#DIV/0!</v>
      </c>
      <c r="L95" s="9"/>
      <c r="M95" s="9"/>
      <c r="N95" s="62" t="e">
        <f t="shared" si="16"/>
        <v>#DIV/0!</v>
      </c>
    </row>
    <row r="96" spans="1:14" x14ac:dyDescent="0.25">
      <c r="A96" s="8">
        <f t="shared" si="17"/>
        <v>43415</v>
      </c>
      <c r="B96" s="79">
        <f t="shared" si="13"/>
        <v>2018</v>
      </c>
      <c r="C96" s="9"/>
      <c r="D96" s="62" t="e">
        <f t="shared" si="14"/>
        <v>#DIV/0!</v>
      </c>
      <c r="E96" s="9"/>
      <c r="F96" s="9"/>
      <c r="G96" s="9"/>
      <c r="H96" s="9"/>
      <c r="I96" s="9"/>
      <c r="J96" s="9"/>
      <c r="K96" s="62" t="e">
        <f t="shared" si="15"/>
        <v>#DIV/0!</v>
      </c>
      <c r="L96" s="9"/>
      <c r="M96" s="9"/>
      <c r="N96" s="62" t="e">
        <f t="shared" si="16"/>
        <v>#DIV/0!</v>
      </c>
    </row>
    <row r="97" spans="1:14" x14ac:dyDescent="0.25">
      <c r="A97" s="8">
        <f t="shared" si="17"/>
        <v>43430</v>
      </c>
      <c r="B97" s="79">
        <f t="shared" si="13"/>
        <v>2018</v>
      </c>
      <c r="C97" s="9"/>
      <c r="D97" s="62" t="e">
        <f t="shared" si="14"/>
        <v>#DIV/0!</v>
      </c>
      <c r="E97" s="9"/>
      <c r="F97" s="9"/>
      <c r="G97" s="9"/>
      <c r="H97" s="9"/>
      <c r="I97" s="9"/>
      <c r="J97" s="9"/>
      <c r="K97" s="62" t="e">
        <f t="shared" si="15"/>
        <v>#DIV/0!</v>
      </c>
      <c r="L97" s="9"/>
      <c r="M97" s="9"/>
      <c r="N97" s="62" t="e">
        <f t="shared" si="16"/>
        <v>#DIV/0!</v>
      </c>
    </row>
    <row r="98" spans="1:14" x14ac:dyDescent="0.25">
      <c r="A98" s="8">
        <f t="shared" si="17"/>
        <v>43445</v>
      </c>
      <c r="B98" s="79">
        <f t="shared" si="13"/>
        <v>2018</v>
      </c>
      <c r="C98" s="9"/>
      <c r="D98" s="62" t="e">
        <f t="shared" si="14"/>
        <v>#DIV/0!</v>
      </c>
      <c r="E98" s="9"/>
      <c r="F98" s="9"/>
      <c r="G98" s="9"/>
      <c r="H98" s="9"/>
      <c r="I98" s="9"/>
      <c r="J98" s="9"/>
      <c r="K98" s="62" t="e">
        <f t="shared" si="15"/>
        <v>#DIV/0!</v>
      </c>
      <c r="L98" s="9"/>
      <c r="M98" s="9"/>
      <c r="N98" s="62" t="e">
        <f t="shared" si="16"/>
        <v>#DIV/0!</v>
      </c>
    </row>
    <row r="99" spans="1:14" x14ac:dyDescent="0.25">
      <c r="A99" s="8">
        <f t="shared" si="17"/>
        <v>43460</v>
      </c>
      <c r="B99" s="79">
        <f t="shared" si="13"/>
        <v>2018</v>
      </c>
      <c r="C99" s="9"/>
      <c r="D99" s="62" t="e">
        <f t="shared" si="14"/>
        <v>#DIV/0!</v>
      </c>
      <c r="E99" s="9"/>
      <c r="F99" s="9"/>
      <c r="G99" s="9"/>
      <c r="H99" s="9"/>
      <c r="I99" s="9"/>
      <c r="J99" s="9"/>
      <c r="K99" s="62" t="e">
        <f t="shared" si="15"/>
        <v>#DIV/0!</v>
      </c>
      <c r="L99" s="9"/>
      <c r="M99" s="9"/>
      <c r="N99" s="62" t="e">
        <f t="shared" si="16"/>
        <v>#DIV/0!</v>
      </c>
    </row>
    <row r="100" spans="1:14" x14ac:dyDescent="0.25">
      <c r="A100" s="8">
        <f t="shared" si="17"/>
        <v>43475</v>
      </c>
      <c r="B100" s="79">
        <f t="shared" si="13"/>
        <v>2019</v>
      </c>
      <c r="C100" s="9"/>
      <c r="D100" s="62" t="e">
        <f t="shared" si="14"/>
        <v>#DIV/0!</v>
      </c>
      <c r="E100" s="9"/>
      <c r="F100" s="9"/>
      <c r="G100" s="9"/>
      <c r="H100" s="9"/>
      <c r="I100" s="9"/>
      <c r="J100" s="9"/>
      <c r="K100" s="62" t="e">
        <f t="shared" si="15"/>
        <v>#DIV/0!</v>
      </c>
      <c r="L100" s="9"/>
      <c r="M100" s="9"/>
      <c r="N100" s="62" t="e">
        <f t="shared" si="16"/>
        <v>#DIV/0!</v>
      </c>
    </row>
    <row r="101" spans="1:14" x14ac:dyDescent="0.25">
      <c r="A101" s="8">
        <f t="shared" si="17"/>
        <v>43490</v>
      </c>
      <c r="B101" s="79">
        <f t="shared" si="13"/>
        <v>2019</v>
      </c>
      <c r="C101" s="9"/>
      <c r="D101" s="62" t="e">
        <f t="shared" si="14"/>
        <v>#DIV/0!</v>
      </c>
      <c r="E101" s="9"/>
      <c r="F101" s="9"/>
      <c r="G101" s="9"/>
      <c r="H101" s="9"/>
      <c r="I101" s="9"/>
      <c r="J101" s="9"/>
      <c r="K101" s="62" t="e">
        <f t="shared" si="15"/>
        <v>#DIV/0!</v>
      </c>
      <c r="L101" s="9"/>
      <c r="M101" s="9"/>
      <c r="N101" s="62" t="e">
        <f t="shared" si="16"/>
        <v>#DIV/0!</v>
      </c>
    </row>
    <row r="102" spans="1:14" x14ac:dyDescent="0.25">
      <c r="A102" s="8">
        <f t="shared" si="17"/>
        <v>43505</v>
      </c>
      <c r="B102" s="79">
        <f t="shared" si="13"/>
        <v>2019</v>
      </c>
      <c r="C102" s="9"/>
      <c r="D102" s="62" t="e">
        <f t="shared" si="14"/>
        <v>#DIV/0!</v>
      </c>
      <c r="E102" s="9"/>
      <c r="F102" s="9"/>
      <c r="G102" s="9"/>
      <c r="H102" s="9"/>
      <c r="I102" s="9"/>
      <c r="J102" s="9"/>
      <c r="K102" s="62" t="e">
        <f t="shared" si="15"/>
        <v>#DIV/0!</v>
      </c>
      <c r="L102" s="9"/>
      <c r="M102" s="9"/>
      <c r="N102" s="62" t="e">
        <f t="shared" si="16"/>
        <v>#DIV/0!</v>
      </c>
    </row>
    <row r="103" spans="1:14" x14ac:dyDescent="0.25">
      <c r="A103" s="8">
        <f t="shared" si="17"/>
        <v>43520</v>
      </c>
      <c r="B103" s="79">
        <f t="shared" si="13"/>
        <v>2019</v>
      </c>
      <c r="C103" s="9"/>
      <c r="D103" s="62" t="e">
        <f t="shared" si="14"/>
        <v>#DIV/0!</v>
      </c>
      <c r="E103" s="9"/>
      <c r="F103" s="9"/>
      <c r="G103" s="9"/>
      <c r="H103" s="9"/>
      <c r="I103" s="9"/>
      <c r="J103" s="9"/>
      <c r="K103" s="62" t="e">
        <f t="shared" si="15"/>
        <v>#DIV/0!</v>
      </c>
      <c r="L103" s="9"/>
      <c r="M103" s="9"/>
      <c r="N103" s="62" t="e">
        <f t="shared" si="16"/>
        <v>#DIV/0!</v>
      </c>
    </row>
    <row r="104" spans="1:14" x14ac:dyDescent="0.25">
      <c r="A104" s="8">
        <f t="shared" si="17"/>
        <v>43535</v>
      </c>
      <c r="B104" s="79">
        <f t="shared" si="13"/>
        <v>2019</v>
      </c>
      <c r="C104" s="9"/>
      <c r="D104" s="62" t="e">
        <f t="shared" si="14"/>
        <v>#DIV/0!</v>
      </c>
      <c r="E104" s="9"/>
      <c r="F104" s="9"/>
      <c r="G104" s="9"/>
      <c r="H104" s="9"/>
      <c r="I104" s="9"/>
      <c r="J104" s="9"/>
      <c r="K104" s="62" t="e">
        <f t="shared" si="15"/>
        <v>#DIV/0!</v>
      </c>
      <c r="L104" s="9"/>
      <c r="M104" s="9"/>
      <c r="N104" s="62" t="e">
        <f t="shared" si="16"/>
        <v>#DIV/0!</v>
      </c>
    </row>
    <row r="105" spans="1:14" x14ac:dyDescent="0.25">
      <c r="A105" s="8">
        <f t="shared" si="17"/>
        <v>43550</v>
      </c>
      <c r="B105" s="79">
        <f t="shared" si="13"/>
        <v>2019</v>
      </c>
      <c r="C105" s="9"/>
      <c r="D105" s="62" t="e">
        <f t="shared" si="14"/>
        <v>#DIV/0!</v>
      </c>
      <c r="E105" s="9"/>
      <c r="F105" s="9"/>
      <c r="G105" s="9"/>
      <c r="H105" s="9"/>
      <c r="I105" s="9"/>
      <c r="J105" s="9"/>
      <c r="K105" s="62" t="e">
        <f t="shared" si="15"/>
        <v>#DIV/0!</v>
      </c>
      <c r="L105" s="9"/>
      <c r="M105" s="9"/>
      <c r="N105" s="62" t="e">
        <f t="shared" si="16"/>
        <v>#DIV/0!</v>
      </c>
    </row>
    <row r="106" spans="1:14" x14ac:dyDescent="0.25">
      <c r="A106" s="8">
        <f t="shared" si="17"/>
        <v>43565</v>
      </c>
      <c r="B106" s="79">
        <f t="shared" si="13"/>
        <v>2019</v>
      </c>
      <c r="C106" s="9"/>
      <c r="D106" s="62" t="e">
        <f t="shared" si="14"/>
        <v>#DIV/0!</v>
      </c>
      <c r="E106" s="9"/>
      <c r="F106" s="9"/>
      <c r="G106" s="9"/>
      <c r="H106" s="9"/>
      <c r="I106" s="9"/>
      <c r="J106" s="9"/>
      <c r="K106" s="62" t="e">
        <f t="shared" si="15"/>
        <v>#DIV/0!</v>
      </c>
      <c r="L106" s="9"/>
      <c r="M106" s="9"/>
      <c r="N106" s="62" t="e">
        <f t="shared" si="16"/>
        <v>#DIV/0!</v>
      </c>
    </row>
    <row r="107" spans="1:14" x14ac:dyDescent="0.25">
      <c r="A107" s="8">
        <f t="shared" si="17"/>
        <v>43580</v>
      </c>
      <c r="B107" s="79">
        <f t="shared" si="13"/>
        <v>2019</v>
      </c>
      <c r="C107" s="9"/>
      <c r="D107" s="62" t="e">
        <f t="shared" si="14"/>
        <v>#DIV/0!</v>
      </c>
      <c r="E107" s="9"/>
      <c r="F107" s="9"/>
      <c r="G107" s="9"/>
      <c r="H107" s="9"/>
      <c r="I107" s="9"/>
      <c r="J107" s="9"/>
      <c r="K107" s="62" t="e">
        <f t="shared" si="15"/>
        <v>#DIV/0!</v>
      </c>
      <c r="L107" s="9"/>
      <c r="M107" s="9"/>
      <c r="N107" s="62" t="e">
        <f t="shared" si="16"/>
        <v>#DIV/0!</v>
      </c>
    </row>
    <row r="108" spans="1:14" x14ac:dyDescent="0.25">
      <c r="A108" s="8">
        <f t="shared" si="17"/>
        <v>43595</v>
      </c>
      <c r="B108" s="79">
        <f t="shared" si="13"/>
        <v>2019</v>
      </c>
      <c r="C108" s="9"/>
      <c r="D108" s="62" t="e">
        <f t="shared" si="14"/>
        <v>#DIV/0!</v>
      </c>
      <c r="E108" s="9"/>
      <c r="F108" s="9"/>
      <c r="G108" s="9"/>
      <c r="H108" s="9"/>
      <c r="I108" s="9"/>
      <c r="J108" s="9"/>
      <c r="K108" s="62" t="e">
        <f t="shared" si="15"/>
        <v>#DIV/0!</v>
      </c>
      <c r="L108" s="9"/>
      <c r="M108" s="9"/>
      <c r="N108" s="62" t="e">
        <f t="shared" si="16"/>
        <v>#DIV/0!</v>
      </c>
    </row>
    <row r="109" spans="1:14" x14ac:dyDescent="0.25">
      <c r="A109" s="8">
        <f t="shared" si="17"/>
        <v>43610</v>
      </c>
      <c r="B109" s="79">
        <f t="shared" si="13"/>
        <v>2019</v>
      </c>
      <c r="C109" s="9"/>
      <c r="D109" s="62" t="e">
        <f t="shared" si="14"/>
        <v>#DIV/0!</v>
      </c>
      <c r="E109" s="9"/>
      <c r="F109" s="9"/>
      <c r="G109" s="9"/>
      <c r="H109" s="9"/>
      <c r="I109" s="9"/>
      <c r="J109" s="9"/>
      <c r="K109" s="62" t="e">
        <f t="shared" si="15"/>
        <v>#DIV/0!</v>
      </c>
      <c r="L109" s="9"/>
      <c r="M109" s="9"/>
      <c r="N109" s="62" t="e">
        <f t="shared" si="16"/>
        <v>#DIV/0!</v>
      </c>
    </row>
    <row r="110" spans="1:14" x14ac:dyDescent="0.25">
      <c r="A110" s="8">
        <f t="shared" si="17"/>
        <v>43625</v>
      </c>
      <c r="B110" s="79">
        <f t="shared" si="13"/>
        <v>2019</v>
      </c>
      <c r="C110" s="9"/>
      <c r="D110" s="62" t="e">
        <f t="shared" si="14"/>
        <v>#DIV/0!</v>
      </c>
      <c r="E110" s="9"/>
      <c r="F110" s="9"/>
      <c r="G110" s="9"/>
      <c r="H110" s="9"/>
      <c r="I110" s="9"/>
      <c r="J110" s="9"/>
      <c r="K110" s="62" t="e">
        <f t="shared" si="15"/>
        <v>#DIV/0!</v>
      </c>
      <c r="L110" s="9"/>
      <c r="M110" s="9"/>
      <c r="N110" s="62" t="e">
        <f t="shared" si="16"/>
        <v>#DIV/0!</v>
      </c>
    </row>
    <row r="111" spans="1:14" x14ac:dyDescent="0.25">
      <c r="A111" s="8">
        <f t="shared" si="17"/>
        <v>43640</v>
      </c>
      <c r="B111" s="79">
        <f t="shared" si="13"/>
        <v>2019</v>
      </c>
      <c r="C111" s="9"/>
      <c r="D111" s="62" t="e">
        <f t="shared" si="14"/>
        <v>#DIV/0!</v>
      </c>
      <c r="E111" s="9"/>
      <c r="F111" s="9"/>
      <c r="G111" s="9"/>
      <c r="H111" s="9"/>
      <c r="I111" s="9"/>
      <c r="J111" s="9"/>
      <c r="K111" s="62" t="e">
        <f t="shared" si="15"/>
        <v>#DIV/0!</v>
      </c>
      <c r="L111" s="9"/>
      <c r="M111" s="9"/>
      <c r="N111" s="62" t="e">
        <f t="shared" si="16"/>
        <v>#DIV/0!</v>
      </c>
    </row>
    <row r="112" spans="1:14" x14ac:dyDescent="0.25">
      <c r="A112" s="8">
        <f t="shared" si="17"/>
        <v>43655</v>
      </c>
      <c r="B112" s="79">
        <f t="shared" si="13"/>
        <v>2019</v>
      </c>
      <c r="C112" s="9"/>
      <c r="D112" s="62" t="e">
        <f t="shared" si="14"/>
        <v>#DIV/0!</v>
      </c>
      <c r="E112" s="9"/>
      <c r="F112" s="9"/>
      <c r="G112" s="9"/>
      <c r="H112" s="9"/>
      <c r="I112" s="9"/>
      <c r="J112" s="9"/>
      <c r="K112" s="62" t="e">
        <f t="shared" si="15"/>
        <v>#DIV/0!</v>
      </c>
      <c r="L112" s="9"/>
      <c r="M112" s="9"/>
      <c r="N112" s="62" t="e">
        <f t="shared" si="16"/>
        <v>#DIV/0!</v>
      </c>
    </row>
    <row r="113" spans="1:14" x14ac:dyDescent="0.25">
      <c r="A113" s="8">
        <f t="shared" si="17"/>
        <v>43670</v>
      </c>
      <c r="B113" s="79">
        <f t="shared" si="13"/>
        <v>2019</v>
      </c>
      <c r="C113" s="9"/>
      <c r="D113" s="62" t="e">
        <f t="shared" si="14"/>
        <v>#DIV/0!</v>
      </c>
      <c r="E113" s="9"/>
      <c r="F113" s="9"/>
      <c r="G113" s="9"/>
      <c r="H113" s="9"/>
      <c r="I113" s="9"/>
      <c r="J113" s="9"/>
      <c r="K113" s="62" t="e">
        <f t="shared" si="15"/>
        <v>#DIV/0!</v>
      </c>
      <c r="L113" s="9"/>
      <c r="M113" s="9"/>
      <c r="N113" s="62" t="e">
        <f t="shared" si="16"/>
        <v>#DIV/0!</v>
      </c>
    </row>
    <row r="114" spans="1:14" x14ac:dyDescent="0.25">
      <c r="A114" s="8">
        <f t="shared" si="17"/>
        <v>43685</v>
      </c>
      <c r="B114" s="79">
        <f t="shared" si="13"/>
        <v>2019</v>
      </c>
      <c r="C114" s="9"/>
      <c r="D114" s="62" t="e">
        <f t="shared" si="14"/>
        <v>#DIV/0!</v>
      </c>
      <c r="E114" s="9"/>
      <c r="F114" s="9"/>
      <c r="G114" s="9"/>
      <c r="H114" s="9"/>
      <c r="I114" s="9"/>
      <c r="J114" s="9"/>
      <c r="K114" s="62" t="e">
        <f t="shared" si="15"/>
        <v>#DIV/0!</v>
      </c>
      <c r="L114" s="9"/>
      <c r="M114" s="9"/>
      <c r="N114" s="62" t="e">
        <f t="shared" si="16"/>
        <v>#DIV/0!</v>
      </c>
    </row>
    <row r="115" spans="1:14" x14ac:dyDescent="0.25">
      <c r="A115" s="8">
        <f t="shared" si="17"/>
        <v>43700</v>
      </c>
      <c r="B115" s="79">
        <f t="shared" si="13"/>
        <v>2019</v>
      </c>
      <c r="C115" s="9"/>
      <c r="D115" s="62" t="e">
        <f t="shared" si="14"/>
        <v>#DIV/0!</v>
      </c>
      <c r="E115" s="9"/>
      <c r="F115" s="9"/>
      <c r="G115" s="9"/>
      <c r="H115" s="9"/>
      <c r="I115" s="9"/>
      <c r="J115" s="9"/>
      <c r="K115" s="62" t="e">
        <f t="shared" si="15"/>
        <v>#DIV/0!</v>
      </c>
      <c r="L115" s="9"/>
      <c r="M115" s="9"/>
      <c r="N115" s="62" t="e">
        <f t="shared" si="16"/>
        <v>#DIV/0!</v>
      </c>
    </row>
    <row r="116" spans="1:14" x14ac:dyDescent="0.25">
      <c r="A116" s="8">
        <f t="shared" si="17"/>
        <v>43715</v>
      </c>
      <c r="B116" s="79">
        <f t="shared" si="13"/>
        <v>2019</v>
      </c>
      <c r="C116" s="9"/>
      <c r="D116" s="62" t="e">
        <f t="shared" si="14"/>
        <v>#DIV/0!</v>
      </c>
      <c r="E116" s="9"/>
      <c r="F116" s="9"/>
      <c r="G116" s="9"/>
      <c r="H116" s="9"/>
      <c r="I116" s="9"/>
      <c r="J116" s="9"/>
      <c r="K116" s="62" t="e">
        <f t="shared" si="15"/>
        <v>#DIV/0!</v>
      </c>
      <c r="L116" s="9"/>
      <c r="M116" s="9"/>
      <c r="N116" s="62" t="e">
        <f t="shared" si="16"/>
        <v>#DIV/0!</v>
      </c>
    </row>
    <row r="117" spans="1:14" x14ac:dyDescent="0.25">
      <c r="A117" s="8">
        <f t="shared" si="17"/>
        <v>43730</v>
      </c>
      <c r="B117" s="79">
        <f t="shared" si="13"/>
        <v>2019</v>
      </c>
      <c r="C117" s="9"/>
      <c r="D117" s="62" t="e">
        <f t="shared" si="14"/>
        <v>#DIV/0!</v>
      </c>
      <c r="E117" s="9"/>
      <c r="F117" s="9"/>
      <c r="G117" s="9"/>
      <c r="H117" s="9"/>
      <c r="I117" s="9"/>
      <c r="J117" s="9"/>
      <c r="K117" s="62" t="e">
        <f t="shared" si="15"/>
        <v>#DIV/0!</v>
      </c>
      <c r="L117" s="9"/>
      <c r="M117" s="9"/>
      <c r="N117" s="62" t="e">
        <f t="shared" si="16"/>
        <v>#DIV/0!</v>
      </c>
    </row>
    <row r="118" spans="1:14" x14ac:dyDescent="0.25">
      <c r="A118" s="8">
        <f t="shared" si="17"/>
        <v>43745</v>
      </c>
      <c r="B118" s="79">
        <f t="shared" si="13"/>
        <v>2019</v>
      </c>
      <c r="C118" s="9"/>
      <c r="D118" s="62" t="e">
        <f t="shared" si="14"/>
        <v>#DIV/0!</v>
      </c>
      <c r="E118" s="9"/>
      <c r="F118" s="9"/>
      <c r="G118" s="9"/>
      <c r="H118" s="9"/>
      <c r="I118" s="9"/>
      <c r="J118" s="9"/>
      <c r="K118" s="62" t="e">
        <f t="shared" si="15"/>
        <v>#DIV/0!</v>
      </c>
      <c r="L118" s="9"/>
      <c r="M118" s="9"/>
      <c r="N118" s="62" t="e">
        <f t="shared" si="16"/>
        <v>#DIV/0!</v>
      </c>
    </row>
    <row r="119" spans="1:14" x14ac:dyDescent="0.25">
      <c r="A119" s="8">
        <f t="shared" si="17"/>
        <v>43760</v>
      </c>
      <c r="B119" s="79">
        <f t="shared" si="13"/>
        <v>2019</v>
      </c>
      <c r="C119" s="9"/>
      <c r="D119" s="62" t="e">
        <f t="shared" si="14"/>
        <v>#DIV/0!</v>
      </c>
      <c r="E119" s="9"/>
      <c r="F119" s="9"/>
      <c r="G119" s="9"/>
      <c r="H119" s="9"/>
      <c r="I119" s="9"/>
      <c r="J119" s="9"/>
      <c r="K119" s="62" t="e">
        <f t="shared" si="15"/>
        <v>#DIV/0!</v>
      </c>
      <c r="L119" s="9"/>
      <c r="M119" s="9"/>
      <c r="N119" s="62" t="e">
        <f t="shared" si="16"/>
        <v>#DIV/0!</v>
      </c>
    </row>
    <row r="120" spans="1:14" x14ac:dyDescent="0.25">
      <c r="A120" s="8">
        <f t="shared" si="17"/>
        <v>43775</v>
      </c>
      <c r="B120" s="79">
        <f t="shared" si="13"/>
        <v>2019</v>
      </c>
      <c r="C120" s="9"/>
      <c r="D120" s="62" t="e">
        <f t="shared" si="14"/>
        <v>#DIV/0!</v>
      </c>
      <c r="E120" s="9"/>
      <c r="F120" s="9"/>
      <c r="G120" s="9"/>
      <c r="H120" s="9"/>
      <c r="I120" s="9"/>
      <c r="J120" s="9"/>
      <c r="K120" s="62" t="e">
        <f t="shared" si="15"/>
        <v>#DIV/0!</v>
      </c>
      <c r="L120" s="9"/>
      <c r="M120" s="9"/>
      <c r="N120" s="62" t="e">
        <f t="shared" si="16"/>
        <v>#DIV/0!</v>
      </c>
    </row>
    <row r="121" spans="1:14" x14ac:dyDescent="0.25">
      <c r="A121" s="8">
        <f t="shared" si="17"/>
        <v>43790</v>
      </c>
      <c r="B121" s="79">
        <f t="shared" si="13"/>
        <v>2019</v>
      </c>
      <c r="C121" s="9"/>
      <c r="D121" s="62" t="e">
        <f t="shared" si="14"/>
        <v>#DIV/0!</v>
      </c>
      <c r="E121" s="9"/>
      <c r="F121" s="9"/>
      <c r="G121" s="9"/>
      <c r="H121" s="9"/>
      <c r="I121" s="9"/>
      <c r="J121" s="9"/>
      <c r="K121" s="62" t="e">
        <f t="shared" si="15"/>
        <v>#DIV/0!</v>
      </c>
      <c r="L121" s="9"/>
      <c r="M121" s="9"/>
      <c r="N121" s="62" t="e">
        <f t="shared" si="16"/>
        <v>#DIV/0!</v>
      </c>
    </row>
    <row r="122" spans="1:14" x14ac:dyDescent="0.25">
      <c r="A122" s="8">
        <f t="shared" si="17"/>
        <v>43805</v>
      </c>
      <c r="B122" s="79">
        <f t="shared" si="13"/>
        <v>2019</v>
      </c>
      <c r="C122" s="9"/>
      <c r="D122" s="62" t="e">
        <f t="shared" si="14"/>
        <v>#DIV/0!</v>
      </c>
      <c r="E122" s="9"/>
      <c r="F122" s="9"/>
      <c r="G122" s="9"/>
      <c r="H122" s="9"/>
      <c r="I122" s="9"/>
      <c r="J122" s="9"/>
      <c r="K122" s="62" t="e">
        <f t="shared" si="15"/>
        <v>#DIV/0!</v>
      </c>
      <c r="L122" s="9"/>
      <c r="M122" s="9"/>
      <c r="N122" s="62" t="e">
        <f t="shared" si="16"/>
        <v>#DIV/0!</v>
      </c>
    </row>
    <row r="123" spans="1:14" x14ac:dyDescent="0.25">
      <c r="A123" s="8">
        <f t="shared" si="17"/>
        <v>43820</v>
      </c>
      <c r="B123" s="79">
        <f t="shared" si="13"/>
        <v>2019</v>
      </c>
      <c r="C123" s="9"/>
      <c r="D123" s="62" t="e">
        <f t="shared" si="14"/>
        <v>#DIV/0!</v>
      </c>
      <c r="E123" s="9"/>
      <c r="F123" s="9"/>
      <c r="G123" s="9"/>
      <c r="H123" s="9"/>
      <c r="I123" s="9"/>
      <c r="J123" s="9"/>
      <c r="K123" s="62" t="e">
        <f t="shared" si="15"/>
        <v>#DIV/0!</v>
      </c>
      <c r="L123" s="9"/>
      <c r="M123" s="9"/>
      <c r="N123" s="62" t="e">
        <f t="shared" si="16"/>
        <v>#DIV/0!</v>
      </c>
    </row>
    <row r="124" spans="1:14" x14ac:dyDescent="0.25">
      <c r="A124" s="8">
        <f t="shared" si="17"/>
        <v>43835</v>
      </c>
      <c r="B124" s="79">
        <f t="shared" si="13"/>
        <v>2020</v>
      </c>
      <c r="C124" s="9"/>
      <c r="D124" s="62" t="e">
        <f t="shared" si="14"/>
        <v>#DIV/0!</v>
      </c>
      <c r="E124" s="9"/>
      <c r="F124" s="9"/>
      <c r="G124" s="9"/>
      <c r="H124" s="9"/>
      <c r="I124" s="9"/>
      <c r="J124" s="9"/>
      <c r="K124" s="62" t="e">
        <f t="shared" si="15"/>
        <v>#DIV/0!</v>
      </c>
      <c r="L124" s="9"/>
      <c r="M124" s="9"/>
      <c r="N124" s="62" t="e">
        <f t="shared" si="16"/>
        <v>#DIV/0!</v>
      </c>
    </row>
    <row r="125" spans="1:14" x14ac:dyDescent="0.25">
      <c r="A125" s="8">
        <f t="shared" si="17"/>
        <v>43850</v>
      </c>
      <c r="B125" s="79">
        <f t="shared" si="13"/>
        <v>2020</v>
      </c>
      <c r="C125" s="9"/>
      <c r="D125" s="62" t="e">
        <f t="shared" si="14"/>
        <v>#DIV/0!</v>
      </c>
      <c r="E125" s="9"/>
      <c r="F125" s="9"/>
      <c r="G125" s="9"/>
      <c r="H125" s="9"/>
      <c r="I125" s="9"/>
      <c r="J125" s="9"/>
      <c r="K125" s="62" t="e">
        <f t="shared" si="15"/>
        <v>#DIV/0!</v>
      </c>
      <c r="L125" s="9"/>
      <c r="M125" s="9"/>
      <c r="N125" s="62" t="e">
        <f t="shared" si="16"/>
        <v>#DIV/0!</v>
      </c>
    </row>
    <row r="126" spans="1:14" x14ac:dyDescent="0.25">
      <c r="A126" s="8">
        <f t="shared" si="17"/>
        <v>43865</v>
      </c>
      <c r="B126" s="79">
        <f t="shared" si="13"/>
        <v>2020</v>
      </c>
      <c r="C126" s="9"/>
      <c r="D126" s="62" t="e">
        <f t="shared" si="14"/>
        <v>#DIV/0!</v>
      </c>
      <c r="E126" s="9"/>
      <c r="F126" s="9"/>
      <c r="G126" s="9"/>
      <c r="H126" s="9"/>
      <c r="I126" s="9"/>
      <c r="J126" s="9"/>
      <c r="K126" s="62" t="e">
        <f t="shared" si="15"/>
        <v>#DIV/0!</v>
      </c>
      <c r="L126" s="9"/>
      <c r="M126" s="9"/>
      <c r="N126" s="62" t="e">
        <f t="shared" si="16"/>
        <v>#DIV/0!</v>
      </c>
    </row>
    <row r="127" spans="1:14" x14ac:dyDescent="0.25">
      <c r="A127" s="8">
        <f t="shared" si="17"/>
        <v>43880</v>
      </c>
      <c r="B127" s="79">
        <f t="shared" si="13"/>
        <v>2020</v>
      </c>
      <c r="C127" s="9"/>
      <c r="D127" s="62" t="e">
        <f t="shared" si="14"/>
        <v>#DIV/0!</v>
      </c>
      <c r="E127" s="9"/>
      <c r="F127" s="9"/>
      <c r="G127" s="9"/>
      <c r="H127" s="9"/>
      <c r="I127" s="9"/>
      <c r="J127" s="9"/>
      <c r="K127" s="62" t="e">
        <f t="shared" si="15"/>
        <v>#DIV/0!</v>
      </c>
      <c r="L127" s="9"/>
      <c r="M127" s="9"/>
      <c r="N127" s="62" t="e">
        <f t="shared" si="16"/>
        <v>#DIV/0!</v>
      </c>
    </row>
    <row r="128" spans="1:14" x14ac:dyDescent="0.25">
      <c r="A128" s="8">
        <f t="shared" si="17"/>
        <v>43895</v>
      </c>
      <c r="B128" s="79">
        <f t="shared" si="13"/>
        <v>2020</v>
      </c>
      <c r="C128" s="9"/>
      <c r="D128" s="62" t="e">
        <f t="shared" si="14"/>
        <v>#DIV/0!</v>
      </c>
      <c r="E128" s="9"/>
      <c r="F128" s="9"/>
      <c r="G128" s="9"/>
      <c r="H128" s="9"/>
      <c r="I128" s="9"/>
      <c r="J128" s="9"/>
      <c r="K128" s="62" t="e">
        <f t="shared" si="15"/>
        <v>#DIV/0!</v>
      </c>
      <c r="L128" s="9"/>
      <c r="M128" s="9"/>
      <c r="N128" s="62" t="e">
        <f t="shared" si="16"/>
        <v>#DIV/0!</v>
      </c>
    </row>
    <row r="129" spans="1:14" x14ac:dyDescent="0.25">
      <c r="A129" s="8">
        <f t="shared" si="17"/>
        <v>43910</v>
      </c>
      <c r="B129" s="79">
        <f t="shared" si="13"/>
        <v>2020</v>
      </c>
      <c r="C129" s="9"/>
      <c r="D129" s="62" t="e">
        <f t="shared" si="14"/>
        <v>#DIV/0!</v>
      </c>
      <c r="E129" s="9"/>
      <c r="F129" s="9"/>
      <c r="G129" s="9"/>
      <c r="H129" s="9"/>
      <c r="I129" s="9"/>
      <c r="J129" s="9"/>
      <c r="K129" s="62" t="e">
        <f t="shared" si="15"/>
        <v>#DIV/0!</v>
      </c>
      <c r="L129" s="9"/>
      <c r="M129" s="9"/>
      <c r="N129" s="62" t="e">
        <f t="shared" si="16"/>
        <v>#DIV/0!</v>
      </c>
    </row>
    <row r="130" spans="1:14" x14ac:dyDescent="0.25">
      <c r="A130" s="8">
        <f t="shared" si="17"/>
        <v>43925</v>
      </c>
      <c r="B130" s="79">
        <f t="shared" si="13"/>
        <v>2020</v>
      </c>
      <c r="C130" s="9"/>
      <c r="D130" s="62" t="e">
        <f t="shared" si="14"/>
        <v>#DIV/0!</v>
      </c>
      <c r="E130" s="9"/>
      <c r="F130" s="9"/>
      <c r="G130" s="9"/>
      <c r="H130" s="9"/>
      <c r="I130" s="9"/>
      <c r="J130" s="9"/>
      <c r="K130" s="62" t="e">
        <f t="shared" si="15"/>
        <v>#DIV/0!</v>
      </c>
      <c r="L130" s="9"/>
      <c r="M130" s="9"/>
      <c r="N130" s="62" t="e">
        <f t="shared" si="16"/>
        <v>#DIV/0!</v>
      </c>
    </row>
    <row r="131" spans="1:14" x14ac:dyDescent="0.25">
      <c r="A131" s="8">
        <f t="shared" si="17"/>
        <v>43940</v>
      </c>
      <c r="B131" s="79">
        <f t="shared" ref="B131:B194" si="18">YEAR(A131)</f>
        <v>2020</v>
      </c>
      <c r="C131" s="9"/>
      <c r="D131" s="62" t="e">
        <f t="shared" ref="D131:D194" si="19">C131/G131</f>
        <v>#DIV/0!</v>
      </c>
      <c r="E131" s="9"/>
      <c r="F131" s="9"/>
      <c r="G131" s="9"/>
      <c r="H131" s="9"/>
      <c r="I131" s="9"/>
      <c r="J131" s="9"/>
      <c r="K131" s="62" t="e">
        <f t="shared" ref="K131:K194" si="20">G131/E131</f>
        <v>#DIV/0!</v>
      </c>
      <c r="L131" s="9"/>
      <c r="M131" s="9"/>
      <c r="N131" s="62" t="e">
        <f t="shared" ref="N131:N194" si="21">M131/L131</f>
        <v>#DIV/0!</v>
      </c>
    </row>
    <row r="132" spans="1:14" x14ac:dyDescent="0.25">
      <c r="A132" s="8">
        <f t="shared" ref="A132:A195" si="22">A131+15</f>
        <v>43955</v>
      </c>
      <c r="B132" s="79">
        <f t="shared" si="18"/>
        <v>2020</v>
      </c>
      <c r="C132" s="9"/>
      <c r="D132" s="62" t="e">
        <f t="shared" si="19"/>
        <v>#DIV/0!</v>
      </c>
      <c r="E132" s="9"/>
      <c r="F132" s="9"/>
      <c r="G132" s="9"/>
      <c r="H132" s="9"/>
      <c r="I132" s="9"/>
      <c r="J132" s="9"/>
      <c r="K132" s="62" t="e">
        <f t="shared" si="20"/>
        <v>#DIV/0!</v>
      </c>
      <c r="L132" s="9"/>
      <c r="M132" s="9"/>
      <c r="N132" s="62" t="e">
        <f t="shared" si="21"/>
        <v>#DIV/0!</v>
      </c>
    </row>
    <row r="133" spans="1:14" x14ac:dyDescent="0.25">
      <c r="A133" s="8">
        <f t="shared" si="22"/>
        <v>43970</v>
      </c>
      <c r="B133" s="79">
        <f t="shared" si="18"/>
        <v>2020</v>
      </c>
      <c r="C133" s="9"/>
      <c r="D133" s="62" t="e">
        <f t="shared" si="19"/>
        <v>#DIV/0!</v>
      </c>
      <c r="E133" s="9"/>
      <c r="F133" s="9"/>
      <c r="G133" s="9"/>
      <c r="H133" s="9"/>
      <c r="I133" s="9"/>
      <c r="J133" s="9"/>
      <c r="K133" s="62" t="e">
        <f t="shared" si="20"/>
        <v>#DIV/0!</v>
      </c>
      <c r="L133" s="9"/>
      <c r="M133" s="9"/>
      <c r="N133" s="62" t="e">
        <f t="shared" si="21"/>
        <v>#DIV/0!</v>
      </c>
    </row>
    <row r="134" spans="1:14" x14ac:dyDescent="0.25">
      <c r="A134" s="8">
        <f t="shared" si="22"/>
        <v>43985</v>
      </c>
      <c r="B134" s="79">
        <f t="shared" si="18"/>
        <v>2020</v>
      </c>
      <c r="C134" s="9"/>
      <c r="D134" s="62" t="e">
        <f t="shared" si="19"/>
        <v>#DIV/0!</v>
      </c>
      <c r="E134" s="9"/>
      <c r="F134" s="9"/>
      <c r="G134" s="9"/>
      <c r="H134" s="9"/>
      <c r="I134" s="9"/>
      <c r="J134" s="9"/>
      <c r="K134" s="62" t="e">
        <f t="shared" si="20"/>
        <v>#DIV/0!</v>
      </c>
      <c r="L134" s="9"/>
      <c r="M134" s="9"/>
      <c r="N134" s="62" t="e">
        <f t="shared" si="21"/>
        <v>#DIV/0!</v>
      </c>
    </row>
    <row r="135" spans="1:14" x14ac:dyDescent="0.25">
      <c r="A135" s="8">
        <f t="shared" si="22"/>
        <v>44000</v>
      </c>
      <c r="B135" s="79">
        <f t="shared" si="18"/>
        <v>2020</v>
      </c>
      <c r="C135" s="9"/>
      <c r="D135" s="62" t="e">
        <f t="shared" si="19"/>
        <v>#DIV/0!</v>
      </c>
      <c r="E135" s="9"/>
      <c r="F135" s="9"/>
      <c r="G135" s="9"/>
      <c r="H135" s="9"/>
      <c r="I135" s="9"/>
      <c r="J135" s="9"/>
      <c r="K135" s="62" t="e">
        <f t="shared" si="20"/>
        <v>#DIV/0!</v>
      </c>
      <c r="L135" s="9"/>
      <c r="M135" s="9"/>
      <c r="N135" s="62" t="e">
        <f t="shared" si="21"/>
        <v>#DIV/0!</v>
      </c>
    </row>
    <row r="136" spans="1:14" x14ac:dyDescent="0.25">
      <c r="A136" s="8">
        <f t="shared" si="22"/>
        <v>44015</v>
      </c>
      <c r="B136" s="79">
        <f t="shared" si="18"/>
        <v>2020</v>
      </c>
      <c r="C136" s="9"/>
      <c r="D136" s="62" t="e">
        <f t="shared" si="19"/>
        <v>#DIV/0!</v>
      </c>
      <c r="E136" s="9"/>
      <c r="F136" s="9"/>
      <c r="G136" s="9"/>
      <c r="H136" s="9"/>
      <c r="I136" s="9"/>
      <c r="J136" s="9"/>
      <c r="K136" s="62" t="e">
        <f t="shared" si="20"/>
        <v>#DIV/0!</v>
      </c>
      <c r="L136" s="9"/>
      <c r="M136" s="9"/>
      <c r="N136" s="62" t="e">
        <f t="shared" si="21"/>
        <v>#DIV/0!</v>
      </c>
    </row>
    <row r="137" spans="1:14" x14ac:dyDescent="0.25">
      <c r="A137" s="8">
        <f t="shared" si="22"/>
        <v>44030</v>
      </c>
      <c r="B137" s="79">
        <f t="shared" si="18"/>
        <v>2020</v>
      </c>
      <c r="C137" s="9"/>
      <c r="D137" s="62" t="e">
        <f t="shared" si="19"/>
        <v>#DIV/0!</v>
      </c>
      <c r="E137" s="9"/>
      <c r="F137" s="9"/>
      <c r="G137" s="9"/>
      <c r="H137" s="9"/>
      <c r="I137" s="9"/>
      <c r="J137" s="9"/>
      <c r="K137" s="62" t="e">
        <f t="shared" si="20"/>
        <v>#DIV/0!</v>
      </c>
      <c r="L137" s="9"/>
      <c r="M137" s="9"/>
      <c r="N137" s="62" t="e">
        <f t="shared" si="21"/>
        <v>#DIV/0!</v>
      </c>
    </row>
    <row r="138" spans="1:14" x14ac:dyDescent="0.25">
      <c r="A138" s="8">
        <f t="shared" si="22"/>
        <v>44045</v>
      </c>
      <c r="B138" s="79">
        <f t="shared" si="18"/>
        <v>2020</v>
      </c>
      <c r="C138" s="9"/>
      <c r="D138" s="62" t="e">
        <f t="shared" si="19"/>
        <v>#DIV/0!</v>
      </c>
      <c r="E138" s="9"/>
      <c r="F138" s="9"/>
      <c r="G138" s="9"/>
      <c r="H138" s="9"/>
      <c r="I138" s="9"/>
      <c r="J138" s="9"/>
      <c r="K138" s="62" t="e">
        <f t="shared" si="20"/>
        <v>#DIV/0!</v>
      </c>
      <c r="L138" s="9"/>
      <c r="M138" s="9"/>
      <c r="N138" s="62" t="e">
        <f t="shared" si="21"/>
        <v>#DIV/0!</v>
      </c>
    </row>
    <row r="139" spans="1:14" x14ac:dyDescent="0.25">
      <c r="A139" s="8">
        <f t="shared" si="22"/>
        <v>44060</v>
      </c>
      <c r="B139" s="79">
        <f t="shared" si="18"/>
        <v>2020</v>
      </c>
      <c r="C139" s="9"/>
      <c r="D139" s="62" t="e">
        <f t="shared" si="19"/>
        <v>#DIV/0!</v>
      </c>
      <c r="E139" s="9"/>
      <c r="F139" s="9"/>
      <c r="G139" s="9"/>
      <c r="H139" s="9"/>
      <c r="I139" s="9"/>
      <c r="J139" s="9"/>
      <c r="K139" s="62" t="e">
        <f t="shared" si="20"/>
        <v>#DIV/0!</v>
      </c>
      <c r="L139" s="9"/>
      <c r="M139" s="9"/>
      <c r="N139" s="62" t="e">
        <f t="shared" si="21"/>
        <v>#DIV/0!</v>
      </c>
    </row>
    <row r="140" spans="1:14" x14ac:dyDescent="0.25">
      <c r="A140" s="8">
        <f t="shared" si="22"/>
        <v>44075</v>
      </c>
      <c r="B140" s="79">
        <f t="shared" si="18"/>
        <v>2020</v>
      </c>
      <c r="C140" s="9"/>
      <c r="D140" s="62" t="e">
        <f t="shared" si="19"/>
        <v>#DIV/0!</v>
      </c>
      <c r="E140" s="9"/>
      <c r="F140" s="9"/>
      <c r="G140" s="9"/>
      <c r="H140" s="9"/>
      <c r="I140" s="9"/>
      <c r="J140" s="9"/>
      <c r="K140" s="62" t="e">
        <f t="shared" si="20"/>
        <v>#DIV/0!</v>
      </c>
      <c r="L140" s="9"/>
      <c r="M140" s="9"/>
      <c r="N140" s="62" t="e">
        <f t="shared" si="21"/>
        <v>#DIV/0!</v>
      </c>
    </row>
    <row r="141" spans="1:14" x14ac:dyDescent="0.25">
      <c r="A141" s="8">
        <f t="shared" si="22"/>
        <v>44090</v>
      </c>
      <c r="B141" s="79">
        <f t="shared" si="18"/>
        <v>2020</v>
      </c>
      <c r="C141" s="9"/>
      <c r="D141" s="62" t="e">
        <f t="shared" si="19"/>
        <v>#DIV/0!</v>
      </c>
      <c r="E141" s="9"/>
      <c r="F141" s="9"/>
      <c r="G141" s="9"/>
      <c r="H141" s="9"/>
      <c r="I141" s="9"/>
      <c r="J141" s="9"/>
      <c r="K141" s="62" t="e">
        <f t="shared" si="20"/>
        <v>#DIV/0!</v>
      </c>
      <c r="L141" s="9"/>
      <c r="M141" s="9"/>
      <c r="N141" s="62" t="e">
        <f t="shared" si="21"/>
        <v>#DIV/0!</v>
      </c>
    </row>
    <row r="142" spans="1:14" x14ac:dyDescent="0.25">
      <c r="A142" s="8">
        <f t="shared" si="22"/>
        <v>44105</v>
      </c>
      <c r="B142" s="79">
        <f t="shared" si="18"/>
        <v>2020</v>
      </c>
      <c r="C142" s="9"/>
      <c r="D142" s="62" t="e">
        <f t="shared" si="19"/>
        <v>#DIV/0!</v>
      </c>
      <c r="E142" s="9"/>
      <c r="F142" s="9"/>
      <c r="G142" s="9"/>
      <c r="H142" s="9"/>
      <c r="I142" s="9"/>
      <c r="J142" s="9"/>
      <c r="K142" s="62" t="e">
        <f t="shared" si="20"/>
        <v>#DIV/0!</v>
      </c>
      <c r="L142" s="9"/>
      <c r="M142" s="9"/>
      <c r="N142" s="62" t="e">
        <f t="shared" si="21"/>
        <v>#DIV/0!</v>
      </c>
    </row>
    <row r="143" spans="1:14" x14ac:dyDescent="0.25">
      <c r="A143" s="8">
        <f t="shared" si="22"/>
        <v>44120</v>
      </c>
      <c r="B143" s="79">
        <f t="shared" si="18"/>
        <v>2020</v>
      </c>
      <c r="C143" s="9"/>
      <c r="D143" s="62" t="e">
        <f t="shared" si="19"/>
        <v>#DIV/0!</v>
      </c>
      <c r="E143" s="9"/>
      <c r="F143" s="9"/>
      <c r="G143" s="9"/>
      <c r="H143" s="9"/>
      <c r="I143" s="9"/>
      <c r="J143" s="9"/>
      <c r="K143" s="62" t="e">
        <f t="shared" si="20"/>
        <v>#DIV/0!</v>
      </c>
      <c r="L143" s="9"/>
      <c r="M143" s="9"/>
      <c r="N143" s="62" t="e">
        <f t="shared" si="21"/>
        <v>#DIV/0!</v>
      </c>
    </row>
    <row r="144" spans="1:14" x14ac:dyDescent="0.25">
      <c r="A144" s="8">
        <f t="shared" si="22"/>
        <v>44135</v>
      </c>
      <c r="B144" s="79">
        <f t="shared" si="18"/>
        <v>2020</v>
      </c>
      <c r="C144" s="9"/>
      <c r="D144" s="62" t="e">
        <f t="shared" si="19"/>
        <v>#DIV/0!</v>
      </c>
      <c r="E144" s="9"/>
      <c r="F144" s="9"/>
      <c r="G144" s="9"/>
      <c r="H144" s="9"/>
      <c r="I144" s="9"/>
      <c r="J144" s="9"/>
      <c r="K144" s="62" t="e">
        <f t="shared" si="20"/>
        <v>#DIV/0!</v>
      </c>
      <c r="L144" s="9"/>
      <c r="M144" s="9"/>
      <c r="N144" s="62" t="e">
        <f t="shared" si="21"/>
        <v>#DIV/0!</v>
      </c>
    </row>
    <row r="145" spans="1:14" x14ac:dyDescent="0.25">
      <c r="A145" s="8">
        <f t="shared" si="22"/>
        <v>44150</v>
      </c>
      <c r="B145" s="79">
        <f t="shared" si="18"/>
        <v>2020</v>
      </c>
      <c r="C145" s="9"/>
      <c r="D145" s="62" t="e">
        <f t="shared" si="19"/>
        <v>#DIV/0!</v>
      </c>
      <c r="E145" s="9"/>
      <c r="F145" s="9"/>
      <c r="G145" s="9"/>
      <c r="H145" s="9"/>
      <c r="I145" s="9"/>
      <c r="J145" s="9"/>
      <c r="K145" s="62" t="e">
        <f t="shared" si="20"/>
        <v>#DIV/0!</v>
      </c>
      <c r="L145" s="9"/>
      <c r="M145" s="9"/>
      <c r="N145" s="62" t="e">
        <f t="shared" si="21"/>
        <v>#DIV/0!</v>
      </c>
    </row>
    <row r="146" spans="1:14" x14ac:dyDescent="0.25">
      <c r="A146" s="8">
        <f t="shared" si="22"/>
        <v>44165</v>
      </c>
      <c r="B146" s="79">
        <f t="shared" si="18"/>
        <v>2020</v>
      </c>
      <c r="C146" s="9"/>
      <c r="D146" s="62" t="e">
        <f t="shared" si="19"/>
        <v>#DIV/0!</v>
      </c>
      <c r="E146" s="9"/>
      <c r="F146" s="9"/>
      <c r="G146" s="9"/>
      <c r="H146" s="9"/>
      <c r="I146" s="9"/>
      <c r="J146" s="9"/>
      <c r="K146" s="62" t="e">
        <f t="shared" si="20"/>
        <v>#DIV/0!</v>
      </c>
      <c r="L146" s="9"/>
      <c r="M146" s="9"/>
      <c r="N146" s="62" t="e">
        <f t="shared" si="21"/>
        <v>#DIV/0!</v>
      </c>
    </row>
    <row r="147" spans="1:14" x14ac:dyDescent="0.25">
      <c r="A147" s="8">
        <f t="shared" si="22"/>
        <v>44180</v>
      </c>
      <c r="B147" s="79">
        <f t="shared" si="18"/>
        <v>2020</v>
      </c>
      <c r="C147" s="9"/>
      <c r="D147" s="62" t="e">
        <f t="shared" si="19"/>
        <v>#DIV/0!</v>
      </c>
      <c r="E147" s="9"/>
      <c r="F147" s="9"/>
      <c r="G147" s="9"/>
      <c r="H147" s="9"/>
      <c r="I147" s="9"/>
      <c r="J147" s="9"/>
      <c r="K147" s="62" t="e">
        <f t="shared" si="20"/>
        <v>#DIV/0!</v>
      </c>
      <c r="L147" s="9"/>
      <c r="M147" s="9"/>
      <c r="N147" s="62" t="e">
        <f t="shared" si="21"/>
        <v>#DIV/0!</v>
      </c>
    </row>
    <row r="148" spans="1:14" x14ac:dyDescent="0.25">
      <c r="A148" s="8">
        <f t="shared" si="22"/>
        <v>44195</v>
      </c>
      <c r="B148" s="79">
        <f t="shared" si="18"/>
        <v>2020</v>
      </c>
      <c r="C148" s="9"/>
      <c r="D148" s="62" t="e">
        <f t="shared" si="19"/>
        <v>#DIV/0!</v>
      </c>
      <c r="E148" s="9"/>
      <c r="F148" s="9"/>
      <c r="G148" s="9"/>
      <c r="H148" s="9"/>
      <c r="I148" s="9"/>
      <c r="J148" s="9"/>
      <c r="K148" s="62" t="e">
        <f t="shared" si="20"/>
        <v>#DIV/0!</v>
      </c>
      <c r="L148" s="9"/>
      <c r="M148" s="9"/>
      <c r="N148" s="62" t="e">
        <f t="shared" si="21"/>
        <v>#DIV/0!</v>
      </c>
    </row>
    <row r="149" spans="1:14" x14ac:dyDescent="0.25">
      <c r="A149" s="8">
        <f t="shared" si="22"/>
        <v>44210</v>
      </c>
      <c r="B149" s="79">
        <f t="shared" si="18"/>
        <v>2021</v>
      </c>
      <c r="C149" s="9"/>
      <c r="D149" s="62" t="e">
        <f t="shared" si="19"/>
        <v>#DIV/0!</v>
      </c>
      <c r="E149" s="9"/>
      <c r="F149" s="9"/>
      <c r="G149" s="9"/>
      <c r="H149" s="9"/>
      <c r="I149" s="9"/>
      <c r="J149" s="9"/>
      <c r="K149" s="62" t="e">
        <f t="shared" si="20"/>
        <v>#DIV/0!</v>
      </c>
      <c r="L149" s="9"/>
      <c r="M149" s="9"/>
      <c r="N149" s="62" t="e">
        <f t="shared" si="21"/>
        <v>#DIV/0!</v>
      </c>
    </row>
    <row r="150" spans="1:14" x14ac:dyDescent="0.25">
      <c r="A150" s="8">
        <f t="shared" si="22"/>
        <v>44225</v>
      </c>
      <c r="B150" s="79">
        <f t="shared" si="18"/>
        <v>2021</v>
      </c>
      <c r="C150" s="9"/>
      <c r="D150" s="62" t="e">
        <f t="shared" si="19"/>
        <v>#DIV/0!</v>
      </c>
      <c r="E150" s="9"/>
      <c r="F150" s="9"/>
      <c r="G150" s="9"/>
      <c r="H150" s="9"/>
      <c r="I150" s="9"/>
      <c r="J150" s="9"/>
      <c r="K150" s="62" t="e">
        <f t="shared" si="20"/>
        <v>#DIV/0!</v>
      </c>
      <c r="L150" s="9"/>
      <c r="M150" s="9"/>
      <c r="N150" s="62" t="e">
        <f t="shared" si="21"/>
        <v>#DIV/0!</v>
      </c>
    </row>
    <row r="151" spans="1:14" x14ac:dyDescent="0.25">
      <c r="A151" s="8">
        <f t="shared" si="22"/>
        <v>44240</v>
      </c>
      <c r="B151" s="79">
        <f t="shared" si="18"/>
        <v>2021</v>
      </c>
      <c r="C151" s="9"/>
      <c r="D151" s="62" t="e">
        <f t="shared" si="19"/>
        <v>#DIV/0!</v>
      </c>
      <c r="E151" s="9"/>
      <c r="F151" s="9"/>
      <c r="G151" s="9"/>
      <c r="H151" s="9"/>
      <c r="I151" s="9"/>
      <c r="J151" s="9"/>
      <c r="K151" s="62" t="e">
        <f t="shared" si="20"/>
        <v>#DIV/0!</v>
      </c>
      <c r="L151" s="9"/>
      <c r="M151" s="9"/>
      <c r="N151" s="62" t="e">
        <f t="shared" si="21"/>
        <v>#DIV/0!</v>
      </c>
    </row>
    <row r="152" spans="1:14" x14ac:dyDescent="0.25">
      <c r="A152" s="8">
        <f t="shared" si="22"/>
        <v>44255</v>
      </c>
      <c r="B152" s="79">
        <f t="shared" si="18"/>
        <v>2021</v>
      </c>
      <c r="C152" s="9"/>
      <c r="D152" s="62" t="e">
        <f t="shared" si="19"/>
        <v>#DIV/0!</v>
      </c>
      <c r="E152" s="9"/>
      <c r="F152" s="9"/>
      <c r="G152" s="9"/>
      <c r="H152" s="9"/>
      <c r="I152" s="9"/>
      <c r="J152" s="9"/>
      <c r="K152" s="62" t="e">
        <f t="shared" si="20"/>
        <v>#DIV/0!</v>
      </c>
      <c r="L152" s="9"/>
      <c r="M152" s="9"/>
      <c r="N152" s="62" t="e">
        <f t="shared" si="21"/>
        <v>#DIV/0!</v>
      </c>
    </row>
    <row r="153" spans="1:14" x14ac:dyDescent="0.25">
      <c r="A153" s="8">
        <f t="shared" si="22"/>
        <v>44270</v>
      </c>
      <c r="B153" s="79">
        <f t="shared" si="18"/>
        <v>2021</v>
      </c>
      <c r="C153" s="9"/>
      <c r="D153" s="62" t="e">
        <f t="shared" si="19"/>
        <v>#DIV/0!</v>
      </c>
      <c r="E153" s="9"/>
      <c r="F153" s="9"/>
      <c r="G153" s="9"/>
      <c r="H153" s="9"/>
      <c r="I153" s="9"/>
      <c r="J153" s="9"/>
      <c r="K153" s="62" t="e">
        <f t="shared" si="20"/>
        <v>#DIV/0!</v>
      </c>
      <c r="L153" s="9"/>
      <c r="M153" s="9"/>
      <c r="N153" s="62" t="e">
        <f t="shared" si="21"/>
        <v>#DIV/0!</v>
      </c>
    </row>
    <row r="154" spans="1:14" x14ac:dyDescent="0.25">
      <c r="A154" s="8">
        <f t="shared" si="22"/>
        <v>44285</v>
      </c>
      <c r="B154" s="79">
        <f t="shared" si="18"/>
        <v>2021</v>
      </c>
      <c r="C154" s="9"/>
      <c r="D154" s="62" t="e">
        <f t="shared" si="19"/>
        <v>#DIV/0!</v>
      </c>
      <c r="E154" s="9"/>
      <c r="F154" s="9"/>
      <c r="G154" s="9"/>
      <c r="H154" s="9"/>
      <c r="I154" s="9"/>
      <c r="J154" s="9"/>
      <c r="K154" s="62" t="e">
        <f t="shared" si="20"/>
        <v>#DIV/0!</v>
      </c>
      <c r="L154" s="9"/>
      <c r="M154" s="9"/>
      <c r="N154" s="62" t="e">
        <f t="shared" si="21"/>
        <v>#DIV/0!</v>
      </c>
    </row>
    <row r="155" spans="1:14" x14ac:dyDescent="0.25">
      <c r="A155" s="8">
        <f t="shared" si="22"/>
        <v>44300</v>
      </c>
      <c r="B155" s="79">
        <f t="shared" si="18"/>
        <v>2021</v>
      </c>
      <c r="C155" s="9"/>
      <c r="D155" s="62" t="e">
        <f t="shared" si="19"/>
        <v>#DIV/0!</v>
      </c>
      <c r="E155" s="9"/>
      <c r="F155" s="9"/>
      <c r="G155" s="9"/>
      <c r="H155" s="9"/>
      <c r="I155" s="9"/>
      <c r="J155" s="9"/>
      <c r="K155" s="62" t="e">
        <f t="shared" si="20"/>
        <v>#DIV/0!</v>
      </c>
      <c r="L155" s="9"/>
      <c r="M155" s="9"/>
      <c r="N155" s="62" t="e">
        <f t="shared" si="21"/>
        <v>#DIV/0!</v>
      </c>
    </row>
    <row r="156" spans="1:14" x14ac:dyDescent="0.25">
      <c r="A156" s="8">
        <f t="shared" si="22"/>
        <v>44315</v>
      </c>
      <c r="B156" s="79">
        <f t="shared" si="18"/>
        <v>2021</v>
      </c>
      <c r="C156" s="9"/>
      <c r="D156" s="62" t="e">
        <f t="shared" si="19"/>
        <v>#DIV/0!</v>
      </c>
      <c r="E156" s="9"/>
      <c r="F156" s="9"/>
      <c r="G156" s="9"/>
      <c r="H156" s="9"/>
      <c r="I156" s="9"/>
      <c r="J156" s="9"/>
      <c r="K156" s="62" t="e">
        <f t="shared" si="20"/>
        <v>#DIV/0!</v>
      </c>
      <c r="L156" s="9"/>
      <c r="M156" s="9"/>
      <c r="N156" s="62" t="e">
        <f t="shared" si="21"/>
        <v>#DIV/0!</v>
      </c>
    </row>
    <row r="157" spans="1:14" x14ac:dyDescent="0.25">
      <c r="A157" s="8">
        <f t="shared" si="22"/>
        <v>44330</v>
      </c>
      <c r="B157" s="79">
        <f t="shared" si="18"/>
        <v>2021</v>
      </c>
      <c r="C157" s="9"/>
      <c r="D157" s="62" t="e">
        <f t="shared" si="19"/>
        <v>#DIV/0!</v>
      </c>
      <c r="E157" s="9"/>
      <c r="F157" s="9"/>
      <c r="G157" s="9"/>
      <c r="H157" s="9"/>
      <c r="I157" s="9"/>
      <c r="J157" s="9"/>
      <c r="K157" s="62" t="e">
        <f t="shared" si="20"/>
        <v>#DIV/0!</v>
      </c>
      <c r="L157" s="9"/>
      <c r="M157" s="9"/>
      <c r="N157" s="62" t="e">
        <f t="shared" si="21"/>
        <v>#DIV/0!</v>
      </c>
    </row>
    <row r="158" spans="1:14" x14ac:dyDescent="0.25">
      <c r="A158" s="8">
        <f t="shared" si="22"/>
        <v>44345</v>
      </c>
      <c r="B158" s="79">
        <f t="shared" si="18"/>
        <v>2021</v>
      </c>
      <c r="C158" s="9"/>
      <c r="D158" s="62" t="e">
        <f t="shared" si="19"/>
        <v>#DIV/0!</v>
      </c>
      <c r="E158" s="9"/>
      <c r="F158" s="9"/>
      <c r="G158" s="9"/>
      <c r="H158" s="9"/>
      <c r="I158" s="9"/>
      <c r="J158" s="9"/>
      <c r="K158" s="62" t="e">
        <f t="shared" si="20"/>
        <v>#DIV/0!</v>
      </c>
      <c r="L158" s="9"/>
      <c r="M158" s="9"/>
      <c r="N158" s="62" t="e">
        <f t="shared" si="21"/>
        <v>#DIV/0!</v>
      </c>
    </row>
    <row r="159" spans="1:14" x14ac:dyDescent="0.25">
      <c r="A159" s="8">
        <f t="shared" si="22"/>
        <v>44360</v>
      </c>
      <c r="B159" s="79">
        <f t="shared" si="18"/>
        <v>2021</v>
      </c>
      <c r="C159" s="9"/>
      <c r="D159" s="62" t="e">
        <f t="shared" si="19"/>
        <v>#DIV/0!</v>
      </c>
      <c r="E159" s="9"/>
      <c r="F159" s="9"/>
      <c r="G159" s="9"/>
      <c r="H159" s="9"/>
      <c r="I159" s="9"/>
      <c r="J159" s="9"/>
      <c r="K159" s="62" t="e">
        <f t="shared" si="20"/>
        <v>#DIV/0!</v>
      </c>
      <c r="L159" s="9"/>
      <c r="M159" s="9"/>
      <c r="N159" s="62" t="e">
        <f t="shared" si="21"/>
        <v>#DIV/0!</v>
      </c>
    </row>
    <row r="160" spans="1:14" x14ac:dyDescent="0.25">
      <c r="A160" s="8">
        <f t="shared" si="22"/>
        <v>44375</v>
      </c>
      <c r="B160" s="79">
        <f t="shared" si="18"/>
        <v>2021</v>
      </c>
      <c r="C160" s="9"/>
      <c r="D160" s="62" t="e">
        <f t="shared" si="19"/>
        <v>#DIV/0!</v>
      </c>
      <c r="E160" s="9"/>
      <c r="F160" s="9"/>
      <c r="G160" s="9"/>
      <c r="H160" s="9"/>
      <c r="I160" s="9"/>
      <c r="J160" s="9"/>
      <c r="K160" s="62" t="e">
        <f t="shared" si="20"/>
        <v>#DIV/0!</v>
      </c>
      <c r="L160" s="9"/>
      <c r="M160" s="9"/>
      <c r="N160" s="62" t="e">
        <f t="shared" si="21"/>
        <v>#DIV/0!</v>
      </c>
    </row>
    <row r="161" spans="1:14" x14ac:dyDescent="0.25">
      <c r="A161" s="8">
        <f t="shared" si="22"/>
        <v>44390</v>
      </c>
      <c r="B161" s="79">
        <f t="shared" si="18"/>
        <v>2021</v>
      </c>
      <c r="C161" s="9"/>
      <c r="D161" s="62" t="e">
        <f t="shared" si="19"/>
        <v>#DIV/0!</v>
      </c>
      <c r="E161" s="9"/>
      <c r="F161" s="9"/>
      <c r="G161" s="9"/>
      <c r="H161" s="9"/>
      <c r="I161" s="9"/>
      <c r="J161" s="9"/>
      <c r="K161" s="62" t="e">
        <f t="shared" si="20"/>
        <v>#DIV/0!</v>
      </c>
      <c r="L161" s="9"/>
      <c r="M161" s="9"/>
      <c r="N161" s="62" t="e">
        <f t="shared" si="21"/>
        <v>#DIV/0!</v>
      </c>
    </row>
    <row r="162" spans="1:14" x14ac:dyDescent="0.25">
      <c r="A162" s="8">
        <f t="shared" si="22"/>
        <v>44405</v>
      </c>
      <c r="B162" s="79">
        <f t="shared" si="18"/>
        <v>2021</v>
      </c>
      <c r="C162" s="9"/>
      <c r="D162" s="62" t="e">
        <f t="shared" si="19"/>
        <v>#DIV/0!</v>
      </c>
      <c r="E162" s="9"/>
      <c r="F162" s="9"/>
      <c r="G162" s="9"/>
      <c r="H162" s="9"/>
      <c r="I162" s="9"/>
      <c r="J162" s="9"/>
      <c r="K162" s="62" t="e">
        <f t="shared" si="20"/>
        <v>#DIV/0!</v>
      </c>
      <c r="L162" s="9"/>
      <c r="M162" s="9"/>
      <c r="N162" s="62" t="e">
        <f t="shared" si="21"/>
        <v>#DIV/0!</v>
      </c>
    </row>
    <row r="163" spans="1:14" x14ac:dyDescent="0.25">
      <c r="A163" s="8">
        <f t="shared" si="22"/>
        <v>44420</v>
      </c>
      <c r="B163" s="79">
        <f t="shared" si="18"/>
        <v>2021</v>
      </c>
      <c r="C163" s="9"/>
      <c r="D163" s="62" t="e">
        <f t="shared" si="19"/>
        <v>#DIV/0!</v>
      </c>
      <c r="E163" s="9"/>
      <c r="F163" s="9"/>
      <c r="G163" s="9"/>
      <c r="H163" s="9"/>
      <c r="I163" s="9"/>
      <c r="J163" s="9"/>
      <c r="K163" s="62" t="e">
        <f t="shared" si="20"/>
        <v>#DIV/0!</v>
      </c>
      <c r="L163" s="9"/>
      <c r="M163" s="9"/>
      <c r="N163" s="62" t="e">
        <f t="shared" si="21"/>
        <v>#DIV/0!</v>
      </c>
    </row>
    <row r="164" spans="1:14" x14ac:dyDescent="0.25">
      <c r="A164" s="8">
        <f t="shared" si="22"/>
        <v>44435</v>
      </c>
      <c r="B164" s="79">
        <f t="shared" si="18"/>
        <v>2021</v>
      </c>
      <c r="C164" s="9"/>
      <c r="D164" s="62" t="e">
        <f t="shared" si="19"/>
        <v>#DIV/0!</v>
      </c>
      <c r="E164" s="9"/>
      <c r="F164" s="9"/>
      <c r="G164" s="9"/>
      <c r="H164" s="9"/>
      <c r="I164" s="9"/>
      <c r="J164" s="9"/>
      <c r="K164" s="62" t="e">
        <f t="shared" si="20"/>
        <v>#DIV/0!</v>
      </c>
      <c r="L164" s="9"/>
      <c r="M164" s="9"/>
      <c r="N164" s="62" t="e">
        <f t="shared" si="21"/>
        <v>#DIV/0!</v>
      </c>
    </row>
    <row r="165" spans="1:14" x14ac:dyDescent="0.25">
      <c r="A165" s="8">
        <f t="shared" si="22"/>
        <v>44450</v>
      </c>
      <c r="B165" s="79">
        <f t="shared" si="18"/>
        <v>2021</v>
      </c>
      <c r="C165" s="9"/>
      <c r="D165" s="62" t="e">
        <f t="shared" si="19"/>
        <v>#DIV/0!</v>
      </c>
      <c r="E165" s="9"/>
      <c r="F165" s="9"/>
      <c r="G165" s="9"/>
      <c r="H165" s="9"/>
      <c r="I165" s="9"/>
      <c r="J165" s="9"/>
      <c r="K165" s="62" t="e">
        <f t="shared" si="20"/>
        <v>#DIV/0!</v>
      </c>
      <c r="L165" s="9"/>
      <c r="M165" s="9"/>
      <c r="N165" s="62" t="e">
        <f t="shared" si="21"/>
        <v>#DIV/0!</v>
      </c>
    </row>
    <row r="166" spans="1:14" x14ac:dyDescent="0.25">
      <c r="A166" s="8">
        <f t="shared" si="22"/>
        <v>44465</v>
      </c>
      <c r="B166" s="79">
        <f t="shared" si="18"/>
        <v>2021</v>
      </c>
      <c r="C166" s="9"/>
      <c r="D166" s="62" t="e">
        <f t="shared" si="19"/>
        <v>#DIV/0!</v>
      </c>
      <c r="E166" s="9"/>
      <c r="F166" s="9"/>
      <c r="G166" s="9"/>
      <c r="H166" s="9"/>
      <c r="I166" s="9"/>
      <c r="J166" s="9"/>
      <c r="K166" s="62" t="e">
        <f t="shared" si="20"/>
        <v>#DIV/0!</v>
      </c>
      <c r="L166" s="9"/>
      <c r="M166" s="9"/>
      <c r="N166" s="62" t="e">
        <f t="shared" si="21"/>
        <v>#DIV/0!</v>
      </c>
    </row>
    <row r="167" spans="1:14" x14ac:dyDescent="0.25">
      <c r="A167" s="8">
        <f t="shared" si="22"/>
        <v>44480</v>
      </c>
      <c r="B167" s="79">
        <f t="shared" si="18"/>
        <v>2021</v>
      </c>
      <c r="C167" s="9"/>
      <c r="D167" s="62" t="e">
        <f t="shared" si="19"/>
        <v>#DIV/0!</v>
      </c>
      <c r="E167" s="9"/>
      <c r="F167" s="9"/>
      <c r="G167" s="9"/>
      <c r="H167" s="9"/>
      <c r="I167" s="9"/>
      <c r="J167" s="9"/>
      <c r="K167" s="62" t="e">
        <f t="shared" si="20"/>
        <v>#DIV/0!</v>
      </c>
      <c r="L167" s="9"/>
      <c r="M167" s="9"/>
      <c r="N167" s="62" t="e">
        <f t="shared" si="21"/>
        <v>#DIV/0!</v>
      </c>
    </row>
    <row r="168" spans="1:14" x14ac:dyDescent="0.25">
      <c r="A168" s="8">
        <f t="shared" si="22"/>
        <v>44495</v>
      </c>
      <c r="B168" s="79">
        <f t="shared" si="18"/>
        <v>2021</v>
      </c>
      <c r="C168" s="9"/>
      <c r="D168" s="62" t="e">
        <f t="shared" si="19"/>
        <v>#DIV/0!</v>
      </c>
      <c r="E168" s="9"/>
      <c r="F168" s="9"/>
      <c r="G168" s="9"/>
      <c r="H168" s="9"/>
      <c r="I168" s="9"/>
      <c r="J168" s="9"/>
      <c r="K168" s="62" t="e">
        <f t="shared" si="20"/>
        <v>#DIV/0!</v>
      </c>
      <c r="L168" s="9"/>
      <c r="M168" s="9"/>
      <c r="N168" s="62" t="e">
        <f t="shared" si="21"/>
        <v>#DIV/0!</v>
      </c>
    </row>
    <row r="169" spans="1:14" x14ac:dyDescent="0.25">
      <c r="A169" s="8">
        <f t="shared" si="22"/>
        <v>44510</v>
      </c>
      <c r="B169" s="79">
        <f t="shared" si="18"/>
        <v>2021</v>
      </c>
      <c r="C169" s="9"/>
      <c r="D169" s="62" t="e">
        <f t="shared" si="19"/>
        <v>#DIV/0!</v>
      </c>
      <c r="E169" s="9"/>
      <c r="F169" s="9"/>
      <c r="G169" s="9"/>
      <c r="H169" s="9"/>
      <c r="I169" s="9"/>
      <c r="J169" s="9"/>
      <c r="K169" s="62" t="e">
        <f t="shared" si="20"/>
        <v>#DIV/0!</v>
      </c>
      <c r="L169" s="9"/>
      <c r="M169" s="9"/>
      <c r="N169" s="62" t="e">
        <f t="shared" si="21"/>
        <v>#DIV/0!</v>
      </c>
    </row>
    <row r="170" spans="1:14" x14ac:dyDescent="0.25">
      <c r="A170" s="8">
        <f t="shared" si="22"/>
        <v>44525</v>
      </c>
      <c r="B170" s="79">
        <f t="shared" si="18"/>
        <v>2021</v>
      </c>
      <c r="C170" s="9"/>
      <c r="D170" s="62" t="e">
        <f t="shared" si="19"/>
        <v>#DIV/0!</v>
      </c>
      <c r="E170" s="9"/>
      <c r="F170" s="9"/>
      <c r="G170" s="9"/>
      <c r="H170" s="9"/>
      <c r="I170" s="9"/>
      <c r="J170" s="9"/>
      <c r="K170" s="62" t="e">
        <f t="shared" si="20"/>
        <v>#DIV/0!</v>
      </c>
      <c r="L170" s="9"/>
      <c r="M170" s="9"/>
      <c r="N170" s="62" t="e">
        <f t="shared" si="21"/>
        <v>#DIV/0!</v>
      </c>
    </row>
    <row r="171" spans="1:14" x14ac:dyDescent="0.25">
      <c r="A171" s="8">
        <f t="shared" si="22"/>
        <v>44540</v>
      </c>
      <c r="B171" s="79">
        <f t="shared" si="18"/>
        <v>2021</v>
      </c>
      <c r="C171" s="9"/>
      <c r="D171" s="62" t="e">
        <f t="shared" si="19"/>
        <v>#DIV/0!</v>
      </c>
      <c r="E171" s="9"/>
      <c r="F171" s="9"/>
      <c r="G171" s="9"/>
      <c r="H171" s="9"/>
      <c r="I171" s="9"/>
      <c r="J171" s="9"/>
      <c r="K171" s="62" t="e">
        <f t="shared" si="20"/>
        <v>#DIV/0!</v>
      </c>
      <c r="L171" s="9"/>
      <c r="M171" s="9"/>
      <c r="N171" s="62" t="e">
        <f t="shared" si="21"/>
        <v>#DIV/0!</v>
      </c>
    </row>
    <row r="172" spans="1:14" x14ac:dyDescent="0.25">
      <c r="A172" s="8">
        <f t="shared" si="22"/>
        <v>44555</v>
      </c>
      <c r="B172" s="79">
        <f t="shared" si="18"/>
        <v>2021</v>
      </c>
      <c r="C172" s="9"/>
      <c r="D172" s="62" t="e">
        <f t="shared" si="19"/>
        <v>#DIV/0!</v>
      </c>
      <c r="E172" s="9"/>
      <c r="F172" s="9"/>
      <c r="G172" s="9"/>
      <c r="H172" s="9"/>
      <c r="I172" s="9"/>
      <c r="J172" s="9"/>
      <c r="K172" s="62" t="e">
        <f t="shared" si="20"/>
        <v>#DIV/0!</v>
      </c>
      <c r="L172" s="9"/>
      <c r="M172" s="9"/>
      <c r="N172" s="62" t="e">
        <f t="shared" si="21"/>
        <v>#DIV/0!</v>
      </c>
    </row>
    <row r="173" spans="1:14" x14ac:dyDescent="0.25">
      <c r="A173" s="8">
        <f t="shared" si="22"/>
        <v>44570</v>
      </c>
      <c r="B173" s="79">
        <f t="shared" si="18"/>
        <v>2022</v>
      </c>
      <c r="C173" s="9"/>
      <c r="D173" s="62" t="e">
        <f t="shared" si="19"/>
        <v>#DIV/0!</v>
      </c>
      <c r="E173" s="9"/>
      <c r="F173" s="9"/>
      <c r="G173" s="9"/>
      <c r="H173" s="9"/>
      <c r="I173" s="9"/>
      <c r="J173" s="9"/>
      <c r="K173" s="62" t="e">
        <f t="shared" si="20"/>
        <v>#DIV/0!</v>
      </c>
      <c r="L173" s="9"/>
      <c r="M173" s="9"/>
      <c r="N173" s="62" t="e">
        <f t="shared" si="21"/>
        <v>#DIV/0!</v>
      </c>
    </row>
    <row r="174" spans="1:14" x14ac:dyDescent="0.25">
      <c r="A174" s="8">
        <f t="shared" si="22"/>
        <v>44585</v>
      </c>
      <c r="B174" s="79">
        <f t="shared" si="18"/>
        <v>2022</v>
      </c>
      <c r="C174" s="9"/>
      <c r="D174" s="62" t="e">
        <f t="shared" si="19"/>
        <v>#DIV/0!</v>
      </c>
      <c r="E174" s="9"/>
      <c r="F174" s="9"/>
      <c r="G174" s="9"/>
      <c r="H174" s="9"/>
      <c r="I174" s="9"/>
      <c r="J174" s="9"/>
      <c r="K174" s="62" t="e">
        <f t="shared" si="20"/>
        <v>#DIV/0!</v>
      </c>
      <c r="L174" s="9"/>
      <c r="M174" s="9"/>
      <c r="N174" s="62" t="e">
        <f t="shared" si="21"/>
        <v>#DIV/0!</v>
      </c>
    </row>
    <row r="175" spans="1:14" x14ac:dyDescent="0.25">
      <c r="A175" s="8">
        <f t="shared" si="22"/>
        <v>44600</v>
      </c>
      <c r="B175" s="79">
        <f t="shared" si="18"/>
        <v>2022</v>
      </c>
      <c r="C175" s="9"/>
      <c r="D175" s="62" t="e">
        <f t="shared" si="19"/>
        <v>#DIV/0!</v>
      </c>
      <c r="E175" s="9"/>
      <c r="F175" s="9"/>
      <c r="G175" s="9"/>
      <c r="H175" s="9"/>
      <c r="I175" s="9"/>
      <c r="J175" s="9"/>
      <c r="K175" s="62" t="e">
        <f t="shared" si="20"/>
        <v>#DIV/0!</v>
      </c>
      <c r="L175" s="9"/>
      <c r="M175" s="9"/>
      <c r="N175" s="62" t="e">
        <f t="shared" si="21"/>
        <v>#DIV/0!</v>
      </c>
    </row>
    <row r="176" spans="1:14" x14ac:dyDescent="0.25">
      <c r="A176" s="8">
        <f t="shared" si="22"/>
        <v>44615</v>
      </c>
      <c r="B176" s="79">
        <f t="shared" si="18"/>
        <v>2022</v>
      </c>
      <c r="C176" s="9"/>
      <c r="D176" s="62" t="e">
        <f t="shared" si="19"/>
        <v>#DIV/0!</v>
      </c>
      <c r="E176" s="9"/>
      <c r="F176" s="9"/>
      <c r="G176" s="9"/>
      <c r="H176" s="9"/>
      <c r="I176" s="9"/>
      <c r="J176" s="9"/>
      <c r="K176" s="62" t="e">
        <f t="shared" si="20"/>
        <v>#DIV/0!</v>
      </c>
      <c r="L176" s="9"/>
      <c r="M176" s="9"/>
      <c r="N176" s="62" t="e">
        <f t="shared" si="21"/>
        <v>#DIV/0!</v>
      </c>
    </row>
    <row r="177" spans="1:14" x14ac:dyDescent="0.25">
      <c r="A177" s="8">
        <f t="shared" si="22"/>
        <v>44630</v>
      </c>
      <c r="B177" s="79">
        <f t="shared" si="18"/>
        <v>2022</v>
      </c>
      <c r="C177" s="9"/>
      <c r="D177" s="62" t="e">
        <f t="shared" si="19"/>
        <v>#DIV/0!</v>
      </c>
      <c r="E177" s="9"/>
      <c r="F177" s="9"/>
      <c r="G177" s="9"/>
      <c r="H177" s="9"/>
      <c r="I177" s="9"/>
      <c r="J177" s="9"/>
      <c r="K177" s="62" t="e">
        <f t="shared" si="20"/>
        <v>#DIV/0!</v>
      </c>
      <c r="L177" s="9"/>
      <c r="M177" s="9"/>
      <c r="N177" s="62" t="e">
        <f t="shared" si="21"/>
        <v>#DIV/0!</v>
      </c>
    </row>
    <row r="178" spans="1:14" x14ac:dyDescent="0.25">
      <c r="A178" s="8">
        <f t="shared" si="22"/>
        <v>44645</v>
      </c>
      <c r="B178" s="79">
        <f t="shared" si="18"/>
        <v>2022</v>
      </c>
      <c r="C178" s="9"/>
      <c r="D178" s="62" t="e">
        <f t="shared" si="19"/>
        <v>#DIV/0!</v>
      </c>
      <c r="E178" s="9"/>
      <c r="F178" s="9"/>
      <c r="G178" s="9"/>
      <c r="H178" s="9"/>
      <c r="I178" s="9"/>
      <c r="J178" s="9"/>
      <c r="K178" s="62" t="e">
        <f t="shared" si="20"/>
        <v>#DIV/0!</v>
      </c>
      <c r="L178" s="9"/>
      <c r="M178" s="9"/>
      <c r="N178" s="62" t="e">
        <f t="shared" si="21"/>
        <v>#DIV/0!</v>
      </c>
    </row>
    <row r="179" spans="1:14" x14ac:dyDescent="0.25">
      <c r="A179" s="8">
        <f t="shared" si="22"/>
        <v>44660</v>
      </c>
      <c r="B179" s="79">
        <f t="shared" si="18"/>
        <v>2022</v>
      </c>
      <c r="C179" s="9"/>
      <c r="D179" s="62" t="e">
        <f t="shared" si="19"/>
        <v>#DIV/0!</v>
      </c>
      <c r="E179" s="9"/>
      <c r="F179" s="9"/>
      <c r="G179" s="9"/>
      <c r="H179" s="9"/>
      <c r="I179" s="9"/>
      <c r="J179" s="9"/>
      <c r="K179" s="62" t="e">
        <f t="shared" si="20"/>
        <v>#DIV/0!</v>
      </c>
      <c r="L179" s="9"/>
      <c r="M179" s="9"/>
      <c r="N179" s="62" t="e">
        <f t="shared" si="21"/>
        <v>#DIV/0!</v>
      </c>
    </row>
    <row r="180" spans="1:14" x14ac:dyDescent="0.25">
      <c r="A180" s="8">
        <f t="shared" si="22"/>
        <v>44675</v>
      </c>
      <c r="B180" s="79">
        <f t="shared" si="18"/>
        <v>2022</v>
      </c>
      <c r="C180" s="9"/>
      <c r="D180" s="62" t="e">
        <f t="shared" si="19"/>
        <v>#DIV/0!</v>
      </c>
      <c r="E180" s="9"/>
      <c r="F180" s="9"/>
      <c r="G180" s="9"/>
      <c r="H180" s="9"/>
      <c r="I180" s="9"/>
      <c r="J180" s="9"/>
      <c r="K180" s="62" t="e">
        <f t="shared" si="20"/>
        <v>#DIV/0!</v>
      </c>
      <c r="L180" s="9"/>
      <c r="M180" s="9"/>
      <c r="N180" s="62" t="e">
        <f t="shared" si="21"/>
        <v>#DIV/0!</v>
      </c>
    </row>
    <row r="181" spans="1:14" x14ac:dyDescent="0.25">
      <c r="A181" s="8">
        <f t="shared" si="22"/>
        <v>44690</v>
      </c>
      <c r="B181" s="79">
        <f t="shared" si="18"/>
        <v>2022</v>
      </c>
      <c r="C181" s="9"/>
      <c r="D181" s="62" t="e">
        <f t="shared" si="19"/>
        <v>#DIV/0!</v>
      </c>
      <c r="E181" s="9"/>
      <c r="F181" s="9"/>
      <c r="G181" s="9"/>
      <c r="H181" s="9"/>
      <c r="I181" s="9"/>
      <c r="J181" s="9"/>
      <c r="K181" s="62" t="e">
        <f t="shared" si="20"/>
        <v>#DIV/0!</v>
      </c>
      <c r="L181" s="9"/>
      <c r="M181" s="9"/>
      <c r="N181" s="62" t="e">
        <f t="shared" si="21"/>
        <v>#DIV/0!</v>
      </c>
    </row>
    <row r="182" spans="1:14" x14ac:dyDescent="0.25">
      <c r="A182" s="8">
        <f t="shared" si="22"/>
        <v>44705</v>
      </c>
      <c r="B182" s="79">
        <f t="shared" si="18"/>
        <v>2022</v>
      </c>
      <c r="C182" s="9"/>
      <c r="D182" s="62" t="e">
        <f t="shared" si="19"/>
        <v>#DIV/0!</v>
      </c>
      <c r="E182" s="9"/>
      <c r="F182" s="9"/>
      <c r="G182" s="9"/>
      <c r="H182" s="9"/>
      <c r="I182" s="9"/>
      <c r="J182" s="9"/>
      <c r="K182" s="62" t="e">
        <f t="shared" si="20"/>
        <v>#DIV/0!</v>
      </c>
      <c r="L182" s="9"/>
      <c r="M182" s="9"/>
      <c r="N182" s="62" t="e">
        <f t="shared" si="21"/>
        <v>#DIV/0!</v>
      </c>
    </row>
    <row r="183" spans="1:14" x14ac:dyDescent="0.25">
      <c r="A183" s="8">
        <f t="shared" si="22"/>
        <v>44720</v>
      </c>
      <c r="B183" s="79">
        <f t="shared" si="18"/>
        <v>2022</v>
      </c>
      <c r="C183" s="9"/>
      <c r="D183" s="62" t="e">
        <f t="shared" si="19"/>
        <v>#DIV/0!</v>
      </c>
      <c r="E183" s="9"/>
      <c r="F183" s="9"/>
      <c r="G183" s="9"/>
      <c r="H183" s="9"/>
      <c r="I183" s="9"/>
      <c r="J183" s="9"/>
      <c r="K183" s="62" t="e">
        <f t="shared" si="20"/>
        <v>#DIV/0!</v>
      </c>
      <c r="L183" s="9"/>
      <c r="M183" s="9"/>
      <c r="N183" s="62" t="e">
        <f t="shared" si="21"/>
        <v>#DIV/0!</v>
      </c>
    </row>
    <row r="184" spans="1:14" x14ac:dyDescent="0.25">
      <c r="A184" s="8">
        <f t="shared" si="22"/>
        <v>44735</v>
      </c>
      <c r="B184" s="79">
        <f t="shared" si="18"/>
        <v>2022</v>
      </c>
      <c r="C184" s="9"/>
      <c r="D184" s="62" t="e">
        <f t="shared" si="19"/>
        <v>#DIV/0!</v>
      </c>
      <c r="E184" s="9"/>
      <c r="F184" s="9"/>
      <c r="G184" s="9"/>
      <c r="H184" s="9"/>
      <c r="I184" s="9"/>
      <c r="J184" s="9"/>
      <c r="K184" s="62" t="e">
        <f t="shared" si="20"/>
        <v>#DIV/0!</v>
      </c>
      <c r="L184" s="9"/>
      <c r="M184" s="9"/>
      <c r="N184" s="62" t="e">
        <f t="shared" si="21"/>
        <v>#DIV/0!</v>
      </c>
    </row>
    <row r="185" spans="1:14" x14ac:dyDescent="0.25">
      <c r="A185" s="8">
        <f t="shared" si="22"/>
        <v>44750</v>
      </c>
      <c r="B185" s="79">
        <f t="shared" si="18"/>
        <v>2022</v>
      </c>
      <c r="C185" s="9"/>
      <c r="D185" s="62" t="e">
        <f t="shared" si="19"/>
        <v>#DIV/0!</v>
      </c>
      <c r="E185" s="9"/>
      <c r="F185" s="9"/>
      <c r="G185" s="9"/>
      <c r="H185" s="9"/>
      <c r="I185" s="9"/>
      <c r="J185" s="9"/>
      <c r="K185" s="62" t="e">
        <f t="shared" si="20"/>
        <v>#DIV/0!</v>
      </c>
      <c r="L185" s="9"/>
      <c r="M185" s="9"/>
      <c r="N185" s="62" t="e">
        <f t="shared" si="21"/>
        <v>#DIV/0!</v>
      </c>
    </row>
    <row r="186" spans="1:14" x14ac:dyDescent="0.25">
      <c r="A186" s="8">
        <f t="shared" si="22"/>
        <v>44765</v>
      </c>
      <c r="B186" s="79">
        <f t="shared" si="18"/>
        <v>2022</v>
      </c>
      <c r="C186" s="9"/>
      <c r="D186" s="62" t="e">
        <f t="shared" si="19"/>
        <v>#DIV/0!</v>
      </c>
      <c r="E186" s="9"/>
      <c r="F186" s="9"/>
      <c r="G186" s="9"/>
      <c r="H186" s="9"/>
      <c r="I186" s="9"/>
      <c r="J186" s="9"/>
      <c r="K186" s="62" t="e">
        <f t="shared" si="20"/>
        <v>#DIV/0!</v>
      </c>
      <c r="L186" s="9"/>
      <c r="M186" s="9"/>
      <c r="N186" s="62" t="e">
        <f t="shared" si="21"/>
        <v>#DIV/0!</v>
      </c>
    </row>
    <row r="187" spans="1:14" x14ac:dyDescent="0.25">
      <c r="A187" s="8">
        <f t="shared" si="22"/>
        <v>44780</v>
      </c>
      <c r="B187" s="79">
        <f t="shared" si="18"/>
        <v>2022</v>
      </c>
      <c r="C187" s="9"/>
      <c r="D187" s="62" t="e">
        <f t="shared" si="19"/>
        <v>#DIV/0!</v>
      </c>
      <c r="E187" s="9"/>
      <c r="F187" s="9"/>
      <c r="G187" s="9"/>
      <c r="H187" s="9"/>
      <c r="I187" s="9"/>
      <c r="J187" s="9"/>
      <c r="K187" s="62" t="e">
        <f t="shared" si="20"/>
        <v>#DIV/0!</v>
      </c>
      <c r="L187" s="9"/>
      <c r="M187" s="9"/>
      <c r="N187" s="62" t="e">
        <f t="shared" si="21"/>
        <v>#DIV/0!</v>
      </c>
    </row>
    <row r="188" spans="1:14" x14ac:dyDescent="0.25">
      <c r="A188" s="8">
        <f t="shared" si="22"/>
        <v>44795</v>
      </c>
      <c r="B188" s="79">
        <f t="shared" si="18"/>
        <v>2022</v>
      </c>
      <c r="C188" s="9"/>
      <c r="D188" s="62" t="e">
        <f t="shared" si="19"/>
        <v>#DIV/0!</v>
      </c>
      <c r="E188" s="9"/>
      <c r="F188" s="9"/>
      <c r="G188" s="9"/>
      <c r="H188" s="9"/>
      <c r="I188" s="9"/>
      <c r="J188" s="9"/>
      <c r="K188" s="62" t="e">
        <f t="shared" si="20"/>
        <v>#DIV/0!</v>
      </c>
      <c r="L188" s="9"/>
      <c r="M188" s="9"/>
      <c r="N188" s="62" t="e">
        <f t="shared" si="21"/>
        <v>#DIV/0!</v>
      </c>
    </row>
    <row r="189" spans="1:14" x14ac:dyDescent="0.25">
      <c r="A189" s="8">
        <f t="shared" si="22"/>
        <v>44810</v>
      </c>
      <c r="B189" s="79">
        <f t="shared" si="18"/>
        <v>2022</v>
      </c>
      <c r="C189" s="9"/>
      <c r="D189" s="62" t="e">
        <f t="shared" si="19"/>
        <v>#DIV/0!</v>
      </c>
      <c r="E189" s="9"/>
      <c r="F189" s="9"/>
      <c r="G189" s="9"/>
      <c r="H189" s="9"/>
      <c r="I189" s="9"/>
      <c r="J189" s="9"/>
      <c r="K189" s="62" t="e">
        <f t="shared" si="20"/>
        <v>#DIV/0!</v>
      </c>
      <c r="L189" s="9"/>
      <c r="M189" s="9"/>
      <c r="N189" s="62" t="e">
        <f t="shared" si="21"/>
        <v>#DIV/0!</v>
      </c>
    </row>
    <row r="190" spans="1:14" x14ac:dyDescent="0.25">
      <c r="A190" s="8">
        <f t="shared" si="22"/>
        <v>44825</v>
      </c>
      <c r="B190" s="79">
        <f t="shared" si="18"/>
        <v>2022</v>
      </c>
      <c r="C190" s="9"/>
      <c r="D190" s="62" t="e">
        <f t="shared" si="19"/>
        <v>#DIV/0!</v>
      </c>
      <c r="E190" s="9"/>
      <c r="F190" s="9"/>
      <c r="G190" s="9"/>
      <c r="H190" s="9"/>
      <c r="I190" s="9"/>
      <c r="J190" s="9"/>
      <c r="K190" s="62" t="e">
        <f t="shared" si="20"/>
        <v>#DIV/0!</v>
      </c>
      <c r="L190" s="9"/>
      <c r="M190" s="9"/>
      <c r="N190" s="62" t="e">
        <f t="shared" si="21"/>
        <v>#DIV/0!</v>
      </c>
    </row>
    <row r="191" spans="1:14" x14ac:dyDescent="0.25">
      <c r="A191" s="8">
        <f t="shared" si="22"/>
        <v>44840</v>
      </c>
      <c r="B191" s="79">
        <f t="shared" si="18"/>
        <v>2022</v>
      </c>
      <c r="C191" s="9"/>
      <c r="D191" s="62" t="e">
        <f t="shared" si="19"/>
        <v>#DIV/0!</v>
      </c>
      <c r="E191" s="9"/>
      <c r="F191" s="9"/>
      <c r="G191" s="9"/>
      <c r="H191" s="9"/>
      <c r="I191" s="9"/>
      <c r="J191" s="9"/>
      <c r="K191" s="62" t="e">
        <f t="shared" si="20"/>
        <v>#DIV/0!</v>
      </c>
      <c r="L191" s="9"/>
      <c r="M191" s="9"/>
      <c r="N191" s="62" t="e">
        <f t="shared" si="21"/>
        <v>#DIV/0!</v>
      </c>
    </row>
    <row r="192" spans="1:14" x14ac:dyDescent="0.25">
      <c r="A192" s="8">
        <f t="shared" si="22"/>
        <v>44855</v>
      </c>
      <c r="B192" s="79">
        <f t="shared" si="18"/>
        <v>2022</v>
      </c>
      <c r="C192" s="9"/>
      <c r="D192" s="62" t="e">
        <f t="shared" si="19"/>
        <v>#DIV/0!</v>
      </c>
      <c r="E192" s="9"/>
      <c r="F192" s="9"/>
      <c r="G192" s="9"/>
      <c r="H192" s="9"/>
      <c r="I192" s="9"/>
      <c r="J192" s="9"/>
      <c r="K192" s="62" t="e">
        <f t="shared" si="20"/>
        <v>#DIV/0!</v>
      </c>
      <c r="L192" s="9"/>
      <c r="M192" s="9"/>
      <c r="N192" s="62" t="e">
        <f t="shared" si="21"/>
        <v>#DIV/0!</v>
      </c>
    </row>
    <row r="193" spans="1:14" x14ac:dyDescent="0.25">
      <c r="A193" s="8">
        <f t="shared" si="22"/>
        <v>44870</v>
      </c>
      <c r="B193" s="79">
        <f t="shared" si="18"/>
        <v>2022</v>
      </c>
      <c r="C193" s="9"/>
      <c r="D193" s="62" t="e">
        <f t="shared" si="19"/>
        <v>#DIV/0!</v>
      </c>
      <c r="E193" s="9"/>
      <c r="F193" s="9"/>
      <c r="G193" s="9"/>
      <c r="H193" s="9"/>
      <c r="I193" s="9"/>
      <c r="J193" s="9"/>
      <c r="K193" s="62" t="e">
        <f t="shared" si="20"/>
        <v>#DIV/0!</v>
      </c>
      <c r="L193" s="9"/>
      <c r="M193" s="9"/>
      <c r="N193" s="62" t="e">
        <f t="shared" si="21"/>
        <v>#DIV/0!</v>
      </c>
    </row>
    <row r="194" spans="1:14" x14ac:dyDescent="0.25">
      <c r="A194" s="8">
        <f t="shared" si="22"/>
        <v>44885</v>
      </c>
      <c r="B194" s="79">
        <f t="shared" si="18"/>
        <v>2022</v>
      </c>
      <c r="C194" s="9"/>
      <c r="D194" s="62" t="e">
        <f t="shared" si="19"/>
        <v>#DIV/0!</v>
      </c>
      <c r="E194" s="9"/>
      <c r="F194" s="9"/>
      <c r="G194" s="9"/>
      <c r="H194" s="9"/>
      <c r="I194" s="9"/>
      <c r="J194" s="9"/>
      <c r="K194" s="62" t="e">
        <f t="shared" si="20"/>
        <v>#DIV/0!</v>
      </c>
      <c r="L194" s="9"/>
      <c r="M194" s="9"/>
      <c r="N194" s="62" t="e">
        <f t="shared" si="21"/>
        <v>#DIV/0!</v>
      </c>
    </row>
    <row r="195" spans="1:14" x14ac:dyDescent="0.25">
      <c r="A195" s="8">
        <f t="shared" si="22"/>
        <v>44900</v>
      </c>
      <c r="B195" s="79">
        <f t="shared" ref="B195:B258" si="23">YEAR(A195)</f>
        <v>2022</v>
      </c>
      <c r="C195" s="9"/>
      <c r="D195" s="62" t="e">
        <f t="shared" ref="D195:D258" si="24">C195/G195</f>
        <v>#DIV/0!</v>
      </c>
      <c r="E195" s="9"/>
      <c r="F195" s="9"/>
      <c r="G195" s="9"/>
      <c r="H195" s="9"/>
      <c r="I195" s="9"/>
      <c r="J195" s="9"/>
      <c r="K195" s="62" t="e">
        <f t="shared" ref="K195:K258" si="25">G195/E195</f>
        <v>#DIV/0!</v>
      </c>
      <c r="L195" s="9"/>
      <c r="M195" s="9"/>
      <c r="N195" s="62" t="e">
        <f t="shared" ref="N195:N258" si="26">M195/L195</f>
        <v>#DIV/0!</v>
      </c>
    </row>
    <row r="196" spans="1:14" x14ac:dyDescent="0.25">
      <c r="A196" s="8">
        <f t="shared" ref="A196:A259" si="27">A195+15</f>
        <v>44915</v>
      </c>
      <c r="B196" s="79">
        <f t="shared" si="23"/>
        <v>2022</v>
      </c>
      <c r="C196" s="9"/>
      <c r="D196" s="62" t="e">
        <f t="shared" si="24"/>
        <v>#DIV/0!</v>
      </c>
      <c r="E196" s="9"/>
      <c r="F196" s="9"/>
      <c r="G196" s="9"/>
      <c r="H196" s="9"/>
      <c r="I196" s="9"/>
      <c r="J196" s="9"/>
      <c r="K196" s="62" t="e">
        <f t="shared" si="25"/>
        <v>#DIV/0!</v>
      </c>
      <c r="L196" s="9"/>
      <c r="M196" s="9"/>
      <c r="N196" s="62" t="e">
        <f t="shared" si="26"/>
        <v>#DIV/0!</v>
      </c>
    </row>
    <row r="197" spans="1:14" x14ac:dyDescent="0.25">
      <c r="A197" s="8">
        <f t="shared" si="27"/>
        <v>44930</v>
      </c>
      <c r="B197" s="79">
        <f t="shared" si="23"/>
        <v>2023</v>
      </c>
      <c r="C197" s="9"/>
      <c r="D197" s="62" t="e">
        <f t="shared" si="24"/>
        <v>#DIV/0!</v>
      </c>
      <c r="E197" s="9"/>
      <c r="F197" s="9"/>
      <c r="G197" s="9"/>
      <c r="H197" s="9"/>
      <c r="I197" s="9"/>
      <c r="J197" s="9"/>
      <c r="K197" s="62" t="e">
        <f t="shared" si="25"/>
        <v>#DIV/0!</v>
      </c>
      <c r="L197" s="9"/>
      <c r="M197" s="9"/>
      <c r="N197" s="62" t="e">
        <f t="shared" si="26"/>
        <v>#DIV/0!</v>
      </c>
    </row>
    <row r="198" spans="1:14" x14ac:dyDescent="0.25">
      <c r="A198" s="8">
        <f t="shared" si="27"/>
        <v>44945</v>
      </c>
      <c r="B198" s="79">
        <f t="shared" si="23"/>
        <v>2023</v>
      </c>
      <c r="C198" s="9"/>
      <c r="D198" s="62" t="e">
        <f t="shared" si="24"/>
        <v>#DIV/0!</v>
      </c>
      <c r="E198" s="9"/>
      <c r="F198" s="9"/>
      <c r="G198" s="9"/>
      <c r="H198" s="9"/>
      <c r="I198" s="9"/>
      <c r="J198" s="9"/>
      <c r="K198" s="62" t="e">
        <f t="shared" si="25"/>
        <v>#DIV/0!</v>
      </c>
      <c r="L198" s="9"/>
      <c r="M198" s="9"/>
      <c r="N198" s="62" t="e">
        <f t="shared" si="26"/>
        <v>#DIV/0!</v>
      </c>
    </row>
    <row r="199" spans="1:14" x14ac:dyDescent="0.25">
      <c r="A199" s="8">
        <f t="shared" si="27"/>
        <v>44960</v>
      </c>
      <c r="B199" s="79">
        <f t="shared" si="23"/>
        <v>2023</v>
      </c>
      <c r="C199" s="9"/>
      <c r="D199" s="62" t="e">
        <f t="shared" si="24"/>
        <v>#DIV/0!</v>
      </c>
      <c r="E199" s="9"/>
      <c r="F199" s="9"/>
      <c r="G199" s="9"/>
      <c r="H199" s="9"/>
      <c r="I199" s="9"/>
      <c r="J199" s="9"/>
      <c r="K199" s="62" t="e">
        <f t="shared" si="25"/>
        <v>#DIV/0!</v>
      </c>
      <c r="L199" s="9"/>
      <c r="M199" s="9"/>
      <c r="N199" s="62" t="e">
        <f t="shared" si="26"/>
        <v>#DIV/0!</v>
      </c>
    </row>
    <row r="200" spans="1:14" x14ac:dyDescent="0.25">
      <c r="A200" s="8">
        <f t="shared" si="27"/>
        <v>44975</v>
      </c>
      <c r="B200" s="79">
        <f t="shared" si="23"/>
        <v>2023</v>
      </c>
      <c r="C200" s="9"/>
      <c r="D200" s="62" t="e">
        <f t="shared" si="24"/>
        <v>#DIV/0!</v>
      </c>
      <c r="E200" s="9"/>
      <c r="F200" s="9"/>
      <c r="G200" s="9"/>
      <c r="H200" s="9"/>
      <c r="I200" s="9"/>
      <c r="J200" s="9"/>
      <c r="K200" s="62" t="e">
        <f t="shared" si="25"/>
        <v>#DIV/0!</v>
      </c>
      <c r="L200" s="9"/>
      <c r="M200" s="9"/>
      <c r="N200" s="62" t="e">
        <f t="shared" si="26"/>
        <v>#DIV/0!</v>
      </c>
    </row>
    <row r="201" spans="1:14" x14ac:dyDescent="0.25">
      <c r="A201" s="8">
        <f t="shared" si="27"/>
        <v>44990</v>
      </c>
      <c r="B201" s="79">
        <f t="shared" si="23"/>
        <v>2023</v>
      </c>
      <c r="C201" s="9"/>
      <c r="D201" s="62" t="e">
        <f t="shared" si="24"/>
        <v>#DIV/0!</v>
      </c>
      <c r="E201" s="9"/>
      <c r="F201" s="9"/>
      <c r="G201" s="9"/>
      <c r="H201" s="9"/>
      <c r="I201" s="9"/>
      <c r="J201" s="9"/>
      <c r="K201" s="62" t="e">
        <f t="shared" si="25"/>
        <v>#DIV/0!</v>
      </c>
      <c r="L201" s="9"/>
      <c r="M201" s="9"/>
      <c r="N201" s="62" t="e">
        <f t="shared" si="26"/>
        <v>#DIV/0!</v>
      </c>
    </row>
    <row r="202" spans="1:14" x14ac:dyDescent="0.25">
      <c r="A202" s="8">
        <f t="shared" si="27"/>
        <v>45005</v>
      </c>
      <c r="B202" s="79">
        <f t="shared" si="23"/>
        <v>2023</v>
      </c>
      <c r="C202" s="9"/>
      <c r="D202" s="62" t="e">
        <f t="shared" si="24"/>
        <v>#DIV/0!</v>
      </c>
      <c r="E202" s="9"/>
      <c r="F202" s="9"/>
      <c r="G202" s="9"/>
      <c r="H202" s="9"/>
      <c r="I202" s="9"/>
      <c r="J202" s="9"/>
      <c r="K202" s="62" t="e">
        <f t="shared" si="25"/>
        <v>#DIV/0!</v>
      </c>
      <c r="L202" s="9"/>
      <c r="M202" s="9"/>
      <c r="N202" s="62" t="e">
        <f t="shared" si="26"/>
        <v>#DIV/0!</v>
      </c>
    </row>
    <row r="203" spans="1:14" x14ac:dyDescent="0.25">
      <c r="A203" s="8">
        <f t="shared" si="27"/>
        <v>45020</v>
      </c>
      <c r="B203" s="79">
        <f t="shared" si="23"/>
        <v>2023</v>
      </c>
      <c r="C203" s="9"/>
      <c r="D203" s="62" t="e">
        <f t="shared" si="24"/>
        <v>#DIV/0!</v>
      </c>
      <c r="E203" s="9"/>
      <c r="F203" s="9"/>
      <c r="G203" s="9"/>
      <c r="H203" s="9"/>
      <c r="I203" s="9"/>
      <c r="J203" s="9"/>
      <c r="K203" s="62" t="e">
        <f t="shared" si="25"/>
        <v>#DIV/0!</v>
      </c>
      <c r="L203" s="9"/>
      <c r="M203" s="9"/>
      <c r="N203" s="62" t="e">
        <f t="shared" si="26"/>
        <v>#DIV/0!</v>
      </c>
    </row>
    <row r="204" spans="1:14" x14ac:dyDescent="0.25">
      <c r="A204" s="8">
        <f t="shared" si="27"/>
        <v>45035</v>
      </c>
      <c r="B204" s="79">
        <f t="shared" si="23"/>
        <v>2023</v>
      </c>
      <c r="C204" s="9"/>
      <c r="D204" s="62" t="e">
        <f t="shared" si="24"/>
        <v>#DIV/0!</v>
      </c>
      <c r="E204" s="9"/>
      <c r="F204" s="9"/>
      <c r="G204" s="9"/>
      <c r="H204" s="9"/>
      <c r="I204" s="9"/>
      <c r="J204" s="9"/>
      <c r="K204" s="62" t="e">
        <f t="shared" si="25"/>
        <v>#DIV/0!</v>
      </c>
      <c r="L204" s="9"/>
      <c r="M204" s="9"/>
      <c r="N204" s="62" t="e">
        <f t="shared" si="26"/>
        <v>#DIV/0!</v>
      </c>
    </row>
    <row r="205" spans="1:14" x14ac:dyDescent="0.25">
      <c r="A205" s="8">
        <f t="shared" si="27"/>
        <v>45050</v>
      </c>
      <c r="B205" s="79">
        <f t="shared" si="23"/>
        <v>2023</v>
      </c>
      <c r="C205" s="9"/>
      <c r="D205" s="62" t="e">
        <f t="shared" si="24"/>
        <v>#DIV/0!</v>
      </c>
      <c r="E205" s="9"/>
      <c r="F205" s="9"/>
      <c r="G205" s="9"/>
      <c r="H205" s="9"/>
      <c r="I205" s="9"/>
      <c r="J205" s="9"/>
      <c r="K205" s="62" t="e">
        <f t="shared" si="25"/>
        <v>#DIV/0!</v>
      </c>
      <c r="L205" s="9"/>
      <c r="M205" s="9"/>
      <c r="N205" s="62" t="e">
        <f t="shared" si="26"/>
        <v>#DIV/0!</v>
      </c>
    </row>
    <row r="206" spans="1:14" x14ac:dyDescent="0.25">
      <c r="A206" s="8">
        <f t="shared" si="27"/>
        <v>45065</v>
      </c>
      <c r="B206" s="79">
        <f t="shared" si="23"/>
        <v>2023</v>
      </c>
      <c r="C206" s="9"/>
      <c r="D206" s="62" t="e">
        <f t="shared" si="24"/>
        <v>#DIV/0!</v>
      </c>
      <c r="E206" s="9"/>
      <c r="F206" s="9"/>
      <c r="G206" s="9"/>
      <c r="H206" s="9"/>
      <c r="I206" s="9"/>
      <c r="J206" s="9"/>
      <c r="K206" s="62" t="e">
        <f t="shared" si="25"/>
        <v>#DIV/0!</v>
      </c>
      <c r="L206" s="9"/>
      <c r="M206" s="9"/>
      <c r="N206" s="62" t="e">
        <f t="shared" si="26"/>
        <v>#DIV/0!</v>
      </c>
    </row>
    <row r="207" spans="1:14" x14ac:dyDescent="0.25">
      <c r="A207" s="8">
        <f t="shared" si="27"/>
        <v>45080</v>
      </c>
      <c r="B207" s="79">
        <f t="shared" si="23"/>
        <v>2023</v>
      </c>
      <c r="C207" s="9"/>
      <c r="D207" s="62" t="e">
        <f t="shared" si="24"/>
        <v>#DIV/0!</v>
      </c>
      <c r="E207" s="9"/>
      <c r="F207" s="9"/>
      <c r="G207" s="9"/>
      <c r="H207" s="9"/>
      <c r="I207" s="9"/>
      <c r="J207" s="9"/>
      <c r="K207" s="62" t="e">
        <f t="shared" si="25"/>
        <v>#DIV/0!</v>
      </c>
      <c r="L207" s="9"/>
      <c r="M207" s="9"/>
      <c r="N207" s="62" t="e">
        <f t="shared" si="26"/>
        <v>#DIV/0!</v>
      </c>
    </row>
    <row r="208" spans="1:14" x14ac:dyDescent="0.25">
      <c r="A208" s="8">
        <f t="shared" si="27"/>
        <v>45095</v>
      </c>
      <c r="B208" s="79">
        <f t="shared" si="23"/>
        <v>2023</v>
      </c>
      <c r="C208" s="9"/>
      <c r="D208" s="62" t="e">
        <f t="shared" si="24"/>
        <v>#DIV/0!</v>
      </c>
      <c r="E208" s="9"/>
      <c r="F208" s="9"/>
      <c r="G208" s="9"/>
      <c r="H208" s="9"/>
      <c r="I208" s="9"/>
      <c r="J208" s="9"/>
      <c r="K208" s="62" t="e">
        <f t="shared" si="25"/>
        <v>#DIV/0!</v>
      </c>
      <c r="L208" s="9"/>
      <c r="M208" s="9"/>
      <c r="N208" s="62" t="e">
        <f t="shared" si="26"/>
        <v>#DIV/0!</v>
      </c>
    </row>
    <row r="209" spans="1:14" x14ac:dyDescent="0.25">
      <c r="A209" s="8">
        <f t="shared" si="27"/>
        <v>45110</v>
      </c>
      <c r="B209" s="79">
        <f t="shared" si="23"/>
        <v>2023</v>
      </c>
      <c r="C209" s="9"/>
      <c r="D209" s="62" t="e">
        <f t="shared" si="24"/>
        <v>#DIV/0!</v>
      </c>
      <c r="E209" s="9"/>
      <c r="F209" s="9"/>
      <c r="G209" s="9"/>
      <c r="H209" s="9"/>
      <c r="I209" s="9"/>
      <c r="J209" s="9"/>
      <c r="K209" s="62" t="e">
        <f t="shared" si="25"/>
        <v>#DIV/0!</v>
      </c>
      <c r="L209" s="9"/>
      <c r="M209" s="9"/>
      <c r="N209" s="62" t="e">
        <f t="shared" si="26"/>
        <v>#DIV/0!</v>
      </c>
    </row>
    <row r="210" spans="1:14" x14ac:dyDescent="0.25">
      <c r="A210" s="8">
        <f t="shared" si="27"/>
        <v>45125</v>
      </c>
      <c r="B210" s="79">
        <f t="shared" si="23"/>
        <v>2023</v>
      </c>
      <c r="C210" s="9"/>
      <c r="D210" s="62" t="e">
        <f t="shared" si="24"/>
        <v>#DIV/0!</v>
      </c>
      <c r="E210" s="9"/>
      <c r="F210" s="9"/>
      <c r="G210" s="9"/>
      <c r="H210" s="9"/>
      <c r="I210" s="9"/>
      <c r="J210" s="9"/>
      <c r="K210" s="62" t="e">
        <f t="shared" si="25"/>
        <v>#DIV/0!</v>
      </c>
      <c r="L210" s="9"/>
      <c r="M210" s="9"/>
      <c r="N210" s="62" t="e">
        <f t="shared" si="26"/>
        <v>#DIV/0!</v>
      </c>
    </row>
    <row r="211" spans="1:14" x14ac:dyDescent="0.25">
      <c r="A211" s="8">
        <f t="shared" si="27"/>
        <v>45140</v>
      </c>
      <c r="B211" s="79">
        <f t="shared" si="23"/>
        <v>2023</v>
      </c>
      <c r="C211" s="9"/>
      <c r="D211" s="62" t="e">
        <f t="shared" si="24"/>
        <v>#DIV/0!</v>
      </c>
      <c r="E211" s="9"/>
      <c r="F211" s="9"/>
      <c r="G211" s="9"/>
      <c r="H211" s="9"/>
      <c r="I211" s="9"/>
      <c r="J211" s="9"/>
      <c r="K211" s="62" t="e">
        <f t="shared" si="25"/>
        <v>#DIV/0!</v>
      </c>
      <c r="L211" s="9"/>
      <c r="M211" s="9"/>
      <c r="N211" s="62" t="e">
        <f t="shared" si="26"/>
        <v>#DIV/0!</v>
      </c>
    </row>
    <row r="212" spans="1:14" x14ac:dyDescent="0.25">
      <c r="A212" s="8">
        <f t="shared" si="27"/>
        <v>45155</v>
      </c>
      <c r="B212" s="79">
        <f t="shared" si="23"/>
        <v>2023</v>
      </c>
      <c r="C212" s="9"/>
      <c r="D212" s="62" t="e">
        <f t="shared" si="24"/>
        <v>#DIV/0!</v>
      </c>
      <c r="E212" s="9"/>
      <c r="F212" s="9"/>
      <c r="G212" s="9"/>
      <c r="H212" s="9"/>
      <c r="I212" s="9"/>
      <c r="J212" s="9"/>
      <c r="K212" s="62" t="e">
        <f t="shared" si="25"/>
        <v>#DIV/0!</v>
      </c>
      <c r="L212" s="9"/>
      <c r="M212" s="9"/>
      <c r="N212" s="62" t="e">
        <f t="shared" si="26"/>
        <v>#DIV/0!</v>
      </c>
    </row>
    <row r="213" spans="1:14" x14ac:dyDescent="0.25">
      <c r="A213" s="8">
        <f t="shared" si="27"/>
        <v>45170</v>
      </c>
      <c r="B213" s="79">
        <f t="shared" si="23"/>
        <v>2023</v>
      </c>
      <c r="C213" s="9"/>
      <c r="D213" s="62" t="e">
        <f t="shared" si="24"/>
        <v>#DIV/0!</v>
      </c>
      <c r="E213" s="9"/>
      <c r="F213" s="9"/>
      <c r="G213" s="9"/>
      <c r="H213" s="9"/>
      <c r="I213" s="9"/>
      <c r="J213" s="9"/>
      <c r="K213" s="62" t="e">
        <f t="shared" si="25"/>
        <v>#DIV/0!</v>
      </c>
      <c r="L213" s="9"/>
      <c r="M213" s="9"/>
      <c r="N213" s="62" t="e">
        <f t="shared" si="26"/>
        <v>#DIV/0!</v>
      </c>
    </row>
    <row r="214" spans="1:14" x14ac:dyDescent="0.25">
      <c r="A214" s="8">
        <f t="shared" si="27"/>
        <v>45185</v>
      </c>
      <c r="B214" s="79">
        <f t="shared" si="23"/>
        <v>2023</v>
      </c>
      <c r="C214" s="9"/>
      <c r="D214" s="62" t="e">
        <f t="shared" si="24"/>
        <v>#DIV/0!</v>
      </c>
      <c r="E214" s="9"/>
      <c r="F214" s="9"/>
      <c r="G214" s="9"/>
      <c r="H214" s="9"/>
      <c r="I214" s="9"/>
      <c r="J214" s="9"/>
      <c r="K214" s="62" t="e">
        <f t="shared" si="25"/>
        <v>#DIV/0!</v>
      </c>
      <c r="L214" s="9"/>
      <c r="M214" s="9"/>
      <c r="N214" s="62" t="e">
        <f t="shared" si="26"/>
        <v>#DIV/0!</v>
      </c>
    </row>
    <row r="215" spans="1:14" x14ac:dyDescent="0.25">
      <c r="A215" s="8">
        <f t="shared" si="27"/>
        <v>45200</v>
      </c>
      <c r="B215" s="79">
        <f t="shared" si="23"/>
        <v>2023</v>
      </c>
      <c r="C215" s="9"/>
      <c r="D215" s="62" t="e">
        <f t="shared" si="24"/>
        <v>#DIV/0!</v>
      </c>
      <c r="E215" s="9"/>
      <c r="F215" s="9"/>
      <c r="G215" s="9"/>
      <c r="H215" s="9"/>
      <c r="I215" s="9"/>
      <c r="J215" s="9"/>
      <c r="K215" s="62" t="e">
        <f t="shared" si="25"/>
        <v>#DIV/0!</v>
      </c>
      <c r="L215" s="9"/>
      <c r="M215" s="9"/>
      <c r="N215" s="62" t="e">
        <f t="shared" si="26"/>
        <v>#DIV/0!</v>
      </c>
    </row>
    <row r="216" spans="1:14" x14ac:dyDescent="0.25">
      <c r="A216" s="8">
        <f t="shared" si="27"/>
        <v>45215</v>
      </c>
      <c r="B216" s="79">
        <f t="shared" si="23"/>
        <v>2023</v>
      </c>
      <c r="C216" s="9"/>
      <c r="D216" s="62" t="e">
        <f t="shared" si="24"/>
        <v>#DIV/0!</v>
      </c>
      <c r="E216" s="9"/>
      <c r="F216" s="9"/>
      <c r="G216" s="9"/>
      <c r="H216" s="9"/>
      <c r="I216" s="9"/>
      <c r="J216" s="9"/>
      <c r="K216" s="62" t="e">
        <f t="shared" si="25"/>
        <v>#DIV/0!</v>
      </c>
      <c r="L216" s="9"/>
      <c r="M216" s="9"/>
      <c r="N216" s="62" t="e">
        <f t="shared" si="26"/>
        <v>#DIV/0!</v>
      </c>
    </row>
    <row r="217" spans="1:14" x14ac:dyDescent="0.25">
      <c r="A217" s="8">
        <f t="shared" si="27"/>
        <v>45230</v>
      </c>
      <c r="B217" s="79">
        <f t="shared" si="23"/>
        <v>2023</v>
      </c>
      <c r="C217" s="9"/>
      <c r="D217" s="62" t="e">
        <f t="shared" si="24"/>
        <v>#DIV/0!</v>
      </c>
      <c r="E217" s="9"/>
      <c r="F217" s="9"/>
      <c r="G217" s="9"/>
      <c r="H217" s="9"/>
      <c r="I217" s="9"/>
      <c r="J217" s="9"/>
      <c r="K217" s="62" t="e">
        <f t="shared" si="25"/>
        <v>#DIV/0!</v>
      </c>
      <c r="L217" s="9"/>
      <c r="M217" s="9"/>
      <c r="N217" s="62" t="e">
        <f t="shared" si="26"/>
        <v>#DIV/0!</v>
      </c>
    </row>
    <row r="218" spans="1:14" x14ac:dyDescent="0.25">
      <c r="A218" s="8">
        <f t="shared" si="27"/>
        <v>45245</v>
      </c>
      <c r="B218" s="79">
        <f t="shared" si="23"/>
        <v>2023</v>
      </c>
      <c r="C218" s="9"/>
      <c r="D218" s="62" t="e">
        <f t="shared" si="24"/>
        <v>#DIV/0!</v>
      </c>
      <c r="E218" s="9"/>
      <c r="F218" s="9"/>
      <c r="G218" s="9"/>
      <c r="H218" s="9"/>
      <c r="I218" s="9"/>
      <c r="J218" s="9"/>
      <c r="K218" s="62" t="e">
        <f t="shared" si="25"/>
        <v>#DIV/0!</v>
      </c>
      <c r="L218" s="9"/>
      <c r="M218" s="9"/>
      <c r="N218" s="62" t="e">
        <f t="shared" si="26"/>
        <v>#DIV/0!</v>
      </c>
    </row>
    <row r="219" spans="1:14" x14ac:dyDescent="0.25">
      <c r="A219" s="8">
        <f t="shared" si="27"/>
        <v>45260</v>
      </c>
      <c r="B219" s="79">
        <f t="shared" si="23"/>
        <v>2023</v>
      </c>
      <c r="C219" s="9"/>
      <c r="D219" s="62" t="e">
        <f t="shared" si="24"/>
        <v>#DIV/0!</v>
      </c>
      <c r="E219" s="9"/>
      <c r="F219" s="9"/>
      <c r="G219" s="9"/>
      <c r="H219" s="9"/>
      <c r="I219" s="9"/>
      <c r="J219" s="9"/>
      <c r="K219" s="62" t="e">
        <f t="shared" si="25"/>
        <v>#DIV/0!</v>
      </c>
      <c r="L219" s="9"/>
      <c r="M219" s="9"/>
      <c r="N219" s="62" t="e">
        <f t="shared" si="26"/>
        <v>#DIV/0!</v>
      </c>
    </row>
    <row r="220" spans="1:14" x14ac:dyDescent="0.25">
      <c r="A220" s="8">
        <f t="shared" si="27"/>
        <v>45275</v>
      </c>
      <c r="B220" s="79">
        <f t="shared" si="23"/>
        <v>2023</v>
      </c>
      <c r="C220" s="9"/>
      <c r="D220" s="62" t="e">
        <f t="shared" si="24"/>
        <v>#DIV/0!</v>
      </c>
      <c r="E220" s="9"/>
      <c r="F220" s="9"/>
      <c r="G220" s="9"/>
      <c r="H220" s="9"/>
      <c r="I220" s="9"/>
      <c r="J220" s="9"/>
      <c r="K220" s="62" t="e">
        <f t="shared" si="25"/>
        <v>#DIV/0!</v>
      </c>
      <c r="L220" s="9"/>
      <c r="M220" s="9"/>
      <c r="N220" s="62" t="e">
        <f t="shared" si="26"/>
        <v>#DIV/0!</v>
      </c>
    </row>
    <row r="221" spans="1:14" x14ac:dyDescent="0.25">
      <c r="A221" s="8">
        <f t="shared" si="27"/>
        <v>45290</v>
      </c>
      <c r="B221" s="79">
        <f t="shared" si="23"/>
        <v>2023</v>
      </c>
      <c r="C221" s="9"/>
      <c r="D221" s="62" t="e">
        <f t="shared" si="24"/>
        <v>#DIV/0!</v>
      </c>
      <c r="E221" s="9"/>
      <c r="F221" s="9"/>
      <c r="G221" s="9"/>
      <c r="H221" s="9"/>
      <c r="I221" s="9"/>
      <c r="J221" s="9"/>
      <c r="K221" s="62" t="e">
        <f t="shared" si="25"/>
        <v>#DIV/0!</v>
      </c>
      <c r="L221" s="9"/>
      <c r="M221" s="9"/>
      <c r="N221" s="62" t="e">
        <f t="shared" si="26"/>
        <v>#DIV/0!</v>
      </c>
    </row>
    <row r="222" spans="1:14" x14ac:dyDescent="0.25">
      <c r="A222" s="8">
        <f t="shared" si="27"/>
        <v>45305</v>
      </c>
      <c r="B222" s="79">
        <f t="shared" si="23"/>
        <v>2024</v>
      </c>
      <c r="C222" s="9"/>
      <c r="D222" s="62" t="e">
        <f t="shared" si="24"/>
        <v>#DIV/0!</v>
      </c>
      <c r="E222" s="9"/>
      <c r="F222" s="9"/>
      <c r="G222" s="9"/>
      <c r="H222" s="9"/>
      <c r="I222" s="9"/>
      <c r="J222" s="9"/>
      <c r="K222" s="62" t="e">
        <f t="shared" si="25"/>
        <v>#DIV/0!</v>
      </c>
      <c r="L222" s="9"/>
      <c r="M222" s="9"/>
      <c r="N222" s="62" t="e">
        <f t="shared" si="26"/>
        <v>#DIV/0!</v>
      </c>
    </row>
    <row r="223" spans="1:14" x14ac:dyDescent="0.25">
      <c r="A223" s="8">
        <f t="shared" si="27"/>
        <v>45320</v>
      </c>
      <c r="B223" s="79">
        <f t="shared" si="23"/>
        <v>2024</v>
      </c>
      <c r="C223" s="9"/>
      <c r="D223" s="62" t="e">
        <f t="shared" si="24"/>
        <v>#DIV/0!</v>
      </c>
      <c r="E223" s="9"/>
      <c r="F223" s="9"/>
      <c r="G223" s="9"/>
      <c r="H223" s="9"/>
      <c r="I223" s="9"/>
      <c r="J223" s="9"/>
      <c r="K223" s="62" t="e">
        <f t="shared" si="25"/>
        <v>#DIV/0!</v>
      </c>
      <c r="L223" s="9"/>
      <c r="M223" s="9"/>
      <c r="N223" s="62" t="e">
        <f t="shared" si="26"/>
        <v>#DIV/0!</v>
      </c>
    </row>
    <row r="224" spans="1:14" x14ac:dyDescent="0.25">
      <c r="A224" s="8">
        <f t="shared" si="27"/>
        <v>45335</v>
      </c>
      <c r="B224" s="79">
        <f t="shared" si="23"/>
        <v>2024</v>
      </c>
      <c r="C224" s="9"/>
      <c r="D224" s="62" t="e">
        <f t="shared" si="24"/>
        <v>#DIV/0!</v>
      </c>
      <c r="E224" s="9"/>
      <c r="F224" s="9"/>
      <c r="G224" s="9"/>
      <c r="H224" s="9"/>
      <c r="I224" s="9"/>
      <c r="J224" s="9"/>
      <c r="K224" s="62" t="e">
        <f t="shared" si="25"/>
        <v>#DIV/0!</v>
      </c>
      <c r="L224" s="9"/>
      <c r="M224" s="9"/>
      <c r="N224" s="62" t="e">
        <f t="shared" si="26"/>
        <v>#DIV/0!</v>
      </c>
    </row>
    <row r="225" spans="1:14" x14ac:dyDescent="0.25">
      <c r="A225" s="8">
        <f t="shared" si="27"/>
        <v>45350</v>
      </c>
      <c r="B225" s="79">
        <f t="shared" si="23"/>
        <v>2024</v>
      </c>
      <c r="C225" s="9"/>
      <c r="D225" s="62" t="e">
        <f t="shared" si="24"/>
        <v>#DIV/0!</v>
      </c>
      <c r="E225" s="9"/>
      <c r="F225" s="9"/>
      <c r="G225" s="9"/>
      <c r="H225" s="9"/>
      <c r="I225" s="9"/>
      <c r="J225" s="9"/>
      <c r="K225" s="62" t="e">
        <f t="shared" si="25"/>
        <v>#DIV/0!</v>
      </c>
      <c r="L225" s="9"/>
      <c r="M225" s="9"/>
      <c r="N225" s="62" t="e">
        <f t="shared" si="26"/>
        <v>#DIV/0!</v>
      </c>
    </row>
    <row r="226" spans="1:14" x14ac:dyDescent="0.25">
      <c r="A226" s="8">
        <f t="shared" si="27"/>
        <v>45365</v>
      </c>
      <c r="B226" s="79">
        <f t="shared" si="23"/>
        <v>2024</v>
      </c>
      <c r="C226" s="9"/>
      <c r="D226" s="62" t="e">
        <f t="shared" si="24"/>
        <v>#DIV/0!</v>
      </c>
      <c r="E226" s="9"/>
      <c r="F226" s="9"/>
      <c r="G226" s="9"/>
      <c r="H226" s="9"/>
      <c r="I226" s="9"/>
      <c r="J226" s="9"/>
      <c r="K226" s="62" t="e">
        <f t="shared" si="25"/>
        <v>#DIV/0!</v>
      </c>
      <c r="L226" s="9"/>
      <c r="M226" s="9"/>
      <c r="N226" s="62" t="e">
        <f t="shared" si="26"/>
        <v>#DIV/0!</v>
      </c>
    </row>
    <row r="227" spans="1:14" x14ac:dyDescent="0.25">
      <c r="A227" s="8">
        <f t="shared" si="27"/>
        <v>45380</v>
      </c>
      <c r="B227" s="79">
        <f t="shared" si="23"/>
        <v>2024</v>
      </c>
      <c r="C227" s="9"/>
      <c r="D227" s="62" t="e">
        <f t="shared" si="24"/>
        <v>#DIV/0!</v>
      </c>
      <c r="E227" s="9"/>
      <c r="F227" s="9"/>
      <c r="G227" s="9"/>
      <c r="H227" s="9"/>
      <c r="I227" s="9"/>
      <c r="J227" s="9"/>
      <c r="K227" s="62" t="e">
        <f t="shared" si="25"/>
        <v>#DIV/0!</v>
      </c>
      <c r="L227" s="9"/>
      <c r="M227" s="9"/>
      <c r="N227" s="62" t="e">
        <f t="shared" si="26"/>
        <v>#DIV/0!</v>
      </c>
    </row>
    <row r="228" spans="1:14" x14ac:dyDescent="0.25">
      <c r="A228" s="8">
        <f t="shared" si="27"/>
        <v>45395</v>
      </c>
      <c r="B228" s="79">
        <f t="shared" si="23"/>
        <v>2024</v>
      </c>
      <c r="C228" s="9"/>
      <c r="D228" s="62" t="e">
        <f t="shared" si="24"/>
        <v>#DIV/0!</v>
      </c>
      <c r="E228" s="9"/>
      <c r="F228" s="9"/>
      <c r="G228" s="9"/>
      <c r="H228" s="9"/>
      <c r="I228" s="9"/>
      <c r="J228" s="9"/>
      <c r="K228" s="62" t="e">
        <f t="shared" si="25"/>
        <v>#DIV/0!</v>
      </c>
      <c r="L228" s="9"/>
      <c r="M228" s="9"/>
      <c r="N228" s="62" t="e">
        <f t="shared" si="26"/>
        <v>#DIV/0!</v>
      </c>
    </row>
    <row r="229" spans="1:14" x14ac:dyDescent="0.25">
      <c r="A229" s="8">
        <f t="shared" si="27"/>
        <v>45410</v>
      </c>
      <c r="B229" s="79">
        <f t="shared" si="23"/>
        <v>2024</v>
      </c>
      <c r="C229" s="9"/>
      <c r="D229" s="62" t="e">
        <f t="shared" si="24"/>
        <v>#DIV/0!</v>
      </c>
      <c r="E229" s="9"/>
      <c r="F229" s="9"/>
      <c r="G229" s="9"/>
      <c r="H229" s="9"/>
      <c r="I229" s="9"/>
      <c r="J229" s="9"/>
      <c r="K229" s="62" t="e">
        <f t="shared" si="25"/>
        <v>#DIV/0!</v>
      </c>
      <c r="L229" s="9"/>
      <c r="M229" s="9"/>
      <c r="N229" s="62" t="e">
        <f t="shared" si="26"/>
        <v>#DIV/0!</v>
      </c>
    </row>
    <row r="230" spans="1:14" x14ac:dyDescent="0.25">
      <c r="A230" s="8">
        <f t="shared" si="27"/>
        <v>45425</v>
      </c>
      <c r="B230" s="79">
        <f t="shared" si="23"/>
        <v>2024</v>
      </c>
      <c r="C230" s="9"/>
      <c r="D230" s="62" t="e">
        <f t="shared" si="24"/>
        <v>#DIV/0!</v>
      </c>
      <c r="E230" s="9"/>
      <c r="F230" s="9"/>
      <c r="G230" s="9"/>
      <c r="H230" s="9"/>
      <c r="I230" s="9"/>
      <c r="J230" s="9"/>
      <c r="K230" s="62" t="e">
        <f t="shared" si="25"/>
        <v>#DIV/0!</v>
      </c>
      <c r="L230" s="9"/>
      <c r="M230" s="9"/>
      <c r="N230" s="62" t="e">
        <f t="shared" si="26"/>
        <v>#DIV/0!</v>
      </c>
    </row>
    <row r="231" spans="1:14" x14ac:dyDescent="0.25">
      <c r="A231" s="8">
        <f t="shared" si="27"/>
        <v>45440</v>
      </c>
      <c r="B231" s="79">
        <f t="shared" si="23"/>
        <v>2024</v>
      </c>
      <c r="C231" s="9"/>
      <c r="D231" s="62" t="e">
        <f t="shared" si="24"/>
        <v>#DIV/0!</v>
      </c>
      <c r="E231" s="9"/>
      <c r="F231" s="9"/>
      <c r="G231" s="9"/>
      <c r="H231" s="9"/>
      <c r="I231" s="9"/>
      <c r="J231" s="9"/>
      <c r="K231" s="62" t="e">
        <f t="shared" si="25"/>
        <v>#DIV/0!</v>
      </c>
      <c r="L231" s="9"/>
      <c r="M231" s="9"/>
      <c r="N231" s="62" t="e">
        <f t="shared" si="26"/>
        <v>#DIV/0!</v>
      </c>
    </row>
    <row r="232" spans="1:14" x14ac:dyDescent="0.25">
      <c r="A232" s="8">
        <f t="shared" si="27"/>
        <v>45455</v>
      </c>
      <c r="B232" s="79">
        <f t="shared" si="23"/>
        <v>2024</v>
      </c>
      <c r="C232" s="9"/>
      <c r="D232" s="62" t="e">
        <f t="shared" si="24"/>
        <v>#DIV/0!</v>
      </c>
      <c r="E232" s="9"/>
      <c r="F232" s="9"/>
      <c r="G232" s="9"/>
      <c r="H232" s="9"/>
      <c r="I232" s="9"/>
      <c r="J232" s="9"/>
      <c r="K232" s="62" t="e">
        <f t="shared" si="25"/>
        <v>#DIV/0!</v>
      </c>
      <c r="L232" s="9"/>
      <c r="M232" s="9"/>
      <c r="N232" s="62" t="e">
        <f t="shared" si="26"/>
        <v>#DIV/0!</v>
      </c>
    </row>
    <row r="233" spans="1:14" x14ac:dyDescent="0.25">
      <c r="A233" s="8">
        <f t="shared" si="27"/>
        <v>45470</v>
      </c>
      <c r="B233" s="79">
        <f t="shared" si="23"/>
        <v>2024</v>
      </c>
      <c r="C233" s="9"/>
      <c r="D233" s="62" t="e">
        <f t="shared" si="24"/>
        <v>#DIV/0!</v>
      </c>
      <c r="E233" s="9"/>
      <c r="F233" s="9"/>
      <c r="G233" s="9"/>
      <c r="H233" s="9"/>
      <c r="I233" s="9"/>
      <c r="J233" s="9"/>
      <c r="K233" s="62" t="e">
        <f t="shared" si="25"/>
        <v>#DIV/0!</v>
      </c>
      <c r="L233" s="9"/>
      <c r="M233" s="9"/>
      <c r="N233" s="62" t="e">
        <f t="shared" si="26"/>
        <v>#DIV/0!</v>
      </c>
    </row>
    <row r="234" spans="1:14" x14ac:dyDescent="0.25">
      <c r="A234" s="8">
        <f t="shared" si="27"/>
        <v>45485</v>
      </c>
      <c r="B234" s="79">
        <f t="shared" si="23"/>
        <v>2024</v>
      </c>
      <c r="C234" s="9"/>
      <c r="D234" s="62" t="e">
        <f t="shared" si="24"/>
        <v>#DIV/0!</v>
      </c>
      <c r="E234" s="9"/>
      <c r="F234" s="9"/>
      <c r="G234" s="9"/>
      <c r="H234" s="9"/>
      <c r="I234" s="9"/>
      <c r="J234" s="9"/>
      <c r="K234" s="62" t="e">
        <f t="shared" si="25"/>
        <v>#DIV/0!</v>
      </c>
      <c r="L234" s="9"/>
      <c r="M234" s="9"/>
      <c r="N234" s="62" t="e">
        <f t="shared" si="26"/>
        <v>#DIV/0!</v>
      </c>
    </row>
    <row r="235" spans="1:14" x14ac:dyDescent="0.25">
      <c r="A235" s="8">
        <f t="shared" si="27"/>
        <v>45500</v>
      </c>
      <c r="B235" s="79">
        <f t="shared" si="23"/>
        <v>2024</v>
      </c>
      <c r="C235" s="9"/>
      <c r="D235" s="62" t="e">
        <f t="shared" si="24"/>
        <v>#DIV/0!</v>
      </c>
      <c r="E235" s="9"/>
      <c r="F235" s="9"/>
      <c r="G235" s="9"/>
      <c r="H235" s="9"/>
      <c r="I235" s="9"/>
      <c r="J235" s="9"/>
      <c r="K235" s="62" t="e">
        <f t="shared" si="25"/>
        <v>#DIV/0!</v>
      </c>
      <c r="L235" s="9"/>
      <c r="M235" s="9"/>
      <c r="N235" s="62" t="e">
        <f t="shared" si="26"/>
        <v>#DIV/0!</v>
      </c>
    </row>
    <row r="236" spans="1:14" x14ac:dyDescent="0.25">
      <c r="A236" s="8">
        <f t="shared" si="27"/>
        <v>45515</v>
      </c>
      <c r="B236" s="79">
        <f t="shared" si="23"/>
        <v>2024</v>
      </c>
      <c r="C236" s="9"/>
      <c r="D236" s="62" t="e">
        <f t="shared" si="24"/>
        <v>#DIV/0!</v>
      </c>
      <c r="E236" s="9"/>
      <c r="F236" s="9"/>
      <c r="G236" s="9"/>
      <c r="H236" s="9"/>
      <c r="I236" s="9"/>
      <c r="J236" s="9"/>
      <c r="K236" s="62" t="e">
        <f t="shared" si="25"/>
        <v>#DIV/0!</v>
      </c>
      <c r="L236" s="9"/>
      <c r="M236" s="9"/>
      <c r="N236" s="62" t="e">
        <f t="shared" si="26"/>
        <v>#DIV/0!</v>
      </c>
    </row>
    <row r="237" spans="1:14" x14ac:dyDescent="0.25">
      <c r="A237" s="8">
        <f t="shared" si="27"/>
        <v>45530</v>
      </c>
      <c r="B237" s="79">
        <f t="shared" si="23"/>
        <v>2024</v>
      </c>
      <c r="C237" s="9"/>
      <c r="D237" s="62" t="e">
        <f t="shared" si="24"/>
        <v>#DIV/0!</v>
      </c>
      <c r="E237" s="9"/>
      <c r="F237" s="9"/>
      <c r="G237" s="9"/>
      <c r="H237" s="9"/>
      <c r="I237" s="9"/>
      <c r="J237" s="9"/>
      <c r="K237" s="62" t="e">
        <f t="shared" si="25"/>
        <v>#DIV/0!</v>
      </c>
      <c r="L237" s="9"/>
      <c r="M237" s="9"/>
      <c r="N237" s="62" t="e">
        <f t="shared" si="26"/>
        <v>#DIV/0!</v>
      </c>
    </row>
    <row r="238" spans="1:14" x14ac:dyDescent="0.25">
      <c r="A238" s="8">
        <f t="shared" si="27"/>
        <v>45545</v>
      </c>
      <c r="B238" s="79">
        <f t="shared" si="23"/>
        <v>2024</v>
      </c>
      <c r="C238" s="9"/>
      <c r="D238" s="62" t="e">
        <f t="shared" si="24"/>
        <v>#DIV/0!</v>
      </c>
      <c r="E238" s="9"/>
      <c r="F238" s="9"/>
      <c r="G238" s="9"/>
      <c r="H238" s="9"/>
      <c r="I238" s="9"/>
      <c r="J238" s="9"/>
      <c r="K238" s="62" t="e">
        <f t="shared" si="25"/>
        <v>#DIV/0!</v>
      </c>
      <c r="L238" s="9"/>
      <c r="M238" s="9"/>
      <c r="N238" s="62" t="e">
        <f t="shared" si="26"/>
        <v>#DIV/0!</v>
      </c>
    </row>
    <row r="239" spans="1:14" x14ac:dyDescent="0.25">
      <c r="A239" s="8">
        <f t="shared" si="27"/>
        <v>45560</v>
      </c>
      <c r="B239" s="79">
        <f t="shared" si="23"/>
        <v>2024</v>
      </c>
      <c r="C239" s="9"/>
      <c r="D239" s="62" t="e">
        <f t="shared" si="24"/>
        <v>#DIV/0!</v>
      </c>
      <c r="E239" s="9"/>
      <c r="F239" s="9"/>
      <c r="G239" s="9"/>
      <c r="H239" s="9"/>
      <c r="I239" s="9"/>
      <c r="J239" s="9"/>
      <c r="K239" s="62" t="e">
        <f t="shared" si="25"/>
        <v>#DIV/0!</v>
      </c>
      <c r="L239" s="9"/>
      <c r="M239" s="9"/>
      <c r="N239" s="62" t="e">
        <f t="shared" si="26"/>
        <v>#DIV/0!</v>
      </c>
    </row>
    <row r="240" spans="1:14" x14ac:dyDescent="0.25">
      <c r="A240" s="8">
        <f t="shared" si="27"/>
        <v>45575</v>
      </c>
      <c r="B240" s="79">
        <f t="shared" si="23"/>
        <v>2024</v>
      </c>
      <c r="C240" s="9"/>
      <c r="D240" s="62" t="e">
        <f t="shared" si="24"/>
        <v>#DIV/0!</v>
      </c>
      <c r="E240" s="9"/>
      <c r="F240" s="9"/>
      <c r="G240" s="9"/>
      <c r="H240" s="9"/>
      <c r="I240" s="9"/>
      <c r="J240" s="9"/>
      <c r="K240" s="62" t="e">
        <f t="shared" si="25"/>
        <v>#DIV/0!</v>
      </c>
      <c r="L240" s="9"/>
      <c r="M240" s="9"/>
      <c r="N240" s="62" t="e">
        <f t="shared" si="26"/>
        <v>#DIV/0!</v>
      </c>
    </row>
    <row r="241" spans="1:14" x14ac:dyDescent="0.25">
      <c r="A241" s="8">
        <f t="shared" si="27"/>
        <v>45590</v>
      </c>
      <c r="B241" s="79">
        <f t="shared" si="23"/>
        <v>2024</v>
      </c>
      <c r="C241" s="9"/>
      <c r="D241" s="62" t="e">
        <f t="shared" si="24"/>
        <v>#DIV/0!</v>
      </c>
      <c r="E241" s="9"/>
      <c r="F241" s="9"/>
      <c r="G241" s="9"/>
      <c r="H241" s="9"/>
      <c r="I241" s="9"/>
      <c r="J241" s="9"/>
      <c r="K241" s="62" t="e">
        <f t="shared" si="25"/>
        <v>#DIV/0!</v>
      </c>
      <c r="L241" s="9"/>
      <c r="M241" s="9"/>
      <c r="N241" s="62" t="e">
        <f t="shared" si="26"/>
        <v>#DIV/0!</v>
      </c>
    </row>
    <row r="242" spans="1:14" x14ac:dyDescent="0.25">
      <c r="A242" s="8">
        <f t="shared" si="27"/>
        <v>45605</v>
      </c>
      <c r="B242" s="79">
        <f t="shared" si="23"/>
        <v>2024</v>
      </c>
      <c r="C242" s="9"/>
      <c r="D242" s="62" t="e">
        <f t="shared" si="24"/>
        <v>#DIV/0!</v>
      </c>
      <c r="E242" s="9"/>
      <c r="F242" s="9"/>
      <c r="G242" s="9"/>
      <c r="H242" s="9"/>
      <c r="I242" s="9"/>
      <c r="J242" s="9"/>
      <c r="K242" s="62" t="e">
        <f t="shared" si="25"/>
        <v>#DIV/0!</v>
      </c>
      <c r="L242" s="9"/>
      <c r="M242" s="9"/>
      <c r="N242" s="62" t="e">
        <f t="shared" si="26"/>
        <v>#DIV/0!</v>
      </c>
    </row>
    <row r="243" spans="1:14" x14ac:dyDescent="0.25">
      <c r="A243" s="8">
        <f t="shared" si="27"/>
        <v>45620</v>
      </c>
      <c r="B243" s="79">
        <f t="shared" si="23"/>
        <v>2024</v>
      </c>
      <c r="C243" s="9"/>
      <c r="D243" s="62" t="e">
        <f t="shared" si="24"/>
        <v>#DIV/0!</v>
      </c>
      <c r="E243" s="9"/>
      <c r="F243" s="9"/>
      <c r="G243" s="9"/>
      <c r="H243" s="9"/>
      <c r="I243" s="9"/>
      <c r="J243" s="9"/>
      <c r="K243" s="62" t="e">
        <f t="shared" si="25"/>
        <v>#DIV/0!</v>
      </c>
      <c r="L243" s="9"/>
      <c r="M243" s="9"/>
      <c r="N243" s="62" t="e">
        <f t="shared" si="26"/>
        <v>#DIV/0!</v>
      </c>
    </row>
    <row r="244" spans="1:14" x14ac:dyDescent="0.25">
      <c r="A244" s="8">
        <f t="shared" si="27"/>
        <v>45635</v>
      </c>
      <c r="B244" s="79">
        <f t="shared" si="23"/>
        <v>2024</v>
      </c>
      <c r="C244" s="9"/>
      <c r="D244" s="62" t="e">
        <f t="shared" si="24"/>
        <v>#DIV/0!</v>
      </c>
      <c r="E244" s="9"/>
      <c r="F244" s="9"/>
      <c r="G244" s="9"/>
      <c r="H244" s="9"/>
      <c r="I244" s="9"/>
      <c r="J244" s="9"/>
      <c r="K244" s="62" t="e">
        <f t="shared" si="25"/>
        <v>#DIV/0!</v>
      </c>
      <c r="L244" s="9"/>
      <c r="M244" s="9"/>
      <c r="N244" s="62" t="e">
        <f t="shared" si="26"/>
        <v>#DIV/0!</v>
      </c>
    </row>
    <row r="245" spans="1:14" x14ac:dyDescent="0.25">
      <c r="A245" s="8">
        <f t="shared" si="27"/>
        <v>45650</v>
      </c>
      <c r="B245" s="79">
        <f t="shared" si="23"/>
        <v>2024</v>
      </c>
      <c r="C245" s="9"/>
      <c r="D245" s="62" t="e">
        <f t="shared" si="24"/>
        <v>#DIV/0!</v>
      </c>
      <c r="E245" s="9"/>
      <c r="F245" s="9"/>
      <c r="G245" s="9"/>
      <c r="H245" s="9"/>
      <c r="I245" s="9"/>
      <c r="J245" s="9"/>
      <c r="K245" s="62" t="e">
        <f t="shared" si="25"/>
        <v>#DIV/0!</v>
      </c>
      <c r="L245" s="9"/>
      <c r="M245" s="9"/>
      <c r="N245" s="62" t="e">
        <f t="shared" si="26"/>
        <v>#DIV/0!</v>
      </c>
    </row>
    <row r="246" spans="1:14" x14ac:dyDescent="0.25">
      <c r="A246" s="8">
        <f t="shared" si="27"/>
        <v>45665</v>
      </c>
      <c r="B246" s="79">
        <f t="shared" si="23"/>
        <v>2025</v>
      </c>
      <c r="C246" s="9"/>
      <c r="D246" s="62" t="e">
        <f t="shared" si="24"/>
        <v>#DIV/0!</v>
      </c>
      <c r="E246" s="9"/>
      <c r="F246" s="9"/>
      <c r="G246" s="9"/>
      <c r="H246" s="9"/>
      <c r="I246" s="9"/>
      <c r="J246" s="9"/>
      <c r="K246" s="62" t="e">
        <f t="shared" si="25"/>
        <v>#DIV/0!</v>
      </c>
      <c r="L246" s="9"/>
      <c r="M246" s="9"/>
      <c r="N246" s="62" t="e">
        <f t="shared" si="26"/>
        <v>#DIV/0!</v>
      </c>
    </row>
    <row r="247" spans="1:14" x14ac:dyDescent="0.25">
      <c r="A247" s="8">
        <f t="shared" si="27"/>
        <v>45680</v>
      </c>
      <c r="B247" s="79">
        <f t="shared" si="23"/>
        <v>2025</v>
      </c>
      <c r="C247" s="9"/>
      <c r="D247" s="62" t="e">
        <f t="shared" si="24"/>
        <v>#DIV/0!</v>
      </c>
      <c r="E247" s="9"/>
      <c r="F247" s="9"/>
      <c r="G247" s="9"/>
      <c r="H247" s="9"/>
      <c r="I247" s="9"/>
      <c r="J247" s="9"/>
      <c r="K247" s="62" t="e">
        <f t="shared" si="25"/>
        <v>#DIV/0!</v>
      </c>
      <c r="L247" s="9"/>
      <c r="M247" s="9"/>
      <c r="N247" s="62" t="e">
        <f t="shared" si="26"/>
        <v>#DIV/0!</v>
      </c>
    </row>
    <row r="248" spans="1:14" x14ac:dyDescent="0.25">
      <c r="A248" s="8">
        <f t="shared" si="27"/>
        <v>45695</v>
      </c>
      <c r="B248" s="79">
        <f t="shared" si="23"/>
        <v>2025</v>
      </c>
      <c r="C248" s="9"/>
      <c r="D248" s="62" t="e">
        <f t="shared" si="24"/>
        <v>#DIV/0!</v>
      </c>
      <c r="E248" s="9"/>
      <c r="F248" s="9"/>
      <c r="G248" s="9"/>
      <c r="H248" s="9"/>
      <c r="I248" s="9"/>
      <c r="J248" s="9"/>
      <c r="K248" s="62" t="e">
        <f t="shared" si="25"/>
        <v>#DIV/0!</v>
      </c>
      <c r="L248" s="9"/>
      <c r="M248" s="9"/>
      <c r="N248" s="62" t="e">
        <f t="shared" si="26"/>
        <v>#DIV/0!</v>
      </c>
    </row>
    <row r="249" spans="1:14" x14ac:dyDescent="0.25">
      <c r="A249" s="8">
        <f t="shared" si="27"/>
        <v>45710</v>
      </c>
      <c r="B249" s="79">
        <f t="shared" si="23"/>
        <v>2025</v>
      </c>
      <c r="C249" s="9"/>
      <c r="D249" s="62" t="e">
        <f t="shared" si="24"/>
        <v>#DIV/0!</v>
      </c>
      <c r="E249" s="9"/>
      <c r="F249" s="9"/>
      <c r="G249" s="9"/>
      <c r="H249" s="9"/>
      <c r="I249" s="9"/>
      <c r="J249" s="9"/>
      <c r="K249" s="62" t="e">
        <f t="shared" si="25"/>
        <v>#DIV/0!</v>
      </c>
      <c r="L249" s="9"/>
      <c r="M249" s="9"/>
      <c r="N249" s="62" t="e">
        <f t="shared" si="26"/>
        <v>#DIV/0!</v>
      </c>
    </row>
    <row r="250" spans="1:14" x14ac:dyDescent="0.25">
      <c r="A250" s="8">
        <f t="shared" si="27"/>
        <v>45725</v>
      </c>
      <c r="B250" s="79">
        <f t="shared" si="23"/>
        <v>2025</v>
      </c>
      <c r="C250" s="9"/>
      <c r="D250" s="62" t="e">
        <f t="shared" si="24"/>
        <v>#DIV/0!</v>
      </c>
      <c r="E250" s="9"/>
      <c r="F250" s="9"/>
      <c r="G250" s="9"/>
      <c r="H250" s="9"/>
      <c r="I250" s="9"/>
      <c r="J250" s="9"/>
      <c r="K250" s="62" t="e">
        <f t="shared" si="25"/>
        <v>#DIV/0!</v>
      </c>
      <c r="L250" s="9"/>
      <c r="M250" s="9"/>
      <c r="N250" s="62" t="e">
        <f t="shared" si="26"/>
        <v>#DIV/0!</v>
      </c>
    </row>
    <row r="251" spans="1:14" x14ac:dyDescent="0.25">
      <c r="A251" s="8">
        <f t="shared" si="27"/>
        <v>45740</v>
      </c>
      <c r="B251" s="79">
        <f t="shared" si="23"/>
        <v>2025</v>
      </c>
      <c r="C251" s="9"/>
      <c r="D251" s="62" t="e">
        <f t="shared" si="24"/>
        <v>#DIV/0!</v>
      </c>
      <c r="E251" s="9"/>
      <c r="F251" s="9"/>
      <c r="G251" s="9"/>
      <c r="H251" s="9"/>
      <c r="I251" s="9"/>
      <c r="J251" s="9"/>
      <c r="K251" s="62" t="e">
        <f t="shared" si="25"/>
        <v>#DIV/0!</v>
      </c>
      <c r="L251" s="9"/>
      <c r="M251" s="9"/>
      <c r="N251" s="62" t="e">
        <f t="shared" si="26"/>
        <v>#DIV/0!</v>
      </c>
    </row>
    <row r="252" spans="1:14" x14ac:dyDescent="0.25">
      <c r="A252" s="8">
        <f t="shared" si="27"/>
        <v>45755</v>
      </c>
      <c r="B252" s="79">
        <f t="shared" si="23"/>
        <v>2025</v>
      </c>
      <c r="C252" s="9"/>
      <c r="D252" s="62" t="e">
        <f t="shared" si="24"/>
        <v>#DIV/0!</v>
      </c>
      <c r="E252" s="9"/>
      <c r="F252" s="9"/>
      <c r="G252" s="9"/>
      <c r="H252" s="9"/>
      <c r="I252" s="9"/>
      <c r="J252" s="9"/>
      <c r="K252" s="62" t="e">
        <f t="shared" si="25"/>
        <v>#DIV/0!</v>
      </c>
      <c r="L252" s="9"/>
      <c r="M252" s="9"/>
      <c r="N252" s="62" t="e">
        <f t="shared" si="26"/>
        <v>#DIV/0!</v>
      </c>
    </row>
    <row r="253" spans="1:14" x14ac:dyDescent="0.25">
      <c r="A253" s="8">
        <f t="shared" si="27"/>
        <v>45770</v>
      </c>
      <c r="B253" s="79">
        <f t="shared" si="23"/>
        <v>2025</v>
      </c>
      <c r="C253" s="9"/>
      <c r="D253" s="62" t="e">
        <f t="shared" si="24"/>
        <v>#DIV/0!</v>
      </c>
      <c r="E253" s="9"/>
      <c r="F253" s="9"/>
      <c r="G253" s="9"/>
      <c r="H253" s="9"/>
      <c r="I253" s="9"/>
      <c r="J253" s="9"/>
      <c r="K253" s="62" t="e">
        <f t="shared" si="25"/>
        <v>#DIV/0!</v>
      </c>
      <c r="L253" s="9"/>
      <c r="M253" s="9"/>
      <c r="N253" s="62" t="e">
        <f t="shared" si="26"/>
        <v>#DIV/0!</v>
      </c>
    </row>
    <row r="254" spans="1:14" x14ac:dyDescent="0.25">
      <c r="A254" s="8">
        <f t="shared" si="27"/>
        <v>45785</v>
      </c>
      <c r="B254" s="79">
        <f t="shared" si="23"/>
        <v>2025</v>
      </c>
      <c r="C254" s="9"/>
      <c r="D254" s="62" t="e">
        <f t="shared" si="24"/>
        <v>#DIV/0!</v>
      </c>
      <c r="E254" s="9"/>
      <c r="F254" s="9"/>
      <c r="G254" s="9"/>
      <c r="H254" s="9"/>
      <c r="I254" s="9"/>
      <c r="J254" s="9"/>
      <c r="K254" s="62" t="e">
        <f t="shared" si="25"/>
        <v>#DIV/0!</v>
      </c>
      <c r="L254" s="9"/>
      <c r="M254" s="9"/>
      <c r="N254" s="62" t="e">
        <f t="shared" si="26"/>
        <v>#DIV/0!</v>
      </c>
    </row>
    <row r="255" spans="1:14" x14ac:dyDescent="0.25">
      <c r="A255" s="8">
        <f t="shared" si="27"/>
        <v>45800</v>
      </c>
      <c r="B255" s="79">
        <f t="shared" si="23"/>
        <v>2025</v>
      </c>
      <c r="C255" s="9"/>
      <c r="D255" s="62" t="e">
        <f t="shared" si="24"/>
        <v>#DIV/0!</v>
      </c>
      <c r="E255" s="9"/>
      <c r="F255" s="9"/>
      <c r="G255" s="9"/>
      <c r="H255" s="9"/>
      <c r="I255" s="9"/>
      <c r="J255" s="9"/>
      <c r="K255" s="62" t="e">
        <f t="shared" si="25"/>
        <v>#DIV/0!</v>
      </c>
      <c r="L255" s="9"/>
      <c r="M255" s="9"/>
      <c r="N255" s="62" t="e">
        <f t="shared" si="26"/>
        <v>#DIV/0!</v>
      </c>
    </row>
    <row r="256" spans="1:14" x14ac:dyDescent="0.25">
      <c r="A256" s="8">
        <f t="shared" si="27"/>
        <v>45815</v>
      </c>
      <c r="B256" s="79">
        <f t="shared" si="23"/>
        <v>2025</v>
      </c>
      <c r="C256" s="9"/>
      <c r="D256" s="62" t="e">
        <f t="shared" si="24"/>
        <v>#DIV/0!</v>
      </c>
      <c r="E256" s="9"/>
      <c r="F256" s="9"/>
      <c r="G256" s="9"/>
      <c r="H256" s="9"/>
      <c r="I256" s="9"/>
      <c r="J256" s="9"/>
      <c r="K256" s="62" t="e">
        <f t="shared" si="25"/>
        <v>#DIV/0!</v>
      </c>
      <c r="L256" s="9"/>
      <c r="M256" s="9"/>
      <c r="N256" s="62" t="e">
        <f t="shared" si="26"/>
        <v>#DIV/0!</v>
      </c>
    </row>
    <row r="257" spans="1:14" x14ac:dyDescent="0.25">
      <c r="A257" s="8">
        <f t="shared" si="27"/>
        <v>45830</v>
      </c>
      <c r="B257" s="79">
        <f t="shared" si="23"/>
        <v>2025</v>
      </c>
      <c r="C257" s="9"/>
      <c r="D257" s="62" t="e">
        <f t="shared" si="24"/>
        <v>#DIV/0!</v>
      </c>
      <c r="E257" s="9"/>
      <c r="F257" s="9"/>
      <c r="G257" s="9"/>
      <c r="H257" s="9"/>
      <c r="I257" s="9"/>
      <c r="J257" s="9"/>
      <c r="K257" s="62" t="e">
        <f t="shared" si="25"/>
        <v>#DIV/0!</v>
      </c>
      <c r="L257" s="9"/>
      <c r="M257" s="9"/>
      <c r="N257" s="62" t="e">
        <f t="shared" si="26"/>
        <v>#DIV/0!</v>
      </c>
    </row>
    <row r="258" spans="1:14" x14ac:dyDescent="0.25">
      <c r="A258" s="8">
        <f t="shared" si="27"/>
        <v>45845</v>
      </c>
      <c r="B258" s="79">
        <f t="shared" si="23"/>
        <v>2025</v>
      </c>
      <c r="C258" s="9"/>
      <c r="D258" s="62" t="e">
        <f t="shared" si="24"/>
        <v>#DIV/0!</v>
      </c>
      <c r="E258" s="9"/>
      <c r="F258" s="9"/>
      <c r="G258" s="9"/>
      <c r="H258" s="9"/>
      <c r="I258" s="9"/>
      <c r="J258" s="9"/>
      <c r="K258" s="62" t="e">
        <f t="shared" si="25"/>
        <v>#DIV/0!</v>
      </c>
      <c r="L258" s="9"/>
      <c r="M258" s="9"/>
      <c r="N258" s="62" t="e">
        <f t="shared" si="26"/>
        <v>#DIV/0!</v>
      </c>
    </row>
    <row r="259" spans="1:14" x14ac:dyDescent="0.25">
      <c r="A259" s="8">
        <f t="shared" si="27"/>
        <v>45860</v>
      </c>
      <c r="B259" s="79">
        <f t="shared" ref="B259:B322" si="28">YEAR(A259)</f>
        <v>2025</v>
      </c>
      <c r="C259" s="9"/>
      <c r="D259" s="62" t="e">
        <f t="shared" ref="D259:D322" si="29">C259/G259</f>
        <v>#DIV/0!</v>
      </c>
      <c r="E259" s="9"/>
      <c r="F259" s="9"/>
      <c r="G259" s="9"/>
      <c r="H259" s="9"/>
      <c r="I259" s="9"/>
      <c r="J259" s="9"/>
      <c r="K259" s="62" t="e">
        <f t="shared" ref="K259:K322" si="30">G259/E259</f>
        <v>#DIV/0!</v>
      </c>
      <c r="L259" s="9"/>
      <c r="M259" s="9"/>
      <c r="N259" s="62" t="e">
        <f t="shared" ref="N259:N322" si="31">M259/L259</f>
        <v>#DIV/0!</v>
      </c>
    </row>
    <row r="260" spans="1:14" x14ac:dyDescent="0.25">
      <c r="A260" s="8">
        <f t="shared" ref="A260:A323" si="32">A259+15</f>
        <v>45875</v>
      </c>
      <c r="B260" s="79">
        <f t="shared" si="28"/>
        <v>2025</v>
      </c>
      <c r="C260" s="9"/>
      <c r="D260" s="62" t="e">
        <f t="shared" si="29"/>
        <v>#DIV/0!</v>
      </c>
      <c r="E260" s="9"/>
      <c r="F260" s="9"/>
      <c r="G260" s="9"/>
      <c r="H260" s="9"/>
      <c r="I260" s="9"/>
      <c r="J260" s="9"/>
      <c r="K260" s="62" t="e">
        <f t="shared" si="30"/>
        <v>#DIV/0!</v>
      </c>
      <c r="L260" s="9"/>
      <c r="M260" s="9"/>
      <c r="N260" s="62" t="e">
        <f t="shared" si="31"/>
        <v>#DIV/0!</v>
      </c>
    </row>
    <row r="261" spans="1:14" x14ac:dyDescent="0.25">
      <c r="A261" s="8">
        <f t="shared" si="32"/>
        <v>45890</v>
      </c>
      <c r="B261" s="79">
        <f t="shared" si="28"/>
        <v>2025</v>
      </c>
      <c r="C261" s="9"/>
      <c r="D261" s="62" t="e">
        <f t="shared" si="29"/>
        <v>#DIV/0!</v>
      </c>
      <c r="E261" s="9"/>
      <c r="F261" s="9"/>
      <c r="G261" s="9"/>
      <c r="H261" s="9"/>
      <c r="I261" s="9"/>
      <c r="J261" s="9"/>
      <c r="K261" s="62" t="e">
        <f t="shared" si="30"/>
        <v>#DIV/0!</v>
      </c>
      <c r="L261" s="9"/>
      <c r="M261" s="9"/>
      <c r="N261" s="62" t="e">
        <f t="shared" si="31"/>
        <v>#DIV/0!</v>
      </c>
    </row>
    <row r="262" spans="1:14" x14ac:dyDescent="0.25">
      <c r="A262" s="8">
        <f t="shared" si="32"/>
        <v>45905</v>
      </c>
      <c r="B262" s="79">
        <f t="shared" si="28"/>
        <v>2025</v>
      </c>
      <c r="C262" s="9"/>
      <c r="D262" s="62" t="e">
        <f t="shared" si="29"/>
        <v>#DIV/0!</v>
      </c>
      <c r="E262" s="9"/>
      <c r="F262" s="9"/>
      <c r="G262" s="9"/>
      <c r="H262" s="9"/>
      <c r="I262" s="9"/>
      <c r="J262" s="9"/>
      <c r="K262" s="62" t="e">
        <f t="shared" si="30"/>
        <v>#DIV/0!</v>
      </c>
      <c r="L262" s="9"/>
      <c r="M262" s="9"/>
      <c r="N262" s="62" t="e">
        <f t="shared" si="31"/>
        <v>#DIV/0!</v>
      </c>
    </row>
    <row r="263" spans="1:14" x14ac:dyDescent="0.25">
      <c r="A263" s="8">
        <f t="shared" si="32"/>
        <v>45920</v>
      </c>
      <c r="B263" s="79">
        <f t="shared" si="28"/>
        <v>2025</v>
      </c>
      <c r="C263" s="9"/>
      <c r="D263" s="62" t="e">
        <f t="shared" si="29"/>
        <v>#DIV/0!</v>
      </c>
      <c r="E263" s="9"/>
      <c r="F263" s="9"/>
      <c r="G263" s="9"/>
      <c r="H263" s="9"/>
      <c r="I263" s="9"/>
      <c r="J263" s="9"/>
      <c r="K263" s="62" t="e">
        <f t="shared" si="30"/>
        <v>#DIV/0!</v>
      </c>
      <c r="L263" s="9"/>
      <c r="M263" s="9"/>
      <c r="N263" s="62" t="e">
        <f t="shared" si="31"/>
        <v>#DIV/0!</v>
      </c>
    </row>
    <row r="264" spans="1:14" x14ac:dyDescent="0.25">
      <c r="A264" s="8">
        <f t="shared" si="32"/>
        <v>45935</v>
      </c>
      <c r="B264" s="79">
        <f t="shared" si="28"/>
        <v>2025</v>
      </c>
      <c r="C264" s="9"/>
      <c r="D264" s="62" t="e">
        <f t="shared" si="29"/>
        <v>#DIV/0!</v>
      </c>
      <c r="E264" s="9"/>
      <c r="F264" s="9"/>
      <c r="G264" s="9"/>
      <c r="H264" s="9"/>
      <c r="I264" s="9"/>
      <c r="J264" s="9"/>
      <c r="K264" s="62" t="e">
        <f t="shared" si="30"/>
        <v>#DIV/0!</v>
      </c>
      <c r="L264" s="9"/>
      <c r="M264" s="9"/>
      <c r="N264" s="62" t="e">
        <f t="shared" si="31"/>
        <v>#DIV/0!</v>
      </c>
    </row>
    <row r="265" spans="1:14" x14ac:dyDescent="0.25">
      <c r="A265" s="8">
        <f t="shared" si="32"/>
        <v>45950</v>
      </c>
      <c r="B265" s="79">
        <f t="shared" si="28"/>
        <v>2025</v>
      </c>
      <c r="C265" s="9"/>
      <c r="D265" s="62" t="e">
        <f t="shared" si="29"/>
        <v>#DIV/0!</v>
      </c>
      <c r="E265" s="9"/>
      <c r="F265" s="9"/>
      <c r="G265" s="9"/>
      <c r="H265" s="9"/>
      <c r="I265" s="9"/>
      <c r="J265" s="9"/>
      <c r="K265" s="62" t="e">
        <f t="shared" si="30"/>
        <v>#DIV/0!</v>
      </c>
      <c r="L265" s="9"/>
      <c r="M265" s="9"/>
      <c r="N265" s="62" t="e">
        <f t="shared" si="31"/>
        <v>#DIV/0!</v>
      </c>
    </row>
    <row r="266" spans="1:14" x14ac:dyDescent="0.25">
      <c r="A266" s="8">
        <f t="shared" si="32"/>
        <v>45965</v>
      </c>
      <c r="B266" s="79">
        <f t="shared" si="28"/>
        <v>2025</v>
      </c>
      <c r="C266" s="9"/>
      <c r="D266" s="62" t="e">
        <f t="shared" si="29"/>
        <v>#DIV/0!</v>
      </c>
      <c r="E266" s="9"/>
      <c r="F266" s="9"/>
      <c r="G266" s="9"/>
      <c r="H266" s="9"/>
      <c r="I266" s="9"/>
      <c r="J266" s="9"/>
      <c r="K266" s="62" t="e">
        <f t="shared" si="30"/>
        <v>#DIV/0!</v>
      </c>
      <c r="L266" s="9"/>
      <c r="M266" s="9"/>
      <c r="N266" s="62" t="e">
        <f t="shared" si="31"/>
        <v>#DIV/0!</v>
      </c>
    </row>
    <row r="267" spans="1:14" x14ac:dyDescent="0.25">
      <c r="A267" s="8">
        <f t="shared" si="32"/>
        <v>45980</v>
      </c>
      <c r="B267" s="79">
        <f t="shared" si="28"/>
        <v>2025</v>
      </c>
      <c r="C267" s="9"/>
      <c r="D267" s="62" t="e">
        <f t="shared" si="29"/>
        <v>#DIV/0!</v>
      </c>
      <c r="E267" s="9"/>
      <c r="F267" s="9"/>
      <c r="G267" s="9"/>
      <c r="H267" s="9"/>
      <c r="I267" s="9"/>
      <c r="J267" s="9"/>
      <c r="K267" s="62" t="e">
        <f t="shared" si="30"/>
        <v>#DIV/0!</v>
      </c>
      <c r="L267" s="9"/>
      <c r="M267" s="9"/>
      <c r="N267" s="62" t="e">
        <f t="shared" si="31"/>
        <v>#DIV/0!</v>
      </c>
    </row>
    <row r="268" spans="1:14" x14ac:dyDescent="0.25">
      <c r="A268" s="8">
        <f t="shared" si="32"/>
        <v>45995</v>
      </c>
      <c r="B268" s="79">
        <f t="shared" si="28"/>
        <v>2025</v>
      </c>
      <c r="C268" s="9"/>
      <c r="D268" s="62" t="e">
        <f t="shared" si="29"/>
        <v>#DIV/0!</v>
      </c>
      <c r="E268" s="9"/>
      <c r="F268" s="9"/>
      <c r="G268" s="9"/>
      <c r="H268" s="9"/>
      <c r="I268" s="9"/>
      <c r="J268" s="9"/>
      <c r="K268" s="62" t="e">
        <f t="shared" si="30"/>
        <v>#DIV/0!</v>
      </c>
      <c r="L268" s="9"/>
      <c r="M268" s="9"/>
      <c r="N268" s="62" t="e">
        <f t="shared" si="31"/>
        <v>#DIV/0!</v>
      </c>
    </row>
    <row r="269" spans="1:14" x14ac:dyDescent="0.25">
      <c r="A269" s="8">
        <f t="shared" si="32"/>
        <v>46010</v>
      </c>
      <c r="B269" s="79">
        <f t="shared" si="28"/>
        <v>2025</v>
      </c>
      <c r="C269" s="9"/>
      <c r="D269" s="62" t="e">
        <f t="shared" si="29"/>
        <v>#DIV/0!</v>
      </c>
      <c r="E269" s="9"/>
      <c r="F269" s="9"/>
      <c r="G269" s="9"/>
      <c r="H269" s="9"/>
      <c r="I269" s="9"/>
      <c r="J269" s="9"/>
      <c r="K269" s="62" t="e">
        <f t="shared" si="30"/>
        <v>#DIV/0!</v>
      </c>
      <c r="L269" s="9"/>
      <c r="M269" s="9"/>
      <c r="N269" s="62" t="e">
        <f t="shared" si="31"/>
        <v>#DIV/0!</v>
      </c>
    </row>
    <row r="270" spans="1:14" x14ac:dyDescent="0.25">
      <c r="A270" s="8">
        <f t="shared" si="32"/>
        <v>46025</v>
      </c>
      <c r="B270" s="79">
        <f t="shared" si="28"/>
        <v>2026</v>
      </c>
      <c r="C270" s="9"/>
      <c r="D270" s="62" t="e">
        <f t="shared" si="29"/>
        <v>#DIV/0!</v>
      </c>
      <c r="E270" s="9"/>
      <c r="F270" s="9"/>
      <c r="G270" s="9"/>
      <c r="H270" s="9"/>
      <c r="I270" s="9"/>
      <c r="J270" s="9"/>
      <c r="K270" s="62" t="e">
        <f t="shared" si="30"/>
        <v>#DIV/0!</v>
      </c>
      <c r="L270" s="9"/>
      <c r="M270" s="9"/>
      <c r="N270" s="62" t="e">
        <f t="shared" si="31"/>
        <v>#DIV/0!</v>
      </c>
    </row>
    <row r="271" spans="1:14" x14ac:dyDescent="0.25">
      <c r="A271" s="8">
        <f t="shared" si="32"/>
        <v>46040</v>
      </c>
      <c r="B271" s="79">
        <f t="shared" si="28"/>
        <v>2026</v>
      </c>
      <c r="C271" s="9"/>
      <c r="D271" s="62" t="e">
        <f t="shared" si="29"/>
        <v>#DIV/0!</v>
      </c>
      <c r="E271" s="9"/>
      <c r="F271" s="9"/>
      <c r="G271" s="9"/>
      <c r="H271" s="9"/>
      <c r="I271" s="9"/>
      <c r="J271" s="9"/>
      <c r="K271" s="62" t="e">
        <f t="shared" si="30"/>
        <v>#DIV/0!</v>
      </c>
      <c r="L271" s="9"/>
      <c r="M271" s="9"/>
      <c r="N271" s="62" t="e">
        <f t="shared" si="31"/>
        <v>#DIV/0!</v>
      </c>
    </row>
    <row r="272" spans="1:14" x14ac:dyDescent="0.25">
      <c r="A272" s="8">
        <f t="shared" si="32"/>
        <v>46055</v>
      </c>
      <c r="B272" s="79">
        <f t="shared" si="28"/>
        <v>2026</v>
      </c>
      <c r="C272" s="9"/>
      <c r="D272" s="62" t="e">
        <f t="shared" si="29"/>
        <v>#DIV/0!</v>
      </c>
      <c r="E272" s="9"/>
      <c r="F272" s="9"/>
      <c r="G272" s="9"/>
      <c r="H272" s="9"/>
      <c r="I272" s="9"/>
      <c r="J272" s="9"/>
      <c r="K272" s="62" t="e">
        <f t="shared" si="30"/>
        <v>#DIV/0!</v>
      </c>
      <c r="L272" s="9"/>
      <c r="M272" s="9"/>
      <c r="N272" s="62" t="e">
        <f t="shared" si="31"/>
        <v>#DIV/0!</v>
      </c>
    </row>
    <row r="273" spans="1:14" x14ac:dyDescent="0.25">
      <c r="A273" s="8">
        <f t="shared" si="32"/>
        <v>46070</v>
      </c>
      <c r="B273" s="79">
        <f t="shared" si="28"/>
        <v>2026</v>
      </c>
      <c r="C273" s="9"/>
      <c r="D273" s="62" t="e">
        <f t="shared" si="29"/>
        <v>#DIV/0!</v>
      </c>
      <c r="E273" s="9"/>
      <c r="F273" s="9"/>
      <c r="G273" s="9"/>
      <c r="H273" s="9"/>
      <c r="I273" s="9"/>
      <c r="J273" s="9"/>
      <c r="K273" s="62" t="e">
        <f t="shared" si="30"/>
        <v>#DIV/0!</v>
      </c>
      <c r="L273" s="9"/>
      <c r="M273" s="9"/>
      <c r="N273" s="62" t="e">
        <f t="shared" si="31"/>
        <v>#DIV/0!</v>
      </c>
    </row>
    <row r="274" spans="1:14" x14ac:dyDescent="0.25">
      <c r="A274" s="8">
        <f t="shared" si="32"/>
        <v>46085</v>
      </c>
      <c r="B274" s="79">
        <f t="shared" si="28"/>
        <v>2026</v>
      </c>
      <c r="C274" s="9"/>
      <c r="D274" s="62" t="e">
        <f t="shared" si="29"/>
        <v>#DIV/0!</v>
      </c>
      <c r="E274" s="9"/>
      <c r="F274" s="9"/>
      <c r="G274" s="9"/>
      <c r="H274" s="9"/>
      <c r="I274" s="9"/>
      <c r="J274" s="9"/>
      <c r="K274" s="62" t="e">
        <f t="shared" si="30"/>
        <v>#DIV/0!</v>
      </c>
      <c r="L274" s="9"/>
      <c r="M274" s="9"/>
      <c r="N274" s="62" t="e">
        <f t="shared" si="31"/>
        <v>#DIV/0!</v>
      </c>
    </row>
    <row r="275" spans="1:14" x14ac:dyDescent="0.25">
      <c r="A275" s="8">
        <f t="shared" si="32"/>
        <v>46100</v>
      </c>
      <c r="B275" s="79">
        <f t="shared" si="28"/>
        <v>2026</v>
      </c>
      <c r="C275" s="9"/>
      <c r="D275" s="62" t="e">
        <f t="shared" si="29"/>
        <v>#DIV/0!</v>
      </c>
      <c r="E275" s="9"/>
      <c r="F275" s="9"/>
      <c r="G275" s="9"/>
      <c r="H275" s="9"/>
      <c r="I275" s="9"/>
      <c r="J275" s="9"/>
      <c r="K275" s="62" t="e">
        <f t="shared" si="30"/>
        <v>#DIV/0!</v>
      </c>
      <c r="L275" s="9"/>
      <c r="M275" s="9"/>
      <c r="N275" s="62" t="e">
        <f t="shared" si="31"/>
        <v>#DIV/0!</v>
      </c>
    </row>
    <row r="276" spans="1:14" x14ac:dyDescent="0.25">
      <c r="A276" s="8">
        <f t="shared" si="32"/>
        <v>46115</v>
      </c>
      <c r="B276" s="79">
        <f t="shared" si="28"/>
        <v>2026</v>
      </c>
      <c r="C276" s="9"/>
      <c r="D276" s="62" t="e">
        <f t="shared" si="29"/>
        <v>#DIV/0!</v>
      </c>
      <c r="E276" s="9"/>
      <c r="F276" s="9"/>
      <c r="G276" s="9"/>
      <c r="H276" s="9"/>
      <c r="I276" s="9"/>
      <c r="J276" s="9"/>
      <c r="K276" s="62" t="e">
        <f t="shared" si="30"/>
        <v>#DIV/0!</v>
      </c>
      <c r="L276" s="9"/>
      <c r="M276" s="9"/>
      <c r="N276" s="62" t="e">
        <f t="shared" si="31"/>
        <v>#DIV/0!</v>
      </c>
    </row>
    <row r="277" spans="1:14" x14ac:dyDescent="0.25">
      <c r="A277" s="8">
        <f t="shared" si="32"/>
        <v>46130</v>
      </c>
      <c r="B277" s="79">
        <f t="shared" si="28"/>
        <v>2026</v>
      </c>
      <c r="C277" s="9"/>
      <c r="D277" s="62" t="e">
        <f t="shared" si="29"/>
        <v>#DIV/0!</v>
      </c>
      <c r="E277" s="9"/>
      <c r="F277" s="9"/>
      <c r="G277" s="9"/>
      <c r="H277" s="9"/>
      <c r="I277" s="9"/>
      <c r="J277" s="9"/>
      <c r="K277" s="62" t="e">
        <f t="shared" si="30"/>
        <v>#DIV/0!</v>
      </c>
      <c r="L277" s="9"/>
      <c r="M277" s="9"/>
      <c r="N277" s="62" t="e">
        <f t="shared" si="31"/>
        <v>#DIV/0!</v>
      </c>
    </row>
    <row r="278" spans="1:14" x14ac:dyDescent="0.25">
      <c r="A278" s="8">
        <f t="shared" si="32"/>
        <v>46145</v>
      </c>
      <c r="B278" s="79">
        <f t="shared" si="28"/>
        <v>2026</v>
      </c>
      <c r="C278" s="9"/>
      <c r="D278" s="62" t="e">
        <f t="shared" si="29"/>
        <v>#DIV/0!</v>
      </c>
      <c r="E278" s="9"/>
      <c r="F278" s="9"/>
      <c r="G278" s="9"/>
      <c r="H278" s="9"/>
      <c r="I278" s="9"/>
      <c r="J278" s="9"/>
      <c r="K278" s="62" t="e">
        <f t="shared" si="30"/>
        <v>#DIV/0!</v>
      </c>
      <c r="L278" s="9"/>
      <c r="M278" s="9"/>
      <c r="N278" s="62" t="e">
        <f t="shared" si="31"/>
        <v>#DIV/0!</v>
      </c>
    </row>
    <row r="279" spans="1:14" x14ac:dyDescent="0.25">
      <c r="A279" s="8">
        <f t="shared" si="32"/>
        <v>46160</v>
      </c>
      <c r="B279" s="79">
        <f t="shared" si="28"/>
        <v>2026</v>
      </c>
      <c r="C279" s="9"/>
      <c r="D279" s="62" t="e">
        <f t="shared" si="29"/>
        <v>#DIV/0!</v>
      </c>
      <c r="E279" s="9"/>
      <c r="F279" s="9"/>
      <c r="G279" s="9"/>
      <c r="H279" s="9"/>
      <c r="I279" s="9"/>
      <c r="J279" s="9"/>
      <c r="K279" s="62" t="e">
        <f t="shared" si="30"/>
        <v>#DIV/0!</v>
      </c>
      <c r="L279" s="9"/>
      <c r="M279" s="9"/>
      <c r="N279" s="62" t="e">
        <f t="shared" si="31"/>
        <v>#DIV/0!</v>
      </c>
    </row>
    <row r="280" spans="1:14" x14ac:dyDescent="0.25">
      <c r="A280" s="8">
        <f t="shared" si="32"/>
        <v>46175</v>
      </c>
      <c r="B280" s="79">
        <f t="shared" si="28"/>
        <v>2026</v>
      </c>
      <c r="C280" s="9"/>
      <c r="D280" s="62" t="e">
        <f t="shared" si="29"/>
        <v>#DIV/0!</v>
      </c>
      <c r="E280" s="9"/>
      <c r="F280" s="9"/>
      <c r="G280" s="9"/>
      <c r="H280" s="9"/>
      <c r="I280" s="9"/>
      <c r="J280" s="9"/>
      <c r="K280" s="62" t="e">
        <f t="shared" si="30"/>
        <v>#DIV/0!</v>
      </c>
      <c r="L280" s="9"/>
      <c r="M280" s="9"/>
      <c r="N280" s="62" t="e">
        <f t="shared" si="31"/>
        <v>#DIV/0!</v>
      </c>
    </row>
    <row r="281" spans="1:14" x14ac:dyDescent="0.25">
      <c r="A281" s="8">
        <f t="shared" si="32"/>
        <v>46190</v>
      </c>
      <c r="B281" s="79">
        <f t="shared" si="28"/>
        <v>2026</v>
      </c>
      <c r="C281" s="9"/>
      <c r="D281" s="62" t="e">
        <f t="shared" si="29"/>
        <v>#DIV/0!</v>
      </c>
      <c r="E281" s="9"/>
      <c r="F281" s="9"/>
      <c r="G281" s="9"/>
      <c r="H281" s="9"/>
      <c r="I281" s="9"/>
      <c r="J281" s="9"/>
      <c r="K281" s="62" t="e">
        <f t="shared" si="30"/>
        <v>#DIV/0!</v>
      </c>
      <c r="L281" s="9"/>
      <c r="M281" s="9"/>
      <c r="N281" s="62" t="e">
        <f t="shared" si="31"/>
        <v>#DIV/0!</v>
      </c>
    </row>
    <row r="282" spans="1:14" x14ac:dyDescent="0.25">
      <c r="A282" s="8">
        <f t="shared" si="32"/>
        <v>46205</v>
      </c>
      <c r="B282" s="79">
        <f t="shared" si="28"/>
        <v>2026</v>
      </c>
      <c r="C282" s="9"/>
      <c r="D282" s="62" t="e">
        <f t="shared" si="29"/>
        <v>#DIV/0!</v>
      </c>
      <c r="E282" s="9"/>
      <c r="F282" s="9"/>
      <c r="G282" s="9"/>
      <c r="H282" s="9"/>
      <c r="I282" s="9"/>
      <c r="J282" s="9"/>
      <c r="K282" s="62" t="e">
        <f t="shared" si="30"/>
        <v>#DIV/0!</v>
      </c>
      <c r="L282" s="9"/>
      <c r="M282" s="9"/>
      <c r="N282" s="62" t="e">
        <f t="shared" si="31"/>
        <v>#DIV/0!</v>
      </c>
    </row>
    <row r="283" spans="1:14" x14ac:dyDescent="0.25">
      <c r="A283" s="8">
        <f t="shared" si="32"/>
        <v>46220</v>
      </c>
      <c r="B283" s="79">
        <f t="shared" si="28"/>
        <v>2026</v>
      </c>
      <c r="C283" s="9"/>
      <c r="D283" s="62" t="e">
        <f t="shared" si="29"/>
        <v>#DIV/0!</v>
      </c>
      <c r="E283" s="9"/>
      <c r="F283" s="9"/>
      <c r="G283" s="9"/>
      <c r="H283" s="9"/>
      <c r="I283" s="9"/>
      <c r="J283" s="9"/>
      <c r="K283" s="62" t="e">
        <f t="shared" si="30"/>
        <v>#DIV/0!</v>
      </c>
      <c r="L283" s="9"/>
      <c r="M283" s="9"/>
      <c r="N283" s="62" t="e">
        <f t="shared" si="31"/>
        <v>#DIV/0!</v>
      </c>
    </row>
    <row r="284" spans="1:14" x14ac:dyDescent="0.25">
      <c r="A284" s="8">
        <f t="shared" si="32"/>
        <v>46235</v>
      </c>
      <c r="B284" s="79">
        <f t="shared" si="28"/>
        <v>2026</v>
      </c>
      <c r="C284" s="9"/>
      <c r="D284" s="62" t="e">
        <f t="shared" si="29"/>
        <v>#DIV/0!</v>
      </c>
      <c r="E284" s="9"/>
      <c r="F284" s="9"/>
      <c r="G284" s="9"/>
      <c r="H284" s="9"/>
      <c r="I284" s="9"/>
      <c r="J284" s="9"/>
      <c r="K284" s="62" t="e">
        <f t="shared" si="30"/>
        <v>#DIV/0!</v>
      </c>
      <c r="L284" s="9"/>
      <c r="M284" s="9"/>
      <c r="N284" s="62" t="e">
        <f t="shared" si="31"/>
        <v>#DIV/0!</v>
      </c>
    </row>
    <row r="285" spans="1:14" x14ac:dyDescent="0.25">
      <c r="A285" s="8">
        <f t="shared" si="32"/>
        <v>46250</v>
      </c>
      <c r="B285" s="79">
        <f t="shared" si="28"/>
        <v>2026</v>
      </c>
      <c r="C285" s="9"/>
      <c r="D285" s="62" t="e">
        <f t="shared" si="29"/>
        <v>#DIV/0!</v>
      </c>
      <c r="E285" s="9"/>
      <c r="F285" s="9"/>
      <c r="G285" s="9"/>
      <c r="H285" s="9"/>
      <c r="I285" s="9"/>
      <c r="J285" s="9"/>
      <c r="K285" s="62" t="e">
        <f t="shared" si="30"/>
        <v>#DIV/0!</v>
      </c>
      <c r="L285" s="9"/>
      <c r="M285" s="9"/>
      <c r="N285" s="62" t="e">
        <f t="shared" si="31"/>
        <v>#DIV/0!</v>
      </c>
    </row>
    <row r="286" spans="1:14" x14ac:dyDescent="0.25">
      <c r="A286" s="8">
        <f t="shared" si="32"/>
        <v>46265</v>
      </c>
      <c r="B286" s="79">
        <f t="shared" si="28"/>
        <v>2026</v>
      </c>
      <c r="C286" s="9"/>
      <c r="D286" s="62" t="e">
        <f t="shared" si="29"/>
        <v>#DIV/0!</v>
      </c>
      <c r="E286" s="9"/>
      <c r="F286" s="9"/>
      <c r="G286" s="9"/>
      <c r="H286" s="9"/>
      <c r="I286" s="9"/>
      <c r="J286" s="9"/>
      <c r="K286" s="62" t="e">
        <f t="shared" si="30"/>
        <v>#DIV/0!</v>
      </c>
      <c r="L286" s="9"/>
      <c r="M286" s="9"/>
      <c r="N286" s="62" t="e">
        <f t="shared" si="31"/>
        <v>#DIV/0!</v>
      </c>
    </row>
    <row r="287" spans="1:14" x14ac:dyDescent="0.25">
      <c r="A287" s="8">
        <f t="shared" si="32"/>
        <v>46280</v>
      </c>
      <c r="B287" s="79">
        <f t="shared" si="28"/>
        <v>2026</v>
      </c>
      <c r="C287" s="9"/>
      <c r="D287" s="62" t="e">
        <f t="shared" si="29"/>
        <v>#DIV/0!</v>
      </c>
      <c r="E287" s="9"/>
      <c r="F287" s="9"/>
      <c r="G287" s="9"/>
      <c r="H287" s="9"/>
      <c r="I287" s="9"/>
      <c r="J287" s="9"/>
      <c r="K287" s="62" t="e">
        <f t="shared" si="30"/>
        <v>#DIV/0!</v>
      </c>
      <c r="L287" s="9"/>
      <c r="M287" s="9"/>
      <c r="N287" s="62" t="e">
        <f t="shared" si="31"/>
        <v>#DIV/0!</v>
      </c>
    </row>
    <row r="288" spans="1:14" x14ac:dyDescent="0.25">
      <c r="A288" s="8">
        <f t="shared" si="32"/>
        <v>46295</v>
      </c>
      <c r="B288" s="79">
        <f t="shared" si="28"/>
        <v>2026</v>
      </c>
      <c r="C288" s="9"/>
      <c r="D288" s="62" t="e">
        <f t="shared" si="29"/>
        <v>#DIV/0!</v>
      </c>
      <c r="E288" s="9"/>
      <c r="F288" s="9"/>
      <c r="G288" s="9"/>
      <c r="H288" s="9"/>
      <c r="I288" s="9"/>
      <c r="J288" s="9"/>
      <c r="K288" s="62" t="e">
        <f t="shared" si="30"/>
        <v>#DIV/0!</v>
      </c>
      <c r="L288" s="9"/>
      <c r="M288" s="9"/>
      <c r="N288" s="62" t="e">
        <f t="shared" si="31"/>
        <v>#DIV/0!</v>
      </c>
    </row>
    <row r="289" spans="1:14" x14ac:dyDescent="0.25">
      <c r="A289" s="8">
        <f t="shared" si="32"/>
        <v>46310</v>
      </c>
      <c r="B289" s="79">
        <f t="shared" si="28"/>
        <v>2026</v>
      </c>
      <c r="C289" s="9"/>
      <c r="D289" s="62" t="e">
        <f t="shared" si="29"/>
        <v>#DIV/0!</v>
      </c>
      <c r="E289" s="9"/>
      <c r="F289" s="9"/>
      <c r="G289" s="9"/>
      <c r="H289" s="9"/>
      <c r="I289" s="9"/>
      <c r="J289" s="9"/>
      <c r="K289" s="62" t="e">
        <f t="shared" si="30"/>
        <v>#DIV/0!</v>
      </c>
      <c r="L289" s="9"/>
      <c r="M289" s="9"/>
      <c r="N289" s="62" t="e">
        <f t="shared" si="31"/>
        <v>#DIV/0!</v>
      </c>
    </row>
    <row r="290" spans="1:14" x14ac:dyDescent="0.25">
      <c r="A290" s="8">
        <f t="shared" si="32"/>
        <v>46325</v>
      </c>
      <c r="B290" s="79">
        <f t="shared" si="28"/>
        <v>2026</v>
      </c>
      <c r="C290" s="9"/>
      <c r="D290" s="62" t="e">
        <f t="shared" si="29"/>
        <v>#DIV/0!</v>
      </c>
      <c r="E290" s="9"/>
      <c r="F290" s="9"/>
      <c r="G290" s="9"/>
      <c r="H290" s="9"/>
      <c r="I290" s="9"/>
      <c r="J290" s="9"/>
      <c r="K290" s="62" t="e">
        <f t="shared" si="30"/>
        <v>#DIV/0!</v>
      </c>
      <c r="L290" s="9"/>
      <c r="M290" s="9"/>
      <c r="N290" s="62" t="e">
        <f t="shared" si="31"/>
        <v>#DIV/0!</v>
      </c>
    </row>
    <row r="291" spans="1:14" x14ac:dyDescent="0.25">
      <c r="A291" s="8">
        <f t="shared" si="32"/>
        <v>46340</v>
      </c>
      <c r="B291" s="79">
        <f t="shared" si="28"/>
        <v>2026</v>
      </c>
      <c r="C291" s="9"/>
      <c r="D291" s="62" t="e">
        <f t="shared" si="29"/>
        <v>#DIV/0!</v>
      </c>
      <c r="E291" s="9"/>
      <c r="F291" s="9"/>
      <c r="G291" s="9"/>
      <c r="H291" s="9"/>
      <c r="I291" s="9"/>
      <c r="J291" s="9"/>
      <c r="K291" s="62" t="e">
        <f t="shared" si="30"/>
        <v>#DIV/0!</v>
      </c>
      <c r="L291" s="9"/>
      <c r="M291" s="9"/>
      <c r="N291" s="62" t="e">
        <f t="shared" si="31"/>
        <v>#DIV/0!</v>
      </c>
    </row>
    <row r="292" spans="1:14" x14ac:dyDescent="0.25">
      <c r="A292" s="8">
        <f t="shared" si="32"/>
        <v>46355</v>
      </c>
      <c r="B292" s="79">
        <f t="shared" si="28"/>
        <v>2026</v>
      </c>
      <c r="C292" s="9"/>
      <c r="D292" s="62" t="e">
        <f t="shared" si="29"/>
        <v>#DIV/0!</v>
      </c>
      <c r="E292" s="9"/>
      <c r="F292" s="9"/>
      <c r="G292" s="9"/>
      <c r="H292" s="9"/>
      <c r="I292" s="9"/>
      <c r="J292" s="9"/>
      <c r="K292" s="62" t="e">
        <f t="shared" si="30"/>
        <v>#DIV/0!</v>
      </c>
      <c r="L292" s="9"/>
      <c r="M292" s="9"/>
      <c r="N292" s="62" t="e">
        <f t="shared" si="31"/>
        <v>#DIV/0!</v>
      </c>
    </row>
    <row r="293" spans="1:14" x14ac:dyDescent="0.25">
      <c r="A293" s="8">
        <f t="shared" si="32"/>
        <v>46370</v>
      </c>
      <c r="B293" s="79">
        <f t="shared" si="28"/>
        <v>2026</v>
      </c>
      <c r="C293" s="9"/>
      <c r="D293" s="62" t="e">
        <f t="shared" si="29"/>
        <v>#DIV/0!</v>
      </c>
      <c r="E293" s="9"/>
      <c r="F293" s="9"/>
      <c r="G293" s="9"/>
      <c r="H293" s="9"/>
      <c r="I293" s="9"/>
      <c r="J293" s="9"/>
      <c r="K293" s="62" t="e">
        <f t="shared" si="30"/>
        <v>#DIV/0!</v>
      </c>
      <c r="L293" s="9"/>
      <c r="M293" s="9"/>
      <c r="N293" s="62" t="e">
        <f t="shared" si="31"/>
        <v>#DIV/0!</v>
      </c>
    </row>
    <row r="294" spans="1:14" x14ac:dyDescent="0.25">
      <c r="A294" s="8">
        <f t="shared" si="32"/>
        <v>46385</v>
      </c>
      <c r="B294" s="79">
        <f t="shared" si="28"/>
        <v>2026</v>
      </c>
      <c r="C294" s="9"/>
      <c r="D294" s="62" t="e">
        <f t="shared" si="29"/>
        <v>#DIV/0!</v>
      </c>
      <c r="E294" s="9"/>
      <c r="F294" s="9"/>
      <c r="G294" s="9"/>
      <c r="H294" s="9"/>
      <c r="I294" s="9"/>
      <c r="J294" s="9"/>
      <c r="K294" s="62" t="e">
        <f t="shared" si="30"/>
        <v>#DIV/0!</v>
      </c>
      <c r="L294" s="9"/>
      <c r="M294" s="9"/>
      <c r="N294" s="62" t="e">
        <f t="shared" si="31"/>
        <v>#DIV/0!</v>
      </c>
    </row>
    <row r="295" spans="1:14" x14ac:dyDescent="0.25">
      <c r="A295" s="8">
        <f t="shared" si="32"/>
        <v>46400</v>
      </c>
      <c r="B295" s="79">
        <f t="shared" si="28"/>
        <v>2027</v>
      </c>
      <c r="C295" s="9"/>
      <c r="D295" s="62" t="e">
        <f t="shared" si="29"/>
        <v>#DIV/0!</v>
      </c>
      <c r="E295" s="9"/>
      <c r="F295" s="9"/>
      <c r="G295" s="9"/>
      <c r="H295" s="9"/>
      <c r="I295" s="9"/>
      <c r="J295" s="9"/>
      <c r="K295" s="62" t="e">
        <f t="shared" si="30"/>
        <v>#DIV/0!</v>
      </c>
      <c r="L295" s="9"/>
      <c r="M295" s="9"/>
      <c r="N295" s="62" t="e">
        <f t="shared" si="31"/>
        <v>#DIV/0!</v>
      </c>
    </row>
    <row r="296" spans="1:14" x14ac:dyDescent="0.25">
      <c r="A296" s="8">
        <f t="shared" si="32"/>
        <v>46415</v>
      </c>
      <c r="B296" s="79">
        <f t="shared" si="28"/>
        <v>2027</v>
      </c>
      <c r="C296" s="9"/>
      <c r="D296" s="62" t="e">
        <f t="shared" si="29"/>
        <v>#DIV/0!</v>
      </c>
      <c r="E296" s="9"/>
      <c r="F296" s="9"/>
      <c r="G296" s="9"/>
      <c r="H296" s="9"/>
      <c r="I296" s="9"/>
      <c r="J296" s="9"/>
      <c r="K296" s="62" t="e">
        <f t="shared" si="30"/>
        <v>#DIV/0!</v>
      </c>
      <c r="L296" s="9"/>
      <c r="M296" s="9"/>
      <c r="N296" s="62" t="e">
        <f t="shared" si="31"/>
        <v>#DIV/0!</v>
      </c>
    </row>
    <row r="297" spans="1:14" x14ac:dyDescent="0.25">
      <c r="A297" s="8">
        <f t="shared" si="32"/>
        <v>46430</v>
      </c>
      <c r="B297" s="79">
        <f t="shared" si="28"/>
        <v>2027</v>
      </c>
      <c r="C297" s="9"/>
      <c r="D297" s="62" t="e">
        <f t="shared" si="29"/>
        <v>#DIV/0!</v>
      </c>
      <c r="E297" s="9"/>
      <c r="F297" s="9"/>
      <c r="G297" s="9"/>
      <c r="H297" s="9"/>
      <c r="I297" s="9"/>
      <c r="J297" s="9"/>
      <c r="K297" s="62" t="e">
        <f t="shared" si="30"/>
        <v>#DIV/0!</v>
      </c>
      <c r="L297" s="9"/>
      <c r="M297" s="9"/>
      <c r="N297" s="62" t="e">
        <f t="shared" si="31"/>
        <v>#DIV/0!</v>
      </c>
    </row>
    <row r="298" spans="1:14" x14ac:dyDescent="0.25">
      <c r="A298" s="8">
        <f t="shared" si="32"/>
        <v>46445</v>
      </c>
      <c r="B298" s="79">
        <f t="shared" si="28"/>
        <v>2027</v>
      </c>
      <c r="C298" s="9"/>
      <c r="D298" s="62" t="e">
        <f t="shared" si="29"/>
        <v>#DIV/0!</v>
      </c>
      <c r="E298" s="9"/>
      <c r="F298" s="9"/>
      <c r="G298" s="9"/>
      <c r="H298" s="9"/>
      <c r="I298" s="9"/>
      <c r="J298" s="9"/>
      <c r="K298" s="62" t="e">
        <f t="shared" si="30"/>
        <v>#DIV/0!</v>
      </c>
      <c r="L298" s="9"/>
      <c r="M298" s="9"/>
      <c r="N298" s="62" t="e">
        <f t="shared" si="31"/>
        <v>#DIV/0!</v>
      </c>
    </row>
    <row r="299" spans="1:14" x14ac:dyDescent="0.25">
      <c r="A299" s="8">
        <f t="shared" si="32"/>
        <v>46460</v>
      </c>
      <c r="B299" s="79">
        <f t="shared" si="28"/>
        <v>2027</v>
      </c>
      <c r="C299" s="9"/>
      <c r="D299" s="62" t="e">
        <f t="shared" si="29"/>
        <v>#DIV/0!</v>
      </c>
      <c r="E299" s="9"/>
      <c r="F299" s="9"/>
      <c r="G299" s="9"/>
      <c r="H299" s="9"/>
      <c r="I299" s="9"/>
      <c r="J299" s="9"/>
      <c r="K299" s="62" t="e">
        <f t="shared" si="30"/>
        <v>#DIV/0!</v>
      </c>
      <c r="L299" s="9"/>
      <c r="M299" s="9"/>
      <c r="N299" s="62" t="e">
        <f t="shared" si="31"/>
        <v>#DIV/0!</v>
      </c>
    </row>
    <row r="300" spans="1:14" x14ac:dyDescent="0.25">
      <c r="A300" s="8">
        <f t="shared" si="32"/>
        <v>46475</v>
      </c>
      <c r="B300" s="79">
        <f t="shared" si="28"/>
        <v>2027</v>
      </c>
      <c r="C300" s="9"/>
      <c r="D300" s="62" t="e">
        <f t="shared" si="29"/>
        <v>#DIV/0!</v>
      </c>
      <c r="E300" s="9"/>
      <c r="F300" s="9"/>
      <c r="G300" s="9"/>
      <c r="H300" s="9"/>
      <c r="I300" s="9"/>
      <c r="J300" s="9"/>
      <c r="K300" s="62" t="e">
        <f t="shared" si="30"/>
        <v>#DIV/0!</v>
      </c>
      <c r="L300" s="9"/>
      <c r="M300" s="9"/>
      <c r="N300" s="62" t="e">
        <f t="shared" si="31"/>
        <v>#DIV/0!</v>
      </c>
    </row>
    <row r="301" spans="1:14" x14ac:dyDescent="0.25">
      <c r="A301" s="8">
        <f t="shared" si="32"/>
        <v>46490</v>
      </c>
      <c r="B301" s="79">
        <f t="shared" si="28"/>
        <v>2027</v>
      </c>
      <c r="C301" s="9"/>
      <c r="D301" s="62" t="e">
        <f t="shared" si="29"/>
        <v>#DIV/0!</v>
      </c>
      <c r="E301" s="9"/>
      <c r="F301" s="9"/>
      <c r="G301" s="9"/>
      <c r="H301" s="9"/>
      <c r="I301" s="9"/>
      <c r="J301" s="9"/>
      <c r="K301" s="62" t="e">
        <f t="shared" si="30"/>
        <v>#DIV/0!</v>
      </c>
      <c r="L301" s="9"/>
      <c r="M301" s="9"/>
      <c r="N301" s="62" t="e">
        <f t="shared" si="31"/>
        <v>#DIV/0!</v>
      </c>
    </row>
    <row r="302" spans="1:14" x14ac:dyDescent="0.25">
      <c r="A302" s="8">
        <f t="shared" si="32"/>
        <v>46505</v>
      </c>
      <c r="B302" s="79">
        <f t="shared" si="28"/>
        <v>2027</v>
      </c>
      <c r="C302" s="9"/>
      <c r="D302" s="62" t="e">
        <f t="shared" si="29"/>
        <v>#DIV/0!</v>
      </c>
      <c r="E302" s="9"/>
      <c r="F302" s="9"/>
      <c r="G302" s="9"/>
      <c r="H302" s="9"/>
      <c r="I302" s="9"/>
      <c r="J302" s="9"/>
      <c r="K302" s="62" t="e">
        <f t="shared" si="30"/>
        <v>#DIV/0!</v>
      </c>
      <c r="L302" s="9"/>
      <c r="M302" s="9"/>
      <c r="N302" s="62" t="e">
        <f t="shared" si="31"/>
        <v>#DIV/0!</v>
      </c>
    </row>
    <row r="303" spans="1:14" x14ac:dyDescent="0.25">
      <c r="A303" s="8">
        <f t="shared" si="32"/>
        <v>46520</v>
      </c>
      <c r="B303" s="79">
        <f t="shared" si="28"/>
        <v>2027</v>
      </c>
      <c r="C303" s="9"/>
      <c r="D303" s="62" t="e">
        <f t="shared" si="29"/>
        <v>#DIV/0!</v>
      </c>
      <c r="E303" s="9"/>
      <c r="F303" s="9"/>
      <c r="G303" s="9"/>
      <c r="H303" s="9"/>
      <c r="I303" s="9"/>
      <c r="J303" s="9"/>
      <c r="K303" s="62" t="e">
        <f t="shared" si="30"/>
        <v>#DIV/0!</v>
      </c>
      <c r="L303" s="9"/>
      <c r="M303" s="9"/>
      <c r="N303" s="62" t="e">
        <f t="shared" si="31"/>
        <v>#DIV/0!</v>
      </c>
    </row>
    <row r="304" spans="1:14" x14ac:dyDescent="0.25">
      <c r="A304" s="8">
        <f t="shared" si="32"/>
        <v>46535</v>
      </c>
      <c r="B304" s="79">
        <f t="shared" si="28"/>
        <v>2027</v>
      </c>
      <c r="C304" s="9"/>
      <c r="D304" s="62" t="e">
        <f t="shared" si="29"/>
        <v>#DIV/0!</v>
      </c>
      <c r="E304" s="9"/>
      <c r="F304" s="9"/>
      <c r="G304" s="9"/>
      <c r="H304" s="9"/>
      <c r="I304" s="9"/>
      <c r="J304" s="9"/>
      <c r="K304" s="62" t="e">
        <f t="shared" si="30"/>
        <v>#DIV/0!</v>
      </c>
      <c r="L304" s="9"/>
      <c r="M304" s="9"/>
      <c r="N304" s="62" t="e">
        <f t="shared" si="31"/>
        <v>#DIV/0!</v>
      </c>
    </row>
    <row r="305" spans="1:14" x14ac:dyDescent="0.25">
      <c r="A305" s="8">
        <f t="shared" si="32"/>
        <v>46550</v>
      </c>
      <c r="B305" s="79">
        <f t="shared" si="28"/>
        <v>2027</v>
      </c>
      <c r="C305" s="9"/>
      <c r="D305" s="62" t="e">
        <f t="shared" si="29"/>
        <v>#DIV/0!</v>
      </c>
      <c r="E305" s="9"/>
      <c r="F305" s="9"/>
      <c r="G305" s="9"/>
      <c r="H305" s="9"/>
      <c r="I305" s="9"/>
      <c r="J305" s="9"/>
      <c r="K305" s="62" t="e">
        <f t="shared" si="30"/>
        <v>#DIV/0!</v>
      </c>
      <c r="L305" s="9"/>
      <c r="M305" s="9"/>
      <c r="N305" s="62" t="e">
        <f t="shared" si="31"/>
        <v>#DIV/0!</v>
      </c>
    </row>
    <row r="306" spans="1:14" x14ac:dyDescent="0.25">
      <c r="A306" s="8">
        <f t="shared" si="32"/>
        <v>46565</v>
      </c>
      <c r="B306" s="79">
        <f t="shared" si="28"/>
        <v>2027</v>
      </c>
      <c r="C306" s="9"/>
      <c r="D306" s="62" t="e">
        <f t="shared" si="29"/>
        <v>#DIV/0!</v>
      </c>
      <c r="E306" s="9"/>
      <c r="F306" s="9"/>
      <c r="G306" s="9"/>
      <c r="H306" s="9"/>
      <c r="I306" s="9"/>
      <c r="J306" s="9"/>
      <c r="K306" s="62" t="e">
        <f t="shared" si="30"/>
        <v>#DIV/0!</v>
      </c>
      <c r="L306" s="9"/>
      <c r="M306" s="9"/>
      <c r="N306" s="62" t="e">
        <f t="shared" si="31"/>
        <v>#DIV/0!</v>
      </c>
    </row>
    <row r="307" spans="1:14" x14ac:dyDescent="0.25">
      <c r="A307" s="8">
        <f t="shared" si="32"/>
        <v>46580</v>
      </c>
      <c r="B307" s="79">
        <f t="shared" si="28"/>
        <v>2027</v>
      </c>
      <c r="C307" s="9"/>
      <c r="D307" s="62" t="e">
        <f t="shared" si="29"/>
        <v>#DIV/0!</v>
      </c>
      <c r="E307" s="9"/>
      <c r="F307" s="9"/>
      <c r="G307" s="9"/>
      <c r="H307" s="9"/>
      <c r="I307" s="9"/>
      <c r="J307" s="9"/>
      <c r="K307" s="62" t="e">
        <f t="shared" si="30"/>
        <v>#DIV/0!</v>
      </c>
      <c r="L307" s="9"/>
      <c r="M307" s="9"/>
      <c r="N307" s="62" t="e">
        <f t="shared" si="31"/>
        <v>#DIV/0!</v>
      </c>
    </row>
    <row r="308" spans="1:14" x14ac:dyDescent="0.25">
      <c r="A308" s="8">
        <f t="shared" si="32"/>
        <v>46595</v>
      </c>
      <c r="B308" s="79">
        <f t="shared" si="28"/>
        <v>2027</v>
      </c>
      <c r="C308" s="9"/>
      <c r="D308" s="62" t="e">
        <f t="shared" si="29"/>
        <v>#DIV/0!</v>
      </c>
      <c r="E308" s="9"/>
      <c r="F308" s="9"/>
      <c r="G308" s="9"/>
      <c r="H308" s="9"/>
      <c r="I308" s="9"/>
      <c r="J308" s="9"/>
      <c r="K308" s="62" t="e">
        <f t="shared" si="30"/>
        <v>#DIV/0!</v>
      </c>
      <c r="L308" s="9"/>
      <c r="M308" s="9"/>
      <c r="N308" s="62" t="e">
        <f t="shared" si="31"/>
        <v>#DIV/0!</v>
      </c>
    </row>
    <row r="309" spans="1:14" x14ac:dyDescent="0.25">
      <c r="A309" s="8">
        <f t="shared" si="32"/>
        <v>46610</v>
      </c>
      <c r="B309" s="79">
        <f t="shared" si="28"/>
        <v>2027</v>
      </c>
      <c r="C309" s="9"/>
      <c r="D309" s="62" t="e">
        <f t="shared" si="29"/>
        <v>#DIV/0!</v>
      </c>
      <c r="E309" s="9"/>
      <c r="F309" s="9"/>
      <c r="G309" s="9"/>
      <c r="H309" s="9"/>
      <c r="I309" s="9"/>
      <c r="J309" s="9"/>
      <c r="K309" s="62" t="e">
        <f t="shared" si="30"/>
        <v>#DIV/0!</v>
      </c>
      <c r="L309" s="9"/>
      <c r="M309" s="9"/>
      <c r="N309" s="62" t="e">
        <f t="shared" si="31"/>
        <v>#DIV/0!</v>
      </c>
    </row>
    <row r="310" spans="1:14" x14ac:dyDescent="0.25">
      <c r="A310" s="8">
        <f t="shared" si="32"/>
        <v>46625</v>
      </c>
      <c r="B310" s="79">
        <f t="shared" si="28"/>
        <v>2027</v>
      </c>
      <c r="C310" s="9"/>
      <c r="D310" s="62" t="e">
        <f t="shared" si="29"/>
        <v>#DIV/0!</v>
      </c>
      <c r="E310" s="9"/>
      <c r="F310" s="9"/>
      <c r="G310" s="9"/>
      <c r="H310" s="9"/>
      <c r="I310" s="9"/>
      <c r="J310" s="9"/>
      <c r="K310" s="62" t="e">
        <f t="shared" si="30"/>
        <v>#DIV/0!</v>
      </c>
      <c r="L310" s="9"/>
      <c r="M310" s="9"/>
      <c r="N310" s="62" t="e">
        <f t="shared" si="31"/>
        <v>#DIV/0!</v>
      </c>
    </row>
    <row r="311" spans="1:14" x14ac:dyDescent="0.25">
      <c r="A311" s="8">
        <f t="shared" si="32"/>
        <v>46640</v>
      </c>
      <c r="B311" s="79">
        <f t="shared" si="28"/>
        <v>2027</v>
      </c>
      <c r="C311" s="9"/>
      <c r="D311" s="62" t="e">
        <f t="shared" si="29"/>
        <v>#DIV/0!</v>
      </c>
      <c r="E311" s="9"/>
      <c r="F311" s="9"/>
      <c r="G311" s="9"/>
      <c r="H311" s="9"/>
      <c r="I311" s="9"/>
      <c r="J311" s="9"/>
      <c r="K311" s="62" t="e">
        <f t="shared" si="30"/>
        <v>#DIV/0!</v>
      </c>
      <c r="L311" s="9"/>
      <c r="M311" s="9"/>
      <c r="N311" s="62" t="e">
        <f t="shared" si="31"/>
        <v>#DIV/0!</v>
      </c>
    </row>
    <row r="312" spans="1:14" x14ac:dyDescent="0.25">
      <c r="A312" s="8">
        <f t="shared" si="32"/>
        <v>46655</v>
      </c>
      <c r="B312" s="79">
        <f t="shared" si="28"/>
        <v>2027</v>
      </c>
      <c r="C312" s="9"/>
      <c r="D312" s="62" t="e">
        <f t="shared" si="29"/>
        <v>#DIV/0!</v>
      </c>
      <c r="E312" s="9"/>
      <c r="F312" s="9"/>
      <c r="G312" s="9"/>
      <c r="H312" s="9"/>
      <c r="I312" s="9"/>
      <c r="J312" s="9"/>
      <c r="K312" s="62" t="e">
        <f t="shared" si="30"/>
        <v>#DIV/0!</v>
      </c>
      <c r="L312" s="9"/>
      <c r="M312" s="9"/>
      <c r="N312" s="62" t="e">
        <f t="shared" si="31"/>
        <v>#DIV/0!</v>
      </c>
    </row>
    <row r="313" spans="1:14" x14ac:dyDescent="0.25">
      <c r="A313" s="8">
        <f t="shared" si="32"/>
        <v>46670</v>
      </c>
      <c r="B313" s="79">
        <f t="shared" si="28"/>
        <v>2027</v>
      </c>
      <c r="C313" s="9"/>
      <c r="D313" s="62" t="e">
        <f t="shared" si="29"/>
        <v>#DIV/0!</v>
      </c>
      <c r="E313" s="9"/>
      <c r="F313" s="9"/>
      <c r="G313" s="9"/>
      <c r="H313" s="9"/>
      <c r="I313" s="9"/>
      <c r="J313" s="9"/>
      <c r="K313" s="62" t="e">
        <f t="shared" si="30"/>
        <v>#DIV/0!</v>
      </c>
      <c r="L313" s="9"/>
      <c r="M313" s="9"/>
      <c r="N313" s="62" t="e">
        <f t="shared" si="31"/>
        <v>#DIV/0!</v>
      </c>
    </row>
    <row r="314" spans="1:14" x14ac:dyDescent="0.25">
      <c r="A314" s="8">
        <f t="shared" si="32"/>
        <v>46685</v>
      </c>
      <c r="B314" s="79">
        <f t="shared" si="28"/>
        <v>2027</v>
      </c>
      <c r="C314" s="9"/>
      <c r="D314" s="62" t="e">
        <f t="shared" si="29"/>
        <v>#DIV/0!</v>
      </c>
      <c r="E314" s="9"/>
      <c r="F314" s="9"/>
      <c r="G314" s="9"/>
      <c r="H314" s="9"/>
      <c r="I314" s="9"/>
      <c r="J314" s="9"/>
      <c r="K314" s="62" t="e">
        <f t="shared" si="30"/>
        <v>#DIV/0!</v>
      </c>
      <c r="L314" s="9"/>
      <c r="M314" s="9"/>
      <c r="N314" s="62" t="e">
        <f t="shared" si="31"/>
        <v>#DIV/0!</v>
      </c>
    </row>
    <row r="315" spans="1:14" x14ac:dyDescent="0.25">
      <c r="A315" s="8">
        <f t="shared" si="32"/>
        <v>46700</v>
      </c>
      <c r="B315" s="79">
        <f t="shared" si="28"/>
        <v>2027</v>
      </c>
      <c r="C315" s="9"/>
      <c r="D315" s="62" t="e">
        <f t="shared" si="29"/>
        <v>#DIV/0!</v>
      </c>
      <c r="E315" s="9"/>
      <c r="F315" s="9"/>
      <c r="G315" s="9"/>
      <c r="H315" s="9"/>
      <c r="I315" s="9"/>
      <c r="J315" s="9"/>
      <c r="K315" s="62" t="e">
        <f t="shared" si="30"/>
        <v>#DIV/0!</v>
      </c>
      <c r="L315" s="9"/>
      <c r="M315" s="9"/>
      <c r="N315" s="62" t="e">
        <f t="shared" si="31"/>
        <v>#DIV/0!</v>
      </c>
    </row>
    <row r="316" spans="1:14" x14ac:dyDescent="0.25">
      <c r="A316" s="8">
        <f t="shared" si="32"/>
        <v>46715</v>
      </c>
      <c r="B316" s="79">
        <f t="shared" si="28"/>
        <v>2027</v>
      </c>
      <c r="C316" s="9"/>
      <c r="D316" s="62" t="e">
        <f t="shared" si="29"/>
        <v>#DIV/0!</v>
      </c>
      <c r="E316" s="9"/>
      <c r="F316" s="9"/>
      <c r="G316" s="9"/>
      <c r="H316" s="9"/>
      <c r="I316" s="9"/>
      <c r="J316" s="9"/>
      <c r="K316" s="62" t="e">
        <f t="shared" si="30"/>
        <v>#DIV/0!</v>
      </c>
      <c r="L316" s="9"/>
      <c r="M316" s="9"/>
      <c r="N316" s="62" t="e">
        <f t="shared" si="31"/>
        <v>#DIV/0!</v>
      </c>
    </row>
    <row r="317" spans="1:14" x14ac:dyDescent="0.25">
      <c r="A317" s="8">
        <f t="shared" si="32"/>
        <v>46730</v>
      </c>
      <c r="B317" s="79">
        <f t="shared" si="28"/>
        <v>2027</v>
      </c>
      <c r="C317" s="9"/>
      <c r="D317" s="62" t="e">
        <f t="shared" si="29"/>
        <v>#DIV/0!</v>
      </c>
      <c r="E317" s="9"/>
      <c r="F317" s="9"/>
      <c r="G317" s="9"/>
      <c r="H317" s="9"/>
      <c r="I317" s="9"/>
      <c r="J317" s="9"/>
      <c r="K317" s="62" t="e">
        <f t="shared" si="30"/>
        <v>#DIV/0!</v>
      </c>
      <c r="L317" s="9"/>
      <c r="M317" s="9"/>
      <c r="N317" s="62" t="e">
        <f t="shared" si="31"/>
        <v>#DIV/0!</v>
      </c>
    </row>
    <row r="318" spans="1:14" x14ac:dyDescent="0.25">
      <c r="A318" s="8">
        <f t="shared" si="32"/>
        <v>46745</v>
      </c>
      <c r="B318" s="79">
        <f t="shared" si="28"/>
        <v>2027</v>
      </c>
      <c r="C318" s="9"/>
      <c r="D318" s="62" t="e">
        <f t="shared" si="29"/>
        <v>#DIV/0!</v>
      </c>
      <c r="E318" s="9"/>
      <c r="F318" s="9"/>
      <c r="G318" s="9"/>
      <c r="H318" s="9"/>
      <c r="I318" s="9"/>
      <c r="J318" s="9"/>
      <c r="K318" s="62" t="e">
        <f t="shared" si="30"/>
        <v>#DIV/0!</v>
      </c>
      <c r="L318" s="9"/>
      <c r="M318" s="9"/>
      <c r="N318" s="62" t="e">
        <f t="shared" si="31"/>
        <v>#DIV/0!</v>
      </c>
    </row>
    <row r="319" spans="1:14" x14ac:dyDescent="0.25">
      <c r="A319" s="8">
        <f t="shared" si="32"/>
        <v>46760</v>
      </c>
      <c r="B319" s="79">
        <f t="shared" si="28"/>
        <v>2028</v>
      </c>
      <c r="C319" s="9"/>
      <c r="D319" s="62" t="e">
        <f t="shared" si="29"/>
        <v>#DIV/0!</v>
      </c>
      <c r="E319" s="9"/>
      <c r="F319" s="9"/>
      <c r="G319" s="9"/>
      <c r="H319" s="9"/>
      <c r="I319" s="9"/>
      <c r="J319" s="9"/>
      <c r="K319" s="62" t="e">
        <f t="shared" si="30"/>
        <v>#DIV/0!</v>
      </c>
      <c r="L319" s="9"/>
      <c r="M319" s="9"/>
      <c r="N319" s="62" t="e">
        <f t="shared" si="31"/>
        <v>#DIV/0!</v>
      </c>
    </row>
    <row r="320" spans="1:14" x14ac:dyDescent="0.25">
      <c r="A320" s="8">
        <f t="shared" si="32"/>
        <v>46775</v>
      </c>
      <c r="B320" s="79">
        <f t="shared" si="28"/>
        <v>2028</v>
      </c>
      <c r="C320" s="9"/>
      <c r="D320" s="62" t="e">
        <f t="shared" si="29"/>
        <v>#DIV/0!</v>
      </c>
      <c r="E320" s="9"/>
      <c r="F320" s="9"/>
      <c r="G320" s="9"/>
      <c r="H320" s="9"/>
      <c r="I320" s="9"/>
      <c r="J320" s="9"/>
      <c r="K320" s="62" t="e">
        <f t="shared" si="30"/>
        <v>#DIV/0!</v>
      </c>
      <c r="L320" s="9"/>
      <c r="M320" s="9"/>
      <c r="N320" s="62" t="e">
        <f t="shared" si="31"/>
        <v>#DIV/0!</v>
      </c>
    </row>
    <row r="321" spans="1:14" x14ac:dyDescent="0.25">
      <c r="A321" s="8">
        <f t="shared" si="32"/>
        <v>46790</v>
      </c>
      <c r="B321" s="79">
        <f t="shared" si="28"/>
        <v>2028</v>
      </c>
      <c r="C321" s="9"/>
      <c r="D321" s="62" t="e">
        <f t="shared" si="29"/>
        <v>#DIV/0!</v>
      </c>
      <c r="E321" s="9"/>
      <c r="F321" s="9"/>
      <c r="G321" s="9"/>
      <c r="H321" s="9"/>
      <c r="I321" s="9"/>
      <c r="J321" s="9"/>
      <c r="K321" s="62" t="e">
        <f t="shared" si="30"/>
        <v>#DIV/0!</v>
      </c>
      <c r="L321" s="9"/>
      <c r="M321" s="9"/>
      <c r="N321" s="62" t="e">
        <f t="shared" si="31"/>
        <v>#DIV/0!</v>
      </c>
    </row>
    <row r="322" spans="1:14" x14ac:dyDescent="0.25">
      <c r="A322" s="8">
        <f t="shared" si="32"/>
        <v>46805</v>
      </c>
      <c r="B322" s="79">
        <f t="shared" si="28"/>
        <v>2028</v>
      </c>
      <c r="C322" s="9"/>
      <c r="D322" s="62" t="e">
        <f t="shared" si="29"/>
        <v>#DIV/0!</v>
      </c>
      <c r="E322" s="9"/>
      <c r="F322" s="9"/>
      <c r="G322" s="9"/>
      <c r="H322" s="9"/>
      <c r="I322" s="9"/>
      <c r="J322" s="9"/>
      <c r="K322" s="62" t="e">
        <f t="shared" si="30"/>
        <v>#DIV/0!</v>
      </c>
      <c r="L322" s="9"/>
      <c r="M322" s="9"/>
      <c r="N322" s="62" t="e">
        <f t="shared" si="31"/>
        <v>#DIV/0!</v>
      </c>
    </row>
    <row r="323" spans="1:14" x14ac:dyDescent="0.25">
      <c r="A323" s="8">
        <f t="shared" si="32"/>
        <v>46820</v>
      </c>
      <c r="B323" s="79">
        <f t="shared" ref="B323:B367" si="33">YEAR(A323)</f>
        <v>2028</v>
      </c>
      <c r="C323" s="9"/>
      <c r="D323" s="62" t="e">
        <f t="shared" ref="D323:D367" si="34">C323/G323</f>
        <v>#DIV/0!</v>
      </c>
      <c r="E323" s="9"/>
      <c r="F323" s="9"/>
      <c r="G323" s="9"/>
      <c r="H323" s="9"/>
      <c r="I323" s="9"/>
      <c r="J323" s="9"/>
      <c r="K323" s="62" t="e">
        <f t="shared" ref="K323:K367" si="35">G323/E323</f>
        <v>#DIV/0!</v>
      </c>
      <c r="L323" s="9"/>
      <c r="M323" s="9"/>
      <c r="N323" s="62" t="e">
        <f t="shared" ref="N323:N367" si="36">M323/L323</f>
        <v>#DIV/0!</v>
      </c>
    </row>
    <row r="324" spans="1:14" x14ac:dyDescent="0.25">
      <c r="A324" s="8">
        <f t="shared" ref="A324:A367" si="37">A323+15</f>
        <v>46835</v>
      </c>
      <c r="B324" s="79">
        <f t="shared" si="33"/>
        <v>2028</v>
      </c>
      <c r="C324" s="9"/>
      <c r="D324" s="62" t="e">
        <f t="shared" si="34"/>
        <v>#DIV/0!</v>
      </c>
      <c r="E324" s="9"/>
      <c r="F324" s="9"/>
      <c r="G324" s="9"/>
      <c r="H324" s="9"/>
      <c r="I324" s="9"/>
      <c r="J324" s="9"/>
      <c r="K324" s="62" t="e">
        <f t="shared" si="35"/>
        <v>#DIV/0!</v>
      </c>
      <c r="L324" s="9"/>
      <c r="M324" s="9"/>
      <c r="N324" s="62" t="e">
        <f t="shared" si="36"/>
        <v>#DIV/0!</v>
      </c>
    </row>
    <row r="325" spans="1:14" x14ac:dyDescent="0.25">
      <c r="A325" s="8">
        <f t="shared" si="37"/>
        <v>46850</v>
      </c>
      <c r="B325" s="79">
        <f t="shared" si="33"/>
        <v>2028</v>
      </c>
      <c r="C325" s="9"/>
      <c r="D325" s="62" t="e">
        <f t="shared" si="34"/>
        <v>#DIV/0!</v>
      </c>
      <c r="E325" s="9"/>
      <c r="F325" s="9"/>
      <c r="G325" s="9"/>
      <c r="H325" s="9"/>
      <c r="I325" s="9"/>
      <c r="J325" s="9"/>
      <c r="K325" s="62" t="e">
        <f t="shared" si="35"/>
        <v>#DIV/0!</v>
      </c>
      <c r="L325" s="9"/>
      <c r="M325" s="9"/>
      <c r="N325" s="62" t="e">
        <f t="shared" si="36"/>
        <v>#DIV/0!</v>
      </c>
    </row>
    <row r="326" spans="1:14" x14ac:dyDescent="0.25">
      <c r="A326" s="8">
        <f t="shared" si="37"/>
        <v>46865</v>
      </c>
      <c r="B326" s="79">
        <f t="shared" si="33"/>
        <v>2028</v>
      </c>
      <c r="C326" s="9"/>
      <c r="D326" s="62" t="e">
        <f t="shared" si="34"/>
        <v>#DIV/0!</v>
      </c>
      <c r="E326" s="9"/>
      <c r="F326" s="9"/>
      <c r="G326" s="9"/>
      <c r="H326" s="9"/>
      <c r="I326" s="9"/>
      <c r="J326" s="9"/>
      <c r="K326" s="62" t="e">
        <f t="shared" si="35"/>
        <v>#DIV/0!</v>
      </c>
      <c r="L326" s="9"/>
      <c r="M326" s="9"/>
      <c r="N326" s="62" t="e">
        <f t="shared" si="36"/>
        <v>#DIV/0!</v>
      </c>
    </row>
    <row r="327" spans="1:14" x14ac:dyDescent="0.25">
      <c r="A327" s="8">
        <f t="shared" si="37"/>
        <v>46880</v>
      </c>
      <c r="B327" s="79">
        <f t="shared" si="33"/>
        <v>2028</v>
      </c>
      <c r="C327" s="9"/>
      <c r="D327" s="62" t="e">
        <f t="shared" si="34"/>
        <v>#DIV/0!</v>
      </c>
      <c r="E327" s="9"/>
      <c r="F327" s="9"/>
      <c r="G327" s="9"/>
      <c r="H327" s="9"/>
      <c r="I327" s="9"/>
      <c r="J327" s="9"/>
      <c r="K327" s="62" t="e">
        <f t="shared" si="35"/>
        <v>#DIV/0!</v>
      </c>
      <c r="L327" s="9"/>
      <c r="M327" s="9"/>
      <c r="N327" s="62" t="e">
        <f t="shared" si="36"/>
        <v>#DIV/0!</v>
      </c>
    </row>
    <row r="328" spans="1:14" x14ac:dyDescent="0.25">
      <c r="A328" s="8">
        <f t="shared" si="37"/>
        <v>46895</v>
      </c>
      <c r="B328" s="79">
        <f t="shared" si="33"/>
        <v>2028</v>
      </c>
      <c r="C328" s="9"/>
      <c r="D328" s="62" t="e">
        <f t="shared" si="34"/>
        <v>#DIV/0!</v>
      </c>
      <c r="E328" s="9"/>
      <c r="F328" s="9"/>
      <c r="G328" s="9"/>
      <c r="H328" s="9"/>
      <c r="I328" s="9"/>
      <c r="J328" s="9"/>
      <c r="K328" s="62" t="e">
        <f t="shared" si="35"/>
        <v>#DIV/0!</v>
      </c>
      <c r="L328" s="9"/>
      <c r="M328" s="9"/>
      <c r="N328" s="62" t="e">
        <f t="shared" si="36"/>
        <v>#DIV/0!</v>
      </c>
    </row>
    <row r="329" spans="1:14" x14ac:dyDescent="0.25">
      <c r="A329" s="8">
        <f t="shared" si="37"/>
        <v>46910</v>
      </c>
      <c r="B329" s="79">
        <f t="shared" si="33"/>
        <v>2028</v>
      </c>
      <c r="C329" s="9"/>
      <c r="D329" s="62" t="e">
        <f t="shared" si="34"/>
        <v>#DIV/0!</v>
      </c>
      <c r="E329" s="9"/>
      <c r="F329" s="9"/>
      <c r="G329" s="9"/>
      <c r="H329" s="9"/>
      <c r="I329" s="9"/>
      <c r="J329" s="9"/>
      <c r="K329" s="62" t="e">
        <f t="shared" si="35"/>
        <v>#DIV/0!</v>
      </c>
      <c r="L329" s="9"/>
      <c r="M329" s="9"/>
      <c r="N329" s="62" t="e">
        <f t="shared" si="36"/>
        <v>#DIV/0!</v>
      </c>
    </row>
    <row r="330" spans="1:14" x14ac:dyDescent="0.25">
      <c r="A330" s="8">
        <f t="shared" si="37"/>
        <v>46925</v>
      </c>
      <c r="B330" s="79">
        <f t="shared" si="33"/>
        <v>2028</v>
      </c>
      <c r="C330" s="9"/>
      <c r="D330" s="62" t="e">
        <f t="shared" si="34"/>
        <v>#DIV/0!</v>
      </c>
      <c r="E330" s="9"/>
      <c r="F330" s="9"/>
      <c r="G330" s="9"/>
      <c r="H330" s="9"/>
      <c r="I330" s="9"/>
      <c r="J330" s="9"/>
      <c r="K330" s="62" t="e">
        <f t="shared" si="35"/>
        <v>#DIV/0!</v>
      </c>
      <c r="L330" s="9"/>
      <c r="M330" s="9"/>
      <c r="N330" s="62" t="e">
        <f t="shared" si="36"/>
        <v>#DIV/0!</v>
      </c>
    </row>
    <row r="331" spans="1:14" x14ac:dyDescent="0.25">
      <c r="A331" s="8">
        <f t="shared" si="37"/>
        <v>46940</v>
      </c>
      <c r="B331" s="79">
        <f t="shared" si="33"/>
        <v>2028</v>
      </c>
      <c r="C331" s="9"/>
      <c r="D331" s="62" t="e">
        <f t="shared" si="34"/>
        <v>#DIV/0!</v>
      </c>
      <c r="E331" s="9"/>
      <c r="F331" s="9"/>
      <c r="G331" s="9"/>
      <c r="H331" s="9"/>
      <c r="I331" s="9"/>
      <c r="J331" s="9"/>
      <c r="K331" s="62" t="e">
        <f t="shared" si="35"/>
        <v>#DIV/0!</v>
      </c>
      <c r="L331" s="9"/>
      <c r="M331" s="9"/>
      <c r="N331" s="62" t="e">
        <f t="shared" si="36"/>
        <v>#DIV/0!</v>
      </c>
    </row>
    <row r="332" spans="1:14" x14ac:dyDescent="0.25">
      <c r="A332" s="8">
        <f t="shared" si="37"/>
        <v>46955</v>
      </c>
      <c r="B332" s="79">
        <f t="shared" si="33"/>
        <v>2028</v>
      </c>
      <c r="C332" s="9"/>
      <c r="D332" s="62" t="e">
        <f t="shared" si="34"/>
        <v>#DIV/0!</v>
      </c>
      <c r="E332" s="9"/>
      <c r="F332" s="9"/>
      <c r="G332" s="9"/>
      <c r="H332" s="9"/>
      <c r="I332" s="9"/>
      <c r="J332" s="9"/>
      <c r="K332" s="62" t="e">
        <f t="shared" si="35"/>
        <v>#DIV/0!</v>
      </c>
      <c r="L332" s="9"/>
      <c r="M332" s="9"/>
      <c r="N332" s="62" t="e">
        <f t="shared" si="36"/>
        <v>#DIV/0!</v>
      </c>
    </row>
    <row r="333" spans="1:14" x14ac:dyDescent="0.25">
      <c r="A333" s="8">
        <f t="shared" si="37"/>
        <v>46970</v>
      </c>
      <c r="B333" s="79">
        <f t="shared" si="33"/>
        <v>2028</v>
      </c>
      <c r="C333" s="9"/>
      <c r="D333" s="62" t="e">
        <f t="shared" si="34"/>
        <v>#DIV/0!</v>
      </c>
      <c r="E333" s="9"/>
      <c r="F333" s="9"/>
      <c r="G333" s="9"/>
      <c r="H333" s="9"/>
      <c r="I333" s="9"/>
      <c r="J333" s="9"/>
      <c r="K333" s="62" t="e">
        <f t="shared" si="35"/>
        <v>#DIV/0!</v>
      </c>
      <c r="L333" s="9"/>
      <c r="M333" s="9"/>
      <c r="N333" s="62" t="e">
        <f t="shared" si="36"/>
        <v>#DIV/0!</v>
      </c>
    </row>
    <row r="334" spans="1:14" x14ac:dyDescent="0.25">
      <c r="A334" s="8">
        <f t="shared" si="37"/>
        <v>46985</v>
      </c>
      <c r="B334" s="79">
        <f t="shared" si="33"/>
        <v>2028</v>
      </c>
      <c r="C334" s="9"/>
      <c r="D334" s="62" t="e">
        <f t="shared" si="34"/>
        <v>#DIV/0!</v>
      </c>
      <c r="E334" s="9"/>
      <c r="F334" s="9"/>
      <c r="G334" s="9"/>
      <c r="H334" s="9"/>
      <c r="I334" s="9"/>
      <c r="J334" s="9"/>
      <c r="K334" s="62" t="e">
        <f t="shared" si="35"/>
        <v>#DIV/0!</v>
      </c>
      <c r="L334" s="9"/>
      <c r="M334" s="9"/>
      <c r="N334" s="62" t="e">
        <f t="shared" si="36"/>
        <v>#DIV/0!</v>
      </c>
    </row>
    <row r="335" spans="1:14" x14ac:dyDescent="0.25">
      <c r="A335" s="8">
        <f t="shared" si="37"/>
        <v>47000</v>
      </c>
      <c r="B335" s="79">
        <f t="shared" si="33"/>
        <v>2028</v>
      </c>
      <c r="C335" s="9"/>
      <c r="D335" s="62" t="e">
        <f t="shared" si="34"/>
        <v>#DIV/0!</v>
      </c>
      <c r="E335" s="9"/>
      <c r="F335" s="9"/>
      <c r="G335" s="9"/>
      <c r="H335" s="9"/>
      <c r="I335" s="9"/>
      <c r="J335" s="9"/>
      <c r="K335" s="62" t="e">
        <f t="shared" si="35"/>
        <v>#DIV/0!</v>
      </c>
      <c r="L335" s="9"/>
      <c r="M335" s="9"/>
      <c r="N335" s="62" t="e">
        <f t="shared" si="36"/>
        <v>#DIV/0!</v>
      </c>
    </row>
    <row r="336" spans="1:14" x14ac:dyDescent="0.25">
      <c r="A336" s="8">
        <f t="shared" si="37"/>
        <v>47015</v>
      </c>
      <c r="B336" s="79">
        <f t="shared" si="33"/>
        <v>2028</v>
      </c>
      <c r="C336" s="9"/>
      <c r="D336" s="62" t="e">
        <f t="shared" si="34"/>
        <v>#DIV/0!</v>
      </c>
      <c r="E336" s="9"/>
      <c r="F336" s="9"/>
      <c r="G336" s="9"/>
      <c r="H336" s="9"/>
      <c r="I336" s="9"/>
      <c r="J336" s="9"/>
      <c r="K336" s="62" t="e">
        <f t="shared" si="35"/>
        <v>#DIV/0!</v>
      </c>
      <c r="L336" s="9"/>
      <c r="M336" s="9"/>
      <c r="N336" s="62" t="e">
        <f t="shared" si="36"/>
        <v>#DIV/0!</v>
      </c>
    </row>
    <row r="337" spans="1:14" x14ac:dyDescent="0.25">
      <c r="A337" s="8">
        <f t="shared" si="37"/>
        <v>47030</v>
      </c>
      <c r="B337" s="79">
        <f t="shared" si="33"/>
        <v>2028</v>
      </c>
      <c r="C337" s="9"/>
      <c r="D337" s="62" t="e">
        <f t="shared" si="34"/>
        <v>#DIV/0!</v>
      </c>
      <c r="E337" s="9"/>
      <c r="F337" s="9"/>
      <c r="G337" s="9"/>
      <c r="H337" s="9"/>
      <c r="I337" s="9"/>
      <c r="J337" s="9"/>
      <c r="K337" s="62" t="e">
        <f t="shared" si="35"/>
        <v>#DIV/0!</v>
      </c>
      <c r="L337" s="9"/>
      <c r="M337" s="9"/>
      <c r="N337" s="62" t="e">
        <f t="shared" si="36"/>
        <v>#DIV/0!</v>
      </c>
    </row>
    <row r="338" spans="1:14" x14ac:dyDescent="0.25">
      <c r="A338" s="8">
        <f t="shared" si="37"/>
        <v>47045</v>
      </c>
      <c r="B338" s="79">
        <f t="shared" si="33"/>
        <v>2028</v>
      </c>
      <c r="C338" s="9"/>
      <c r="D338" s="62" t="e">
        <f t="shared" si="34"/>
        <v>#DIV/0!</v>
      </c>
      <c r="E338" s="9"/>
      <c r="F338" s="9"/>
      <c r="G338" s="9"/>
      <c r="H338" s="9"/>
      <c r="I338" s="9"/>
      <c r="J338" s="9"/>
      <c r="K338" s="62" t="e">
        <f t="shared" si="35"/>
        <v>#DIV/0!</v>
      </c>
      <c r="L338" s="9"/>
      <c r="M338" s="9"/>
      <c r="N338" s="62" t="e">
        <f t="shared" si="36"/>
        <v>#DIV/0!</v>
      </c>
    </row>
    <row r="339" spans="1:14" x14ac:dyDescent="0.25">
      <c r="A339" s="8">
        <f t="shared" si="37"/>
        <v>47060</v>
      </c>
      <c r="B339" s="79">
        <f t="shared" si="33"/>
        <v>2028</v>
      </c>
      <c r="C339" s="9"/>
      <c r="D339" s="62" t="e">
        <f t="shared" si="34"/>
        <v>#DIV/0!</v>
      </c>
      <c r="E339" s="9"/>
      <c r="F339" s="9"/>
      <c r="G339" s="9"/>
      <c r="H339" s="9"/>
      <c r="I339" s="9"/>
      <c r="J339" s="9"/>
      <c r="K339" s="62" t="e">
        <f t="shared" si="35"/>
        <v>#DIV/0!</v>
      </c>
      <c r="L339" s="9"/>
      <c r="M339" s="9"/>
      <c r="N339" s="62" t="e">
        <f t="shared" si="36"/>
        <v>#DIV/0!</v>
      </c>
    </row>
    <row r="340" spans="1:14" x14ac:dyDescent="0.25">
      <c r="A340" s="8">
        <f t="shared" si="37"/>
        <v>47075</v>
      </c>
      <c r="B340" s="79">
        <f t="shared" si="33"/>
        <v>2028</v>
      </c>
      <c r="C340" s="9"/>
      <c r="D340" s="62" t="e">
        <f t="shared" si="34"/>
        <v>#DIV/0!</v>
      </c>
      <c r="E340" s="9"/>
      <c r="F340" s="9"/>
      <c r="G340" s="9"/>
      <c r="H340" s="9"/>
      <c r="I340" s="9"/>
      <c r="J340" s="9"/>
      <c r="K340" s="62" t="e">
        <f t="shared" si="35"/>
        <v>#DIV/0!</v>
      </c>
      <c r="L340" s="9"/>
      <c r="M340" s="9"/>
      <c r="N340" s="62" t="e">
        <f t="shared" si="36"/>
        <v>#DIV/0!</v>
      </c>
    </row>
    <row r="341" spans="1:14" x14ac:dyDescent="0.25">
      <c r="A341" s="8">
        <f t="shared" si="37"/>
        <v>47090</v>
      </c>
      <c r="B341" s="79">
        <f t="shared" si="33"/>
        <v>2028</v>
      </c>
      <c r="C341" s="9"/>
      <c r="D341" s="62" t="e">
        <f t="shared" si="34"/>
        <v>#DIV/0!</v>
      </c>
      <c r="E341" s="9"/>
      <c r="F341" s="9"/>
      <c r="G341" s="9"/>
      <c r="H341" s="9"/>
      <c r="I341" s="9"/>
      <c r="J341" s="9"/>
      <c r="K341" s="62" t="e">
        <f t="shared" si="35"/>
        <v>#DIV/0!</v>
      </c>
      <c r="L341" s="9"/>
      <c r="M341" s="9"/>
      <c r="N341" s="62" t="e">
        <f t="shared" si="36"/>
        <v>#DIV/0!</v>
      </c>
    </row>
    <row r="342" spans="1:14" x14ac:dyDescent="0.25">
      <c r="A342" s="8">
        <f t="shared" si="37"/>
        <v>47105</v>
      </c>
      <c r="B342" s="79">
        <f t="shared" si="33"/>
        <v>2028</v>
      </c>
      <c r="C342" s="9"/>
      <c r="D342" s="62" t="e">
        <f t="shared" si="34"/>
        <v>#DIV/0!</v>
      </c>
      <c r="E342" s="9"/>
      <c r="F342" s="9"/>
      <c r="G342" s="9"/>
      <c r="H342" s="9"/>
      <c r="I342" s="9"/>
      <c r="J342" s="9"/>
      <c r="K342" s="62" t="e">
        <f t="shared" si="35"/>
        <v>#DIV/0!</v>
      </c>
      <c r="L342" s="9"/>
      <c r="M342" s="9"/>
      <c r="N342" s="62" t="e">
        <f t="shared" si="36"/>
        <v>#DIV/0!</v>
      </c>
    </row>
    <row r="343" spans="1:14" x14ac:dyDescent="0.25">
      <c r="A343" s="8">
        <f t="shared" si="37"/>
        <v>47120</v>
      </c>
      <c r="B343" s="79">
        <f t="shared" si="33"/>
        <v>2029</v>
      </c>
      <c r="C343" s="9"/>
      <c r="D343" s="62" t="e">
        <f t="shared" si="34"/>
        <v>#DIV/0!</v>
      </c>
      <c r="E343" s="9"/>
      <c r="F343" s="9"/>
      <c r="G343" s="9"/>
      <c r="H343" s="9"/>
      <c r="I343" s="9"/>
      <c r="J343" s="9"/>
      <c r="K343" s="62" t="e">
        <f t="shared" si="35"/>
        <v>#DIV/0!</v>
      </c>
      <c r="L343" s="9"/>
      <c r="M343" s="9"/>
      <c r="N343" s="62" t="e">
        <f t="shared" si="36"/>
        <v>#DIV/0!</v>
      </c>
    </row>
    <row r="344" spans="1:14" x14ac:dyDescent="0.25">
      <c r="A344" s="8">
        <f t="shared" si="37"/>
        <v>47135</v>
      </c>
      <c r="B344" s="79">
        <f t="shared" si="33"/>
        <v>2029</v>
      </c>
      <c r="C344" s="9"/>
      <c r="D344" s="62" t="e">
        <f t="shared" si="34"/>
        <v>#DIV/0!</v>
      </c>
      <c r="E344" s="9"/>
      <c r="F344" s="9"/>
      <c r="G344" s="9"/>
      <c r="H344" s="9"/>
      <c r="I344" s="9"/>
      <c r="J344" s="9"/>
      <c r="K344" s="62" t="e">
        <f t="shared" si="35"/>
        <v>#DIV/0!</v>
      </c>
      <c r="L344" s="9"/>
      <c r="M344" s="9"/>
      <c r="N344" s="62" t="e">
        <f t="shared" si="36"/>
        <v>#DIV/0!</v>
      </c>
    </row>
    <row r="345" spans="1:14" x14ac:dyDescent="0.25">
      <c r="A345" s="8">
        <f t="shared" si="37"/>
        <v>47150</v>
      </c>
      <c r="B345" s="79">
        <f t="shared" si="33"/>
        <v>2029</v>
      </c>
      <c r="C345" s="9"/>
      <c r="D345" s="62" t="e">
        <f t="shared" si="34"/>
        <v>#DIV/0!</v>
      </c>
      <c r="E345" s="9"/>
      <c r="F345" s="9"/>
      <c r="G345" s="9"/>
      <c r="H345" s="9"/>
      <c r="I345" s="9"/>
      <c r="J345" s="9"/>
      <c r="K345" s="62" t="e">
        <f t="shared" si="35"/>
        <v>#DIV/0!</v>
      </c>
      <c r="L345" s="9"/>
      <c r="M345" s="9"/>
      <c r="N345" s="62" t="e">
        <f t="shared" si="36"/>
        <v>#DIV/0!</v>
      </c>
    </row>
    <row r="346" spans="1:14" x14ac:dyDescent="0.25">
      <c r="A346" s="8">
        <f t="shared" si="37"/>
        <v>47165</v>
      </c>
      <c r="B346" s="79">
        <f t="shared" si="33"/>
        <v>2029</v>
      </c>
      <c r="C346" s="9"/>
      <c r="D346" s="62" t="e">
        <f t="shared" si="34"/>
        <v>#DIV/0!</v>
      </c>
      <c r="E346" s="9"/>
      <c r="F346" s="9"/>
      <c r="G346" s="9"/>
      <c r="H346" s="9"/>
      <c r="I346" s="9"/>
      <c r="J346" s="9"/>
      <c r="K346" s="62" t="e">
        <f t="shared" si="35"/>
        <v>#DIV/0!</v>
      </c>
      <c r="L346" s="9"/>
      <c r="M346" s="9"/>
      <c r="N346" s="62" t="e">
        <f t="shared" si="36"/>
        <v>#DIV/0!</v>
      </c>
    </row>
    <row r="347" spans="1:14" x14ac:dyDescent="0.25">
      <c r="A347" s="8">
        <f t="shared" si="37"/>
        <v>47180</v>
      </c>
      <c r="B347" s="79">
        <f t="shared" si="33"/>
        <v>2029</v>
      </c>
      <c r="C347" s="9"/>
      <c r="D347" s="62" t="e">
        <f t="shared" si="34"/>
        <v>#DIV/0!</v>
      </c>
      <c r="E347" s="9"/>
      <c r="F347" s="9"/>
      <c r="G347" s="9"/>
      <c r="H347" s="9"/>
      <c r="I347" s="9"/>
      <c r="J347" s="9"/>
      <c r="K347" s="62" t="e">
        <f t="shared" si="35"/>
        <v>#DIV/0!</v>
      </c>
      <c r="L347" s="9"/>
      <c r="M347" s="9"/>
      <c r="N347" s="62" t="e">
        <f t="shared" si="36"/>
        <v>#DIV/0!</v>
      </c>
    </row>
    <row r="348" spans="1:14" x14ac:dyDescent="0.25">
      <c r="A348" s="8">
        <f t="shared" si="37"/>
        <v>47195</v>
      </c>
      <c r="B348" s="79">
        <f t="shared" si="33"/>
        <v>2029</v>
      </c>
      <c r="C348" s="9"/>
      <c r="D348" s="62" t="e">
        <f t="shared" si="34"/>
        <v>#DIV/0!</v>
      </c>
      <c r="E348" s="9"/>
      <c r="F348" s="9"/>
      <c r="G348" s="9"/>
      <c r="H348" s="9"/>
      <c r="I348" s="9"/>
      <c r="J348" s="9"/>
      <c r="K348" s="62" t="e">
        <f t="shared" si="35"/>
        <v>#DIV/0!</v>
      </c>
      <c r="L348" s="9"/>
      <c r="M348" s="9"/>
      <c r="N348" s="62" t="e">
        <f t="shared" si="36"/>
        <v>#DIV/0!</v>
      </c>
    </row>
    <row r="349" spans="1:14" x14ac:dyDescent="0.25">
      <c r="A349" s="8">
        <f t="shared" si="37"/>
        <v>47210</v>
      </c>
      <c r="B349" s="79">
        <f t="shared" si="33"/>
        <v>2029</v>
      </c>
      <c r="C349" s="9"/>
      <c r="D349" s="62" t="e">
        <f t="shared" si="34"/>
        <v>#DIV/0!</v>
      </c>
      <c r="E349" s="9"/>
      <c r="F349" s="9"/>
      <c r="G349" s="9"/>
      <c r="H349" s="9"/>
      <c r="I349" s="9"/>
      <c r="J349" s="9"/>
      <c r="K349" s="62" t="e">
        <f t="shared" si="35"/>
        <v>#DIV/0!</v>
      </c>
      <c r="L349" s="9"/>
      <c r="M349" s="9"/>
      <c r="N349" s="62" t="e">
        <f t="shared" si="36"/>
        <v>#DIV/0!</v>
      </c>
    </row>
    <row r="350" spans="1:14" x14ac:dyDescent="0.25">
      <c r="A350" s="8">
        <f t="shared" si="37"/>
        <v>47225</v>
      </c>
      <c r="B350" s="79">
        <f t="shared" si="33"/>
        <v>2029</v>
      </c>
      <c r="C350" s="9"/>
      <c r="D350" s="62" t="e">
        <f t="shared" si="34"/>
        <v>#DIV/0!</v>
      </c>
      <c r="E350" s="9"/>
      <c r="F350" s="9"/>
      <c r="G350" s="9"/>
      <c r="H350" s="9"/>
      <c r="I350" s="9"/>
      <c r="J350" s="9"/>
      <c r="K350" s="62" t="e">
        <f t="shared" si="35"/>
        <v>#DIV/0!</v>
      </c>
      <c r="L350" s="9"/>
      <c r="M350" s="9"/>
      <c r="N350" s="62" t="e">
        <f t="shared" si="36"/>
        <v>#DIV/0!</v>
      </c>
    </row>
    <row r="351" spans="1:14" x14ac:dyDescent="0.25">
      <c r="A351" s="8">
        <f t="shared" si="37"/>
        <v>47240</v>
      </c>
      <c r="B351" s="79">
        <f t="shared" si="33"/>
        <v>2029</v>
      </c>
      <c r="C351" s="9"/>
      <c r="D351" s="62" t="e">
        <f t="shared" si="34"/>
        <v>#DIV/0!</v>
      </c>
      <c r="E351" s="9"/>
      <c r="F351" s="9"/>
      <c r="G351" s="9"/>
      <c r="H351" s="9"/>
      <c r="I351" s="9"/>
      <c r="J351" s="9"/>
      <c r="K351" s="62" t="e">
        <f t="shared" si="35"/>
        <v>#DIV/0!</v>
      </c>
      <c r="L351" s="9"/>
      <c r="M351" s="9"/>
      <c r="N351" s="62" t="e">
        <f t="shared" si="36"/>
        <v>#DIV/0!</v>
      </c>
    </row>
    <row r="352" spans="1:14" x14ac:dyDescent="0.25">
      <c r="A352" s="8">
        <f t="shared" si="37"/>
        <v>47255</v>
      </c>
      <c r="B352" s="79">
        <f t="shared" si="33"/>
        <v>2029</v>
      </c>
      <c r="C352" s="9"/>
      <c r="D352" s="62" t="e">
        <f t="shared" si="34"/>
        <v>#DIV/0!</v>
      </c>
      <c r="E352" s="9"/>
      <c r="F352" s="9"/>
      <c r="G352" s="9"/>
      <c r="H352" s="9"/>
      <c r="I352" s="9"/>
      <c r="J352" s="9"/>
      <c r="K352" s="62" t="e">
        <f t="shared" si="35"/>
        <v>#DIV/0!</v>
      </c>
      <c r="L352" s="9"/>
      <c r="M352" s="9"/>
      <c r="N352" s="62" t="e">
        <f t="shared" si="36"/>
        <v>#DIV/0!</v>
      </c>
    </row>
    <row r="353" spans="1:14" x14ac:dyDescent="0.25">
      <c r="A353" s="8">
        <f t="shared" si="37"/>
        <v>47270</v>
      </c>
      <c r="B353" s="79">
        <f t="shared" si="33"/>
        <v>2029</v>
      </c>
      <c r="C353" s="9"/>
      <c r="D353" s="62" t="e">
        <f t="shared" si="34"/>
        <v>#DIV/0!</v>
      </c>
      <c r="E353" s="9"/>
      <c r="F353" s="9"/>
      <c r="G353" s="9"/>
      <c r="H353" s="9"/>
      <c r="I353" s="9"/>
      <c r="J353" s="9"/>
      <c r="K353" s="62" t="e">
        <f t="shared" si="35"/>
        <v>#DIV/0!</v>
      </c>
      <c r="L353" s="9"/>
      <c r="M353" s="9"/>
      <c r="N353" s="62" t="e">
        <f t="shared" si="36"/>
        <v>#DIV/0!</v>
      </c>
    </row>
    <row r="354" spans="1:14" x14ac:dyDescent="0.25">
      <c r="A354" s="8">
        <f t="shared" si="37"/>
        <v>47285</v>
      </c>
      <c r="B354" s="79">
        <f t="shared" si="33"/>
        <v>2029</v>
      </c>
      <c r="C354" s="9"/>
      <c r="D354" s="62" t="e">
        <f t="shared" si="34"/>
        <v>#DIV/0!</v>
      </c>
      <c r="E354" s="9"/>
      <c r="F354" s="9"/>
      <c r="G354" s="9"/>
      <c r="H354" s="9"/>
      <c r="I354" s="9"/>
      <c r="J354" s="9"/>
      <c r="K354" s="62" t="e">
        <f t="shared" si="35"/>
        <v>#DIV/0!</v>
      </c>
      <c r="L354" s="9"/>
      <c r="M354" s="9"/>
      <c r="N354" s="62" t="e">
        <f t="shared" si="36"/>
        <v>#DIV/0!</v>
      </c>
    </row>
    <row r="355" spans="1:14" x14ac:dyDescent="0.25">
      <c r="A355" s="8">
        <f t="shared" si="37"/>
        <v>47300</v>
      </c>
      <c r="B355" s="79">
        <f t="shared" si="33"/>
        <v>2029</v>
      </c>
      <c r="C355" s="9"/>
      <c r="D355" s="62" t="e">
        <f t="shared" si="34"/>
        <v>#DIV/0!</v>
      </c>
      <c r="E355" s="9"/>
      <c r="F355" s="9"/>
      <c r="G355" s="9"/>
      <c r="H355" s="9"/>
      <c r="I355" s="9"/>
      <c r="J355" s="9"/>
      <c r="K355" s="62" t="e">
        <f t="shared" si="35"/>
        <v>#DIV/0!</v>
      </c>
      <c r="L355" s="9"/>
      <c r="M355" s="9"/>
      <c r="N355" s="62" t="e">
        <f t="shared" si="36"/>
        <v>#DIV/0!</v>
      </c>
    </row>
    <row r="356" spans="1:14" x14ac:dyDescent="0.25">
      <c r="A356" s="8">
        <f t="shared" si="37"/>
        <v>47315</v>
      </c>
      <c r="B356" s="79">
        <f t="shared" si="33"/>
        <v>2029</v>
      </c>
      <c r="C356" s="9"/>
      <c r="D356" s="62" t="e">
        <f t="shared" si="34"/>
        <v>#DIV/0!</v>
      </c>
      <c r="E356" s="9"/>
      <c r="F356" s="9"/>
      <c r="G356" s="9"/>
      <c r="H356" s="9"/>
      <c r="I356" s="9"/>
      <c r="J356" s="9"/>
      <c r="K356" s="62" t="e">
        <f t="shared" si="35"/>
        <v>#DIV/0!</v>
      </c>
      <c r="L356" s="9"/>
      <c r="M356" s="9"/>
      <c r="N356" s="62" t="e">
        <f t="shared" si="36"/>
        <v>#DIV/0!</v>
      </c>
    </row>
    <row r="357" spans="1:14" x14ac:dyDescent="0.25">
      <c r="A357" s="8">
        <f t="shared" si="37"/>
        <v>47330</v>
      </c>
      <c r="B357" s="79">
        <f t="shared" si="33"/>
        <v>2029</v>
      </c>
      <c r="C357" s="9"/>
      <c r="D357" s="62" t="e">
        <f t="shared" si="34"/>
        <v>#DIV/0!</v>
      </c>
      <c r="E357" s="9"/>
      <c r="F357" s="9"/>
      <c r="G357" s="9"/>
      <c r="H357" s="9"/>
      <c r="I357" s="9"/>
      <c r="J357" s="9"/>
      <c r="K357" s="62" t="e">
        <f t="shared" si="35"/>
        <v>#DIV/0!</v>
      </c>
      <c r="L357" s="9"/>
      <c r="M357" s="9"/>
      <c r="N357" s="62" t="e">
        <f t="shared" si="36"/>
        <v>#DIV/0!</v>
      </c>
    </row>
    <row r="358" spans="1:14" x14ac:dyDescent="0.25">
      <c r="A358" s="8">
        <f t="shared" si="37"/>
        <v>47345</v>
      </c>
      <c r="B358" s="79">
        <f t="shared" si="33"/>
        <v>2029</v>
      </c>
      <c r="C358" s="9"/>
      <c r="D358" s="62" t="e">
        <f t="shared" si="34"/>
        <v>#DIV/0!</v>
      </c>
      <c r="E358" s="9"/>
      <c r="F358" s="9"/>
      <c r="G358" s="9"/>
      <c r="H358" s="9"/>
      <c r="I358" s="9"/>
      <c r="J358" s="9"/>
      <c r="K358" s="62" t="e">
        <f t="shared" si="35"/>
        <v>#DIV/0!</v>
      </c>
      <c r="L358" s="9"/>
      <c r="M358" s="9"/>
      <c r="N358" s="62" t="e">
        <f t="shared" si="36"/>
        <v>#DIV/0!</v>
      </c>
    </row>
    <row r="359" spans="1:14" x14ac:dyDescent="0.25">
      <c r="A359" s="8">
        <f t="shared" si="37"/>
        <v>47360</v>
      </c>
      <c r="B359" s="79">
        <f t="shared" si="33"/>
        <v>2029</v>
      </c>
      <c r="C359" s="9"/>
      <c r="D359" s="62" t="e">
        <f t="shared" si="34"/>
        <v>#DIV/0!</v>
      </c>
      <c r="E359" s="9"/>
      <c r="F359" s="9"/>
      <c r="G359" s="9"/>
      <c r="H359" s="9"/>
      <c r="I359" s="9"/>
      <c r="J359" s="9"/>
      <c r="K359" s="62" t="e">
        <f t="shared" si="35"/>
        <v>#DIV/0!</v>
      </c>
      <c r="L359" s="9"/>
      <c r="M359" s="9"/>
      <c r="N359" s="62" t="e">
        <f t="shared" si="36"/>
        <v>#DIV/0!</v>
      </c>
    </row>
    <row r="360" spans="1:14" x14ac:dyDescent="0.25">
      <c r="A360" s="8">
        <f t="shared" si="37"/>
        <v>47375</v>
      </c>
      <c r="B360" s="79">
        <f t="shared" si="33"/>
        <v>2029</v>
      </c>
      <c r="C360" s="9"/>
      <c r="D360" s="62" t="e">
        <f t="shared" si="34"/>
        <v>#DIV/0!</v>
      </c>
      <c r="E360" s="9"/>
      <c r="F360" s="9"/>
      <c r="G360" s="9"/>
      <c r="H360" s="9"/>
      <c r="I360" s="9"/>
      <c r="J360" s="9"/>
      <c r="K360" s="62" t="e">
        <f t="shared" si="35"/>
        <v>#DIV/0!</v>
      </c>
      <c r="L360" s="9"/>
      <c r="M360" s="9"/>
      <c r="N360" s="62" t="e">
        <f t="shared" si="36"/>
        <v>#DIV/0!</v>
      </c>
    </row>
    <row r="361" spans="1:14" x14ac:dyDescent="0.25">
      <c r="A361" s="8">
        <f t="shared" si="37"/>
        <v>47390</v>
      </c>
      <c r="B361" s="79">
        <f t="shared" si="33"/>
        <v>2029</v>
      </c>
      <c r="C361" s="9"/>
      <c r="D361" s="62" t="e">
        <f t="shared" si="34"/>
        <v>#DIV/0!</v>
      </c>
      <c r="E361" s="9"/>
      <c r="F361" s="9"/>
      <c r="G361" s="9"/>
      <c r="H361" s="9"/>
      <c r="I361" s="9"/>
      <c r="J361" s="9"/>
      <c r="K361" s="62" t="e">
        <f t="shared" si="35"/>
        <v>#DIV/0!</v>
      </c>
      <c r="L361" s="9"/>
      <c r="M361" s="9"/>
      <c r="N361" s="62" t="e">
        <f t="shared" si="36"/>
        <v>#DIV/0!</v>
      </c>
    </row>
    <row r="362" spans="1:14" x14ac:dyDescent="0.25">
      <c r="A362" s="8">
        <f t="shared" si="37"/>
        <v>47405</v>
      </c>
      <c r="B362" s="79">
        <f t="shared" si="33"/>
        <v>2029</v>
      </c>
      <c r="C362" s="9"/>
      <c r="D362" s="62" t="e">
        <f t="shared" si="34"/>
        <v>#DIV/0!</v>
      </c>
      <c r="E362" s="9"/>
      <c r="F362" s="9"/>
      <c r="G362" s="9"/>
      <c r="H362" s="9"/>
      <c r="I362" s="9"/>
      <c r="J362" s="9"/>
      <c r="K362" s="62" t="e">
        <f t="shared" si="35"/>
        <v>#DIV/0!</v>
      </c>
      <c r="L362" s="9"/>
      <c r="M362" s="9"/>
      <c r="N362" s="62" t="e">
        <f t="shared" si="36"/>
        <v>#DIV/0!</v>
      </c>
    </row>
    <row r="363" spans="1:14" x14ac:dyDescent="0.25">
      <c r="A363" s="8">
        <f t="shared" si="37"/>
        <v>47420</v>
      </c>
      <c r="B363" s="79">
        <f t="shared" si="33"/>
        <v>2029</v>
      </c>
      <c r="C363" s="9"/>
      <c r="D363" s="62" t="e">
        <f t="shared" si="34"/>
        <v>#DIV/0!</v>
      </c>
      <c r="E363" s="9"/>
      <c r="F363" s="9"/>
      <c r="G363" s="9"/>
      <c r="H363" s="9"/>
      <c r="I363" s="9"/>
      <c r="J363" s="9"/>
      <c r="K363" s="62" t="e">
        <f t="shared" si="35"/>
        <v>#DIV/0!</v>
      </c>
      <c r="L363" s="9"/>
      <c r="M363" s="9"/>
      <c r="N363" s="62" t="e">
        <f t="shared" si="36"/>
        <v>#DIV/0!</v>
      </c>
    </row>
    <row r="364" spans="1:14" x14ac:dyDescent="0.25">
      <c r="A364" s="8">
        <f t="shared" si="37"/>
        <v>47435</v>
      </c>
      <c r="B364" s="79">
        <f t="shared" si="33"/>
        <v>2029</v>
      </c>
      <c r="C364" s="9"/>
      <c r="D364" s="62" t="e">
        <f t="shared" si="34"/>
        <v>#DIV/0!</v>
      </c>
      <c r="E364" s="9"/>
      <c r="F364" s="9"/>
      <c r="G364" s="9"/>
      <c r="H364" s="9"/>
      <c r="I364" s="9"/>
      <c r="J364" s="9"/>
      <c r="K364" s="62" t="e">
        <f t="shared" si="35"/>
        <v>#DIV/0!</v>
      </c>
      <c r="L364" s="9"/>
      <c r="M364" s="9"/>
      <c r="N364" s="62" t="e">
        <f t="shared" si="36"/>
        <v>#DIV/0!</v>
      </c>
    </row>
    <row r="365" spans="1:14" x14ac:dyDescent="0.25">
      <c r="A365" s="8">
        <f t="shared" si="37"/>
        <v>47450</v>
      </c>
      <c r="B365" s="79">
        <f t="shared" si="33"/>
        <v>2029</v>
      </c>
      <c r="C365" s="9"/>
      <c r="D365" s="62" t="e">
        <f t="shared" si="34"/>
        <v>#DIV/0!</v>
      </c>
      <c r="E365" s="9"/>
      <c r="F365" s="9"/>
      <c r="G365" s="9"/>
      <c r="H365" s="9"/>
      <c r="I365" s="9"/>
      <c r="J365" s="9"/>
      <c r="K365" s="62" t="e">
        <f t="shared" si="35"/>
        <v>#DIV/0!</v>
      </c>
      <c r="L365" s="9"/>
      <c r="M365" s="9"/>
      <c r="N365" s="62" t="e">
        <f t="shared" si="36"/>
        <v>#DIV/0!</v>
      </c>
    </row>
    <row r="366" spans="1:14" x14ac:dyDescent="0.25">
      <c r="A366" s="8">
        <f t="shared" si="37"/>
        <v>47465</v>
      </c>
      <c r="B366" s="79">
        <f t="shared" si="33"/>
        <v>2029</v>
      </c>
      <c r="C366" s="9"/>
      <c r="D366" s="62" t="e">
        <f t="shared" si="34"/>
        <v>#DIV/0!</v>
      </c>
      <c r="E366" s="9"/>
      <c r="F366" s="9"/>
      <c r="G366" s="9"/>
      <c r="H366" s="9"/>
      <c r="I366" s="9"/>
      <c r="J366" s="9"/>
      <c r="K366" s="62" t="e">
        <f t="shared" si="35"/>
        <v>#DIV/0!</v>
      </c>
      <c r="L366" s="9"/>
      <c r="M366" s="9"/>
      <c r="N366" s="62" t="e">
        <f t="shared" si="36"/>
        <v>#DIV/0!</v>
      </c>
    </row>
    <row r="367" spans="1:14" x14ac:dyDescent="0.25">
      <c r="A367" s="8">
        <f t="shared" si="37"/>
        <v>47480</v>
      </c>
      <c r="B367" s="79">
        <f t="shared" si="33"/>
        <v>2029</v>
      </c>
      <c r="C367" s="10"/>
      <c r="D367" s="62" t="e">
        <f t="shared" si="34"/>
        <v>#DIV/0!</v>
      </c>
      <c r="E367" s="10"/>
      <c r="F367" s="10"/>
      <c r="G367" s="10"/>
      <c r="H367" s="10"/>
      <c r="I367" s="10"/>
      <c r="J367" s="10"/>
      <c r="K367" s="62" t="e">
        <f t="shared" si="35"/>
        <v>#DIV/0!</v>
      </c>
      <c r="L367" s="10"/>
      <c r="M367" s="10"/>
      <c r="N367" s="62" t="e">
        <f t="shared" si="36"/>
        <v>#DIV/0!</v>
      </c>
    </row>
  </sheetData>
  <sheetProtection sheet="1" objects="1" scenarios="1"/>
  <autoFilter ref="A1:N367"/>
  <conditionalFormatting sqref="A2:N367">
    <cfRule type="expression" dxfId="46" priority="3">
      <formula>WEEKDAY($A2,2)&gt;6</formula>
    </cfRule>
  </conditionalFormatting>
  <conditionalFormatting sqref="C1:N367">
    <cfRule type="expression" dxfId="45" priority="7">
      <formula>MOD(COLUMN(C$1),2)=0</formula>
    </cfRule>
  </conditionalFormatting>
  <conditionalFormatting sqref="A1:N367">
    <cfRule type="expression" dxfId="44" priority="6">
      <formula>MOD(ROW($A1),2)=1</formula>
    </cfRule>
  </conditionalFormatting>
  <conditionalFormatting sqref="B1">
    <cfRule type="expression" dxfId="42" priority="1">
      <formula>MOD(COLUMN(B$1),2)=0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loner">
                <anchor moveWithCells="1" sizeWithCells="1">
                  <from>
                    <xdr:col>0</xdr:col>
                    <xdr:colOff>114300</xdr:colOff>
                    <xdr:row>0</xdr:row>
                    <xdr:rowOff>561975</xdr:rowOff>
                  </from>
                  <to>
                    <xdr:col>0</xdr:col>
                    <xdr:colOff>1638300</xdr:colOff>
                    <xdr:row>0</xdr:row>
                    <xdr:rowOff>942975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E218DC28-A60B-4187-848D-FBE18CB4390C}">
            <xm:f>COUNTIF(Param!$B$2:$B$14,$A2)&gt;0</xm:f>
            <x14:dxf>
              <fill>
                <patternFill>
                  <bgColor rgb="FFF5D971"/>
                </patternFill>
              </fill>
            </x14:dxf>
          </x14:cfRule>
          <xm:sqref>A2:N367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71"/>
  <sheetViews>
    <sheetView tabSelected="1" workbookViewId="0">
      <selection activeCell="K4" sqref="K4"/>
    </sheetView>
  </sheetViews>
  <sheetFormatPr baseColWidth="10" defaultRowHeight="15" x14ac:dyDescent="0.25"/>
  <cols>
    <col min="1" max="1" width="21" customWidth="1"/>
    <col min="2" max="2" width="12.42578125" style="74" customWidth="1"/>
    <col min="3" max="6" width="12.42578125" style="73" customWidth="1"/>
    <col min="7" max="7" width="12.42578125" customWidth="1"/>
    <col min="8" max="11" width="4" customWidth="1"/>
    <col min="12" max="12" width="2" customWidth="1"/>
    <col min="13" max="16" width="4" customWidth="1"/>
    <col min="17" max="17" width="2" customWidth="1"/>
    <col min="18" max="21" width="4" customWidth="1"/>
    <col min="22" max="22" width="2" customWidth="1"/>
    <col min="23" max="26" width="4" customWidth="1"/>
    <col min="27" max="27" width="2" customWidth="1"/>
    <col min="28" max="31" width="4" customWidth="1"/>
    <col min="32" max="32" width="2" customWidth="1"/>
    <col min="33" max="36" width="4" customWidth="1"/>
    <col min="37" max="37" width="2" customWidth="1"/>
    <col min="38" max="41" width="4" customWidth="1"/>
    <col min="42" max="42" width="2" customWidth="1"/>
    <col min="43" max="44" width="4" customWidth="1"/>
    <col min="45" max="45" width="7.7109375" bestFit="1" customWidth="1"/>
    <col min="46" max="46" width="6.28515625" customWidth="1"/>
    <col min="47" max="47" width="12.5703125" bestFit="1" customWidth="1"/>
    <col min="48" max="49" width="6.85546875" bestFit="1" customWidth="1"/>
    <col min="50" max="50" width="5.85546875" bestFit="1" customWidth="1"/>
    <col min="51" max="51" width="6.85546875" bestFit="1" customWidth="1"/>
    <col min="52" max="52" width="8.42578125" bestFit="1" customWidth="1"/>
    <col min="53" max="53" width="5.85546875" bestFit="1" customWidth="1"/>
    <col min="54" max="54" width="6.85546875" bestFit="1" customWidth="1"/>
    <col min="55" max="55" width="8.42578125" bestFit="1" customWidth="1"/>
    <col min="56" max="56" width="5.85546875" bestFit="1" customWidth="1"/>
    <col min="57" max="57" width="6.85546875" bestFit="1" customWidth="1"/>
    <col min="58" max="58" width="8.42578125" bestFit="1" customWidth="1"/>
    <col min="59" max="59" width="5.85546875" bestFit="1" customWidth="1"/>
    <col min="60" max="60" width="6.85546875" bestFit="1" customWidth="1"/>
    <col min="61" max="61" width="8.42578125" bestFit="1" customWidth="1"/>
    <col min="62" max="62" width="3.85546875" bestFit="1" customWidth="1"/>
    <col min="63" max="64" width="6.85546875" bestFit="1" customWidth="1"/>
    <col min="65" max="65" width="5.85546875" bestFit="1" customWidth="1"/>
    <col min="66" max="66" width="6.85546875" bestFit="1" customWidth="1"/>
    <col min="67" max="67" width="8.42578125" bestFit="1" customWidth="1"/>
    <col min="68" max="68" width="5.85546875" bestFit="1" customWidth="1"/>
    <col min="69" max="69" width="6.85546875" bestFit="1" customWidth="1"/>
    <col min="70" max="70" width="8.42578125" bestFit="1" customWidth="1"/>
    <col min="71" max="71" width="5.85546875" bestFit="1" customWidth="1"/>
    <col min="72" max="72" width="6.85546875" bestFit="1" customWidth="1"/>
    <col min="73" max="73" width="8.42578125" bestFit="1" customWidth="1"/>
    <col min="74" max="74" width="5.85546875" bestFit="1" customWidth="1"/>
    <col min="75" max="75" width="6.85546875" bestFit="1" customWidth="1"/>
    <col min="76" max="76" width="8.42578125" bestFit="1" customWidth="1"/>
    <col min="77" max="77" width="3.85546875" bestFit="1" customWidth="1"/>
    <col min="78" max="79" width="6.85546875" bestFit="1" customWidth="1"/>
    <col min="80" max="80" width="5.85546875" bestFit="1" customWidth="1"/>
    <col min="81" max="81" width="6.85546875" bestFit="1" customWidth="1"/>
    <col min="82" max="82" width="8.42578125" bestFit="1" customWidth="1"/>
    <col min="83" max="83" width="5.85546875" bestFit="1" customWidth="1"/>
    <col min="84" max="84" width="6.85546875" bestFit="1" customWidth="1"/>
    <col min="85" max="85" width="8.42578125" bestFit="1" customWidth="1"/>
    <col min="86" max="86" width="5.85546875" bestFit="1" customWidth="1"/>
    <col min="87" max="87" width="6.85546875" bestFit="1" customWidth="1"/>
    <col min="88" max="88" width="8.42578125" bestFit="1" customWidth="1"/>
    <col min="89" max="89" width="5.85546875" bestFit="1" customWidth="1"/>
    <col min="90" max="90" width="6.85546875" bestFit="1" customWidth="1"/>
    <col min="91" max="91" width="8.42578125" bestFit="1" customWidth="1"/>
    <col min="92" max="92" width="3.85546875" bestFit="1" customWidth="1"/>
    <col min="93" max="94" width="6.85546875" bestFit="1" customWidth="1"/>
    <col min="95" max="95" width="5.85546875" bestFit="1" customWidth="1"/>
    <col min="96" max="96" width="6.85546875" bestFit="1" customWidth="1"/>
    <col min="97" max="97" width="8.42578125" bestFit="1" customWidth="1"/>
    <col min="98" max="98" width="5.85546875" bestFit="1" customWidth="1"/>
    <col min="99" max="99" width="6.85546875" bestFit="1" customWidth="1"/>
    <col min="100" max="100" width="8.42578125" bestFit="1" customWidth="1"/>
    <col min="101" max="101" width="5.85546875" bestFit="1" customWidth="1"/>
    <col min="102" max="102" width="6.85546875" bestFit="1" customWidth="1"/>
    <col min="103" max="103" width="8.42578125" bestFit="1" customWidth="1"/>
    <col min="104" max="104" width="5.85546875" bestFit="1" customWidth="1"/>
    <col min="105" max="105" width="6.85546875" bestFit="1" customWidth="1"/>
    <col min="106" max="106" width="8.42578125" bestFit="1" customWidth="1"/>
    <col min="107" max="107" width="3.85546875" bestFit="1" customWidth="1"/>
    <col min="108" max="109" width="6.85546875" bestFit="1" customWidth="1"/>
    <col min="110" max="110" width="5.85546875" bestFit="1" customWidth="1"/>
    <col min="111" max="111" width="6.85546875" bestFit="1" customWidth="1"/>
    <col min="112" max="112" width="8.42578125" bestFit="1" customWidth="1"/>
    <col min="113" max="113" width="5.85546875" bestFit="1" customWidth="1"/>
    <col min="114" max="114" width="6.85546875" bestFit="1" customWidth="1"/>
    <col min="115" max="115" width="8.42578125" bestFit="1" customWidth="1"/>
    <col min="116" max="116" width="5.85546875" bestFit="1" customWidth="1"/>
    <col min="117" max="117" width="6.85546875" bestFit="1" customWidth="1"/>
    <col min="118" max="118" width="8.42578125" bestFit="1" customWidth="1"/>
    <col min="119" max="119" width="5.85546875" bestFit="1" customWidth="1"/>
    <col min="120" max="120" width="6.85546875" bestFit="1" customWidth="1"/>
    <col min="121" max="121" width="8.42578125" bestFit="1" customWidth="1"/>
    <col min="122" max="122" width="3.85546875" bestFit="1" customWidth="1"/>
    <col min="123" max="124" width="6.85546875" bestFit="1" customWidth="1"/>
    <col min="125" max="125" width="5.85546875" bestFit="1" customWidth="1"/>
    <col min="126" max="126" width="6.85546875" bestFit="1" customWidth="1"/>
    <col min="127" max="127" width="8.42578125" bestFit="1" customWidth="1"/>
    <col min="128" max="128" width="5.85546875" bestFit="1" customWidth="1"/>
    <col min="129" max="129" width="6.85546875" bestFit="1" customWidth="1"/>
    <col min="130" max="130" width="8.42578125" bestFit="1" customWidth="1"/>
    <col min="131" max="131" width="9.5703125" bestFit="1" customWidth="1"/>
    <col min="132" max="132" width="11.140625" bestFit="1" customWidth="1"/>
    <col min="133" max="133" width="12.5703125" bestFit="1" customWidth="1"/>
    <col min="134" max="134" width="8.140625" bestFit="1" customWidth="1"/>
    <col min="135" max="136" width="11.140625" bestFit="1" customWidth="1"/>
    <col min="137" max="137" width="12.5703125" bestFit="1" customWidth="1"/>
  </cols>
  <sheetData>
    <row r="3" spans="1:7" ht="110.25" x14ac:dyDescent="0.25">
      <c r="A3" s="71" t="s">
        <v>52</v>
      </c>
      <c r="B3" s="75" t="s">
        <v>50</v>
      </c>
      <c r="C3" s="76" t="s">
        <v>51</v>
      </c>
      <c r="D3" s="76" t="s">
        <v>53</v>
      </c>
      <c r="E3" s="76" t="s">
        <v>54</v>
      </c>
      <c r="F3" s="76" t="s">
        <v>55</v>
      </c>
      <c r="G3" s="75" t="s">
        <v>56</v>
      </c>
    </row>
    <row r="4" spans="1:7" x14ac:dyDescent="0.25">
      <c r="A4" s="72" t="s">
        <v>57</v>
      </c>
      <c r="G4" s="74"/>
    </row>
    <row r="5" spans="1:7" x14ac:dyDescent="0.25">
      <c r="A5" s="77" t="s">
        <v>58</v>
      </c>
      <c r="B5" s="74">
        <v>0.4861111111111111</v>
      </c>
      <c r="C5" s="73">
        <v>31</v>
      </c>
      <c r="D5" s="73">
        <v>18</v>
      </c>
      <c r="E5" s="73">
        <v>21</v>
      </c>
      <c r="F5" s="73">
        <v>24</v>
      </c>
      <c r="G5" s="74">
        <v>3.4444444444444442</v>
      </c>
    </row>
    <row r="6" spans="1:7" x14ac:dyDescent="0.25">
      <c r="A6" s="77" t="s">
        <v>59</v>
      </c>
      <c r="B6" s="74">
        <v>0.77777777777777779</v>
      </c>
      <c r="C6" s="73">
        <v>9</v>
      </c>
      <c r="D6" s="73">
        <v>6</v>
      </c>
      <c r="E6" s="73">
        <v>7</v>
      </c>
      <c r="F6" s="73">
        <v>8</v>
      </c>
      <c r="G6" s="74">
        <v>3</v>
      </c>
    </row>
    <row r="7" spans="1:7" x14ac:dyDescent="0.25">
      <c r="A7" s="77" t="s">
        <v>60</v>
      </c>
      <c r="B7" s="74">
        <v>0.46078431372549022</v>
      </c>
      <c r="C7" s="73">
        <v>32</v>
      </c>
      <c r="D7" s="73">
        <v>12</v>
      </c>
      <c r="E7" s="73">
        <v>14</v>
      </c>
      <c r="F7" s="73">
        <v>16</v>
      </c>
      <c r="G7" s="74">
        <v>5.3333333333333339</v>
      </c>
    </row>
    <row r="8" spans="1:7" x14ac:dyDescent="0.25">
      <c r="A8" s="77" t="s">
        <v>61</v>
      </c>
      <c r="B8" s="74">
        <v>0.55303030303030298</v>
      </c>
      <c r="C8" s="73">
        <v>17</v>
      </c>
      <c r="D8" s="73">
        <v>12</v>
      </c>
      <c r="E8" s="73">
        <v>14</v>
      </c>
      <c r="F8" s="73">
        <v>16</v>
      </c>
      <c r="G8" s="74">
        <v>2.833333333333333</v>
      </c>
    </row>
    <row r="9" spans="1:7" x14ac:dyDescent="0.25">
      <c r="A9" s="77" t="s">
        <v>62</v>
      </c>
      <c r="B9" s="74">
        <v>0.31662489557226398</v>
      </c>
      <c r="C9" s="73">
        <v>29</v>
      </c>
      <c r="D9" s="73">
        <v>18</v>
      </c>
      <c r="E9" s="73">
        <v>21</v>
      </c>
      <c r="F9" s="73">
        <v>24</v>
      </c>
      <c r="G9" s="74">
        <v>3.2222222222222219</v>
      </c>
    </row>
    <row r="10" spans="1:7" x14ac:dyDescent="0.25">
      <c r="A10" s="77" t="s">
        <v>63</v>
      </c>
      <c r="B10" s="74">
        <v>0.25974025974025972</v>
      </c>
      <c r="C10" s="73">
        <v>18</v>
      </c>
      <c r="D10" s="73">
        <v>12</v>
      </c>
      <c r="E10" s="73">
        <v>14</v>
      </c>
      <c r="F10" s="73">
        <v>16</v>
      </c>
      <c r="G10" s="74">
        <v>3</v>
      </c>
    </row>
    <row r="11" spans="1:7" x14ac:dyDescent="0.25">
      <c r="A11" s="77" t="s">
        <v>64</v>
      </c>
      <c r="B11" s="74">
        <v>0.37662337662337664</v>
      </c>
      <c r="C11" s="73">
        <v>25</v>
      </c>
      <c r="D11" s="73">
        <v>12</v>
      </c>
      <c r="E11" s="73">
        <v>14</v>
      </c>
      <c r="F11" s="73">
        <v>16</v>
      </c>
      <c r="G11" s="74">
        <v>4.166666666666667</v>
      </c>
    </row>
    <row r="12" spans="1:7" x14ac:dyDescent="0.25">
      <c r="A12" s="77" t="s">
        <v>65</v>
      </c>
      <c r="B12" s="74">
        <v>0.59803921568627449</v>
      </c>
      <c r="C12" s="73">
        <v>23</v>
      </c>
      <c r="D12" s="73">
        <v>12</v>
      </c>
      <c r="E12" s="73">
        <v>14</v>
      </c>
      <c r="F12" s="73">
        <v>16</v>
      </c>
      <c r="G12" s="74">
        <v>3.8333333333333335</v>
      </c>
    </row>
    <row r="13" spans="1:7" x14ac:dyDescent="0.25">
      <c r="A13" s="77" t="s">
        <v>66</v>
      </c>
      <c r="B13" s="74">
        <v>0.3214285714285714</v>
      </c>
      <c r="C13" s="73">
        <v>28</v>
      </c>
      <c r="D13" s="73">
        <v>12</v>
      </c>
      <c r="E13" s="73">
        <v>14</v>
      </c>
      <c r="F13" s="73">
        <v>16</v>
      </c>
      <c r="G13" s="74">
        <v>4.666666666666667</v>
      </c>
    </row>
    <row r="14" spans="1:7" x14ac:dyDescent="0.25">
      <c r="A14" s="77" t="s">
        <v>67</v>
      </c>
      <c r="B14" s="74">
        <v>0.13333333333333333</v>
      </c>
      <c r="C14" s="73">
        <v>22</v>
      </c>
      <c r="D14" s="73">
        <v>12</v>
      </c>
      <c r="E14" s="73">
        <v>14</v>
      </c>
      <c r="F14" s="73">
        <v>16</v>
      </c>
      <c r="G14" s="74">
        <v>3.666666666666667</v>
      </c>
    </row>
    <row r="15" spans="1:7" x14ac:dyDescent="0.25">
      <c r="A15" s="77" t="s">
        <v>68</v>
      </c>
      <c r="B15" s="74">
        <v>0.54220779220779225</v>
      </c>
      <c r="C15" s="73">
        <v>25</v>
      </c>
      <c r="D15" s="73">
        <v>12</v>
      </c>
      <c r="E15" s="73">
        <v>14</v>
      </c>
      <c r="F15" s="73">
        <v>16</v>
      </c>
      <c r="G15" s="74">
        <v>4.166666666666667</v>
      </c>
    </row>
    <row r="16" spans="1:7" x14ac:dyDescent="0.25">
      <c r="A16" s="77" t="s">
        <v>69</v>
      </c>
      <c r="B16" s="74">
        <v>0.54093567251461994</v>
      </c>
      <c r="C16" s="73">
        <v>28</v>
      </c>
      <c r="D16" s="73">
        <v>12</v>
      </c>
      <c r="E16" s="73">
        <v>14</v>
      </c>
      <c r="F16" s="73">
        <v>16</v>
      </c>
      <c r="G16" s="74">
        <v>4.6666666666666661</v>
      </c>
    </row>
    <row r="17" spans="1:7" x14ac:dyDescent="0.25">
      <c r="A17" s="72" t="s">
        <v>49</v>
      </c>
      <c r="B17" s="74">
        <v>0.43032925897631785</v>
      </c>
      <c r="C17" s="73">
        <v>287</v>
      </c>
      <c r="D17" s="73">
        <v>150</v>
      </c>
      <c r="E17" s="73">
        <v>175</v>
      </c>
      <c r="F17" s="73">
        <v>200</v>
      </c>
      <c r="G17" s="74">
        <v>3.8266666666666667</v>
      </c>
    </row>
    <row r="18" spans="1:7" x14ac:dyDescent="0.25">
      <c r="B18"/>
      <c r="C18"/>
      <c r="D18"/>
      <c r="E18"/>
      <c r="F18"/>
    </row>
    <row r="19" spans="1:7" x14ac:dyDescent="0.25">
      <c r="B19"/>
      <c r="C19"/>
      <c r="D19"/>
      <c r="E19"/>
      <c r="F19"/>
    </row>
    <row r="20" spans="1:7" x14ac:dyDescent="0.25">
      <c r="B20"/>
      <c r="C20"/>
      <c r="D20"/>
      <c r="E20"/>
      <c r="F20"/>
    </row>
    <row r="21" spans="1:7" x14ac:dyDescent="0.25">
      <c r="B21"/>
      <c r="C21"/>
      <c r="D21"/>
      <c r="E21"/>
      <c r="F21"/>
    </row>
    <row r="22" spans="1:7" x14ac:dyDescent="0.25">
      <c r="B22"/>
      <c r="C22"/>
      <c r="D22"/>
      <c r="E22"/>
      <c r="F22"/>
    </row>
    <row r="23" spans="1:7" x14ac:dyDescent="0.25">
      <c r="B23"/>
      <c r="C23"/>
      <c r="D23"/>
      <c r="E23"/>
      <c r="F23"/>
    </row>
    <row r="24" spans="1:7" x14ac:dyDescent="0.25">
      <c r="B24"/>
      <c r="C24"/>
      <c r="D24"/>
      <c r="E24"/>
      <c r="F24"/>
    </row>
    <row r="25" spans="1:7" x14ac:dyDescent="0.25">
      <c r="B25"/>
      <c r="C25"/>
      <c r="D25"/>
      <c r="E25"/>
      <c r="F25"/>
    </row>
    <row r="26" spans="1:7" x14ac:dyDescent="0.25">
      <c r="B26"/>
      <c r="C26"/>
      <c r="D26"/>
      <c r="E26"/>
      <c r="F26"/>
    </row>
    <row r="27" spans="1:7" x14ac:dyDescent="0.25">
      <c r="B27"/>
      <c r="C27"/>
      <c r="D27"/>
      <c r="E27"/>
      <c r="F27"/>
    </row>
    <row r="28" spans="1:7" x14ac:dyDescent="0.25">
      <c r="B28"/>
      <c r="C28"/>
      <c r="D28"/>
      <c r="E28"/>
      <c r="F28"/>
    </row>
    <row r="29" spans="1:7" x14ac:dyDescent="0.25">
      <c r="B29"/>
      <c r="C29"/>
      <c r="D29"/>
      <c r="E29"/>
      <c r="F29"/>
    </row>
    <row r="30" spans="1:7" x14ac:dyDescent="0.25">
      <c r="B30"/>
      <c r="C30"/>
      <c r="D30"/>
      <c r="E30"/>
      <c r="F30"/>
    </row>
    <row r="31" spans="1:7" x14ac:dyDescent="0.25">
      <c r="B31"/>
      <c r="C31"/>
      <c r="D31"/>
      <c r="E31"/>
      <c r="F31"/>
    </row>
    <row r="32" spans="1:7" x14ac:dyDescent="0.25">
      <c r="B32"/>
      <c r="C32"/>
      <c r="D32"/>
      <c r="E32"/>
      <c r="F32"/>
    </row>
    <row r="33" spans="2:6" x14ac:dyDescent="0.25">
      <c r="B33"/>
      <c r="C33"/>
      <c r="D33"/>
      <c r="E33"/>
      <c r="F33"/>
    </row>
    <row r="34" spans="2:6" x14ac:dyDescent="0.25">
      <c r="B34"/>
      <c r="C34"/>
      <c r="D34"/>
      <c r="E34"/>
      <c r="F34"/>
    </row>
    <row r="35" spans="2:6" x14ac:dyDescent="0.25">
      <c r="B35"/>
      <c r="C35"/>
      <c r="D35"/>
      <c r="E35"/>
      <c r="F35"/>
    </row>
    <row r="36" spans="2:6" x14ac:dyDescent="0.25">
      <c r="B36"/>
      <c r="C36"/>
      <c r="D36"/>
      <c r="E36"/>
      <c r="F36"/>
    </row>
    <row r="37" spans="2:6" x14ac:dyDescent="0.25">
      <c r="B37"/>
      <c r="C37"/>
      <c r="D37"/>
      <c r="E37"/>
      <c r="F37"/>
    </row>
    <row r="38" spans="2:6" x14ac:dyDescent="0.25">
      <c r="B38"/>
      <c r="C38"/>
      <c r="D38"/>
      <c r="E38"/>
      <c r="F38"/>
    </row>
    <row r="39" spans="2:6" x14ac:dyDescent="0.25">
      <c r="B39"/>
      <c r="C39"/>
      <c r="D39"/>
      <c r="E39"/>
      <c r="F39"/>
    </row>
    <row r="40" spans="2:6" x14ac:dyDescent="0.25">
      <c r="B40"/>
      <c r="C40"/>
      <c r="D40"/>
      <c r="E40"/>
      <c r="F40"/>
    </row>
    <row r="41" spans="2:6" x14ac:dyDescent="0.25">
      <c r="B41"/>
      <c r="C41"/>
      <c r="D41"/>
      <c r="E41"/>
      <c r="F41"/>
    </row>
    <row r="42" spans="2:6" x14ac:dyDescent="0.25">
      <c r="B42"/>
      <c r="C42"/>
      <c r="D42"/>
      <c r="E42"/>
      <c r="F42"/>
    </row>
    <row r="43" spans="2:6" x14ac:dyDescent="0.25">
      <c r="B43"/>
      <c r="C43"/>
      <c r="D43"/>
      <c r="E43"/>
      <c r="F43"/>
    </row>
    <row r="44" spans="2:6" x14ac:dyDescent="0.25">
      <c r="B44"/>
      <c r="C44"/>
      <c r="D44"/>
      <c r="E44"/>
      <c r="F44"/>
    </row>
    <row r="45" spans="2:6" x14ac:dyDescent="0.25">
      <c r="B45"/>
      <c r="C45"/>
      <c r="D45"/>
      <c r="E45"/>
      <c r="F45"/>
    </row>
    <row r="46" spans="2:6" x14ac:dyDescent="0.25">
      <c r="B46"/>
      <c r="C46"/>
      <c r="D46"/>
      <c r="E46"/>
      <c r="F46"/>
    </row>
    <row r="47" spans="2:6" x14ac:dyDescent="0.25">
      <c r="B47"/>
      <c r="C47"/>
      <c r="D47"/>
      <c r="E47"/>
      <c r="F47"/>
    </row>
    <row r="48" spans="2:6" x14ac:dyDescent="0.25">
      <c r="B48"/>
      <c r="C48"/>
      <c r="D48"/>
      <c r="E48"/>
      <c r="F48"/>
    </row>
    <row r="49" spans="2:6" x14ac:dyDescent="0.25">
      <c r="B49"/>
      <c r="C49"/>
      <c r="D49"/>
      <c r="E49"/>
      <c r="F49"/>
    </row>
    <row r="50" spans="2:6" x14ac:dyDescent="0.25">
      <c r="B50"/>
      <c r="C50"/>
      <c r="D50"/>
      <c r="E50"/>
      <c r="F50"/>
    </row>
    <row r="51" spans="2:6" x14ac:dyDescent="0.25">
      <c r="B51"/>
      <c r="C51"/>
      <c r="D51"/>
      <c r="E51"/>
      <c r="F51"/>
    </row>
    <row r="52" spans="2:6" x14ac:dyDescent="0.25">
      <c r="B52"/>
      <c r="C52"/>
      <c r="D52"/>
      <c r="E52"/>
      <c r="F52"/>
    </row>
    <row r="53" spans="2:6" x14ac:dyDescent="0.25">
      <c r="B53"/>
      <c r="C53"/>
      <c r="D53"/>
      <c r="E53"/>
      <c r="F53"/>
    </row>
    <row r="54" spans="2:6" x14ac:dyDescent="0.25">
      <c r="B54"/>
      <c r="C54"/>
      <c r="D54"/>
      <c r="E54"/>
      <c r="F54"/>
    </row>
    <row r="55" spans="2:6" x14ac:dyDescent="0.25">
      <c r="B55"/>
      <c r="C55"/>
      <c r="D55"/>
      <c r="E55"/>
      <c r="F55"/>
    </row>
    <row r="56" spans="2:6" x14ac:dyDescent="0.25">
      <c r="B56"/>
      <c r="C56"/>
      <c r="D56"/>
      <c r="E56"/>
      <c r="F56"/>
    </row>
    <row r="57" spans="2:6" x14ac:dyDescent="0.25">
      <c r="B57"/>
      <c r="C57"/>
      <c r="D57"/>
      <c r="E57"/>
      <c r="F57"/>
    </row>
    <row r="58" spans="2:6" x14ac:dyDescent="0.25">
      <c r="B58"/>
      <c r="C58"/>
      <c r="D58"/>
      <c r="E58"/>
      <c r="F58"/>
    </row>
    <row r="59" spans="2:6" x14ac:dyDescent="0.25">
      <c r="B59"/>
      <c r="C59"/>
      <c r="D59"/>
      <c r="E59"/>
      <c r="F59"/>
    </row>
    <row r="60" spans="2:6" x14ac:dyDescent="0.25">
      <c r="B60"/>
      <c r="C60"/>
      <c r="D60"/>
      <c r="E60"/>
      <c r="F60"/>
    </row>
    <row r="61" spans="2:6" x14ac:dyDescent="0.25">
      <c r="B61"/>
      <c r="C61"/>
      <c r="D61"/>
      <c r="E61"/>
      <c r="F61"/>
    </row>
    <row r="62" spans="2:6" x14ac:dyDescent="0.25">
      <c r="B62"/>
      <c r="C62"/>
      <c r="D62"/>
      <c r="E62"/>
      <c r="F62"/>
    </row>
    <row r="63" spans="2:6" x14ac:dyDescent="0.25">
      <c r="B63"/>
      <c r="C63"/>
      <c r="D63"/>
      <c r="E63"/>
      <c r="F63"/>
    </row>
    <row r="64" spans="2:6" x14ac:dyDescent="0.25">
      <c r="B64"/>
      <c r="C64"/>
      <c r="D64"/>
      <c r="E64"/>
      <c r="F64"/>
    </row>
    <row r="65" spans="2:6" x14ac:dyDescent="0.25">
      <c r="B65"/>
      <c r="C65"/>
      <c r="D65"/>
      <c r="E65"/>
      <c r="F65"/>
    </row>
    <row r="66" spans="2:6" x14ac:dyDescent="0.25">
      <c r="B66"/>
      <c r="C66"/>
      <c r="D66"/>
      <c r="E66"/>
      <c r="F66"/>
    </row>
    <row r="67" spans="2:6" x14ac:dyDescent="0.25">
      <c r="B67"/>
      <c r="C67"/>
      <c r="D67"/>
      <c r="E67"/>
      <c r="F67"/>
    </row>
    <row r="68" spans="2:6" x14ac:dyDescent="0.25">
      <c r="B68"/>
      <c r="C68"/>
      <c r="D68"/>
      <c r="E68"/>
      <c r="F68"/>
    </row>
    <row r="69" spans="2:6" x14ac:dyDescent="0.25">
      <c r="B69"/>
      <c r="C69"/>
      <c r="D69"/>
      <c r="E69"/>
      <c r="F69"/>
    </row>
    <row r="70" spans="2:6" x14ac:dyDescent="0.25">
      <c r="B70"/>
      <c r="C70"/>
      <c r="D70"/>
      <c r="E70"/>
      <c r="F70"/>
    </row>
    <row r="71" spans="2:6" x14ac:dyDescent="0.25">
      <c r="B71"/>
      <c r="C71"/>
      <c r="D71"/>
      <c r="E71"/>
      <c r="F71"/>
    </row>
    <row r="72" spans="2:6" x14ac:dyDescent="0.25">
      <c r="B72"/>
      <c r="C72"/>
      <c r="D72"/>
      <c r="E72"/>
      <c r="F72"/>
    </row>
    <row r="73" spans="2:6" x14ac:dyDescent="0.25">
      <c r="B73"/>
      <c r="C73"/>
      <c r="D73"/>
      <c r="E73"/>
      <c r="F73"/>
    </row>
    <row r="74" spans="2:6" x14ac:dyDescent="0.25">
      <c r="B74"/>
      <c r="C74"/>
      <c r="D74"/>
      <c r="E74"/>
      <c r="F74"/>
    </row>
    <row r="75" spans="2:6" x14ac:dyDescent="0.25">
      <c r="B75"/>
      <c r="C75"/>
      <c r="D75"/>
      <c r="E75"/>
      <c r="F75"/>
    </row>
    <row r="76" spans="2:6" x14ac:dyDescent="0.25">
      <c r="B76"/>
      <c r="C76"/>
      <c r="D76"/>
      <c r="E76"/>
      <c r="F76"/>
    </row>
    <row r="77" spans="2:6" x14ac:dyDescent="0.25">
      <c r="B77"/>
      <c r="C77"/>
      <c r="D77"/>
      <c r="E77"/>
      <c r="F77"/>
    </row>
    <row r="78" spans="2:6" x14ac:dyDescent="0.25">
      <c r="B78"/>
      <c r="C78"/>
      <c r="D78"/>
      <c r="E78"/>
      <c r="F78"/>
    </row>
    <row r="79" spans="2:6" x14ac:dyDescent="0.25">
      <c r="B79"/>
      <c r="C79"/>
      <c r="D79"/>
      <c r="E79"/>
      <c r="F79"/>
    </row>
    <row r="80" spans="2:6" x14ac:dyDescent="0.25">
      <c r="B80"/>
      <c r="C80"/>
      <c r="D80"/>
      <c r="E80"/>
      <c r="F80"/>
    </row>
    <row r="81" spans="2:6" x14ac:dyDescent="0.25">
      <c r="B81"/>
      <c r="C81"/>
      <c r="D81"/>
      <c r="E81"/>
      <c r="F81"/>
    </row>
    <row r="82" spans="2:6" x14ac:dyDescent="0.25">
      <c r="B82"/>
      <c r="C82"/>
      <c r="D82"/>
      <c r="E82"/>
      <c r="F82"/>
    </row>
    <row r="83" spans="2:6" x14ac:dyDescent="0.25">
      <c r="B83"/>
      <c r="C83"/>
      <c r="D83"/>
      <c r="E83"/>
      <c r="F83"/>
    </row>
    <row r="84" spans="2:6" x14ac:dyDescent="0.25">
      <c r="B84"/>
      <c r="C84"/>
      <c r="D84"/>
      <c r="E84"/>
      <c r="F84"/>
    </row>
    <row r="85" spans="2:6" x14ac:dyDescent="0.25">
      <c r="B85"/>
      <c r="C85"/>
      <c r="D85"/>
      <c r="E85"/>
      <c r="F85"/>
    </row>
    <row r="86" spans="2:6" x14ac:dyDescent="0.25">
      <c r="B86"/>
      <c r="C86"/>
      <c r="D86"/>
      <c r="E86"/>
      <c r="F86"/>
    </row>
    <row r="87" spans="2:6" x14ac:dyDescent="0.25">
      <c r="B87"/>
      <c r="C87"/>
      <c r="D87"/>
      <c r="E87"/>
      <c r="F87"/>
    </row>
    <row r="88" spans="2:6" x14ac:dyDescent="0.25">
      <c r="B88"/>
      <c r="C88"/>
      <c r="D88"/>
      <c r="E88"/>
      <c r="F88"/>
    </row>
    <row r="89" spans="2:6" x14ac:dyDescent="0.25">
      <c r="B89"/>
      <c r="C89"/>
      <c r="D89"/>
      <c r="E89"/>
      <c r="F89"/>
    </row>
    <row r="90" spans="2:6" x14ac:dyDescent="0.25">
      <c r="B90"/>
      <c r="C90"/>
      <c r="D90"/>
      <c r="E90"/>
      <c r="F90"/>
    </row>
    <row r="91" spans="2:6" x14ac:dyDescent="0.25">
      <c r="B91"/>
      <c r="C91"/>
      <c r="D91"/>
      <c r="E91"/>
      <c r="F91"/>
    </row>
    <row r="92" spans="2:6" x14ac:dyDescent="0.25">
      <c r="B92"/>
      <c r="C92"/>
      <c r="D92"/>
      <c r="E92"/>
      <c r="F92"/>
    </row>
    <row r="93" spans="2:6" x14ac:dyDescent="0.25">
      <c r="B93"/>
      <c r="C93"/>
      <c r="D93"/>
      <c r="E93"/>
      <c r="F93"/>
    </row>
    <row r="94" spans="2:6" x14ac:dyDescent="0.25">
      <c r="B94"/>
      <c r="C94"/>
      <c r="D94"/>
      <c r="E94"/>
      <c r="F94"/>
    </row>
    <row r="95" spans="2:6" x14ac:dyDescent="0.25">
      <c r="B95"/>
      <c r="C95"/>
      <c r="D95"/>
      <c r="E95"/>
      <c r="F95"/>
    </row>
    <row r="96" spans="2:6" x14ac:dyDescent="0.25">
      <c r="B96"/>
      <c r="C96"/>
      <c r="D96"/>
      <c r="E96"/>
      <c r="F96"/>
    </row>
    <row r="97" spans="2:6" x14ac:dyDescent="0.25">
      <c r="B97"/>
      <c r="C97"/>
      <c r="D97"/>
      <c r="E97"/>
      <c r="F97"/>
    </row>
    <row r="98" spans="2:6" x14ac:dyDescent="0.25">
      <c r="B98"/>
      <c r="C98"/>
      <c r="D98"/>
      <c r="E98"/>
      <c r="F98"/>
    </row>
    <row r="99" spans="2:6" x14ac:dyDescent="0.25">
      <c r="B99"/>
      <c r="C99"/>
      <c r="D99"/>
      <c r="E99"/>
      <c r="F99"/>
    </row>
    <row r="100" spans="2:6" x14ac:dyDescent="0.25">
      <c r="B100"/>
      <c r="C100"/>
      <c r="D100"/>
      <c r="E100"/>
      <c r="F100"/>
    </row>
    <row r="101" spans="2:6" x14ac:dyDescent="0.25">
      <c r="B101"/>
      <c r="C101"/>
      <c r="D101"/>
      <c r="E101"/>
      <c r="F101"/>
    </row>
    <row r="102" spans="2:6" x14ac:dyDescent="0.25">
      <c r="B102"/>
      <c r="C102"/>
      <c r="D102"/>
      <c r="E102"/>
      <c r="F102"/>
    </row>
    <row r="103" spans="2:6" x14ac:dyDescent="0.25">
      <c r="B103"/>
      <c r="C103"/>
      <c r="D103"/>
      <c r="E103"/>
      <c r="F103"/>
    </row>
    <row r="104" spans="2:6" x14ac:dyDescent="0.25">
      <c r="B104"/>
      <c r="C104"/>
      <c r="D104"/>
      <c r="E104"/>
      <c r="F104"/>
    </row>
    <row r="105" spans="2:6" x14ac:dyDescent="0.25">
      <c r="B105"/>
      <c r="C105"/>
      <c r="D105"/>
      <c r="E105"/>
      <c r="F105"/>
    </row>
    <row r="106" spans="2:6" x14ac:dyDescent="0.25">
      <c r="B106"/>
      <c r="C106"/>
      <c r="D106"/>
      <c r="E106"/>
      <c r="F106"/>
    </row>
    <row r="107" spans="2:6" x14ac:dyDescent="0.25">
      <c r="B107"/>
      <c r="C107"/>
      <c r="D107"/>
      <c r="E107"/>
      <c r="F107"/>
    </row>
    <row r="108" spans="2:6" x14ac:dyDescent="0.25">
      <c r="B108"/>
      <c r="C108"/>
      <c r="D108"/>
      <c r="E108"/>
      <c r="F108"/>
    </row>
    <row r="109" spans="2:6" x14ac:dyDescent="0.25">
      <c r="B109"/>
      <c r="C109"/>
      <c r="D109"/>
      <c r="E109"/>
      <c r="F109"/>
    </row>
    <row r="110" spans="2:6" x14ac:dyDescent="0.25">
      <c r="B110"/>
      <c r="C110"/>
      <c r="D110"/>
      <c r="E110"/>
      <c r="F110"/>
    </row>
    <row r="111" spans="2:6" x14ac:dyDescent="0.25">
      <c r="B111"/>
      <c r="C111"/>
      <c r="D111"/>
      <c r="E111"/>
      <c r="F111"/>
    </row>
    <row r="112" spans="2:6" x14ac:dyDescent="0.25">
      <c r="B112"/>
      <c r="C112"/>
      <c r="D112"/>
      <c r="E112"/>
      <c r="F112"/>
    </row>
    <row r="113" spans="2:6" x14ac:dyDescent="0.25">
      <c r="B113"/>
      <c r="C113"/>
      <c r="D113"/>
      <c r="E113"/>
      <c r="F113"/>
    </row>
    <row r="114" spans="2:6" x14ac:dyDescent="0.25">
      <c r="B114"/>
      <c r="C114"/>
      <c r="D114"/>
      <c r="E114"/>
      <c r="F114"/>
    </row>
    <row r="115" spans="2:6" x14ac:dyDescent="0.25">
      <c r="B115"/>
      <c r="C115"/>
      <c r="D115"/>
      <c r="E115"/>
      <c r="F115"/>
    </row>
    <row r="116" spans="2:6" x14ac:dyDescent="0.25">
      <c r="B116"/>
      <c r="C116"/>
      <c r="D116"/>
      <c r="E116"/>
      <c r="F116"/>
    </row>
    <row r="117" spans="2:6" x14ac:dyDescent="0.25">
      <c r="B117"/>
      <c r="C117"/>
      <c r="D117"/>
      <c r="E117"/>
      <c r="F117"/>
    </row>
    <row r="118" spans="2:6" x14ac:dyDescent="0.25">
      <c r="B118"/>
      <c r="C118"/>
      <c r="D118"/>
      <c r="E118"/>
      <c r="F118"/>
    </row>
    <row r="119" spans="2:6" x14ac:dyDescent="0.25">
      <c r="B119"/>
      <c r="C119"/>
      <c r="D119"/>
      <c r="E119"/>
      <c r="F119"/>
    </row>
    <row r="120" spans="2:6" x14ac:dyDescent="0.25">
      <c r="B120"/>
      <c r="C120"/>
      <c r="D120"/>
      <c r="E120"/>
      <c r="F120"/>
    </row>
    <row r="121" spans="2:6" x14ac:dyDescent="0.25">
      <c r="B121"/>
      <c r="C121"/>
      <c r="D121"/>
      <c r="E121"/>
      <c r="F121"/>
    </row>
    <row r="122" spans="2:6" x14ac:dyDescent="0.25">
      <c r="B122"/>
      <c r="C122"/>
      <c r="D122"/>
      <c r="E122"/>
      <c r="F122"/>
    </row>
    <row r="123" spans="2:6" x14ac:dyDescent="0.25">
      <c r="B123"/>
      <c r="C123"/>
      <c r="D123"/>
      <c r="E123"/>
      <c r="F123"/>
    </row>
    <row r="124" spans="2:6" x14ac:dyDescent="0.25">
      <c r="B124"/>
      <c r="C124"/>
      <c r="D124"/>
      <c r="E124"/>
      <c r="F124"/>
    </row>
    <row r="125" spans="2:6" x14ac:dyDescent="0.25">
      <c r="B125"/>
      <c r="C125"/>
      <c r="D125"/>
      <c r="E125"/>
      <c r="F125"/>
    </row>
    <row r="126" spans="2:6" x14ac:dyDescent="0.25">
      <c r="B126"/>
      <c r="C126"/>
      <c r="D126"/>
      <c r="E126"/>
      <c r="F126"/>
    </row>
    <row r="127" spans="2:6" x14ac:dyDescent="0.25">
      <c r="B127"/>
      <c r="C127"/>
      <c r="D127"/>
      <c r="E127"/>
      <c r="F127"/>
    </row>
    <row r="128" spans="2:6" x14ac:dyDescent="0.25">
      <c r="B128"/>
      <c r="C128"/>
      <c r="D128"/>
      <c r="E128"/>
      <c r="F128"/>
    </row>
    <row r="129" spans="2:6" x14ac:dyDescent="0.25">
      <c r="B129"/>
      <c r="C129"/>
      <c r="D129"/>
      <c r="E129"/>
      <c r="F129"/>
    </row>
    <row r="130" spans="2:6" x14ac:dyDescent="0.25">
      <c r="B130"/>
      <c r="C130"/>
      <c r="D130"/>
      <c r="E130"/>
      <c r="F130"/>
    </row>
    <row r="131" spans="2:6" x14ac:dyDescent="0.25">
      <c r="B131"/>
      <c r="C131"/>
      <c r="D131"/>
      <c r="E131"/>
      <c r="F131"/>
    </row>
    <row r="132" spans="2:6" x14ac:dyDescent="0.25">
      <c r="B132"/>
      <c r="C132"/>
      <c r="D132"/>
      <c r="E132"/>
      <c r="F132"/>
    </row>
    <row r="133" spans="2:6" x14ac:dyDescent="0.25">
      <c r="B133"/>
      <c r="C133"/>
      <c r="D133"/>
      <c r="E133"/>
      <c r="F133"/>
    </row>
    <row r="134" spans="2:6" x14ac:dyDescent="0.25">
      <c r="B134"/>
      <c r="C134"/>
      <c r="D134"/>
      <c r="E134"/>
      <c r="F134"/>
    </row>
    <row r="135" spans="2:6" x14ac:dyDescent="0.25">
      <c r="B135"/>
      <c r="C135"/>
      <c r="D135"/>
      <c r="E135"/>
      <c r="F135"/>
    </row>
    <row r="136" spans="2:6" x14ac:dyDescent="0.25">
      <c r="B136"/>
      <c r="C136"/>
      <c r="D136"/>
      <c r="E136"/>
      <c r="F136"/>
    </row>
    <row r="137" spans="2:6" x14ac:dyDescent="0.25">
      <c r="B137"/>
      <c r="C137"/>
      <c r="D137"/>
      <c r="E137"/>
      <c r="F137"/>
    </row>
    <row r="138" spans="2:6" x14ac:dyDescent="0.25">
      <c r="B138"/>
      <c r="C138"/>
      <c r="D138"/>
      <c r="E138"/>
      <c r="F138"/>
    </row>
    <row r="139" spans="2:6" x14ac:dyDescent="0.25">
      <c r="B139"/>
      <c r="C139"/>
      <c r="D139"/>
      <c r="E139"/>
      <c r="F139"/>
    </row>
    <row r="140" spans="2:6" x14ac:dyDescent="0.25">
      <c r="B140"/>
      <c r="C140"/>
      <c r="D140"/>
      <c r="E140"/>
      <c r="F140"/>
    </row>
    <row r="141" spans="2:6" x14ac:dyDescent="0.25">
      <c r="B141"/>
      <c r="C141"/>
      <c r="D141"/>
      <c r="E141"/>
      <c r="F141"/>
    </row>
    <row r="142" spans="2:6" x14ac:dyDescent="0.25">
      <c r="B142"/>
      <c r="C142"/>
      <c r="D142"/>
      <c r="E142"/>
      <c r="F142"/>
    </row>
    <row r="143" spans="2:6" x14ac:dyDescent="0.25">
      <c r="B143"/>
      <c r="C143"/>
      <c r="D143"/>
      <c r="E143"/>
      <c r="F143"/>
    </row>
    <row r="144" spans="2:6" x14ac:dyDescent="0.25">
      <c r="B144"/>
      <c r="C144"/>
      <c r="D144"/>
      <c r="E144"/>
      <c r="F144"/>
    </row>
    <row r="145" spans="2:6" x14ac:dyDescent="0.25">
      <c r="B145"/>
      <c r="C145"/>
      <c r="D145"/>
      <c r="E145"/>
      <c r="F145"/>
    </row>
    <row r="146" spans="2:6" x14ac:dyDescent="0.25">
      <c r="B146"/>
      <c r="C146"/>
      <c r="D146"/>
      <c r="E146"/>
      <c r="F146"/>
    </row>
    <row r="147" spans="2:6" x14ac:dyDescent="0.25">
      <c r="B147"/>
      <c r="C147"/>
      <c r="D147"/>
      <c r="E147"/>
      <c r="F147"/>
    </row>
    <row r="148" spans="2:6" x14ac:dyDescent="0.25">
      <c r="B148"/>
      <c r="C148"/>
      <c r="D148"/>
      <c r="E148"/>
      <c r="F148"/>
    </row>
    <row r="149" spans="2:6" x14ac:dyDescent="0.25">
      <c r="B149"/>
      <c r="C149"/>
      <c r="D149"/>
      <c r="E149"/>
      <c r="F149"/>
    </row>
    <row r="150" spans="2:6" x14ac:dyDescent="0.25">
      <c r="B150"/>
      <c r="C150"/>
      <c r="D150"/>
      <c r="E150"/>
      <c r="F150"/>
    </row>
    <row r="151" spans="2:6" x14ac:dyDescent="0.25">
      <c r="B151"/>
      <c r="C151"/>
      <c r="D151"/>
      <c r="E151"/>
      <c r="F151"/>
    </row>
    <row r="152" spans="2:6" x14ac:dyDescent="0.25">
      <c r="B152"/>
      <c r="C152"/>
      <c r="D152"/>
      <c r="E152"/>
      <c r="F152"/>
    </row>
    <row r="153" spans="2:6" x14ac:dyDescent="0.25">
      <c r="B153"/>
      <c r="C153"/>
      <c r="D153"/>
      <c r="E153"/>
      <c r="F153"/>
    </row>
    <row r="154" spans="2:6" x14ac:dyDescent="0.25">
      <c r="B154"/>
      <c r="C154"/>
      <c r="D154"/>
      <c r="E154"/>
      <c r="F154"/>
    </row>
    <row r="155" spans="2:6" x14ac:dyDescent="0.25">
      <c r="B155"/>
      <c r="C155"/>
      <c r="D155"/>
      <c r="E155"/>
      <c r="F155"/>
    </row>
    <row r="156" spans="2:6" x14ac:dyDescent="0.25">
      <c r="B156"/>
      <c r="C156"/>
      <c r="D156"/>
      <c r="E156"/>
      <c r="F156"/>
    </row>
    <row r="157" spans="2:6" x14ac:dyDescent="0.25">
      <c r="B157"/>
      <c r="C157"/>
      <c r="D157"/>
      <c r="E157"/>
      <c r="F157"/>
    </row>
    <row r="158" spans="2:6" x14ac:dyDescent="0.25">
      <c r="B158"/>
      <c r="C158"/>
      <c r="D158"/>
      <c r="E158"/>
      <c r="F158"/>
    </row>
    <row r="159" spans="2:6" x14ac:dyDescent="0.25">
      <c r="B159"/>
      <c r="C159"/>
      <c r="D159"/>
      <c r="E159"/>
      <c r="F159"/>
    </row>
    <row r="160" spans="2:6" x14ac:dyDescent="0.25">
      <c r="B160"/>
      <c r="C160"/>
      <c r="D160"/>
      <c r="E160"/>
      <c r="F160"/>
    </row>
    <row r="161" spans="2:6" x14ac:dyDescent="0.25">
      <c r="B161"/>
      <c r="C161"/>
      <c r="D161"/>
      <c r="E161"/>
      <c r="F161"/>
    </row>
    <row r="162" spans="2:6" x14ac:dyDescent="0.25">
      <c r="B162"/>
      <c r="C162"/>
      <c r="D162"/>
      <c r="E162"/>
      <c r="F162"/>
    </row>
    <row r="163" spans="2:6" x14ac:dyDescent="0.25">
      <c r="B163"/>
      <c r="C163"/>
      <c r="D163"/>
      <c r="E163"/>
      <c r="F163"/>
    </row>
    <row r="164" spans="2:6" x14ac:dyDescent="0.25">
      <c r="B164"/>
      <c r="C164"/>
      <c r="D164"/>
      <c r="E164"/>
      <c r="F164"/>
    </row>
    <row r="165" spans="2:6" x14ac:dyDescent="0.25">
      <c r="B165"/>
      <c r="C165"/>
      <c r="D165"/>
      <c r="E165"/>
      <c r="F165"/>
    </row>
    <row r="166" spans="2:6" x14ac:dyDescent="0.25">
      <c r="B166"/>
      <c r="C166"/>
      <c r="D166"/>
      <c r="E166"/>
      <c r="F166"/>
    </row>
    <row r="167" spans="2:6" x14ac:dyDescent="0.25">
      <c r="B167"/>
      <c r="C167"/>
      <c r="D167"/>
      <c r="E167"/>
      <c r="F167"/>
    </row>
    <row r="168" spans="2:6" x14ac:dyDescent="0.25">
      <c r="B168"/>
      <c r="C168"/>
      <c r="D168"/>
      <c r="E168"/>
      <c r="F168"/>
    </row>
    <row r="169" spans="2:6" x14ac:dyDescent="0.25">
      <c r="B169"/>
      <c r="C169"/>
      <c r="D169"/>
      <c r="E169"/>
      <c r="F169"/>
    </row>
    <row r="170" spans="2:6" x14ac:dyDescent="0.25">
      <c r="B170"/>
      <c r="C170"/>
      <c r="D170"/>
      <c r="E170"/>
      <c r="F170"/>
    </row>
    <row r="171" spans="2:6" x14ac:dyDescent="0.25">
      <c r="B171"/>
      <c r="C171"/>
      <c r="D171"/>
      <c r="E171"/>
      <c r="F171"/>
    </row>
    <row r="172" spans="2:6" x14ac:dyDescent="0.25">
      <c r="B172"/>
      <c r="C172"/>
      <c r="D172"/>
      <c r="E172"/>
      <c r="F172"/>
    </row>
    <row r="173" spans="2:6" x14ac:dyDescent="0.25">
      <c r="B173"/>
      <c r="C173"/>
      <c r="D173"/>
      <c r="E173"/>
      <c r="F173"/>
    </row>
    <row r="174" spans="2:6" x14ac:dyDescent="0.25">
      <c r="B174"/>
      <c r="C174"/>
      <c r="D174"/>
      <c r="E174"/>
      <c r="F174"/>
    </row>
    <row r="175" spans="2:6" x14ac:dyDescent="0.25">
      <c r="B175"/>
      <c r="C175"/>
      <c r="D175"/>
      <c r="E175"/>
      <c r="F175"/>
    </row>
    <row r="176" spans="2:6" x14ac:dyDescent="0.25">
      <c r="B176"/>
      <c r="C176"/>
      <c r="D176"/>
      <c r="E176"/>
      <c r="F176"/>
    </row>
    <row r="177" spans="2:6" x14ac:dyDescent="0.25">
      <c r="B177"/>
      <c r="C177"/>
      <c r="D177"/>
      <c r="E177"/>
      <c r="F177"/>
    </row>
    <row r="178" spans="2:6" x14ac:dyDescent="0.25">
      <c r="B178"/>
      <c r="C178"/>
      <c r="D178"/>
      <c r="E178"/>
      <c r="F178"/>
    </row>
    <row r="179" spans="2:6" x14ac:dyDescent="0.25">
      <c r="B179"/>
      <c r="C179"/>
      <c r="D179"/>
      <c r="E179"/>
      <c r="F179"/>
    </row>
    <row r="180" spans="2:6" x14ac:dyDescent="0.25">
      <c r="B180"/>
      <c r="C180"/>
      <c r="D180"/>
      <c r="E180"/>
      <c r="F180"/>
    </row>
    <row r="181" spans="2:6" x14ac:dyDescent="0.25">
      <c r="B181"/>
      <c r="C181"/>
      <c r="D181"/>
      <c r="E181"/>
      <c r="F181"/>
    </row>
    <row r="182" spans="2:6" x14ac:dyDescent="0.25">
      <c r="B182"/>
      <c r="C182"/>
      <c r="D182"/>
      <c r="E182"/>
      <c r="F182"/>
    </row>
    <row r="183" spans="2:6" x14ac:dyDescent="0.25">
      <c r="B183"/>
      <c r="C183"/>
      <c r="D183"/>
      <c r="E183"/>
      <c r="F183"/>
    </row>
    <row r="184" spans="2:6" x14ac:dyDescent="0.25">
      <c r="B184"/>
      <c r="C184"/>
      <c r="D184"/>
      <c r="E184"/>
      <c r="F184"/>
    </row>
    <row r="185" spans="2:6" x14ac:dyDescent="0.25">
      <c r="B185"/>
      <c r="C185"/>
      <c r="D185"/>
      <c r="E185"/>
      <c r="F185"/>
    </row>
    <row r="186" spans="2:6" x14ac:dyDescent="0.25">
      <c r="B186"/>
      <c r="C186"/>
      <c r="D186"/>
      <c r="E186"/>
      <c r="F186"/>
    </row>
    <row r="187" spans="2:6" x14ac:dyDescent="0.25">
      <c r="B187"/>
      <c r="C187"/>
      <c r="D187"/>
      <c r="E187"/>
      <c r="F187"/>
    </row>
    <row r="188" spans="2:6" x14ac:dyDescent="0.25">
      <c r="B188"/>
      <c r="C188"/>
      <c r="D188"/>
      <c r="E188"/>
      <c r="F188"/>
    </row>
    <row r="189" spans="2:6" x14ac:dyDescent="0.25">
      <c r="B189"/>
      <c r="C189"/>
      <c r="D189"/>
      <c r="E189"/>
      <c r="F189"/>
    </row>
    <row r="190" spans="2:6" x14ac:dyDescent="0.25">
      <c r="B190"/>
      <c r="C190"/>
      <c r="D190"/>
      <c r="E190"/>
      <c r="F190"/>
    </row>
    <row r="191" spans="2:6" x14ac:dyDescent="0.25">
      <c r="B191"/>
      <c r="C191"/>
      <c r="D191"/>
      <c r="E191"/>
      <c r="F191"/>
    </row>
    <row r="192" spans="2:6" x14ac:dyDescent="0.25">
      <c r="B192"/>
      <c r="C192"/>
      <c r="D192"/>
      <c r="E192"/>
      <c r="F192"/>
    </row>
    <row r="193" spans="2:6" x14ac:dyDescent="0.25">
      <c r="B193"/>
      <c r="C193"/>
      <c r="D193"/>
      <c r="E193"/>
      <c r="F193"/>
    </row>
    <row r="194" spans="2:6" x14ac:dyDescent="0.25">
      <c r="B194"/>
      <c r="C194"/>
      <c r="D194"/>
      <c r="E194"/>
      <c r="F194"/>
    </row>
    <row r="195" spans="2:6" x14ac:dyDescent="0.25">
      <c r="B195"/>
      <c r="C195"/>
      <c r="D195"/>
      <c r="E195"/>
      <c r="F195"/>
    </row>
    <row r="196" spans="2:6" x14ac:dyDescent="0.25">
      <c r="B196"/>
      <c r="C196"/>
      <c r="D196"/>
      <c r="E196"/>
      <c r="F196"/>
    </row>
    <row r="197" spans="2:6" x14ac:dyDescent="0.25">
      <c r="B197"/>
      <c r="C197"/>
      <c r="D197"/>
      <c r="E197"/>
      <c r="F197"/>
    </row>
    <row r="198" spans="2:6" x14ac:dyDescent="0.25">
      <c r="B198"/>
      <c r="C198"/>
      <c r="D198"/>
      <c r="E198"/>
      <c r="F198"/>
    </row>
    <row r="199" spans="2:6" x14ac:dyDescent="0.25">
      <c r="B199"/>
      <c r="C199"/>
      <c r="D199"/>
      <c r="E199"/>
      <c r="F199"/>
    </row>
    <row r="200" spans="2:6" x14ac:dyDescent="0.25">
      <c r="B200"/>
      <c r="C200"/>
      <c r="D200"/>
      <c r="E200"/>
      <c r="F200"/>
    </row>
    <row r="201" spans="2:6" x14ac:dyDescent="0.25">
      <c r="B201"/>
      <c r="C201"/>
      <c r="D201"/>
      <c r="E201"/>
      <c r="F201"/>
    </row>
    <row r="202" spans="2:6" x14ac:dyDescent="0.25">
      <c r="B202"/>
      <c r="C202"/>
      <c r="D202"/>
      <c r="E202"/>
      <c r="F202"/>
    </row>
    <row r="203" spans="2:6" x14ac:dyDescent="0.25">
      <c r="B203"/>
      <c r="C203"/>
      <c r="D203"/>
      <c r="E203"/>
      <c r="F203"/>
    </row>
    <row r="204" spans="2:6" x14ac:dyDescent="0.25">
      <c r="B204"/>
      <c r="C204"/>
      <c r="D204"/>
      <c r="E204"/>
      <c r="F204"/>
    </row>
    <row r="205" spans="2:6" x14ac:dyDescent="0.25">
      <c r="B205"/>
      <c r="C205"/>
      <c r="D205"/>
      <c r="E205"/>
      <c r="F205"/>
    </row>
    <row r="206" spans="2:6" x14ac:dyDescent="0.25">
      <c r="B206"/>
      <c r="C206"/>
      <c r="D206"/>
      <c r="E206"/>
      <c r="F206"/>
    </row>
    <row r="207" spans="2:6" x14ac:dyDescent="0.25">
      <c r="B207"/>
      <c r="C207"/>
      <c r="D207"/>
      <c r="E207"/>
      <c r="F207"/>
    </row>
    <row r="208" spans="2:6" x14ac:dyDescent="0.25">
      <c r="B208"/>
      <c r="C208"/>
      <c r="D208"/>
      <c r="E208"/>
      <c r="F208"/>
    </row>
    <row r="209" spans="2:6" x14ac:dyDescent="0.25">
      <c r="B209"/>
      <c r="C209"/>
      <c r="D209"/>
      <c r="E209"/>
      <c r="F209"/>
    </row>
    <row r="210" spans="2:6" x14ac:dyDescent="0.25">
      <c r="B210"/>
      <c r="C210"/>
      <c r="D210"/>
      <c r="E210"/>
      <c r="F210"/>
    </row>
    <row r="211" spans="2:6" x14ac:dyDescent="0.25">
      <c r="B211"/>
      <c r="C211"/>
      <c r="D211"/>
      <c r="E211"/>
      <c r="F211"/>
    </row>
    <row r="212" spans="2:6" x14ac:dyDescent="0.25">
      <c r="B212"/>
      <c r="C212"/>
      <c r="D212"/>
      <c r="E212"/>
      <c r="F212"/>
    </row>
    <row r="213" spans="2:6" x14ac:dyDescent="0.25">
      <c r="B213"/>
      <c r="C213"/>
      <c r="D213"/>
      <c r="E213"/>
      <c r="F213"/>
    </row>
    <row r="214" spans="2:6" x14ac:dyDescent="0.25">
      <c r="B214"/>
      <c r="C214"/>
      <c r="D214"/>
      <c r="E214"/>
      <c r="F214"/>
    </row>
    <row r="215" spans="2:6" x14ac:dyDescent="0.25">
      <c r="B215"/>
      <c r="C215"/>
      <c r="D215"/>
      <c r="E215"/>
      <c r="F215"/>
    </row>
    <row r="216" spans="2:6" x14ac:dyDescent="0.25">
      <c r="B216"/>
      <c r="C216"/>
      <c r="D216"/>
      <c r="E216"/>
      <c r="F216"/>
    </row>
    <row r="217" spans="2:6" x14ac:dyDescent="0.25">
      <c r="B217"/>
      <c r="C217"/>
      <c r="D217"/>
      <c r="E217"/>
      <c r="F217"/>
    </row>
    <row r="218" spans="2:6" x14ac:dyDescent="0.25">
      <c r="B218"/>
      <c r="C218"/>
      <c r="D218"/>
      <c r="E218"/>
      <c r="F218"/>
    </row>
    <row r="219" spans="2:6" x14ac:dyDescent="0.25">
      <c r="B219"/>
      <c r="C219"/>
      <c r="D219"/>
      <c r="E219"/>
      <c r="F219"/>
    </row>
    <row r="220" spans="2:6" x14ac:dyDescent="0.25">
      <c r="B220"/>
      <c r="C220"/>
      <c r="D220"/>
      <c r="E220"/>
      <c r="F220"/>
    </row>
    <row r="221" spans="2:6" x14ac:dyDescent="0.25">
      <c r="B221"/>
      <c r="C221"/>
      <c r="D221"/>
      <c r="E221"/>
      <c r="F221"/>
    </row>
    <row r="222" spans="2:6" x14ac:dyDescent="0.25">
      <c r="B222"/>
      <c r="C222"/>
      <c r="D222"/>
      <c r="E222"/>
      <c r="F222"/>
    </row>
    <row r="223" spans="2:6" x14ac:dyDescent="0.25">
      <c r="B223"/>
      <c r="C223"/>
      <c r="D223"/>
      <c r="E223"/>
      <c r="F223"/>
    </row>
    <row r="224" spans="2:6" x14ac:dyDescent="0.25">
      <c r="B224"/>
      <c r="C224"/>
      <c r="D224"/>
      <c r="E224"/>
      <c r="F224"/>
    </row>
    <row r="225" spans="2:6" x14ac:dyDescent="0.25">
      <c r="B225"/>
      <c r="C225"/>
      <c r="D225"/>
      <c r="E225"/>
      <c r="F225"/>
    </row>
    <row r="226" spans="2:6" x14ac:dyDescent="0.25">
      <c r="B226"/>
      <c r="C226"/>
      <c r="D226"/>
      <c r="E226"/>
      <c r="F226"/>
    </row>
    <row r="227" spans="2:6" x14ac:dyDescent="0.25">
      <c r="B227"/>
      <c r="C227"/>
      <c r="D227"/>
      <c r="E227"/>
      <c r="F227"/>
    </row>
    <row r="228" spans="2:6" x14ac:dyDescent="0.25">
      <c r="B228"/>
      <c r="C228"/>
      <c r="D228"/>
      <c r="E228"/>
      <c r="F228"/>
    </row>
    <row r="229" spans="2:6" x14ac:dyDescent="0.25">
      <c r="B229"/>
      <c r="C229"/>
      <c r="D229"/>
      <c r="E229"/>
      <c r="F229"/>
    </row>
    <row r="230" spans="2:6" x14ac:dyDescent="0.25">
      <c r="B230"/>
      <c r="C230"/>
      <c r="D230"/>
      <c r="E230"/>
      <c r="F230"/>
    </row>
    <row r="231" spans="2:6" x14ac:dyDescent="0.25">
      <c r="B231"/>
      <c r="C231"/>
      <c r="D231"/>
      <c r="E231"/>
      <c r="F231"/>
    </row>
    <row r="232" spans="2:6" x14ac:dyDescent="0.25">
      <c r="B232"/>
      <c r="C232"/>
      <c r="D232"/>
      <c r="E232"/>
      <c r="F232"/>
    </row>
    <row r="233" spans="2:6" x14ac:dyDescent="0.25">
      <c r="B233"/>
      <c r="C233"/>
      <c r="D233"/>
      <c r="E233"/>
      <c r="F233"/>
    </row>
    <row r="234" spans="2:6" x14ac:dyDescent="0.25">
      <c r="B234"/>
      <c r="C234"/>
      <c r="D234"/>
      <c r="E234"/>
      <c r="F234"/>
    </row>
    <row r="235" spans="2:6" x14ac:dyDescent="0.25">
      <c r="B235"/>
      <c r="C235"/>
      <c r="D235"/>
      <c r="E235"/>
      <c r="F235"/>
    </row>
    <row r="236" spans="2:6" x14ac:dyDescent="0.25">
      <c r="B236"/>
      <c r="C236"/>
      <c r="D236"/>
      <c r="E236"/>
      <c r="F236"/>
    </row>
    <row r="237" spans="2:6" x14ac:dyDescent="0.25">
      <c r="B237"/>
      <c r="C237"/>
      <c r="D237"/>
      <c r="E237"/>
      <c r="F237"/>
    </row>
    <row r="238" spans="2:6" x14ac:dyDescent="0.25">
      <c r="B238"/>
      <c r="C238"/>
      <c r="D238"/>
      <c r="E238"/>
      <c r="F238"/>
    </row>
    <row r="239" spans="2:6" x14ac:dyDescent="0.25">
      <c r="B239"/>
      <c r="C239"/>
      <c r="D239"/>
      <c r="E239"/>
      <c r="F239"/>
    </row>
    <row r="240" spans="2:6" x14ac:dyDescent="0.25">
      <c r="B240"/>
      <c r="C240"/>
      <c r="D240"/>
      <c r="E240"/>
      <c r="F240"/>
    </row>
    <row r="241" spans="2:6" x14ac:dyDescent="0.25">
      <c r="B241"/>
      <c r="C241"/>
      <c r="D241"/>
      <c r="E241"/>
      <c r="F241"/>
    </row>
    <row r="242" spans="2:6" x14ac:dyDescent="0.25">
      <c r="B242"/>
      <c r="C242"/>
      <c r="D242"/>
      <c r="E242"/>
      <c r="F242"/>
    </row>
    <row r="243" spans="2:6" x14ac:dyDescent="0.25">
      <c r="B243"/>
      <c r="C243"/>
      <c r="D243"/>
      <c r="E243"/>
      <c r="F243"/>
    </row>
    <row r="244" spans="2:6" x14ac:dyDescent="0.25">
      <c r="B244"/>
      <c r="C244"/>
      <c r="D244"/>
      <c r="E244"/>
      <c r="F244"/>
    </row>
    <row r="245" spans="2:6" x14ac:dyDescent="0.25">
      <c r="B245"/>
      <c r="C245"/>
      <c r="D245"/>
      <c r="E245"/>
      <c r="F245"/>
    </row>
    <row r="246" spans="2:6" x14ac:dyDescent="0.25">
      <c r="B246"/>
      <c r="C246"/>
      <c r="D246"/>
      <c r="E246"/>
      <c r="F246"/>
    </row>
    <row r="247" spans="2:6" x14ac:dyDescent="0.25">
      <c r="B247"/>
      <c r="C247"/>
      <c r="D247"/>
      <c r="E247"/>
      <c r="F247"/>
    </row>
    <row r="248" spans="2:6" x14ac:dyDescent="0.25">
      <c r="B248"/>
      <c r="C248"/>
      <c r="D248"/>
      <c r="E248"/>
      <c r="F248"/>
    </row>
    <row r="249" spans="2:6" x14ac:dyDescent="0.25">
      <c r="B249"/>
      <c r="C249"/>
      <c r="D249"/>
      <c r="E249"/>
      <c r="F249"/>
    </row>
    <row r="250" spans="2:6" x14ac:dyDescent="0.25">
      <c r="B250"/>
      <c r="C250"/>
      <c r="D250"/>
      <c r="E250"/>
      <c r="F250"/>
    </row>
    <row r="251" spans="2:6" x14ac:dyDescent="0.25">
      <c r="B251"/>
      <c r="C251"/>
      <c r="D251"/>
      <c r="E251"/>
      <c r="F251"/>
    </row>
    <row r="252" spans="2:6" x14ac:dyDescent="0.25">
      <c r="B252"/>
      <c r="C252"/>
      <c r="D252"/>
      <c r="E252"/>
      <c r="F252"/>
    </row>
    <row r="253" spans="2:6" x14ac:dyDescent="0.25">
      <c r="B253"/>
      <c r="C253"/>
      <c r="D253"/>
      <c r="E253"/>
      <c r="F253"/>
    </row>
    <row r="254" spans="2:6" x14ac:dyDescent="0.25">
      <c r="B254"/>
      <c r="C254"/>
      <c r="D254"/>
      <c r="E254"/>
      <c r="F254"/>
    </row>
    <row r="255" spans="2:6" x14ac:dyDescent="0.25">
      <c r="B255"/>
      <c r="C255"/>
      <c r="D255"/>
      <c r="E255"/>
      <c r="F255"/>
    </row>
    <row r="256" spans="2:6" x14ac:dyDescent="0.25">
      <c r="B256"/>
      <c r="C256"/>
      <c r="D256"/>
      <c r="E256"/>
      <c r="F256"/>
    </row>
    <row r="257" spans="2:6" x14ac:dyDescent="0.25">
      <c r="B257"/>
      <c r="C257"/>
      <c r="D257"/>
      <c r="E257"/>
      <c r="F257"/>
    </row>
    <row r="258" spans="2:6" x14ac:dyDescent="0.25">
      <c r="B258"/>
      <c r="C258"/>
      <c r="D258"/>
      <c r="E258"/>
      <c r="F258"/>
    </row>
    <row r="259" spans="2:6" x14ac:dyDescent="0.25">
      <c r="B259"/>
      <c r="C259"/>
      <c r="D259"/>
      <c r="E259"/>
      <c r="F259"/>
    </row>
    <row r="260" spans="2:6" x14ac:dyDescent="0.25">
      <c r="B260"/>
      <c r="C260"/>
      <c r="D260"/>
      <c r="E260"/>
      <c r="F260"/>
    </row>
    <row r="261" spans="2:6" x14ac:dyDescent="0.25">
      <c r="B261"/>
      <c r="C261"/>
      <c r="D261"/>
      <c r="E261"/>
      <c r="F261"/>
    </row>
    <row r="262" spans="2:6" x14ac:dyDescent="0.25">
      <c r="B262"/>
      <c r="C262"/>
      <c r="D262"/>
      <c r="E262"/>
      <c r="F262"/>
    </row>
    <row r="263" spans="2:6" x14ac:dyDescent="0.25">
      <c r="B263"/>
      <c r="C263"/>
      <c r="D263"/>
      <c r="E263"/>
      <c r="F263"/>
    </row>
    <row r="264" spans="2:6" x14ac:dyDescent="0.25">
      <c r="B264"/>
      <c r="C264"/>
      <c r="D264"/>
      <c r="E264"/>
      <c r="F264"/>
    </row>
    <row r="265" spans="2:6" x14ac:dyDescent="0.25">
      <c r="B265"/>
      <c r="C265"/>
      <c r="D265"/>
      <c r="E265"/>
      <c r="F265"/>
    </row>
    <row r="266" spans="2:6" x14ac:dyDescent="0.25">
      <c r="B266"/>
      <c r="C266"/>
      <c r="D266"/>
      <c r="E266"/>
      <c r="F266"/>
    </row>
    <row r="267" spans="2:6" x14ac:dyDescent="0.25">
      <c r="B267"/>
      <c r="C267"/>
      <c r="D267"/>
      <c r="E267"/>
      <c r="F267"/>
    </row>
    <row r="268" spans="2:6" x14ac:dyDescent="0.25">
      <c r="B268"/>
      <c r="C268"/>
      <c r="D268"/>
      <c r="E268"/>
      <c r="F268"/>
    </row>
    <row r="269" spans="2:6" x14ac:dyDescent="0.25">
      <c r="B269"/>
      <c r="C269"/>
      <c r="D269"/>
      <c r="E269"/>
      <c r="F269"/>
    </row>
    <row r="270" spans="2:6" x14ac:dyDescent="0.25">
      <c r="B270"/>
      <c r="C270"/>
      <c r="D270"/>
      <c r="E270"/>
      <c r="F270"/>
    </row>
    <row r="271" spans="2:6" x14ac:dyDescent="0.25">
      <c r="B271"/>
      <c r="C271"/>
      <c r="D271"/>
      <c r="E271"/>
      <c r="F271"/>
    </row>
    <row r="272" spans="2:6" x14ac:dyDescent="0.25">
      <c r="B272"/>
      <c r="C272"/>
      <c r="D272"/>
      <c r="E272"/>
      <c r="F272"/>
    </row>
    <row r="273" spans="2:6" x14ac:dyDescent="0.25">
      <c r="B273"/>
      <c r="C273"/>
      <c r="D273"/>
      <c r="E273"/>
      <c r="F273"/>
    </row>
    <row r="274" spans="2:6" x14ac:dyDescent="0.25">
      <c r="B274"/>
      <c r="C274"/>
      <c r="D274"/>
      <c r="E274"/>
      <c r="F274"/>
    </row>
    <row r="275" spans="2:6" x14ac:dyDescent="0.25">
      <c r="B275"/>
      <c r="C275"/>
      <c r="D275"/>
      <c r="E275"/>
      <c r="F275"/>
    </row>
    <row r="276" spans="2:6" x14ac:dyDescent="0.25">
      <c r="B276"/>
      <c r="C276"/>
      <c r="D276"/>
      <c r="E276"/>
      <c r="F276"/>
    </row>
    <row r="277" spans="2:6" x14ac:dyDescent="0.25">
      <c r="B277"/>
      <c r="C277"/>
      <c r="D277"/>
      <c r="E277"/>
      <c r="F277"/>
    </row>
    <row r="278" spans="2:6" x14ac:dyDescent="0.25">
      <c r="B278"/>
      <c r="C278"/>
      <c r="D278"/>
      <c r="E278"/>
      <c r="F278"/>
    </row>
    <row r="279" spans="2:6" x14ac:dyDescent="0.25">
      <c r="B279"/>
      <c r="C279"/>
      <c r="D279"/>
      <c r="E279"/>
      <c r="F279"/>
    </row>
    <row r="280" spans="2:6" x14ac:dyDescent="0.25">
      <c r="B280"/>
      <c r="C280"/>
      <c r="D280"/>
      <c r="E280"/>
      <c r="F280"/>
    </row>
    <row r="281" spans="2:6" x14ac:dyDescent="0.25">
      <c r="B281"/>
      <c r="C281"/>
      <c r="D281"/>
      <c r="E281"/>
      <c r="F281"/>
    </row>
    <row r="282" spans="2:6" x14ac:dyDescent="0.25">
      <c r="B282"/>
      <c r="C282"/>
      <c r="D282"/>
      <c r="E282"/>
      <c r="F282"/>
    </row>
    <row r="283" spans="2:6" x14ac:dyDescent="0.25">
      <c r="B283"/>
      <c r="C283"/>
      <c r="D283"/>
      <c r="E283"/>
      <c r="F283"/>
    </row>
    <row r="284" spans="2:6" x14ac:dyDescent="0.25">
      <c r="B284"/>
      <c r="C284"/>
      <c r="D284"/>
      <c r="E284"/>
      <c r="F284"/>
    </row>
    <row r="285" spans="2:6" x14ac:dyDescent="0.25">
      <c r="B285"/>
      <c r="C285"/>
      <c r="D285"/>
      <c r="E285"/>
      <c r="F285"/>
    </row>
    <row r="286" spans="2:6" x14ac:dyDescent="0.25">
      <c r="B286"/>
      <c r="C286"/>
      <c r="D286"/>
      <c r="E286"/>
      <c r="F286"/>
    </row>
    <row r="287" spans="2:6" x14ac:dyDescent="0.25">
      <c r="B287"/>
      <c r="C287"/>
      <c r="D287"/>
      <c r="E287"/>
      <c r="F287"/>
    </row>
    <row r="288" spans="2:6" x14ac:dyDescent="0.25">
      <c r="B288"/>
      <c r="C288"/>
      <c r="D288"/>
      <c r="E288"/>
      <c r="F288"/>
    </row>
    <row r="289" spans="2:6" x14ac:dyDescent="0.25">
      <c r="B289"/>
      <c r="C289"/>
      <c r="D289"/>
      <c r="E289"/>
      <c r="F289"/>
    </row>
    <row r="290" spans="2:6" x14ac:dyDescent="0.25">
      <c r="B290"/>
      <c r="C290"/>
      <c r="D290"/>
      <c r="E290"/>
      <c r="F290"/>
    </row>
    <row r="291" spans="2:6" x14ac:dyDescent="0.25">
      <c r="B291"/>
      <c r="C291"/>
      <c r="D291"/>
      <c r="E291"/>
      <c r="F291"/>
    </row>
    <row r="292" spans="2:6" x14ac:dyDescent="0.25">
      <c r="B292"/>
      <c r="C292"/>
      <c r="D292"/>
      <c r="E292"/>
      <c r="F292"/>
    </row>
    <row r="293" spans="2:6" x14ac:dyDescent="0.25">
      <c r="B293"/>
      <c r="C293"/>
      <c r="D293"/>
      <c r="E293"/>
      <c r="F293"/>
    </row>
    <row r="294" spans="2:6" x14ac:dyDescent="0.25">
      <c r="B294"/>
      <c r="C294"/>
      <c r="D294"/>
      <c r="E294"/>
      <c r="F294"/>
    </row>
    <row r="295" spans="2:6" x14ac:dyDescent="0.25">
      <c r="B295"/>
      <c r="C295"/>
      <c r="D295"/>
      <c r="E295"/>
      <c r="F295"/>
    </row>
    <row r="296" spans="2:6" x14ac:dyDescent="0.25">
      <c r="B296"/>
      <c r="C296"/>
      <c r="D296"/>
      <c r="E296"/>
      <c r="F296"/>
    </row>
    <row r="297" spans="2:6" x14ac:dyDescent="0.25">
      <c r="B297"/>
      <c r="C297"/>
      <c r="D297"/>
      <c r="E297"/>
      <c r="F297"/>
    </row>
    <row r="298" spans="2:6" x14ac:dyDescent="0.25">
      <c r="B298"/>
      <c r="C298"/>
      <c r="D298"/>
      <c r="E298"/>
      <c r="F298"/>
    </row>
    <row r="299" spans="2:6" x14ac:dyDescent="0.25">
      <c r="B299"/>
      <c r="C299"/>
      <c r="D299"/>
      <c r="E299"/>
      <c r="F299"/>
    </row>
    <row r="300" spans="2:6" x14ac:dyDescent="0.25">
      <c r="B300"/>
      <c r="C300"/>
      <c r="D300"/>
      <c r="E300"/>
      <c r="F300"/>
    </row>
    <row r="301" spans="2:6" x14ac:dyDescent="0.25">
      <c r="B301"/>
      <c r="C301"/>
      <c r="D301"/>
      <c r="E301"/>
      <c r="F301"/>
    </row>
    <row r="302" spans="2:6" x14ac:dyDescent="0.25">
      <c r="B302"/>
      <c r="C302"/>
      <c r="D302"/>
      <c r="E302"/>
      <c r="F302"/>
    </row>
    <row r="303" spans="2:6" x14ac:dyDescent="0.25">
      <c r="B303"/>
      <c r="C303"/>
      <c r="D303"/>
      <c r="E303"/>
      <c r="F303"/>
    </row>
    <row r="304" spans="2:6" x14ac:dyDescent="0.25">
      <c r="B304"/>
      <c r="C304"/>
      <c r="D304"/>
      <c r="E304"/>
      <c r="F304"/>
    </row>
    <row r="305" spans="2:6" x14ac:dyDescent="0.25">
      <c r="B305"/>
      <c r="C305"/>
      <c r="D305"/>
      <c r="E305"/>
      <c r="F305"/>
    </row>
    <row r="306" spans="2:6" x14ac:dyDescent="0.25">
      <c r="B306"/>
      <c r="C306"/>
      <c r="D306"/>
      <c r="E306"/>
      <c r="F306"/>
    </row>
    <row r="307" spans="2:6" x14ac:dyDescent="0.25">
      <c r="B307"/>
      <c r="C307"/>
      <c r="D307"/>
      <c r="E307"/>
      <c r="F307"/>
    </row>
    <row r="308" spans="2:6" x14ac:dyDescent="0.25">
      <c r="B308"/>
      <c r="C308"/>
      <c r="D308"/>
      <c r="E308"/>
      <c r="F308"/>
    </row>
    <row r="309" spans="2:6" x14ac:dyDescent="0.25">
      <c r="B309"/>
      <c r="C309"/>
      <c r="D309"/>
      <c r="E309"/>
      <c r="F309"/>
    </row>
    <row r="310" spans="2:6" x14ac:dyDescent="0.25">
      <c r="B310"/>
      <c r="C310"/>
      <c r="D310"/>
      <c r="E310"/>
      <c r="F310"/>
    </row>
    <row r="311" spans="2:6" x14ac:dyDescent="0.25">
      <c r="B311"/>
      <c r="C311"/>
      <c r="D311"/>
      <c r="E311"/>
      <c r="F311"/>
    </row>
    <row r="312" spans="2:6" x14ac:dyDescent="0.25">
      <c r="B312"/>
      <c r="C312"/>
      <c r="D312"/>
      <c r="E312"/>
      <c r="F312"/>
    </row>
    <row r="313" spans="2:6" x14ac:dyDescent="0.25">
      <c r="B313"/>
      <c r="C313"/>
      <c r="D313"/>
      <c r="E313"/>
      <c r="F313"/>
    </row>
    <row r="314" spans="2:6" x14ac:dyDescent="0.25">
      <c r="B314"/>
      <c r="C314"/>
      <c r="D314"/>
      <c r="E314"/>
      <c r="F314"/>
    </row>
    <row r="315" spans="2:6" x14ac:dyDescent="0.25">
      <c r="B315"/>
      <c r="C315"/>
      <c r="D315"/>
      <c r="E315"/>
      <c r="F315"/>
    </row>
    <row r="316" spans="2:6" x14ac:dyDescent="0.25">
      <c r="B316"/>
      <c r="C316"/>
      <c r="D316"/>
      <c r="E316"/>
      <c r="F316"/>
    </row>
    <row r="317" spans="2:6" x14ac:dyDescent="0.25">
      <c r="B317"/>
      <c r="C317"/>
      <c r="D317"/>
      <c r="E317"/>
      <c r="F317"/>
    </row>
    <row r="318" spans="2:6" x14ac:dyDescent="0.25">
      <c r="B318"/>
      <c r="C318"/>
      <c r="D318"/>
      <c r="E318"/>
      <c r="F318"/>
    </row>
    <row r="319" spans="2:6" x14ac:dyDescent="0.25">
      <c r="B319"/>
      <c r="C319"/>
      <c r="D319"/>
      <c r="E319"/>
      <c r="F319"/>
    </row>
    <row r="320" spans="2:6" x14ac:dyDescent="0.25">
      <c r="B320"/>
      <c r="C320"/>
      <c r="D320"/>
      <c r="E320"/>
      <c r="F320"/>
    </row>
    <row r="321" spans="2:6" x14ac:dyDescent="0.25">
      <c r="B321"/>
      <c r="C321"/>
      <c r="D321"/>
      <c r="E321"/>
      <c r="F321"/>
    </row>
    <row r="322" spans="2:6" x14ac:dyDescent="0.25">
      <c r="B322"/>
      <c r="C322"/>
      <c r="D322"/>
      <c r="E322"/>
      <c r="F322"/>
    </row>
    <row r="323" spans="2:6" x14ac:dyDescent="0.25">
      <c r="B323"/>
      <c r="C323"/>
      <c r="D323"/>
      <c r="E323"/>
      <c r="F323"/>
    </row>
    <row r="324" spans="2:6" x14ac:dyDescent="0.25">
      <c r="B324"/>
      <c r="C324"/>
      <c r="D324"/>
      <c r="E324"/>
      <c r="F324"/>
    </row>
    <row r="325" spans="2:6" x14ac:dyDescent="0.25">
      <c r="B325"/>
      <c r="C325"/>
      <c r="D325"/>
      <c r="E325"/>
      <c r="F325"/>
    </row>
    <row r="326" spans="2:6" x14ac:dyDescent="0.25">
      <c r="B326"/>
      <c r="C326"/>
      <c r="D326"/>
      <c r="E326"/>
      <c r="F326"/>
    </row>
    <row r="327" spans="2:6" x14ac:dyDescent="0.25">
      <c r="B327"/>
      <c r="C327"/>
      <c r="D327"/>
      <c r="E327"/>
      <c r="F327"/>
    </row>
    <row r="328" spans="2:6" x14ac:dyDescent="0.25">
      <c r="B328"/>
      <c r="C328"/>
      <c r="D328"/>
      <c r="E328"/>
      <c r="F328"/>
    </row>
    <row r="329" spans="2:6" x14ac:dyDescent="0.25">
      <c r="B329"/>
      <c r="C329"/>
      <c r="D329"/>
      <c r="E329"/>
      <c r="F329"/>
    </row>
    <row r="330" spans="2:6" x14ac:dyDescent="0.25">
      <c r="B330"/>
      <c r="C330"/>
      <c r="D330"/>
      <c r="E330"/>
      <c r="F330"/>
    </row>
    <row r="331" spans="2:6" x14ac:dyDescent="0.25">
      <c r="B331"/>
      <c r="C331"/>
      <c r="D331"/>
      <c r="E331"/>
      <c r="F331"/>
    </row>
    <row r="332" spans="2:6" x14ac:dyDescent="0.25">
      <c r="B332"/>
      <c r="C332"/>
      <c r="D332"/>
      <c r="E332"/>
      <c r="F332"/>
    </row>
    <row r="333" spans="2:6" x14ac:dyDescent="0.25">
      <c r="B333"/>
      <c r="C333"/>
      <c r="D333"/>
      <c r="E333"/>
      <c r="F333"/>
    </row>
    <row r="334" spans="2:6" x14ac:dyDescent="0.25">
      <c r="B334"/>
      <c r="C334"/>
      <c r="D334"/>
      <c r="E334"/>
      <c r="F334"/>
    </row>
    <row r="335" spans="2:6" x14ac:dyDescent="0.25">
      <c r="B335"/>
      <c r="C335"/>
      <c r="D335"/>
      <c r="E335"/>
      <c r="F335"/>
    </row>
    <row r="336" spans="2:6" x14ac:dyDescent="0.25">
      <c r="B336"/>
      <c r="C336"/>
      <c r="D336"/>
      <c r="E336"/>
      <c r="F336"/>
    </row>
    <row r="337" spans="2:6" x14ac:dyDescent="0.25">
      <c r="B337"/>
      <c r="C337"/>
      <c r="D337"/>
      <c r="E337"/>
      <c r="F337"/>
    </row>
    <row r="338" spans="2:6" x14ac:dyDescent="0.25">
      <c r="B338"/>
      <c r="C338"/>
      <c r="D338"/>
      <c r="E338"/>
      <c r="F338"/>
    </row>
    <row r="339" spans="2:6" x14ac:dyDescent="0.25">
      <c r="B339"/>
      <c r="C339"/>
      <c r="D339"/>
      <c r="E339"/>
      <c r="F339"/>
    </row>
    <row r="340" spans="2:6" x14ac:dyDescent="0.25">
      <c r="B340"/>
      <c r="C340"/>
      <c r="D340"/>
      <c r="E340"/>
      <c r="F340"/>
    </row>
    <row r="341" spans="2:6" x14ac:dyDescent="0.25">
      <c r="B341"/>
      <c r="C341"/>
      <c r="D341"/>
      <c r="E341"/>
      <c r="F341"/>
    </row>
    <row r="342" spans="2:6" x14ac:dyDescent="0.25">
      <c r="B342"/>
      <c r="C342"/>
      <c r="D342"/>
      <c r="E342"/>
      <c r="F342"/>
    </row>
    <row r="343" spans="2:6" x14ac:dyDescent="0.25">
      <c r="B343"/>
      <c r="C343"/>
      <c r="D343"/>
      <c r="E343"/>
      <c r="F343"/>
    </row>
    <row r="344" spans="2:6" x14ac:dyDescent="0.25">
      <c r="B344"/>
      <c r="C344"/>
      <c r="D344"/>
      <c r="E344"/>
      <c r="F344"/>
    </row>
    <row r="345" spans="2:6" x14ac:dyDescent="0.25">
      <c r="B345"/>
      <c r="C345"/>
      <c r="D345"/>
      <c r="E345"/>
      <c r="F345"/>
    </row>
    <row r="346" spans="2:6" x14ac:dyDescent="0.25">
      <c r="B346"/>
      <c r="C346"/>
      <c r="D346"/>
      <c r="E346"/>
      <c r="F346"/>
    </row>
    <row r="347" spans="2:6" x14ac:dyDescent="0.25">
      <c r="B347"/>
      <c r="C347"/>
      <c r="D347"/>
      <c r="E347"/>
      <c r="F347"/>
    </row>
    <row r="348" spans="2:6" x14ac:dyDescent="0.25">
      <c r="B348"/>
      <c r="C348"/>
      <c r="D348"/>
      <c r="E348"/>
      <c r="F348"/>
    </row>
    <row r="349" spans="2:6" x14ac:dyDescent="0.25">
      <c r="B349"/>
      <c r="C349"/>
      <c r="D349"/>
      <c r="E349"/>
      <c r="F349"/>
    </row>
    <row r="350" spans="2:6" x14ac:dyDescent="0.25">
      <c r="B350"/>
      <c r="C350"/>
      <c r="D350"/>
      <c r="E350"/>
      <c r="F350"/>
    </row>
    <row r="351" spans="2:6" x14ac:dyDescent="0.25">
      <c r="B351"/>
      <c r="C351"/>
      <c r="D351"/>
      <c r="E351"/>
      <c r="F351"/>
    </row>
    <row r="352" spans="2:6" x14ac:dyDescent="0.25">
      <c r="B352"/>
      <c r="C352"/>
      <c r="D352"/>
      <c r="E352"/>
      <c r="F352"/>
    </row>
    <row r="353" spans="2:6" x14ac:dyDescent="0.25">
      <c r="B353"/>
      <c r="C353"/>
      <c r="D353"/>
      <c r="E353"/>
      <c r="F353"/>
    </row>
    <row r="354" spans="2:6" x14ac:dyDescent="0.25">
      <c r="B354"/>
      <c r="C354"/>
      <c r="D354"/>
      <c r="E354"/>
      <c r="F354"/>
    </row>
    <row r="355" spans="2:6" x14ac:dyDescent="0.25">
      <c r="B355"/>
      <c r="C355"/>
      <c r="D355"/>
      <c r="E355"/>
      <c r="F355"/>
    </row>
    <row r="356" spans="2:6" x14ac:dyDescent="0.25">
      <c r="B356"/>
      <c r="C356"/>
      <c r="D356"/>
      <c r="E356"/>
      <c r="F356"/>
    </row>
    <row r="357" spans="2:6" x14ac:dyDescent="0.25">
      <c r="B357"/>
      <c r="C357"/>
      <c r="D357"/>
      <c r="E357"/>
      <c r="F357"/>
    </row>
    <row r="358" spans="2:6" x14ac:dyDescent="0.25">
      <c r="B358"/>
      <c r="C358"/>
      <c r="D358"/>
      <c r="E358"/>
      <c r="F358"/>
    </row>
    <row r="359" spans="2:6" x14ac:dyDescent="0.25">
      <c r="B359"/>
      <c r="C359"/>
      <c r="D359"/>
      <c r="E359"/>
      <c r="F359"/>
    </row>
    <row r="360" spans="2:6" x14ac:dyDescent="0.25">
      <c r="B360"/>
      <c r="C360"/>
      <c r="D360"/>
      <c r="E360"/>
      <c r="F360"/>
    </row>
    <row r="361" spans="2:6" x14ac:dyDescent="0.25">
      <c r="B361"/>
      <c r="C361"/>
      <c r="D361"/>
      <c r="E361"/>
      <c r="F361"/>
    </row>
    <row r="362" spans="2:6" x14ac:dyDescent="0.25">
      <c r="B362"/>
      <c r="C362"/>
      <c r="D362"/>
      <c r="E362"/>
      <c r="F362"/>
    </row>
    <row r="363" spans="2:6" x14ac:dyDescent="0.25">
      <c r="B363"/>
      <c r="C363"/>
      <c r="D363"/>
      <c r="E363"/>
      <c r="F363"/>
    </row>
    <row r="364" spans="2:6" x14ac:dyDescent="0.25">
      <c r="B364"/>
      <c r="C364"/>
      <c r="D364"/>
      <c r="E364"/>
      <c r="F364"/>
    </row>
    <row r="365" spans="2:6" x14ac:dyDescent="0.25">
      <c r="B365"/>
      <c r="C365"/>
      <c r="D365"/>
      <c r="E365"/>
      <c r="F365"/>
    </row>
    <row r="366" spans="2:6" x14ac:dyDescent="0.25">
      <c r="B366"/>
      <c r="C366"/>
      <c r="D366"/>
      <c r="E366"/>
      <c r="F366"/>
    </row>
    <row r="367" spans="2:6" x14ac:dyDescent="0.25">
      <c r="B367"/>
      <c r="C367"/>
      <c r="D367"/>
      <c r="E367"/>
      <c r="F367"/>
    </row>
    <row r="368" spans="2:6" x14ac:dyDescent="0.25">
      <c r="B368"/>
      <c r="C368"/>
      <c r="D368"/>
      <c r="E368"/>
      <c r="F368"/>
    </row>
    <row r="369" spans="2:6" x14ac:dyDescent="0.25">
      <c r="B369"/>
      <c r="C369"/>
      <c r="D369"/>
      <c r="E369"/>
      <c r="F369"/>
    </row>
    <row r="370" spans="2:6" x14ac:dyDescent="0.25">
      <c r="B370"/>
      <c r="C370"/>
      <c r="D370"/>
      <c r="E370"/>
      <c r="F370"/>
    </row>
    <row r="371" spans="2:6" x14ac:dyDescent="0.25">
      <c r="B371"/>
      <c r="C371"/>
      <c r="D371"/>
      <c r="E371"/>
      <c r="F371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30"/>
  <sheetViews>
    <sheetView topLeftCell="B1" workbookViewId="0">
      <selection activeCell="D5" sqref="D5"/>
    </sheetView>
  </sheetViews>
  <sheetFormatPr baseColWidth="10" defaultRowHeight="15" x14ac:dyDescent="0.25"/>
  <cols>
    <col min="3" max="3" width="16" customWidth="1"/>
    <col min="12" max="12" width="16.28515625" customWidth="1"/>
    <col min="13" max="13" width="12.85546875" customWidth="1"/>
    <col min="14" max="14" width="14" customWidth="1"/>
    <col min="15" max="15" width="15" customWidth="1"/>
  </cols>
  <sheetData>
    <row r="2" spans="2:16" x14ac:dyDescent="0.25">
      <c r="D2" t="s">
        <v>21</v>
      </c>
      <c r="E2" s="70" t="s">
        <v>22</v>
      </c>
      <c r="F2" t="s">
        <v>11</v>
      </c>
      <c r="G2" t="s">
        <v>12</v>
      </c>
      <c r="H2" s="70" t="s">
        <v>13</v>
      </c>
      <c r="I2" s="70" t="s">
        <v>14</v>
      </c>
      <c r="J2" s="70" t="s">
        <v>15</v>
      </c>
      <c r="K2" s="70" t="s">
        <v>16</v>
      </c>
      <c r="L2" s="70" t="s">
        <v>17</v>
      </c>
      <c r="M2" t="s">
        <v>18</v>
      </c>
      <c r="N2" t="s">
        <v>19</v>
      </c>
      <c r="O2" s="70" t="s">
        <v>20</v>
      </c>
    </row>
    <row r="4" spans="2:16" x14ac:dyDescent="0.25">
      <c r="B4" s="1"/>
      <c r="C4" s="60" t="s">
        <v>48</v>
      </c>
      <c r="D4" s="17" t="s">
        <v>24</v>
      </c>
      <c r="E4" s="18" t="s">
        <v>25</v>
      </c>
      <c r="F4" s="18" t="s">
        <v>26</v>
      </c>
      <c r="G4" s="18" t="s">
        <v>27</v>
      </c>
      <c r="H4" s="18" t="s">
        <v>28</v>
      </c>
      <c r="I4" s="18" t="s">
        <v>29</v>
      </c>
      <c r="J4" s="18" t="s">
        <v>30</v>
      </c>
      <c r="K4" s="18" t="s">
        <v>31</v>
      </c>
      <c r="L4" s="18" t="s">
        <v>32</v>
      </c>
      <c r="M4" s="18" t="s">
        <v>33</v>
      </c>
      <c r="N4" s="18" t="s">
        <v>34</v>
      </c>
      <c r="O4" s="18" t="s">
        <v>35</v>
      </c>
      <c r="P4" s="19" t="s">
        <v>36</v>
      </c>
    </row>
    <row r="5" spans="2:16" x14ac:dyDescent="0.25">
      <c r="B5" s="69" t="s">
        <v>37</v>
      </c>
      <c r="C5" s="20" t="s">
        <v>22</v>
      </c>
      <c r="D5" s="58" t="str">
        <f>IF((MONTH(Modele_cal!$A2:$A367)=1),AVERAGE(Modele_cal!$D2:$D367),"")</f>
        <v/>
      </c>
      <c r="E5" s="58" t="e">
        <f ca="1">IF((MONTH(Modele_cal!$A2:$A367)=2),AVERAGE(Modele_cal!$D2:$D367),"")</f>
        <v>#DIV/0!</v>
      </c>
      <c r="F5" s="58" t="str">
        <f>IF((MONTH(Modele_cal!$A2:$A367)=3),AVERAGE(Modele_cal!$D2:$D367),"")</f>
        <v/>
      </c>
      <c r="G5" s="58" t="str">
        <f>IF((MONTH(Modele_cal!$A2:$A367)=4),AVERAGE(Modele_cal!$D2:$D367),"")</f>
        <v/>
      </c>
      <c r="H5" s="58" t="str">
        <f>IF((MONTH(Modele_cal!$A2:$A367)=5),AVERAGE(Modele_cal!$D2:$D367),"")</f>
        <v/>
      </c>
      <c r="I5" s="58" t="str">
        <f>IF((MONTH(Modele_cal!$A2:$A367)=6),AVERAGE(Modele_cal!$D2:$D367),"")</f>
        <v/>
      </c>
      <c r="J5" s="58" t="str">
        <f>IF((MONTH(Modele_cal!$A2:$A367)=7),AVERAGE(Modele_cal!$D2:$D367),"")</f>
        <v/>
      </c>
      <c r="K5" s="58" t="str">
        <f>IF((MONTH(Modele_cal!$A2:$A367)=8),AVERAGE(Modele_cal!$D2:$D367),"")</f>
        <v/>
      </c>
      <c r="L5" s="58" t="str">
        <f>IF((MONTH(Modele_cal!$A2:$A367)=9),AVERAGE(Modele_cal!$D2:$D367),"")</f>
        <v/>
      </c>
      <c r="M5" s="58" t="str">
        <f>IF((MONTH(Modele_cal!$A2:$A367)=10),AVERAGE(Modele_cal!$D2:$D367),"")</f>
        <v/>
      </c>
      <c r="N5" s="58" t="str">
        <f>IF((MONTH(Modele_cal!$A2:$A367)=11),AVERAGE(Modele_cal!$D2:$D367),"")</f>
        <v/>
      </c>
      <c r="O5" s="58" t="str">
        <f>IF((MONTH(Modele_cal!$A2:$A367)=12),AVERAGE(Modele_cal!$D2:$D367),"")</f>
        <v/>
      </c>
      <c r="P5" s="59" t="e">
        <f ca="1">AVERAGE(D5:O5)</f>
        <v>#DIV/0!</v>
      </c>
    </row>
    <row r="6" spans="2:16" ht="30" x14ac:dyDescent="0.25">
      <c r="B6" s="69"/>
      <c r="C6" s="20" t="s">
        <v>38</v>
      </c>
      <c r="D6" s="21">
        <f ca="1">SUMPRODUCT((MONTH(Modele_cal!$A2:$A367)=1)*(Modele_cal!$G2:$G367))</f>
        <v>58</v>
      </c>
      <c r="E6" s="21">
        <f ca="1">SUMPRODUCT((MONTH(Modele_cal!$A2:$A367)=2)*(Modele_cal!$G2:$G367))</f>
        <v>31</v>
      </c>
      <c r="F6" s="21">
        <f ca="1">SUMPRODUCT((MONTH(Modele_cal!$A2:$A367)=3)*(Modele_cal!$G2:$G367))</f>
        <v>35</v>
      </c>
      <c r="G6" s="21">
        <f ca="1">SUMPRODUCT((MONTH(Modele_cal!$A2:$A367)=4)*(Modele_cal!$G2:$G367))</f>
        <v>46</v>
      </c>
      <c r="H6" s="21">
        <f ca="1">SUMPRODUCT((MONTH(Modele_cal!$A2:$A367)=5)*(Modele_cal!$G2:$G367))</f>
        <v>47</v>
      </c>
      <c r="I6" s="21">
        <f ca="1">SUMPRODUCT((MONTH(Modele_cal!$A2:$A367)=6)*(Modele_cal!$G2:$G367))</f>
        <v>46</v>
      </c>
      <c r="J6" s="21">
        <f ca="1">SUMPRODUCT((MONTH(Modele_cal!$A2:$A367)=7)*(Modele_cal!$G2:$G367))</f>
        <v>58</v>
      </c>
      <c r="K6" s="21">
        <f ca="1">SUMPRODUCT((MONTH(Modele_cal!$A2:$A367)=8)*(Modele_cal!$G2:$G367))</f>
        <v>61</v>
      </c>
      <c r="L6" s="21">
        <f ca="1">SUMPRODUCT((MONTH(Modele_cal!$A2:$A367)=9)*(Modele_cal!$G2:$G367))</f>
        <v>49</v>
      </c>
      <c r="M6" s="21">
        <f ca="1">SUMPRODUCT((MONTH(Modele_cal!$A2:$A367)=10)*(Modele_cal!$G2:$G367))</f>
        <v>14</v>
      </c>
      <c r="N6" s="21">
        <f ca="1">SUMPRODUCT((MONTH(Modele_cal!$A2:$A367)=11)*(Modele_cal!$G2:$G367))</f>
        <v>14</v>
      </c>
      <c r="O6" s="21">
        <f ca="1">SUMPRODUCT((MONTH(Modele_cal!$A2:$A367)=12)*(Modele_cal!$G2:$G367))</f>
        <v>21</v>
      </c>
      <c r="P6" s="22">
        <f t="shared" ref="P6" ca="1" si="0">SUM(D6:O6)</f>
        <v>480</v>
      </c>
    </row>
    <row r="7" spans="2:16" x14ac:dyDescent="0.25">
      <c r="B7" s="69"/>
      <c r="C7" s="23" t="s">
        <v>39</v>
      </c>
      <c r="D7" s="21" t="str">
        <f>IF((MONTH(Modele_cal!$A2:$A367)=1),AVERAGE(Modele_cal!$H2:$H367),"")</f>
        <v/>
      </c>
      <c r="E7" s="21" t="str">
        <f>IF((MONTH(Modele_cal!$A2:$A367)=2),AVERAGE(Modele_cal!$H2:$H367),"")</f>
        <v/>
      </c>
      <c r="F7" s="21">
        <f>IF((MONTH(Modele_cal!$A2:$A367)=3),AVERAGE(Modele_cal!$H2:$H367),"")</f>
        <v>6</v>
      </c>
      <c r="G7" s="21" t="str">
        <f>IF((MONTH(Modele_cal!$A2:$A367)=4),AVERAGE(Modele_cal!$H2:$H367),"")</f>
        <v/>
      </c>
      <c r="H7" s="21" t="str">
        <f>IF((MONTH(Modele_cal!$A2:$A367)=5),AVERAGE(Modele_cal!$H2:$H367),"")</f>
        <v/>
      </c>
      <c r="I7" s="21" t="str">
        <f>IF((MONTH(Modele_cal!$A2:$A367)=6),AVERAGE(Modele_cal!$H2:$H367),"")</f>
        <v/>
      </c>
      <c r="J7" s="21" t="str">
        <f>IF((MONTH(Modele_cal!$A2:$A367)=7),AVERAGE(Modele_cal!$H2:$H367),"")</f>
        <v/>
      </c>
      <c r="K7" s="21" t="str">
        <f>IF((MONTH(Modele_cal!$A2:$A367)=81),AVERAGE(Modele_cal!$H2:$H367),"")</f>
        <v/>
      </c>
      <c r="L7" s="21" t="str">
        <f>IF((MONTH(Modele_cal!$A2:$A367)=9),AVERAGE(Modele_cal!$H2:$H367),"")</f>
        <v/>
      </c>
      <c r="M7" s="21" t="str">
        <f>IF((MONTH(Modele_cal!$A2:$A367)=10),AVERAGE(Modele_cal!$H2:$H367),"")</f>
        <v/>
      </c>
      <c r="N7" s="21" t="str">
        <f>IF((MONTH(Modele_cal!$A2:$A367)=11),AVERAGE(Modele_cal!$H2:$H367),"")</f>
        <v/>
      </c>
      <c r="O7" s="21" t="str">
        <f>IF((MONTH(Modele_cal!$A2:$A367)=12),AVERAGE(Modele_cal!$H2:$H367),"")</f>
        <v/>
      </c>
      <c r="P7" s="22">
        <f>AVERAGE(D7:O7)</f>
        <v>6</v>
      </c>
    </row>
    <row r="8" spans="2:16" x14ac:dyDescent="0.25">
      <c r="B8" s="69"/>
      <c r="C8" s="20" t="s">
        <v>41</v>
      </c>
      <c r="D8" s="24" t="str">
        <f>IF((MONTH(Modele_cal!$A2:$A367)=1),AVERAGE(Modele_cal!$I2:$I367),"")</f>
        <v/>
      </c>
      <c r="E8" s="24" t="str">
        <f>IF((MONTH(Modele_cal!$A2:$A367)=2),AVERAGE(Modele_cal!$I2:$I367),"")</f>
        <v/>
      </c>
      <c r="F8" s="24" t="str">
        <f>IF((MONTH(Modele_cal!$A2:$A367)=3),AVERAGE(Modele_cal!$I2:$I367),"")</f>
        <v/>
      </c>
      <c r="G8" s="24">
        <f>IF((MONTH(Modele_cal!$A2:$A367)=4),AVERAGE(Modele_cal!$I2:$I367),"")</f>
        <v>7</v>
      </c>
      <c r="H8" s="24" t="str">
        <f>IF((MONTH(Modele_cal!$A2:$A367)=5),AVERAGE(Modele_cal!$I2:$I367),"")</f>
        <v/>
      </c>
      <c r="I8" s="24" t="str">
        <f>IF((MONTH(Modele_cal!$A2:$A367)=6),AVERAGE(Modele_cal!$I2:$I367),"")</f>
        <v/>
      </c>
      <c r="J8" s="24" t="str">
        <f>IF((MONTH(Modele_cal!$A2:$A367)=7),AVERAGE(Modele_cal!$I2:$I367),"")</f>
        <v/>
      </c>
      <c r="K8" s="24" t="str">
        <f>IF((MONTH(Modele_cal!$A2:$A367)=8),AVERAGE(Modele_cal!$I2:$I367),"")</f>
        <v/>
      </c>
      <c r="L8" s="24" t="str">
        <f>IF((MONTH(Modele_cal!$A2:$A367)=9),AVERAGE(Modele_cal!$I2:$I367),"")</f>
        <v/>
      </c>
      <c r="M8" s="24" t="str">
        <f>IF((MONTH(Modele_cal!$A2:$A367)=10),AVERAGE(Modele_cal!$I2:$I367),"")</f>
        <v/>
      </c>
      <c r="N8" s="24" t="str">
        <f>IF((MONTH(Modele_cal!$A2:$A367)=11),AVERAGE(Modele_cal!$I2:$I367),"")</f>
        <v/>
      </c>
      <c r="O8" s="24" t="str">
        <f>IF((MONTH(Modele_cal!$A2:$A367)=12),AVERAGE(Modele_cal!$I2:$I367),"")</f>
        <v/>
      </c>
      <c r="P8" s="22">
        <f>AVERAGE(D8:O8)</f>
        <v>7</v>
      </c>
    </row>
    <row r="9" spans="2:16" x14ac:dyDescent="0.25">
      <c r="B9" s="69"/>
      <c r="C9" s="20" t="s">
        <v>16</v>
      </c>
      <c r="D9" s="24">
        <f>SUMPRODUCT((MONTH(Modele_cal!$A2:$A367)=1)*(Modele_cal!$J2:$J367))</f>
        <v>40</v>
      </c>
      <c r="E9" s="24">
        <f>SUMPRODUCT((MONTH(Modele_cal!$A2:$A367)=2)*(Modele_cal!$J2:$J367))</f>
        <v>24</v>
      </c>
      <c r="F9" s="24">
        <f>SUMPRODUCT((MONTH(Modele_cal!$A2:$A367)=3)*(Modele_cal!$J2:$J367))</f>
        <v>32</v>
      </c>
      <c r="G9" s="24">
        <f>SUMPRODUCT((MONTH(Modele_cal!$A2:$A367)=4)*(Modele_cal!$J2:$J367))</f>
        <v>32</v>
      </c>
      <c r="H9" s="24">
        <f>SUMPRODUCT((MONTH(Modele_cal!$A2:$A367)=5)*(Modele_cal!$J2:$J367))</f>
        <v>40</v>
      </c>
      <c r="I9" s="24">
        <f>SUMPRODUCT((MONTH(Modele_cal!$A2:$A367)=6)*(Modele_cal!$J2:$J367))</f>
        <v>32</v>
      </c>
      <c r="J9" s="24">
        <f>SUMPRODUCT((MONTH(Modele_cal!$A2:$A367)=7)*(Modele_cal!$J2:$J367))</f>
        <v>32</v>
      </c>
      <c r="K9" s="24">
        <f>SUMPRODUCT((MONTH(Modele_cal!$A2:$A367)=8)*(Modele_cal!$J2:$J367))</f>
        <v>32</v>
      </c>
      <c r="L9" s="24">
        <f>SUMPRODUCT((MONTH(Modele_cal!$A2:$A367)=9)*(Modele_cal!$J2:$J367))</f>
        <v>32</v>
      </c>
      <c r="M9" s="24">
        <f>SUMPRODUCT((MONTH(Modele_cal!$A2:$A367)=10)*(Modele_cal!$J2:$J367))</f>
        <v>16</v>
      </c>
      <c r="N9" s="24">
        <f>SUMPRODUCT((MONTH(Modele_cal!$A2:$A367)=11)*(Modele_cal!$J2:$J367))</f>
        <v>16</v>
      </c>
      <c r="O9" s="24">
        <f>SUMPRODUCT((MONTH(Modele_cal!$A2:$A367)=12)*(Modele_cal!$J2:$J367))</f>
        <v>16</v>
      </c>
      <c r="P9" s="22">
        <f>SUM(D9:O9)</f>
        <v>344</v>
      </c>
    </row>
    <row r="10" spans="2:16" x14ac:dyDescent="0.25">
      <c r="B10" s="69"/>
      <c r="C10" s="20" t="s">
        <v>40</v>
      </c>
      <c r="D10" s="21" t="str">
        <f>IF((MONTH(Modele_cal!$A2:$A367)=1),AVERAGE(Modele_cal!$K2:$K367),"")</f>
        <v/>
      </c>
      <c r="E10" s="21" t="str">
        <f>IF((MONTH(Modele_cal!$A2:$A367)=2),AVERAGE(Modele_cal!$K2:$K367),"")</f>
        <v/>
      </c>
      <c r="F10" s="21" t="str">
        <f>IF((MONTH(Modele_cal!$A2:$A367)=3),AVERAGE(Modele_cal!$K2:$K367),"")</f>
        <v/>
      </c>
      <c r="G10" s="21" t="str">
        <f>IF((MONTH(Modele_cal!$A2:$A367)=4),AVERAGE(Modele_cal!$K2:$K367),"")</f>
        <v/>
      </c>
      <c r="H10" s="21" t="e">
        <f ca="1">IF((MONTH(Modele_cal!$A2:$A367)=5),AVERAGE(Modele_cal!$K2:$K367),"")</f>
        <v>#DIV/0!</v>
      </c>
      <c r="I10" s="21" t="str">
        <f>IF((MONTH(Modele_cal!$A2:$A367)=6),AVERAGE(Modele_cal!$K2:$K367),"")</f>
        <v/>
      </c>
      <c r="J10" s="21" t="str">
        <f>IF((MONTH(Modele_cal!$A2:$A367)=7),AVERAGE(Modele_cal!$K2:$K367),"")</f>
        <v/>
      </c>
      <c r="K10" s="21" t="str">
        <f>IF((MONTH(Modele_cal!$A2:$A367)=8),AVERAGE(Modele_cal!$K2:$K367),"")</f>
        <v/>
      </c>
      <c r="L10" s="21" t="str">
        <f>IF((MONTH(Modele_cal!$A2:$A367)=9),AVERAGE(Modele_cal!$K2:$K367),"")</f>
        <v/>
      </c>
      <c r="M10" s="21" t="str">
        <f>IF((MONTH(Modele_cal!$A2:$A367)=10),AVERAGE(Modele_cal!$K2:$K367),"")</f>
        <v/>
      </c>
      <c r="N10" s="21" t="str">
        <f>IF((MONTH(Modele_cal!$A2:$A367)=11),AVERAGE(Modele_cal!$K2:$K367),"")</f>
        <v/>
      </c>
      <c r="O10" s="21" t="str">
        <f>IF((MONTH(Modele_cal!$A2:$A367)=12),AVERAGE(Modele_cal!$K2:$K367),"")</f>
        <v/>
      </c>
      <c r="P10" s="22" t="e">
        <f ca="1">AVERAGE(D10:O10)</f>
        <v>#DIV/0!</v>
      </c>
    </row>
    <row r="11" spans="2:16" ht="30" x14ac:dyDescent="0.25">
      <c r="B11" s="69"/>
      <c r="C11" s="20" t="s">
        <v>20</v>
      </c>
      <c r="D11" s="57" t="str">
        <f>IF((MONTH(Modele_cal!$A2:$A367)=1),AVERAGE(Modele_cal!$N2:$N367),"")</f>
        <v/>
      </c>
      <c r="E11" s="57" t="str">
        <f>IF((MONTH(Modele_cal!$A2:$A367)=2),AVERAGE(Modele_cal!$N2:$N367),"")</f>
        <v/>
      </c>
      <c r="F11" s="57" t="str">
        <f>IF((MONTH(Modele_cal!$A2:$A367)=3),AVERAGE(Modele_cal!$N2:$N367),"")</f>
        <v/>
      </c>
      <c r="G11" s="57" t="str">
        <f>IF((MONTH(Modele_cal!$A2:$A367)=4),AVERAGE(Modele_cal!$N2:$N367),"")</f>
        <v/>
      </c>
      <c r="H11" s="57" t="e">
        <f>IF((MONTH(Modele_cal!$A2:$A367)=5),AVERAGE(Modele_cal!$N2:$N367),"")</f>
        <v>#DIV/0!</v>
      </c>
      <c r="I11" s="57" t="str">
        <f>IF((MONTH(Modele_cal!$A2:$A367)=6),AVERAGE(Modele_cal!$N2:$N367),"")</f>
        <v/>
      </c>
      <c r="J11" s="57" t="str">
        <f>IF((MONTH(Modele_cal!$A2:$A367)=7),AVERAGE(Modele_cal!$N2:$N367),"")</f>
        <v/>
      </c>
      <c r="K11" s="57" t="str">
        <f>IF((MONTH(Modele_cal!$A2:$A367)=8),AVERAGE(Modele_cal!$N2:$N367),"")</f>
        <v/>
      </c>
      <c r="L11" s="57" t="str">
        <f>IF((MONTH(Modele_cal!$A2:$A367)=9),AVERAGE(Modele_cal!$N2:$N367),"")</f>
        <v/>
      </c>
      <c r="M11" s="57" t="str">
        <f>IF((MONTH(Modele_cal!$A2:$A367)=10),AVERAGE(Modele_cal!$N2:$N367),"")</f>
        <v/>
      </c>
      <c r="N11" s="57" t="str">
        <f>IF((MONTH(Modele_cal!$A2:$A367)=11),AVERAGE(Modele_cal!$N2:$N367),"")</f>
        <v/>
      </c>
      <c r="O11" s="57" t="str">
        <f>IF((MONTH(Modele_cal!$A2:$A367)=12),AVERAGE(Modele_cal!$N2:$N367),"")</f>
        <v/>
      </c>
      <c r="P11" s="22" t="e">
        <f>AVERAGE(D11:O11)</f>
        <v>#DIV/0!</v>
      </c>
    </row>
    <row r="12" spans="2:16" ht="30" x14ac:dyDescent="0.25">
      <c r="B12" s="65" t="s">
        <v>42</v>
      </c>
      <c r="C12" s="20" t="s">
        <v>38</v>
      </c>
      <c r="D12" s="21"/>
      <c r="E12" s="21"/>
      <c r="F12" s="21"/>
      <c r="G12" s="21"/>
      <c r="H12" s="21"/>
      <c r="I12" s="21"/>
      <c r="J12" s="21"/>
      <c r="K12" s="22"/>
      <c r="L12" s="22"/>
      <c r="M12" s="22"/>
      <c r="N12" s="22"/>
      <c r="O12" s="22"/>
      <c r="P12" s="22"/>
    </row>
    <row r="13" spans="2:16" x14ac:dyDescent="0.25">
      <c r="B13" s="65"/>
      <c r="C13" s="20" t="s">
        <v>39</v>
      </c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</row>
    <row r="14" spans="2:16" x14ac:dyDescent="0.25">
      <c r="B14" s="65"/>
      <c r="C14" s="20" t="s">
        <v>40</v>
      </c>
      <c r="D14" s="25"/>
      <c r="E14" s="25"/>
      <c r="F14" s="25"/>
      <c r="G14" s="26"/>
      <c r="H14" s="26"/>
      <c r="I14" s="25"/>
      <c r="J14" s="25"/>
      <c r="K14" s="25"/>
      <c r="L14" s="25"/>
      <c r="M14" s="25"/>
      <c r="N14" s="25"/>
      <c r="O14" s="25"/>
      <c r="P14" s="25"/>
    </row>
    <row r="15" spans="2:16" x14ac:dyDescent="0.25">
      <c r="B15" s="66"/>
      <c r="C15" s="20" t="s">
        <v>41</v>
      </c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</row>
    <row r="16" spans="2:16" x14ac:dyDescent="0.25">
      <c r="B16" s="67" t="s">
        <v>43</v>
      </c>
      <c r="C16" s="27" t="s">
        <v>44</v>
      </c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2:16" x14ac:dyDescent="0.25">
      <c r="B17" s="68"/>
      <c r="C17" s="20" t="s">
        <v>39</v>
      </c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</row>
    <row r="20" spans="2:16" ht="30" x14ac:dyDescent="0.25">
      <c r="C20" s="29" t="s">
        <v>45</v>
      </c>
      <c r="D20" s="30" t="s">
        <v>24</v>
      </c>
      <c r="E20" s="30" t="s">
        <v>25</v>
      </c>
      <c r="F20" s="30" t="s">
        <v>26</v>
      </c>
      <c r="G20" s="30" t="s">
        <v>27</v>
      </c>
      <c r="H20" s="30" t="s">
        <v>28</v>
      </c>
      <c r="I20" s="30" t="s">
        <v>29</v>
      </c>
      <c r="J20" s="30" t="s">
        <v>30</v>
      </c>
      <c r="K20" s="30" t="s">
        <v>31</v>
      </c>
      <c r="L20" s="30" t="s">
        <v>32</v>
      </c>
      <c r="M20" s="30" t="s">
        <v>33</v>
      </c>
      <c r="N20" s="30" t="s">
        <v>34</v>
      </c>
      <c r="O20" s="30" t="s">
        <v>35</v>
      </c>
      <c r="P20" s="31" t="s">
        <v>36</v>
      </c>
    </row>
    <row r="21" spans="2:16" x14ac:dyDescent="0.25">
      <c r="C21" s="32">
        <v>2015</v>
      </c>
      <c r="D21" s="33">
        <f>'[1]Janvier 2015'!AH14</f>
        <v>0</v>
      </c>
      <c r="E21" s="33">
        <f>'[1]Février 2015'!AH14</f>
        <v>0</v>
      </c>
      <c r="F21" s="33">
        <f>'[1]Mars 2015'!AH14</f>
        <v>0</v>
      </c>
      <c r="G21" s="33">
        <f>'[1]Avril 2015'!AH14</f>
        <v>0</v>
      </c>
      <c r="H21" s="33">
        <f>'[1]Mai 2015'!AH14</f>
        <v>0</v>
      </c>
      <c r="I21" s="33">
        <f>'[1]Juin 2015'!AH14</f>
        <v>0</v>
      </c>
      <c r="J21" s="33">
        <f>'[1]Juillet 2015'!AH14</f>
        <v>0</v>
      </c>
      <c r="K21" s="33">
        <f>'[1]Aout 2015'!AH14</f>
        <v>0</v>
      </c>
      <c r="L21" s="33">
        <f>'[1]Septembre 2015'!AH14</f>
        <v>0</v>
      </c>
      <c r="M21" s="33">
        <f>'[1]Octobre 2015'!AH14</f>
        <v>0</v>
      </c>
      <c r="N21" s="33">
        <f>'[1]Novembre 2015'!AH14</f>
        <v>0</v>
      </c>
      <c r="O21" s="33">
        <f>'[1]Decembre 2015'!AH14</f>
        <v>0</v>
      </c>
      <c r="P21" s="34">
        <f>AVERAGE(D21:J21,L21,L21:O21)</f>
        <v>0</v>
      </c>
    </row>
    <row r="22" spans="2:16" x14ac:dyDescent="0.25">
      <c r="C22" s="35" t="s">
        <v>23</v>
      </c>
      <c r="D22" s="36">
        <f>'[1]Janvier 2016'!AH14</f>
        <v>0</v>
      </c>
      <c r="E22" s="36">
        <f>[1]février2016!AH14</f>
        <v>0</v>
      </c>
      <c r="F22" s="36">
        <f>[1]mars2016!AH14</f>
        <v>0</v>
      </c>
      <c r="G22" s="36">
        <f>[1]avril2016!AH14</f>
        <v>0</v>
      </c>
      <c r="H22" s="36">
        <f>'[1]mai 2016'!AH14</f>
        <v>0</v>
      </c>
      <c r="I22" s="36">
        <f>'[1]juin 2016'!AH14</f>
        <v>0</v>
      </c>
      <c r="J22" s="36">
        <f>'[1]Juillet 2016'!AH14</f>
        <v>0</v>
      </c>
      <c r="K22" s="36">
        <f>'[1]Aout 2016'!AH14</f>
        <v>0</v>
      </c>
      <c r="L22" s="36">
        <f>'[1]Septembre 2016'!AH14</f>
        <v>0</v>
      </c>
      <c r="M22" s="36">
        <f>'[1]Octobre 2016'!AH14</f>
        <v>0</v>
      </c>
      <c r="N22" s="36">
        <f>'[1]Novembre 2016'!AH14</f>
        <v>0</v>
      </c>
      <c r="O22" s="36">
        <f>'[1]Décembre 2016'!AH14</f>
        <v>0</v>
      </c>
      <c r="P22" s="37">
        <f>AVERAGE(D22:O22)</f>
        <v>0</v>
      </c>
    </row>
    <row r="24" spans="2:16" ht="30" x14ac:dyDescent="0.25">
      <c r="C24" s="38" t="s">
        <v>46</v>
      </c>
      <c r="D24" s="39" t="s">
        <v>24</v>
      </c>
      <c r="E24" s="40" t="s">
        <v>25</v>
      </c>
      <c r="F24" s="40" t="s">
        <v>26</v>
      </c>
      <c r="G24" s="40" t="s">
        <v>27</v>
      </c>
      <c r="H24" s="40" t="s">
        <v>28</v>
      </c>
      <c r="I24" s="40" t="s">
        <v>29</v>
      </c>
      <c r="J24" s="40" t="s">
        <v>30</v>
      </c>
      <c r="K24" s="40" t="s">
        <v>31</v>
      </c>
      <c r="L24" s="40" t="s">
        <v>32</v>
      </c>
      <c r="M24" s="40" t="s">
        <v>33</v>
      </c>
      <c r="N24" s="40" t="s">
        <v>34</v>
      </c>
      <c r="O24" s="40" t="s">
        <v>35</v>
      </c>
      <c r="P24" s="41" t="s">
        <v>36</v>
      </c>
    </row>
    <row r="25" spans="2:16" x14ac:dyDescent="0.25">
      <c r="C25" s="42">
        <v>2015</v>
      </c>
      <c r="D25" s="43">
        <v>679</v>
      </c>
      <c r="E25" s="43">
        <v>657</v>
      </c>
      <c r="F25" s="43">
        <v>832</v>
      </c>
      <c r="G25" s="43">
        <v>697</v>
      </c>
      <c r="H25" s="43">
        <v>620</v>
      </c>
      <c r="I25" s="43">
        <v>793</v>
      </c>
      <c r="J25" s="43">
        <v>642</v>
      </c>
      <c r="K25" s="43">
        <v>0</v>
      </c>
      <c r="L25" s="43">
        <v>661</v>
      </c>
      <c r="M25" s="43">
        <v>734</v>
      </c>
      <c r="N25" s="43">
        <v>708</v>
      </c>
      <c r="O25" s="43">
        <v>633</v>
      </c>
      <c r="P25" s="44">
        <f>SUM(D25:O25)</f>
        <v>7656</v>
      </c>
    </row>
    <row r="26" spans="2:16" x14ac:dyDescent="0.25">
      <c r="C26" s="45" t="s">
        <v>23</v>
      </c>
      <c r="D26" s="46">
        <f ca="1">D6</f>
        <v>58</v>
      </c>
      <c r="E26" s="46">
        <f t="shared" ref="E26:O26" ca="1" si="1">E6</f>
        <v>31</v>
      </c>
      <c r="F26" s="46">
        <f t="shared" ca="1" si="1"/>
        <v>35</v>
      </c>
      <c r="G26" s="46">
        <f t="shared" ca="1" si="1"/>
        <v>46</v>
      </c>
      <c r="H26" s="46">
        <f t="shared" ca="1" si="1"/>
        <v>47</v>
      </c>
      <c r="I26" s="46">
        <f t="shared" ca="1" si="1"/>
        <v>46</v>
      </c>
      <c r="J26" s="46">
        <f t="shared" ca="1" si="1"/>
        <v>58</v>
      </c>
      <c r="K26" s="46">
        <f t="shared" ca="1" si="1"/>
        <v>61</v>
      </c>
      <c r="L26" s="46">
        <f t="shared" ca="1" si="1"/>
        <v>49</v>
      </c>
      <c r="M26" s="46">
        <f t="shared" ca="1" si="1"/>
        <v>14</v>
      </c>
      <c r="N26" s="46">
        <f t="shared" ca="1" si="1"/>
        <v>14</v>
      </c>
      <c r="O26" s="46">
        <f t="shared" ca="1" si="1"/>
        <v>21</v>
      </c>
      <c r="P26" s="47">
        <f ca="1">SUM(D26:O26)</f>
        <v>480</v>
      </c>
    </row>
    <row r="28" spans="2:16" x14ac:dyDescent="0.25">
      <c r="C28" s="48" t="s">
        <v>47</v>
      </c>
      <c r="D28" s="49" t="s">
        <v>24</v>
      </c>
      <c r="E28" s="50" t="s">
        <v>25</v>
      </c>
      <c r="F28" s="50" t="s">
        <v>26</v>
      </c>
      <c r="G28" s="50" t="s">
        <v>27</v>
      </c>
      <c r="H28" s="50" t="s">
        <v>28</v>
      </c>
      <c r="I28" s="50" t="s">
        <v>29</v>
      </c>
      <c r="J28" s="50" t="s">
        <v>30</v>
      </c>
      <c r="K28" s="50" t="s">
        <v>31</v>
      </c>
      <c r="L28" s="50" t="s">
        <v>32</v>
      </c>
      <c r="M28" s="50" t="s">
        <v>33</v>
      </c>
      <c r="N28" s="50" t="s">
        <v>34</v>
      </c>
      <c r="O28" s="50" t="s">
        <v>35</v>
      </c>
      <c r="P28" s="51" t="s">
        <v>36</v>
      </c>
    </row>
    <row r="29" spans="2:16" x14ac:dyDescent="0.25">
      <c r="C29" s="52">
        <v>2015</v>
      </c>
      <c r="D29" s="53">
        <f>'[1]Janvier 2015'!AH11</f>
        <v>0</v>
      </c>
      <c r="E29" s="54">
        <f>'[1]Février 2015'!AH11</f>
        <v>0</v>
      </c>
      <c r="F29" s="53">
        <f>'[1]Mars 2015'!AH11</f>
        <v>0</v>
      </c>
      <c r="G29" s="53">
        <f>'[1]Avril 2015'!AH11</f>
        <v>0</v>
      </c>
      <c r="H29" s="53">
        <f>'[1]Mai 2015'!AH11</f>
        <v>0</v>
      </c>
      <c r="I29" s="53">
        <f>'[1]Juin 2015'!AH11</f>
        <v>0</v>
      </c>
      <c r="J29" s="53">
        <f>'[1]Juillet 2015'!AH11</f>
        <v>0</v>
      </c>
      <c r="K29" s="53">
        <f>'[1]Aout 2015'!AH11</f>
        <v>0</v>
      </c>
      <c r="L29" s="53">
        <f>'[1]Septembre 2015'!AH11</f>
        <v>0</v>
      </c>
      <c r="M29" s="53">
        <f>'[1]Octobre 2015'!AH11</f>
        <v>0</v>
      </c>
      <c r="N29" s="53">
        <f>'[1]Novembre 2015'!AH11</f>
        <v>0</v>
      </c>
      <c r="O29" s="53">
        <f>'[1]Decembre 2015'!AH11</f>
        <v>0</v>
      </c>
      <c r="P29" s="55">
        <f>AVERAGE(D29:J29,L29:O29)</f>
        <v>0</v>
      </c>
    </row>
    <row r="30" spans="2:16" x14ac:dyDescent="0.25">
      <c r="C30" s="56" t="s">
        <v>23</v>
      </c>
      <c r="D30" s="55" t="str">
        <f>D10</f>
        <v/>
      </c>
      <c r="E30" s="55" t="str">
        <f t="shared" ref="E30:P30" si="2">E10</f>
        <v/>
      </c>
      <c r="F30" s="55" t="str">
        <f t="shared" si="2"/>
        <v/>
      </c>
      <c r="G30" s="55" t="str">
        <f t="shared" si="2"/>
        <v/>
      </c>
      <c r="H30" s="55" t="e">
        <f t="shared" ca="1" si="2"/>
        <v>#DIV/0!</v>
      </c>
      <c r="I30" s="55" t="str">
        <f t="shared" si="2"/>
        <v/>
      </c>
      <c r="J30" s="55" t="str">
        <f t="shared" si="2"/>
        <v/>
      </c>
      <c r="K30" s="55" t="str">
        <f t="shared" si="2"/>
        <v/>
      </c>
      <c r="L30" s="55" t="str">
        <f t="shared" si="2"/>
        <v/>
      </c>
      <c r="M30" s="55" t="str">
        <f t="shared" si="2"/>
        <v/>
      </c>
      <c r="N30" s="55" t="str">
        <f t="shared" si="2"/>
        <v/>
      </c>
      <c r="O30" s="55" t="str">
        <f t="shared" si="2"/>
        <v/>
      </c>
      <c r="P30" s="55" t="e">
        <f t="shared" ca="1" si="2"/>
        <v>#DIV/0!</v>
      </c>
    </row>
  </sheetData>
  <mergeCells count="3">
    <mergeCell ref="B12:B15"/>
    <mergeCell ref="B16:B17"/>
    <mergeCell ref="B5:B1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B14"/>
  <sheetViews>
    <sheetView showGridLines="0" workbookViewId="0">
      <selection activeCell="C12" sqref="C12"/>
    </sheetView>
  </sheetViews>
  <sheetFormatPr baseColWidth="10" defaultRowHeight="15" x14ac:dyDescent="0.25"/>
  <cols>
    <col min="1" max="1" width="20.28515625" bestFit="1" customWidth="1"/>
    <col min="2" max="2" width="23.7109375" customWidth="1"/>
  </cols>
  <sheetData>
    <row r="1" spans="1:2" s="1" customFormat="1" ht="18" customHeight="1" x14ac:dyDescent="0.25">
      <c r="A1" s="15" t="s">
        <v>0</v>
      </c>
      <c r="B1" s="14">
        <v>2016</v>
      </c>
    </row>
    <row r="2" spans="1:2" x14ac:dyDescent="0.25">
      <c r="A2" s="12" t="s">
        <v>1</v>
      </c>
      <c r="B2" s="11">
        <f>DATE(An,1,1)</f>
        <v>42370</v>
      </c>
    </row>
    <row r="3" spans="1:2" x14ac:dyDescent="0.25">
      <c r="A3" s="12" t="s">
        <v>2</v>
      </c>
      <c r="B3" s="11">
        <f>ROUND(DATE(An,4,MOD(234-11*MOD(B1,19),30))/7,0)*7-6</f>
        <v>42456</v>
      </c>
    </row>
    <row r="4" spans="1:2" x14ac:dyDescent="0.25">
      <c r="A4" s="13" t="s">
        <v>3</v>
      </c>
      <c r="B4" s="11">
        <f>B3+1</f>
        <v>42457</v>
      </c>
    </row>
    <row r="5" spans="1:2" x14ac:dyDescent="0.25">
      <c r="A5" s="13" t="s">
        <v>10</v>
      </c>
      <c r="B5" s="11">
        <f>DATE(An,5,1)</f>
        <v>42491</v>
      </c>
    </row>
    <row r="6" spans="1:2" x14ac:dyDescent="0.25">
      <c r="A6" s="12" t="s">
        <v>9</v>
      </c>
      <c r="B6" s="11">
        <f>DATE(An,5,8)</f>
        <v>42498</v>
      </c>
    </row>
    <row r="7" spans="1:2" x14ac:dyDescent="0.25">
      <c r="A7" s="13" t="s">
        <v>4</v>
      </c>
      <c r="B7" s="11">
        <f>B3+39</f>
        <v>42495</v>
      </c>
    </row>
    <row r="8" spans="1:2" x14ac:dyDescent="0.25">
      <c r="A8" s="13" t="s">
        <v>5</v>
      </c>
      <c r="B8" s="11">
        <f>B3+49</f>
        <v>42505</v>
      </c>
    </row>
    <row r="9" spans="1:2" x14ac:dyDescent="0.25">
      <c r="A9" s="13" t="s">
        <v>6</v>
      </c>
      <c r="B9" s="11">
        <f>B3+50</f>
        <v>42506</v>
      </c>
    </row>
    <row r="10" spans="1:2" x14ac:dyDescent="0.25">
      <c r="A10" s="12">
        <v>42565</v>
      </c>
      <c r="B10" s="11">
        <f>DATE(An,7,14)</f>
        <v>42565</v>
      </c>
    </row>
    <row r="11" spans="1:2" x14ac:dyDescent="0.25">
      <c r="A11" s="12">
        <v>42597</v>
      </c>
      <c r="B11" s="11">
        <f>DATE(An,8,15)</f>
        <v>42597</v>
      </c>
    </row>
    <row r="12" spans="1:2" x14ac:dyDescent="0.25">
      <c r="A12" s="13" t="s">
        <v>7</v>
      </c>
      <c r="B12" s="11">
        <f>DATE(An,11,1)</f>
        <v>42675</v>
      </c>
    </row>
    <row r="13" spans="1:2" x14ac:dyDescent="0.25">
      <c r="A13" s="12">
        <v>42685</v>
      </c>
      <c r="B13" s="11">
        <f>DATE(An,11,11)</f>
        <v>42685</v>
      </c>
    </row>
    <row r="14" spans="1:2" x14ac:dyDescent="0.25">
      <c r="A14" s="12" t="s">
        <v>8</v>
      </c>
      <c r="B14" s="11">
        <f>DATE(An,12,25)</f>
        <v>42729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Modele_cal</vt:lpstr>
      <vt:lpstr>Feuil1</vt:lpstr>
      <vt:lpstr>Totaux</vt:lpstr>
      <vt:lpstr>Param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Eric</cp:lastModifiedBy>
  <cp:lastPrinted>2016-09-08T13:05:01Z</cp:lastPrinted>
  <dcterms:created xsi:type="dcterms:W3CDTF">2016-09-07T20:10:46Z</dcterms:created>
  <dcterms:modified xsi:type="dcterms:W3CDTF">2016-10-12T10:54:21Z</dcterms:modified>
</cp:coreProperties>
</file>