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checkCompatibility="1" autoCompressPictures="0"/>
  <bookViews>
    <workbookView xWindow="240" yWindow="45" windowWidth="25365" windowHeight="14475" tabRatio="678"/>
  </bookViews>
  <sheets>
    <sheet name="SEM 1 - APRES" sheetId="28" r:id="rId1"/>
  </sheets>
  <definedNames>
    <definedName name="lunDeb">'SEM 1 - APRES'!$E$4:$E$74</definedName>
    <definedName name="lunFin">'SEM 1 - APRES'!$F$4:$F$74</definedName>
    <definedName name="Z_97C94438_AF9F_4646_B61E_9F5EA4BD45DB_.wvu.Cols" localSheetId="0" hidden="1">'SEM 1 - APRES'!$G:$N,'SEM 1 - APRES'!$V:$AC,'SEM 1 - APRES'!$AF:$AM,'SEM 1 - APRES'!$AP:$AW,'SEM 1 - APRES'!$AZ:$BG,'SEM 1 - APRES'!$BJ:$CA</definedName>
    <definedName name="Z_97C94438_AF9F_4646_B61E_9F5EA4BD45DB_.wvu.PrintArea" localSheetId="0" hidden="1">'SEM 1 - APRES'!$A$1:$CB$96</definedName>
    <definedName name="_xlnm.Print_Area" localSheetId="0">'SEM 1 - APRES'!$A$1:$CB$96</definedName>
  </definedNames>
  <calcPr calcId="145621" calcOnSave="0"/>
  <customWorkbookViews>
    <customWorkbookView name="Rémy Dufour - Affichage personnalisé" guid="{97C94438-AF9F-4646-B61E-9F5EA4BD45DB}" mergeInterval="0" personalView="1" xWindow="1" yWindow="71" windowWidth="1831" windowHeight="876" tabRatio="947" activeSheetId="4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0" i="28" l="1"/>
  <c r="F101" i="28"/>
  <c r="F102" i="28"/>
  <c r="F103" i="28"/>
  <c r="F104" i="28"/>
  <c r="F105" i="28"/>
  <c r="F106" i="28"/>
  <c r="F107" i="28"/>
  <c r="F108" i="28"/>
  <c r="F109" i="28"/>
  <c r="F110" i="28"/>
  <c r="F111" i="28"/>
  <c r="F112" i="28"/>
  <c r="F113" i="28"/>
  <c r="F114" i="28"/>
  <c r="F115" i="28"/>
  <c r="F116" i="28"/>
  <c r="F117" i="28"/>
  <c r="F118" i="28"/>
  <c r="F119" i="28"/>
  <c r="F120" i="28"/>
  <c r="F121" i="28"/>
  <c r="F122" i="28"/>
  <c r="F123" i="28"/>
  <c r="F124" i="28"/>
  <c r="F99" i="28"/>
  <c r="BT88" i="28" l="1"/>
  <c r="BT89" i="28"/>
  <c r="BT90" i="28"/>
  <c r="BT91" i="28"/>
  <c r="BR91" i="28"/>
  <c r="BJ88" i="28"/>
  <c r="BJ91" i="28" s="1"/>
  <c r="BJ89" i="28"/>
  <c r="BJ90" i="28"/>
  <c r="BH91" i="28"/>
  <c r="AZ88" i="28"/>
  <c r="AZ89" i="28"/>
  <c r="AZ90" i="28"/>
  <c r="AZ91" i="28"/>
  <c r="AX91" i="28"/>
  <c r="AP88" i="28"/>
  <c r="AP91" i="28" s="1"/>
  <c r="AP89" i="28"/>
  <c r="AP90" i="28"/>
  <c r="AN91" i="28"/>
  <c r="AF88" i="28"/>
  <c r="AF89" i="28"/>
  <c r="AF90" i="28"/>
  <c r="AF91" i="28"/>
  <c r="AD91" i="28"/>
  <c r="V88" i="28"/>
  <c r="V89" i="28"/>
  <c r="V90" i="28"/>
  <c r="V91" i="28" s="1"/>
  <c r="T91" i="28"/>
  <c r="D91" i="28" s="1"/>
  <c r="G88" i="28"/>
  <c r="G91" i="28" s="1"/>
  <c r="G89" i="28"/>
  <c r="G90" i="28"/>
  <c r="E91" i="28"/>
  <c r="CA88" i="28"/>
  <c r="BZ88" i="28"/>
  <c r="BY88" i="28"/>
  <c r="BX88" i="28"/>
  <c r="BW88" i="28"/>
  <c r="BV88" i="28"/>
  <c r="BU88" i="28"/>
  <c r="BQ88" i="28"/>
  <c r="BP88" i="28"/>
  <c r="BO88" i="28"/>
  <c r="BN88" i="28"/>
  <c r="BM88" i="28"/>
  <c r="BL88" i="28"/>
  <c r="BK88" i="28"/>
  <c r="BG88" i="28"/>
  <c r="BF88" i="28"/>
  <c r="BE88" i="28"/>
  <c r="BD88" i="28"/>
  <c r="BC88" i="28"/>
  <c r="BB88" i="28"/>
  <c r="BA88" i="28"/>
  <c r="AW88" i="28"/>
  <c r="AV88" i="28"/>
  <c r="AU88" i="28"/>
  <c r="AT88" i="28"/>
  <c r="AS88" i="28"/>
  <c r="AR88" i="28"/>
  <c r="AQ88" i="28"/>
  <c r="AM88" i="28"/>
  <c r="AL88" i="28"/>
  <c r="AK88" i="28"/>
  <c r="AJ88" i="28"/>
  <c r="AI88" i="28"/>
  <c r="AH88" i="28"/>
  <c r="AG88" i="28"/>
  <c r="AC88" i="28"/>
  <c r="AB88" i="28"/>
  <c r="AA88" i="28"/>
  <c r="Z88" i="28"/>
  <c r="Y88" i="28"/>
  <c r="X88" i="28"/>
  <c r="W88" i="28"/>
  <c r="N88" i="28"/>
  <c r="M88" i="28"/>
  <c r="L88" i="28"/>
  <c r="K88" i="28"/>
  <c r="J88" i="28"/>
  <c r="I88" i="28"/>
  <c r="H88" i="28"/>
  <c r="BT84" i="28"/>
  <c r="BT87" i="28" s="1"/>
  <c r="BT85" i="28"/>
  <c r="BT86" i="28"/>
  <c r="BR87" i="28"/>
  <c r="BJ84" i="28"/>
  <c r="BJ85" i="28"/>
  <c r="BJ86" i="28"/>
  <c r="BJ87" i="28"/>
  <c r="BH87" i="28"/>
  <c r="BH75" i="28" s="1"/>
  <c r="AZ84" i="28"/>
  <c r="AZ87" i="28" s="1"/>
  <c r="AZ85" i="28"/>
  <c r="AZ86" i="28"/>
  <c r="AX87" i="28"/>
  <c r="AP84" i="28"/>
  <c r="AP85" i="28"/>
  <c r="AP86" i="28"/>
  <c r="AP87" i="28"/>
  <c r="AN87" i="28"/>
  <c r="AF84" i="28"/>
  <c r="AF85" i="28"/>
  <c r="AF86" i="28"/>
  <c r="AF87" i="28"/>
  <c r="AD87" i="28"/>
  <c r="V84" i="28"/>
  <c r="V87" i="28" s="1"/>
  <c r="V85" i="28"/>
  <c r="V86" i="28"/>
  <c r="T87" i="28"/>
  <c r="G84" i="28"/>
  <c r="G85" i="28"/>
  <c r="G86" i="28"/>
  <c r="G87" i="28"/>
  <c r="E87" i="28"/>
  <c r="D87" i="28" s="1"/>
  <c r="CA84" i="28"/>
  <c r="BZ84" i="28"/>
  <c r="BY84" i="28"/>
  <c r="BX84" i="28"/>
  <c r="BW84" i="28"/>
  <c r="BV84" i="28"/>
  <c r="BU84" i="28"/>
  <c r="BQ84" i="28"/>
  <c r="BP84" i="28"/>
  <c r="BO84" i="28"/>
  <c r="BN84" i="28"/>
  <c r="BM84" i="28"/>
  <c r="BL84" i="28"/>
  <c r="BK84" i="28"/>
  <c r="BG84" i="28"/>
  <c r="BF84" i="28"/>
  <c r="BE84" i="28"/>
  <c r="BD84" i="28"/>
  <c r="BC84" i="28"/>
  <c r="BB84" i="28"/>
  <c r="BA84" i="28"/>
  <c r="AW84" i="28"/>
  <c r="AV84" i="28"/>
  <c r="AU84" i="28"/>
  <c r="AT84" i="28"/>
  <c r="AS84" i="28"/>
  <c r="AR84" i="28"/>
  <c r="AQ84" i="28"/>
  <c r="AM84" i="28"/>
  <c r="AL84" i="28"/>
  <c r="AK84" i="28"/>
  <c r="AJ84" i="28"/>
  <c r="AI84" i="28"/>
  <c r="AH84" i="28"/>
  <c r="AG84" i="28"/>
  <c r="AC84" i="28"/>
  <c r="AB84" i="28"/>
  <c r="AA84" i="28"/>
  <c r="Z84" i="28"/>
  <c r="Y84" i="28"/>
  <c r="X84" i="28"/>
  <c r="W84" i="28"/>
  <c r="N84" i="28"/>
  <c r="M84" i="28"/>
  <c r="L84" i="28"/>
  <c r="K84" i="28"/>
  <c r="J84" i="28"/>
  <c r="I84" i="28"/>
  <c r="H84" i="28"/>
  <c r="BT80" i="28"/>
  <c r="BT81" i="28"/>
  <c r="BT82" i="28"/>
  <c r="BT83" i="28"/>
  <c r="BR83" i="28"/>
  <c r="BJ80" i="28"/>
  <c r="BJ83" i="28" s="1"/>
  <c r="BJ81" i="28"/>
  <c r="BJ82" i="28"/>
  <c r="BH83" i="28"/>
  <c r="AZ80" i="28"/>
  <c r="AZ81" i="28"/>
  <c r="AZ82" i="28"/>
  <c r="AZ83" i="28"/>
  <c r="AX83" i="28"/>
  <c r="AP80" i="28"/>
  <c r="AP81" i="28"/>
  <c r="AP82" i="28"/>
  <c r="AP83" i="28"/>
  <c r="AN83" i="28"/>
  <c r="AF80" i="28"/>
  <c r="AF83" i="28" s="1"/>
  <c r="AF81" i="28"/>
  <c r="AF82" i="28"/>
  <c r="AD83" i="28"/>
  <c r="V80" i="28"/>
  <c r="V81" i="28"/>
  <c r="V82" i="28"/>
  <c r="V83" i="28"/>
  <c r="T83" i="28"/>
  <c r="D83" i="28" s="1"/>
  <c r="G80" i="28"/>
  <c r="G81" i="28"/>
  <c r="G82" i="28"/>
  <c r="G83" i="28"/>
  <c r="E83" i="28"/>
  <c r="CA80" i="28"/>
  <c r="BZ80" i="28"/>
  <c r="BY80" i="28"/>
  <c r="BX80" i="28"/>
  <c r="BW80" i="28"/>
  <c r="BV80" i="28"/>
  <c r="BU80" i="28"/>
  <c r="BQ80" i="28"/>
  <c r="BP80" i="28"/>
  <c r="BO80" i="28"/>
  <c r="BN80" i="28"/>
  <c r="BM80" i="28"/>
  <c r="BL80" i="28"/>
  <c r="BK80" i="28"/>
  <c r="BG80" i="28"/>
  <c r="BF80" i="28"/>
  <c r="BE80" i="28"/>
  <c r="BD80" i="28"/>
  <c r="BC80" i="28"/>
  <c r="BB80" i="28"/>
  <c r="BA80" i="28"/>
  <c r="AW80" i="28"/>
  <c r="AV80" i="28"/>
  <c r="AU80" i="28"/>
  <c r="AT80" i="28"/>
  <c r="AS80" i="28"/>
  <c r="AR80" i="28"/>
  <c r="AQ80" i="28"/>
  <c r="AM80" i="28"/>
  <c r="AL80" i="28"/>
  <c r="AK80" i="28"/>
  <c r="AJ80" i="28"/>
  <c r="AI80" i="28"/>
  <c r="AH80" i="28"/>
  <c r="AG80" i="28"/>
  <c r="AC80" i="28"/>
  <c r="AB80" i="28"/>
  <c r="AA80" i="28"/>
  <c r="Z80" i="28"/>
  <c r="Y80" i="28"/>
  <c r="X80" i="28"/>
  <c r="W80" i="28"/>
  <c r="N80" i="28"/>
  <c r="M80" i="28"/>
  <c r="L80" i="28"/>
  <c r="K80" i="28"/>
  <c r="J80" i="28"/>
  <c r="I80" i="28"/>
  <c r="H80" i="28"/>
  <c r="BT76" i="28"/>
  <c r="BT79" i="28" s="1"/>
  <c r="BT77" i="28"/>
  <c r="BT78" i="28"/>
  <c r="BR79" i="28"/>
  <c r="BJ76" i="28"/>
  <c r="BJ77" i="28"/>
  <c r="BJ78" i="28"/>
  <c r="BJ79" i="28"/>
  <c r="BH79" i="28"/>
  <c r="AZ76" i="28"/>
  <c r="AZ77" i="28"/>
  <c r="AZ78" i="28"/>
  <c r="AZ79" i="28"/>
  <c r="AX79" i="28"/>
  <c r="AP76" i="28"/>
  <c r="AP79" i="28" s="1"/>
  <c r="AP77" i="28"/>
  <c r="AP78" i="28"/>
  <c r="AN79" i="28"/>
  <c r="AF76" i="28"/>
  <c r="AF77" i="28"/>
  <c r="AF78" i="28"/>
  <c r="AF79" i="28"/>
  <c r="AD79" i="28"/>
  <c r="AD75" i="28" s="1"/>
  <c r="V76" i="28"/>
  <c r="V77" i="28"/>
  <c r="V78" i="28"/>
  <c r="V79" i="28"/>
  <c r="T79" i="28"/>
  <c r="T75" i="28" s="1"/>
  <c r="G76" i="28"/>
  <c r="G79" i="28" s="1"/>
  <c r="G77" i="28"/>
  <c r="G78" i="28"/>
  <c r="E79" i="28"/>
  <c r="CA76" i="28"/>
  <c r="BZ76" i="28"/>
  <c r="BY76" i="28"/>
  <c r="BX76" i="28"/>
  <c r="BW76" i="28"/>
  <c r="BV76" i="28"/>
  <c r="BU76" i="28"/>
  <c r="BQ76" i="28"/>
  <c r="BP76" i="28"/>
  <c r="BO76" i="28"/>
  <c r="BN76" i="28"/>
  <c r="BM76" i="28"/>
  <c r="BL76" i="28"/>
  <c r="BK76" i="28"/>
  <c r="BG76" i="28"/>
  <c r="BF76" i="28"/>
  <c r="BE76" i="28"/>
  <c r="BD76" i="28"/>
  <c r="BC76" i="28"/>
  <c r="BB76" i="28"/>
  <c r="BA76" i="28"/>
  <c r="AW76" i="28"/>
  <c r="AV76" i="28"/>
  <c r="AU76" i="28"/>
  <c r="AT76" i="28"/>
  <c r="AS76" i="28"/>
  <c r="AR76" i="28"/>
  <c r="AQ76" i="28"/>
  <c r="AM76" i="28"/>
  <c r="AL76" i="28"/>
  <c r="AK76" i="28"/>
  <c r="AJ76" i="28"/>
  <c r="AI76" i="28"/>
  <c r="AH76" i="28"/>
  <c r="AG76" i="28"/>
  <c r="AC76" i="28"/>
  <c r="AB76" i="28"/>
  <c r="AA76" i="28"/>
  <c r="Z76" i="28"/>
  <c r="Y76" i="28"/>
  <c r="X76" i="28"/>
  <c r="W76" i="28"/>
  <c r="N76" i="28"/>
  <c r="M76" i="28"/>
  <c r="L76" i="28"/>
  <c r="K76" i="28"/>
  <c r="J76" i="28"/>
  <c r="I76" i="28"/>
  <c r="H76" i="28"/>
  <c r="BR75" i="28"/>
  <c r="AX75" i="28"/>
  <c r="AN75" i="28"/>
  <c r="BT71" i="28"/>
  <c r="BT72" i="28"/>
  <c r="BT73" i="28"/>
  <c r="BT74" i="28"/>
  <c r="BR74" i="28"/>
  <c r="D74" i="28" s="1"/>
  <c r="BJ71" i="28"/>
  <c r="BJ72" i="28"/>
  <c r="BJ74" i="28" s="1"/>
  <c r="BJ73" i="28"/>
  <c r="BH74" i="28"/>
  <c r="AZ71" i="28"/>
  <c r="AZ74" i="28" s="1"/>
  <c r="AZ72" i="28"/>
  <c r="AZ73" i="28"/>
  <c r="AX74" i="28"/>
  <c r="AP71" i="28"/>
  <c r="AP72" i="28"/>
  <c r="AP73" i="28"/>
  <c r="AP74" i="28"/>
  <c r="AN74" i="28"/>
  <c r="AF71" i="28"/>
  <c r="AF74" i="28" s="1"/>
  <c r="AF72" i="28"/>
  <c r="AF73" i="28"/>
  <c r="AD74" i="28"/>
  <c r="V71" i="28"/>
  <c r="V72" i="28"/>
  <c r="V73" i="28"/>
  <c r="V74" i="28"/>
  <c r="T74" i="28"/>
  <c r="G71" i="28"/>
  <c r="G72" i="28"/>
  <c r="G73" i="28"/>
  <c r="G74" i="28"/>
  <c r="E74" i="28"/>
  <c r="CA71" i="28"/>
  <c r="BZ71" i="28"/>
  <c r="BY71" i="28"/>
  <c r="BX71" i="28"/>
  <c r="BW71" i="28"/>
  <c r="BV71" i="28"/>
  <c r="BU71" i="28"/>
  <c r="BQ71" i="28"/>
  <c r="BP71" i="28"/>
  <c r="BO71" i="28"/>
  <c r="BN71" i="28"/>
  <c r="BM71" i="28"/>
  <c r="BL71" i="28"/>
  <c r="BK71" i="28"/>
  <c r="BG71" i="28"/>
  <c r="BF71" i="28"/>
  <c r="BE71" i="28"/>
  <c r="BD71" i="28"/>
  <c r="BC71" i="28"/>
  <c r="BB71" i="28"/>
  <c r="BA71" i="28"/>
  <c r="AW71" i="28"/>
  <c r="AV71" i="28"/>
  <c r="AU71" i="28"/>
  <c r="AT71" i="28"/>
  <c r="AS71" i="28"/>
  <c r="AR71" i="28"/>
  <c r="AQ71" i="28"/>
  <c r="AM71" i="28"/>
  <c r="AL71" i="28"/>
  <c r="AK71" i="28"/>
  <c r="AJ71" i="28"/>
  <c r="AI71" i="28"/>
  <c r="AH71" i="28"/>
  <c r="AG71" i="28"/>
  <c r="AC71" i="28"/>
  <c r="AB71" i="28"/>
  <c r="AA71" i="28"/>
  <c r="Z71" i="28"/>
  <c r="Y71" i="28"/>
  <c r="X71" i="28"/>
  <c r="W71" i="28"/>
  <c r="N71" i="28"/>
  <c r="M71" i="28"/>
  <c r="L71" i="28"/>
  <c r="K71" i="28"/>
  <c r="J71" i="28"/>
  <c r="I71" i="28"/>
  <c r="H71" i="28"/>
  <c r="BT67" i="28"/>
  <c r="BT68" i="28"/>
  <c r="BT70" i="28" s="1"/>
  <c r="BT69" i="28"/>
  <c r="BR70" i="28"/>
  <c r="BJ67" i="28"/>
  <c r="BJ70" i="28" s="1"/>
  <c r="BJ68" i="28"/>
  <c r="BJ69" i="28"/>
  <c r="BH70" i="28"/>
  <c r="AZ67" i="28"/>
  <c r="AZ68" i="28"/>
  <c r="AZ69" i="28"/>
  <c r="AZ70" i="28"/>
  <c r="AX70" i="28"/>
  <c r="AP67" i="28"/>
  <c r="AP70" i="28" s="1"/>
  <c r="AP68" i="28"/>
  <c r="AP69" i="28"/>
  <c r="AN70" i="28"/>
  <c r="AF67" i="28"/>
  <c r="AF68" i="28"/>
  <c r="AF69" i="28"/>
  <c r="AF70" i="28"/>
  <c r="AD70" i="28"/>
  <c r="V67" i="28"/>
  <c r="V68" i="28"/>
  <c r="V69" i="28"/>
  <c r="V70" i="28"/>
  <c r="T70" i="28"/>
  <c r="G67" i="28"/>
  <c r="G70" i="28" s="1"/>
  <c r="G68" i="28"/>
  <c r="G69" i="28"/>
  <c r="E70" i="28"/>
  <c r="D70" i="28" s="1"/>
  <c r="CA67" i="28"/>
  <c r="BZ67" i="28"/>
  <c r="BY67" i="28"/>
  <c r="BX67" i="28"/>
  <c r="BW67" i="28"/>
  <c r="BV67" i="28"/>
  <c r="BU67" i="28"/>
  <c r="BQ67" i="28"/>
  <c r="BP67" i="28"/>
  <c r="BO67" i="28"/>
  <c r="BN67" i="28"/>
  <c r="BM67" i="28"/>
  <c r="BL67" i="28"/>
  <c r="BK67" i="28"/>
  <c r="BG67" i="28"/>
  <c r="BF67" i="28"/>
  <c r="BE67" i="28"/>
  <c r="BD67" i="28"/>
  <c r="BC67" i="28"/>
  <c r="BB67" i="28"/>
  <c r="BA67" i="28"/>
  <c r="AW67" i="28"/>
  <c r="AV67" i="28"/>
  <c r="AU67" i="28"/>
  <c r="AT67" i="28"/>
  <c r="AS67" i="28"/>
  <c r="AR67" i="28"/>
  <c r="AQ67" i="28"/>
  <c r="AM67" i="28"/>
  <c r="AL67" i="28"/>
  <c r="AK67" i="28"/>
  <c r="AJ67" i="28"/>
  <c r="AI67" i="28"/>
  <c r="AH67" i="28"/>
  <c r="AG67" i="28"/>
  <c r="AC67" i="28"/>
  <c r="AB67" i="28"/>
  <c r="AA67" i="28"/>
  <c r="Z67" i="28"/>
  <c r="Y67" i="28"/>
  <c r="X67" i="28"/>
  <c r="W67" i="28"/>
  <c r="N67" i="28"/>
  <c r="M67" i="28"/>
  <c r="L67" i="28"/>
  <c r="K67" i="28"/>
  <c r="J67" i="28"/>
  <c r="I67" i="28"/>
  <c r="H67" i="28"/>
  <c r="BT63" i="28"/>
  <c r="BT66" i="28" s="1"/>
  <c r="BT64" i="28"/>
  <c r="BT65" i="28"/>
  <c r="BR66" i="28"/>
  <c r="BJ63" i="28"/>
  <c r="BJ64" i="28"/>
  <c r="BJ65" i="28"/>
  <c r="BJ66" i="28"/>
  <c r="BH66" i="28"/>
  <c r="AZ63" i="28"/>
  <c r="AZ66" i="28" s="1"/>
  <c r="AZ64" i="28"/>
  <c r="AZ65" i="28"/>
  <c r="AX66" i="28"/>
  <c r="AP63" i="28"/>
  <c r="AP64" i="28"/>
  <c r="AP65" i="28"/>
  <c r="AP66" i="28"/>
  <c r="AN66" i="28"/>
  <c r="AF63" i="28"/>
  <c r="AF64" i="28"/>
  <c r="AF65" i="28"/>
  <c r="AF66" i="28"/>
  <c r="AD66" i="28"/>
  <c r="V63" i="28"/>
  <c r="V66" i="28" s="1"/>
  <c r="V64" i="28"/>
  <c r="V65" i="28"/>
  <c r="T66" i="28"/>
  <c r="G63" i="28"/>
  <c r="G64" i="28"/>
  <c r="G65" i="28"/>
  <c r="G66" i="28"/>
  <c r="E66" i="28"/>
  <c r="D66" i="28" s="1"/>
  <c r="CA63" i="28"/>
  <c r="BZ63" i="28"/>
  <c r="BY63" i="28"/>
  <c r="BX63" i="28"/>
  <c r="BW63" i="28"/>
  <c r="BV63" i="28"/>
  <c r="BU63" i="28"/>
  <c r="BQ63" i="28"/>
  <c r="BP63" i="28"/>
  <c r="BO63" i="28"/>
  <c r="BN63" i="28"/>
  <c r="BM63" i="28"/>
  <c r="BL63" i="28"/>
  <c r="BK63" i="28"/>
  <c r="BG63" i="28"/>
  <c r="BF63" i="28"/>
  <c r="BE63" i="28"/>
  <c r="BD63" i="28"/>
  <c r="BC63" i="28"/>
  <c r="BB63" i="28"/>
  <c r="BA63" i="28"/>
  <c r="AW63" i="28"/>
  <c r="AV63" i="28"/>
  <c r="AU63" i="28"/>
  <c r="AT63" i="28"/>
  <c r="AS63" i="28"/>
  <c r="AR63" i="28"/>
  <c r="AQ63" i="28"/>
  <c r="AM63" i="28"/>
  <c r="AL63" i="28"/>
  <c r="AK63" i="28"/>
  <c r="AJ63" i="28"/>
  <c r="AI63" i="28"/>
  <c r="AH63" i="28"/>
  <c r="AG63" i="28"/>
  <c r="AC63" i="28"/>
  <c r="AB63" i="28"/>
  <c r="AA63" i="28"/>
  <c r="Z63" i="28"/>
  <c r="Y63" i="28"/>
  <c r="X63" i="28"/>
  <c r="W63" i="28"/>
  <c r="N63" i="28"/>
  <c r="M63" i="28"/>
  <c r="L63" i="28"/>
  <c r="K63" i="28"/>
  <c r="J63" i="28"/>
  <c r="I63" i="28"/>
  <c r="H63" i="28"/>
  <c r="BT59" i="28"/>
  <c r="BT60" i="28"/>
  <c r="BT61" i="28"/>
  <c r="BT62" i="28"/>
  <c r="BR62" i="28"/>
  <c r="BR50" i="28" s="1"/>
  <c r="BJ59" i="28"/>
  <c r="BJ62" i="28" s="1"/>
  <c r="BJ60" i="28"/>
  <c r="BJ61" i="28"/>
  <c r="BH62" i="28"/>
  <c r="AZ59" i="28"/>
  <c r="AZ60" i="28"/>
  <c r="AZ61" i="28"/>
  <c r="AZ62" i="28"/>
  <c r="AX62" i="28"/>
  <c r="AP59" i="28"/>
  <c r="AP60" i="28"/>
  <c r="AP61" i="28"/>
  <c r="AP62" i="28"/>
  <c r="AN62" i="28"/>
  <c r="AF59" i="28"/>
  <c r="AF62" i="28" s="1"/>
  <c r="AF60" i="28"/>
  <c r="AF61" i="28"/>
  <c r="AD62" i="28"/>
  <c r="V59" i="28"/>
  <c r="V60" i="28"/>
  <c r="V61" i="28"/>
  <c r="V62" i="28"/>
  <c r="T62" i="28"/>
  <c r="D62" i="28" s="1"/>
  <c r="B62" i="28" s="1"/>
  <c r="G59" i="28"/>
  <c r="G60" i="28"/>
  <c r="G62" i="28" s="1"/>
  <c r="G61" i="28"/>
  <c r="E62" i="28"/>
  <c r="E50" i="28" s="1"/>
  <c r="CA59" i="28"/>
  <c r="BZ59" i="28"/>
  <c r="BY59" i="28"/>
  <c r="BX59" i="28"/>
  <c r="BW59" i="28"/>
  <c r="BV59" i="28"/>
  <c r="BU59" i="28"/>
  <c r="BQ59" i="28"/>
  <c r="BP59" i="28"/>
  <c r="BO59" i="28"/>
  <c r="BN59" i="28"/>
  <c r="BM59" i="28"/>
  <c r="BL59" i="28"/>
  <c r="BK59" i="28"/>
  <c r="BG59" i="28"/>
  <c r="BF59" i="28"/>
  <c r="BE59" i="28"/>
  <c r="BD59" i="28"/>
  <c r="BC59" i="28"/>
  <c r="BB59" i="28"/>
  <c r="BA59" i="28"/>
  <c r="AW59" i="28"/>
  <c r="AV59" i="28"/>
  <c r="AU59" i="28"/>
  <c r="AT59" i="28"/>
  <c r="AS59" i="28"/>
  <c r="AR59" i="28"/>
  <c r="AQ59" i="28"/>
  <c r="AM59" i="28"/>
  <c r="AL59" i="28"/>
  <c r="AK59" i="28"/>
  <c r="AJ59" i="28"/>
  <c r="AI59" i="28"/>
  <c r="AH59" i="28"/>
  <c r="AG59" i="28"/>
  <c r="AC59" i="28"/>
  <c r="AB59" i="28"/>
  <c r="AA59" i="28"/>
  <c r="Z59" i="28"/>
  <c r="Y59" i="28"/>
  <c r="X59" i="28"/>
  <c r="W59" i="28"/>
  <c r="N59" i="28"/>
  <c r="M59" i="28"/>
  <c r="L59" i="28"/>
  <c r="K59" i="28"/>
  <c r="J59" i="28"/>
  <c r="I59" i="28"/>
  <c r="H59" i="28"/>
  <c r="BT55" i="28"/>
  <c r="BT56" i="28"/>
  <c r="BT58" i="28" s="1"/>
  <c r="BT57" i="28"/>
  <c r="BR58" i="28"/>
  <c r="BJ55" i="28"/>
  <c r="BJ58" i="28" s="1"/>
  <c r="BJ56" i="28"/>
  <c r="BJ57" i="28"/>
  <c r="BH58" i="28"/>
  <c r="AZ55" i="28"/>
  <c r="AZ56" i="28"/>
  <c r="AZ57" i="28"/>
  <c r="AZ58" i="28"/>
  <c r="AX58" i="28"/>
  <c r="AP55" i="28"/>
  <c r="AP58" i="28" s="1"/>
  <c r="AP56" i="28"/>
  <c r="AP57" i="28"/>
  <c r="AN58" i="28"/>
  <c r="AF55" i="28"/>
  <c r="AF56" i="28"/>
  <c r="AF57" i="28"/>
  <c r="AF58" i="28"/>
  <c r="AD58" i="28"/>
  <c r="V55" i="28"/>
  <c r="V56" i="28"/>
  <c r="V57" i="28"/>
  <c r="V58" i="28"/>
  <c r="T58" i="28"/>
  <c r="T50" i="28" s="1"/>
  <c r="G55" i="28"/>
  <c r="G58" i="28" s="1"/>
  <c r="G56" i="28"/>
  <c r="G57" i="28"/>
  <c r="E58" i="28"/>
  <c r="D58" i="28" s="1"/>
  <c r="B58" i="28" s="1"/>
  <c r="CA55" i="28"/>
  <c r="BZ55" i="28"/>
  <c r="BY55" i="28"/>
  <c r="BX55" i="28"/>
  <c r="BW55" i="28"/>
  <c r="BV55" i="28"/>
  <c r="BU55" i="28"/>
  <c r="BQ55" i="28"/>
  <c r="BP55" i="28"/>
  <c r="BO55" i="28"/>
  <c r="BN55" i="28"/>
  <c r="BM55" i="28"/>
  <c r="BL55" i="28"/>
  <c r="BK55" i="28"/>
  <c r="BG55" i="28"/>
  <c r="BF55" i="28"/>
  <c r="BE55" i="28"/>
  <c r="BD55" i="28"/>
  <c r="BC55" i="28"/>
  <c r="BB55" i="28"/>
  <c r="BA55" i="28"/>
  <c r="AW55" i="28"/>
  <c r="AV55" i="28"/>
  <c r="AU55" i="28"/>
  <c r="AT55" i="28"/>
  <c r="AS55" i="28"/>
  <c r="AR55" i="28"/>
  <c r="AQ55" i="28"/>
  <c r="AM55" i="28"/>
  <c r="AL55" i="28"/>
  <c r="AK55" i="28"/>
  <c r="AJ55" i="28"/>
  <c r="AI55" i="28"/>
  <c r="AH55" i="28"/>
  <c r="AG55" i="28"/>
  <c r="AC55" i="28"/>
  <c r="AB55" i="28"/>
  <c r="AA55" i="28"/>
  <c r="Z55" i="28"/>
  <c r="Y55" i="28"/>
  <c r="X55" i="28"/>
  <c r="W55" i="28"/>
  <c r="N55" i="28"/>
  <c r="M55" i="28"/>
  <c r="L55" i="28"/>
  <c r="K55" i="28"/>
  <c r="J55" i="28"/>
  <c r="I55" i="28"/>
  <c r="H55" i="28"/>
  <c r="BT51" i="28"/>
  <c r="BT54" i="28" s="1"/>
  <c r="BT52" i="28"/>
  <c r="BT53" i="28"/>
  <c r="BR54" i="28"/>
  <c r="BJ51" i="28"/>
  <c r="BJ52" i="28"/>
  <c r="BJ53" i="28"/>
  <c r="BJ54" i="28"/>
  <c r="BH54" i="28"/>
  <c r="BH50" i="28" s="1"/>
  <c r="AZ51" i="28"/>
  <c r="AZ52" i="28"/>
  <c r="AZ54" i="28" s="1"/>
  <c r="AZ53" i="28"/>
  <c r="AX54" i="28"/>
  <c r="AP51" i="28"/>
  <c r="AP54" i="28" s="1"/>
  <c r="AP52" i="28"/>
  <c r="AP53" i="28"/>
  <c r="AN54" i="28"/>
  <c r="AF51" i="28"/>
  <c r="AF52" i="28"/>
  <c r="AF53" i="28"/>
  <c r="AF54" i="28"/>
  <c r="AD54" i="28"/>
  <c r="AD50" i="28" s="1"/>
  <c r="V51" i="28"/>
  <c r="V54" i="28" s="1"/>
  <c r="V52" i="28"/>
  <c r="V53" i="28"/>
  <c r="T54" i="28"/>
  <c r="G51" i="28"/>
  <c r="G52" i="28"/>
  <c r="G53" i="28"/>
  <c r="G54" i="28"/>
  <c r="E54" i="28"/>
  <c r="CA51" i="28"/>
  <c r="BZ51" i="28"/>
  <c r="BY51" i="28"/>
  <c r="BX51" i="28"/>
  <c r="BW51" i="28"/>
  <c r="BV51" i="28"/>
  <c r="BU51" i="28"/>
  <c r="BQ51" i="28"/>
  <c r="BP51" i="28"/>
  <c r="BO51" i="28"/>
  <c r="BN51" i="28"/>
  <c r="BM51" i="28"/>
  <c r="BL51" i="28"/>
  <c r="BK51" i="28"/>
  <c r="BG51" i="28"/>
  <c r="BF51" i="28"/>
  <c r="BE51" i="28"/>
  <c r="BD51" i="28"/>
  <c r="BC51" i="28"/>
  <c r="BB51" i="28"/>
  <c r="BA51" i="28"/>
  <c r="AW51" i="28"/>
  <c r="AV51" i="28"/>
  <c r="AU51" i="28"/>
  <c r="AT51" i="28"/>
  <c r="AS51" i="28"/>
  <c r="AR51" i="28"/>
  <c r="AQ51" i="28"/>
  <c r="AM51" i="28"/>
  <c r="AL51" i="28"/>
  <c r="AK51" i="28"/>
  <c r="AJ51" i="28"/>
  <c r="AI51" i="28"/>
  <c r="AH51" i="28"/>
  <c r="AG51" i="28"/>
  <c r="AC51" i="28"/>
  <c r="AB51" i="28"/>
  <c r="AA51" i="28"/>
  <c r="Z51" i="28"/>
  <c r="Y51" i="28"/>
  <c r="X51" i="28"/>
  <c r="W51" i="28"/>
  <c r="N51" i="28"/>
  <c r="M51" i="28"/>
  <c r="L51" i="28"/>
  <c r="K51" i="28"/>
  <c r="J51" i="28"/>
  <c r="I51" i="28"/>
  <c r="H51" i="28"/>
  <c r="AX50" i="28"/>
  <c r="AN50" i="28"/>
  <c r="BT46" i="28"/>
  <c r="BT47" i="28"/>
  <c r="BT48" i="28"/>
  <c r="BT49" i="28"/>
  <c r="BR49" i="28"/>
  <c r="BR45" i="28" s="1"/>
  <c r="BJ46" i="28"/>
  <c r="BJ47" i="28"/>
  <c r="BJ49" i="28" s="1"/>
  <c r="BJ48" i="28"/>
  <c r="BH49" i="28"/>
  <c r="BH45" i="28" s="1"/>
  <c r="AZ46" i="28"/>
  <c r="AZ49" i="28" s="1"/>
  <c r="AZ47" i="28"/>
  <c r="AZ48" i="28"/>
  <c r="AX49" i="28"/>
  <c r="AP46" i="28"/>
  <c r="AP47" i="28"/>
  <c r="AP48" i="28"/>
  <c r="AP49" i="28"/>
  <c r="AN49" i="28"/>
  <c r="D49" i="28" s="1"/>
  <c r="AF46" i="28"/>
  <c r="AF49" i="28" s="1"/>
  <c r="AF47" i="28"/>
  <c r="AF48" i="28"/>
  <c r="AD49" i="28"/>
  <c r="V46" i="28"/>
  <c r="V47" i="28"/>
  <c r="V48" i="28"/>
  <c r="V49" i="28"/>
  <c r="T49" i="28"/>
  <c r="G46" i="28"/>
  <c r="G47" i="28"/>
  <c r="G48" i="28"/>
  <c r="G49" i="28"/>
  <c r="E49" i="28"/>
  <c r="CA46" i="28"/>
  <c r="BZ46" i="28"/>
  <c r="BY46" i="28"/>
  <c r="BX46" i="28"/>
  <c r="BW46" i="28"/>
  <c r="BV46" i="28"/>
  <c r="BU46" i="28"/>
  <c r="BQ46" i="28"/>
  <c r="BP46" i="28"/>
  <c r="BO46" i="28"/>
  <c r="BN46" i="28"/>
  <c r="BM46" i="28"/>
  <c r="BL46" i="28"/>
  <c r="BK46" i="28"/>
  <c r="BG46" i="28"/>
  <c r="BF46" i="28"/>
  <c r="BE46" i="28"/>
  <c r="BD46" i="28"/>
  <c r="BC46" i="28"/>
  <c r="BB46" i="28"/>
  <c r="BA46" i="28"/>
  <c r="AW46" i="28"/>
  <c r="AV46" i="28"/>
  <c r="AU46" i="28"/>
  <c r="AT46" i="28"/>
  <c r="AS46" i="28"/>
  <c r="AR46" i="28"/>
  <c r="AQ46" i="28"/>
  <c r="AM46" i="28"/>
  <c r="AL46" i="28"/>
  <c r="AK46" i="28"/>
  <c r="AJ46" i="28"/>
  <c r="AI46" i="28"/>
  <c r="AH46" i="28"/>
  <c r="AG46" i="28"/>
  <c r="AC46" i="28"/>
  <c r="AB46" i="28"/>
  <c r="AA46" i="28"/>
  <c r="Z46" i="28"/>
  <c r="Y46" i="28"/>
  <c r="X46" i="28"/>
  <c r="W46" i="28"/>
  <c r="N46" i="28"/>
  <c r="M46" i="28"/>
  <c r="L46" i="28"/>
  <c r="K46" i="28"/>
  <c r="J46" i="28"/>
  <c r="I46" i="28"/>
  <c r="H46" i="28"/>
  <c r="AX45" i="28"/>
  <c r="AD45" i="28"/>
  <c r="T45" i="28"/>
  <c r="E45" i="28"/>
  <c r="BT41" i="28"/>
  <c r="BT44" i="28" s="1"/>
  <c r="BT42" i="28"/>
  <c r="BT43" i="28"/>
  <c r="BR44" i="28"/>
  <c r="BJ41" i="28"/>
  <c r="BJ42" i="28"/>
  <c r="BJ43" i="28"/>
  <c r="BJ44" i="28"/>
  <c r="BH44" i="28"/>
  <c r="AZ41" i="28"/>
  <c r="AZ42" i="28"/>
  <c r="AZ43" i="28"/>
  <c r="AZ44" i="28"/>
  <c r="AX44" i="28"/>
  <c r="AP41" i="28"/>
  <c r="AP44" i="28" s="1"/>
  <c r="AP42" i="28"/>
  <c r="AP43" i="28"/>
  <c r="AN44" i="28"/>
  <c r="AF41" i="28"/>
  <c r="AF42" i="28"/>
  <c r="AF43" i="28"/>
  <c r="AF44" i="28"/>
  <c r="AD44" i="28"/>
  <c r="V41" i="28"/>
  <c r="V42" i="28"/>
  <c r="V44" i="28" s="1"/>
  <c r="V43" i="28"/>
  <c r="T44" i="28"/>
  <c r="G41" i="28"/>
  <c r="G44" i="28" s="1"/>
  <c r="G42" i="28"/>
  <c r="G43" i="28"/>
  <c r="E44" i="28"/>
  <c r="D44" i="28" s="1"/>
  <c r="CA41" i="28"/>
  <c r="BZ41" i="28"/>
  <c r="BY41" i="28"/>
  <c r="BX41" i="28"/>
  <c r="BW41" i="28"/>
  <c r="BV41" i="28"/>
  <c r="BU41" i="28"/>
  <c r="BQ41" i="28"/>
  <c r="BP41" i="28"/>
  <c r="BO41" i="28"/>
  <c r="BN41" i="28"/>
  <c r="BM41" i="28"/>
  <c r="BL41" i="28"/>
  <c r="BK41" i="28"/>
  <c r="BG41" i="28"/>
  <c r="BF41" i="28"/>
  <c r="BE41" i="28"/>
  <c r="BD41" i="28"/>
  <c r="BC41" i="28"/>
  <c r="BB41" i="28"/>
  <c r="BA41" i="28"/>
  <c r="AW41" i="28"/>
  <c r="AV41" i="28"/>
  <c r="AU41" i="28"/>
  <c r="AT41" i="28"/>
  <c r="AS41" i="28"/>
  <c r="AR41" i="28"/>
  <c r="AQ41" i="28"/>
  <c r="AM41" i="28"/>
  <c r="AL41" i="28"/>
  <c r="AK41" i="28"/>
  <c r="AJ41" i="28"/>
  <c r="AI41" i="28"/>
  <c r="AH41" i="28"/>
  <c r="AG41" i="28"/>
  <c r="AC41" i="28"/>
  <c r="AB41" i="28"/>
  <c r="AA41" i="28"/>
  <c r="Z41" i="28"/>
  <c r="Y41" i="28"/>
  <c r="X41" i="28"/>
  <c r="W41" i="28"/>
  <c r="N41" i="28"/>
  <c r="M41" i="28"/>
  <c r="L41" i="28"/>
  <c r="K41" i="28"/>
  <c r="J41" i="28"/>
  <c r="I41" i="28"/>
  <c r="H41" i="28"/>
  <c r="BT37" i="28"/>
  <c r="BT38" i="28"/>
  <c r="BT39" i="28"/>
  <c r="BT40" i="28"/>
  <c r="BR40" i="28"/>
  <c r="BJ37" i="28"/>
  <c r="BJ38" i="28"/>
  <c r="BJ39" i="28"/>
  <c r="BJ40" i="28"/>
  <c r="BH40" i="28"/>
  <c r="AZ37" i="28"/>
  <c r="AZ40" i="28" s="1"/>
  <c r="AZ38" i="28"/>
  <c r="AZ39" i="28"/>
  <c r="AX40" i="28"/>
  <c r="AP37" i="28"/>
  <c r="AP38" i="28"/>
  <c r="AP39" i="28"/>
  <c r="AP40" i="28"/>
  <c r="AN40" i="28"/>
  <c r="AF37" i="28"/>
  <c r="AF38" i="28"/>
  <c r="AF40" i="28" s="1"/>
  <c r="AF39" i="28"/>
  <c r="AD40" i="28"/>
  <c r="V37" i="28"/>
  <c r="V40" i="28" s="1"/>
  <c r="V38" i="28"/>
  <c r="V39" i="28"/>
  <c r="T40" i="28"/>
  <c r="G37" i="28"/>
  <c r="G38" i="28"/>
  <c r="G39" i="28"/>
  <c r="G40" i="28"/>
  <c r="E40" i="28"/>
  <c r="D40" i="28"/>
  <c r="CA37" i="28"/>
  <c r="BZ37" i="28"/>
  <c r="BY37" i="28"/>
  <c r="BX37" i="28"/>
  <c r="BW37" i="28"/>
  <c r="BV37" i="28"/>
  <c r="BU37" i="28"/>
  <c r="BQ37" i="28"/>
  <c r="BP37" i="28"/>
  <c r="BO37" i="28"/>
  <c r="BN37" i="28"/>
  <c r="BM37" i="28"/>
  <c r="BL37" i="28"/>
  <c r="BK37" i="28"/>
  <c r="BG37" i="28"/>
  <c r="BF37" i="28"/>
  <c r="BE37" i="28"/>
  <c r="BD37" i="28"/>
  <c r="BC37" i="28"/>
  <c r="BB37" i="28"/>
  <c r="BA37" i="28"/>
  <c r="AW37" i="28"/>
  <c r="AV37" i="28"/>
  <c r="AU37" i="28"/>
  <c r="AT37" i="28"/>
  <c r="AS37" i="28"/>
  <c r="AR37" i="28"/>
  <c r="AQ37" i="28"/>
  <c r="AM37" i="28"/>
  <c r="AL37" i="28"/>
  <c r="AK37" i="28"/>
  <c r="AJ37" i="28"/>
  <c r="AI37" i="28"/>
  <c r="AH37" i="28"/>
  <c r="AG37" i="28"/>
  <c r="AC37" i="28"/>
  <c r="AB37" i="28"/>
  <c r="AA37" i="28"/>
  <c r="Z37" i="28"/>
  <c r="Y37" i="28"/>
  <c r="X37" i="28"/>
  <c r="W37" i="28"/>
  <c r="N37" i="28"/>
  <c r="M37" i="28"/>
  <c r="L37" i="28"/>
  <c r="K37" i="28"/>
  <c r="J37" i="28"/>
  <c r="I37" i="28"/>
  <c r="H37" i="28"/>
  <c r="BT33" i="28"/>
  <c r="BT34" i="28"/>
  <c r="BT35" i="28"/>
  <c r="BT36" i="28"/>
  <c r="BR36" i="28"/>
  <c r="BJ33" i="28"/>
  <c r="BJ36" i="28" s="1"/>
  <c r="BJ34" i="28"/>
  <c r="BJ35" i="28"/>
  <c r="BH36" i="28"/>
  <c r="AZ33" i="28"/>
  <c r="AZ34" i="28"/>
  <c r="AZ35" i="28"/>
  <c r="AZ36" i="28"/>
  <c r="AX36" i="28"/>
  <c r="AP33" i="28"/>
  <c r="AP34" i="28"/>
  <c r="AP36" i="28" s="1"/>
  <c r="AP35" i="28"/>
  <c r="AN36" i="28"/>
  <c r="AF33" i="28"/>
  <c r="AF36" i="28" s="1"/>
  <c r="AF34" i="28"/>
  <c r="AF35" i="28"/>
  <c r="AD36" i="28"/>
  <c r="V33" i="28"/>
  <c r="V34" i="28"/>
  <c r="V35" i="28"/>
  <c r="V36" i="28"/>
  <c r="T36" i="28"/>
  <c r="D36" i="28" s="1"/>
  <c r="G33" i="28"/>
  <c r="G36" i="28" s="1"/>
  <c r="G34" i="28"/>
  <c r="G35" i="28"/>
  <c r="E36" i="28"/>
  <c r="CA33" i="28"/>
  <c r="BZ33" i="28"/>
  <c r="BY33" i="28"/>
  <c r="BX33" i="28"/>
  <c r="BW33" i="28"/>
  <c r="BV33" i="28"/>
  <c r="BU33" i="28"/>
  <c r="BQ33" i="28"/>
  <c r="BP33" i="28"/>
  <c r="BO33" i="28"/>
  <c r="BN33" i="28"/>
  <c r="BM33" i="28"/>
  <c r="BL33" i="28"/>
  <c r="BK33" i="28"/>
  <c r="BG33" i="28"/>
  <c r="BF33" i="28"/>
  <c r="BE33" i="28"/>
  <c r="BD33" i="28"/>
  <c r="BC33" i="28"/>
  <c r="BB33" i="28"/>
  <c r="BA33" i="28"/>
  <c r="AW33" i="28"/>
  <c r="AV33" i="28"/>
  <c r="AU33" i="28"/>
  <c r="AT33" i="28"/>
  <c r="AS33" i="28"/>
  <c r="AR33" i="28"/>
  <c r="AQ33" i="28"/>
  <c r="AM33" i="28"/>
  <c r="AL33" i="28"/>
  <c r="AK33" i="28"/>
  <c r="AJ33" i="28"/>
  <c r="AI33" i="28"/>
  <c r="AH33" i="28"/>
  <c r="AG33" i="28"/>
  <c r="AC33" i="28"/>
  <c r="AB33" i="28"/>
  <c r="AA33" i="28"/>
  <c r="Z33" i="28"/>
  <c r="Y33" i="28"/>
  <c r="X33" i="28"/>
  <c r="W33" i="28"/>
  <c r="N33" i="28"/>
  <c r="M33" i="28"/>
  <c r="L33" i="28"/>
  <c r="K33" i="28"/>
  <c r="J33" i="28"/>
  <c r="I33" i="28"/>
  <c r="H33" i="28"/>
  <c r="BT29" i="28"/>
  <c r="BT32" i="28" s="1"/>
  <c r="BT30" i="28"/>
  <c r="BT31" i="28"/>
  <c r="BR32" i="28"/>
  <c r="BJ29" i="28"/>
  <c r="BJ30" i="28"/>
  <c r="BJ31" i="28"/>
  <c r="BJ32" i="28"/>
  <c r="BH32" i="28"/>
  <c r="AZ29" i="28"/>
  <c r="AZ30" i="28"/>
  <c r="AZ32" i="28" s="1"/>
  <c r="AZ31" i="28"/>
  <c r="AX32" i="28"/>
  <c r="AX24" i="28" s="1"/>
  <c r="AP29" i="28"/>
  <c r="AP32" i="28" s="1"/>
  <c r="AP30" i="28"/>
  <c r="AP31" i="28"/>
  <c r="AN32" i="28"/>
  <c r="AF29" i="28"/>
  <c r="AF30" i="28"/>
  <c r="AF31" i="28"/>
  <c r="AF32" i="28"/>
  <c r="AD32" i="28"/>
  <c r="AD24" i="28" s="1"/>
  <c r="V29" i="28"/>
  <c r="V32" i="28" s="1"/>
  <c r="V30" i="28"/>
  <c r="V31" i="28"/>
  <c r="T32" i="28"/>
  <c r="G29" i="28"/>
  <c r="G30" i="28"/>
  <c r="G31" i="28"/>
  <c r="G32" i="28"/>
  <c r="E32" i="28"/>
  <c r="CA29" i="28"/>
  <c r="BZ29" i="28"/>
  <c r="BY29" i="28"/>
  <c r="BX29" i="28"/>
  <c r="BW29" i="28"/>
  <c r="BV29" i="28"/>
  <c r="BU29" i="28"/>
  <c r="BQ29" i="28"/>
  <c r="BP29" i="28"/>
  <c r="BO29" i="28"/>
  <c r="BN29" i="28"/>
  <c r="BM29" i="28"/>
  <c r="BL29" i="28"/>
  <c r="BK29" i="28"/>
  <c r="BG29" i="28"/>
  <c r="BF29" i="28"/>
  <c r="BE29" i="28"/>
  <c r="BD29" i="28"/>
  <c r="BC29" i="28"/>
  <c r="BB29" i="28"/>
  <c r="BA29" i="28"/>
  <c r="AW29" i="28"/>
  <c r="AV29" i="28"/>
  <c r="AU29" i="28"/>
  <c r="AT29" i="28"/>
  <c r="AS29" i="28"/>
  <c r="AR29" i="28"/>
  <c r="AQ29" i="28"/>
  <c r="AM29" i="28"/>
  <c r="AL29" i="28"/>
  <c r="AK29" i="28"/>
  <c r="AJ29" i="28"/>
  <c r="AI29" i="28"/>
  <c r="AH29" i="28"/>
  <c r="AG29" i="28"/>
  <c r="AC29" i="28"/>
  <c r="AB29" i="28"/>
  <c r="AA29" i="28"/>
  <c r="Z29" i="28"/>
  <c r="Y29" i="28"/>
  <c r="X29" i="28"/>
  <c r="W29" i="28"/>
  <c r="N29" i="28"/>
  <c r="M29" i="28"/>
  <c r="L29" i="28"/>
  <c r="K29" i="28"/>
  <c r="J29" i="28"/>
  <c r="I29" i="28"/>
  <c r="H29" i="28"/>
  <c r="BT25" i="28"/>
  <c r="BT26" i="28"/>
  <c r="BT27" i="28"/>
  <c r="BT28" i="28"/>
  <c r="BR28" i="28"/>
  <c r="BR24" i="28" s="1"/>
  <c r="BJ25" i="28"/>
  <c r="BJ26" i="28"/>
  <c r="BJ28" i="28" s="1"/>
  <c r="BJ27" i="28"/>
  <c r="BH28" i="28"/>
  <c r="BH24" i="28" s="1"/>
  <c r="AZ25" i="28"/>
  <c r="AZ28" i="28" s="1"/>
  <c r="AZ26" i="28"/>
  <c r="AZ27" i="28"/>
  <c r="AX28" i="28"/>
  <c r="AP25" i="28"/>
  <c r="AP26" i="28"/>
  <c r="AP27" i="28"/>
  <c r="AP28" i="28"/>
  <c r="AN28" i="28"/>
  <c r="AN24" i="28" s="1"/>
  <c r="AF25" i="28"/>
  <c r="AF28" i="28" s="1"/>
  <c r="AF26" i="28"/>
  <c r="AF27" i="28"/>
  <c r="AD28" i="28"/>
  <c r="V25" i="28"/>
  <c r="V26" i="28"/>
  <c r="V27" i="28"/>
  <c r="V28" i="28"/>
  <c r="T28" i="28"/>
  <c r="G25" i="28"/>
  <c r="G26" i="28"/>
  <c r="G27" i="28"/>
  <c r="G28" i="28"/>
  <c r="E28" i="28"/>
  <c r="CA25" i="28"/>
  <c r="BZ25" i="28"/>
  <c r="BY25" i="28"/>
  <c r="BX25" i="28"/>
  <c r="BW25" i="28"/>
  <c r="BV25" i="28"/>
  <c r="BU25" i="28"/>
  <c r="BQ25" i="28"/>
  <c r="BP25" i="28"/>
  <c r="BO25" i="28"/>
  <c r="BN25" i="28"/>
  <c r="BM25" i="28"/>
  <c r="BL25" i="28"/>
  <c r="BK25" i="28"/>
  <c r="BG25" i="28"/>
  <c r="BF25" i="28"/>
  <c r="BE25" i="28"/>
  <c r="BD25" i="28"/>
  <c r="BC25" i="28"/>
  <c r="BB25" i="28"/>
  <c r="BA25" i="28"/>
  <c r="AW25" i="28"/>
  <c r="AV25" i="28"/>
  <c r="AU25" i="28"/>
  <c r="AT25" i="28"/>
  <c r="AS25" i="28"/>
  <c r="AR25" i="28"/>
  <c r="AQ25" i="28"/>
  <c r="AM25" i="28"/>
  <c r="AL25" i="28"/>
  <c r="AK25" i="28"/>
  <c r="AJ25" i="28"/>
  <c r="AI25" i="28"/>
  <c r="AH25" i="28"/>
  <c r="AG25" i="28"/>
  <c r="AC25" i="28"/>
  <c r="AB25" i="28"/>
  <c r="AA25" i="28"/>
  <c r="Z25" i="28"/>
  <c r="Y25" i="28"/>
  <c r="X25" i="28"/>
  <c r="W25" i="28"/>
  <c r="N25" i="28"/>
  <c r="M25" i="28"/>
  <c r="L25" i="28"/>
  <c r="K25" i="28"/>
  <c r="J25" i="28"/>
  <c r="I25" i="28"/>
  <c r="H25" i="28"/>
  <c r="E24" i="28"/>
  <c r="BT20" i="28"/>
  <c r="BT23" i="28" s="1"/>
  <c r="BT21" i="28"/>
  <c r="BT22" i="28"/>
  <c r="BR23" i="28"/>
  <c r="BJ20" i="28"/>
  <c r="BJ21" i="28"/>
  <c r="BJ22" i="28"/>
  <c r="BJ23" i="28"/>
  <c r="BH23" i="28"/>
  <c r="AZ20" i="28"/>
  <c r="AZ21" i="28"/>
  <c r="AZ22" i="28"/>
  <c r="AZ23" i="28"/>
  <c r="AX23" i="28"/>
  <c r="AP20" i="28"/>
  <c r="AP23" i="28" s="1"/>
  <c r="AP21" i="28"/>
  <c r="AP22" i="28"/>
  <c r="AN23" i="28"/>
  <c r="AF20" i="28"/>
  <c r="AF21" i="28"/>
  <c r="AF22" i="28"/>
  <c r="AF23" i="28"/>
  <c r="AD23" i="28"/>
  <c r="V20" i="28"/>
  <c r="V21" i="28"/>
  <c r="V23" i="28" s="1"/>
  <c r="V22" i="28"/>
  <c r="T23" i="28"/>
  <c r="D23" i="28" s="1"/>
  <c r="G20" i="28"/>
  <c r="G23" i="28" s="1"/>
  <c r="G21" i="28"/>
  <c r="G22" i="28"/>
  <c r="E23" i="28"/>
  <c r="CA20" i="28"/>
  <c r="BZ20" i="28"/>
  <c r="BY20" i="28"/>
  <c r="BX20" i="28"/>
  <c r="BW20" i="28"/>
  <c r="BV20" i="28"/>
  <c r="BU20" i="28"/>
  <c r="BQ20" i="28"/>
  <c r="BP20" i="28"/>
  <c r="BO20" i="28"/>
  <c r="BN20" i="28"/>
  <c r="BM20" i="28"/>
  <c r="BL20" i="28"/>
  <c r="BK20" i="28"/>
  <c r="BG20" i="28"/>
  <c r="BF20" i="28"/>
  <c r="BE20" i="28"/>
  <c r="BD20" i="28"/>
  <c r="BC20" i="28"/>
  <c r="BB20" i="28"/>
  <c r="BA20" i="28"/>
  <c r="AW20" i="28"/>
  <c r="AV20" i="28"/>
  <c r="AU20" i="28"/>
  <c r="AT20" i="28"/>
  <c r="AS20" i="28"/>
  <c r="AR20" i="28"/>
  <c r="AQ20" i="28"/>
  <c r="AM20" i="28"/>
  <c r="AL20" i="28"/>
  <c r="AK20" i="28"/>
  <c r="AJ20" i="28"/>
  <c r="AI20" i="28"/>
  <c r="AH20" i="28"/>
  <c r="AG20" i="28"/>
  <c r="AC20" i="28"/>
  <c r="AB20" i="28"/>
  <c r="AA20" i="28"/>
  <c r="Z20" i="28"/>
  <c r="Y20" i="28"/>
  <c r="X20" i="28"/>
  <c r="W20" i="28"/>
  <c r="N20" i="28"/>
  <c r="M20" i="28"/>
  <c r="L20" i="28"/>
  <c r="K20" i="28"/>
  <c r="J20" i="28"/>
  <c r="I20" i="28"/>
  <c r="H20" i="28"/>
  <c r="BT16" i="28"/>
  <c r="BT17" i="28"/>
  <c r="BT18" i="28"/>
  <c r="BT19" i="28"/>
  <c r="BR19" i="28"/>
  <c r="BJ16" i="28"/>
  <c r="BJ17" i="28"/>
  <c r="BJ18" i="28"/>
  <c r="BJ19" i="28"/>
  <c r="BH19" i="28"/>
  <c r="AZ16" i="28"/>
  <c r="AZ19" i="28" s="1"/>
  <c r="AZ17" i="28"/>
  <c r="AZ18" i="28"/>
  <c r="AX19" i="28"/>
  <c r="AP16" i="28"/>
  <c r="AP17" i="28"/>
  <c r="AP18" i="28"/>
  <c r="AP19" i="28"/>
  <c r="AN19" i="28"/>
  <c r="AF16" i="28"/>
  <c r="AF17" i="28"/>
  <c r="AF19" i="28" s="1"/>
  <c r="AF18" i="28"/>
  <c r="AD19" i="28"/>
  <c r="V16" i="28"/>
  <c r="V19" i="28" s="1"/>
  <c r="V17" i="28"/>
  <c r="V18" i="28"/>
  <c r="T19" i="28"/>
  <c r="G16" i="28"/>
  <c r="G17" i="28"/>
  <c r="G18" i="28"/>
  <c r="G19" i="28"/>
  <c r="E19" i="28"/>
  <c r="D19" i="28"/>
  <c r="CA16" i="28"/>
  <c r="BZ16" i="28"/>
  <c r="BY16" i="28"/>
  <c r="BX16" i="28"/>
  <c r="BW16" i="28"/>
  <c r="BV16" i="28"/>
  <c r="BU16" i="28"/>
  <c r="BQ16" i="28"/>
  <c r="BP16" i="28"/>
  <c r="BO16" i="28"/>
  <c r="BN16" i="28"/>
  <c r="BM16" i="28"/>
  <c r="BL16" i="28"/>
  <c r="BK16" i="28"/>
  <c r="BG16" i="28"/>
  <c r="BF16" i="28"/>
  <c r="BE16" i="28"/>
  <c r="BD16" i="28"/>
  <c r="BC16" i="28"/>
  <c r="BB16" i="28"/>
  <c r="BA16" i="28"/>
  <c r="AW16" i="28"/>
  <c r="AV16" i="28"/>
  <c r="AU16" i="28"/>
  <c r="AT16" i="28"/>
  <c r="AS16" i="28"/>
  <c r="AR16" i="28"/>
  <c r="AQ16" i="28"/>
  <c r="AM16" i="28"/>
  <c r="AL16" i="28"/>
  <c r="AK16" i="28"/>
  <c r="AJ16" i="28"/>
  <c r="AI16" i="28"/>
  <c r="AH16" i="28"/>
  <c r="AG16" i="28"/>
  <c r="AC16" i="28"/>
  <c r="AB16" i="28"/>
  <c r="AA16" i="28"/>
  <c r="Z16" i="28"/>
  <c r="Y16" i="28"/>
  <c r="X16" i="28"/>
  <c r="W16" i="28"/>
  <c r="N16" i="28"/>
  <c r="M16" i="28"/>
  <c r="L16" i="28"/>
  <c r="K16" i="28"/>
  <c r="J16" i="28"/>
  <c r="I16" i="28"/>
  <c r="H16" i="28"/>
  <c r="BT12" i="28"/>
  <c r="BT13" i="28"/>
  <c r="BT14" i="28"/>
  <c r="BT15" i="28"/>
  <c r="BR15" i="28"/>
  <c r="BJ12" i="28"/>
  <c r="BJ15" i="28" s="1"/>
  <c r="BJ13" i="28"/>
  <c r="BJ14" i="28"/>
  <c r="BH15" i="28"/>
  <c r="AZ12" i="28"/>
  <c r="AZ13" i="28"/>
  <c r="AZ14" i="28"/>
  <c r="AZ15" i="28"/>
  <c r="AX15" i="28"/>
  <c r="AP12" i="28"/>
  <c r="AP13" i="28"/>
  <c r="AP15" i="28" s="1"/>
  <c r="AP14" i="28"/>
  <c r="AN15" i="28"/>
  <c r="AF12" i="28"/>
  <c r="AF15" i="28" s="1"/>
  <c r="AF13" i="28"/>
  <c r="AF14" i="28"/>
  <c r="AD15" i="28"/>
  <c r="V12" i="28"/>
  <c r="V13" i="28"/>
  <c r="V14" i="28"/>
  <c r="V15" i="28"/>
  <c r="T15" i="28"/>
  <c r="D15" i="28" s="1"/>
  <c r="G12" i="28"/>
  <c r="G15" i="28" s="1"/>
  <c r="G13" i="28"/>
  <c r="G14" i="28"/>
  <c r="E15" i="28"/>
  <c r="CA12" i="28"/>
  <c r="BZ12" i="28"/>
  <c r="BY12" i="28"/>
  <c r="BX12" i="28"/>
  <c r="BW12" i="28"/>
  <c r="BV12" i="28"/>
  <c r="BU12" i="28"/>
  <c r="BQ12" i="28"/>
  <c r="BP12" i="28"/>
  <c r="BO12" i="28"/>
  <c r="BN12" i="28"/>
  <c r="BM12" i="28"/>
  <c r="BL12" i="28"/>
  <c r="BK12" i="28"/>
  <c r="BG12" i="28"/>
  <c r="BF12" i="28"/>
  <c r="BE12" i="28"/>
  <c r="BD12" i="28"/>
  <c r="BC12" i="28"/>
  <c r="BB12" i="28"/>
  <c r="BA12" i="28"/>
  <c r="AW12" i="28"/>
  <c r="AV12" i="28"/>
  <c r="AU12" i="28"/>
  <c r="AT12" i="28"/>
  <c r="AS12" i="28"/>
  <c r="AR12" i="28"/>
  <c r="AQ12" i="28"/>
  <c r="AM12" i="28"/>
  <c r="AL12" i="28"/>
  <c r="AK12" i="28"/>
  <c r="AJ12" i="28"/>
  <c r="AI12" i="28"/>
  <c r="AH12" i="28"/>
  <c r="AG12" i="28"/>
  <c r="AC12" i="28"/>
  <c r="AB12" i="28"/>
  <c r="AA12" i="28"/>
  <c r="Z12" i="28"/>
  <c r="Y12" i="28"/>
  <c r="X12" i="28"/>
  <c r="W12" i="28"/>
  <c r="N12" i="28"/>
  <c r="M12" i="28"/>
  <c r="L12" i="28"/>
  <c r="K12" i="28"/>
  <c r="J12" i="28"/>
  <c r="I12" i="28"/>
  <c r="H12" i="28"/>
  <c r="BT8" i="28"/>
  <c r="BT11" i="28" s="1"/>
  <c r="BT9" i="28"/>
  <c r="BT10" i="28"/>
  <c r="BR11" i="28"/>
  <c r="BJ8" i="28"/>
  <c r="BJ9" i="28"/>
  <c r="BJ10" i="28"/>
  <c r="BJ11" i="28"/>
  <c r="BH11" i="28"/>
  <c r="AZ8" i="28"/>
  <c r="AZ9" i="28"/>
  <c r="AZ11" i="28" s="1"/>
  <c r="AZ10" i="28"/>
  <c r="AX11" i="28"/>
  <c r="AX3" i="28" s="1"/>
  <c r="AP8" i="28"/>
  <c r="AP11" i="28" s="1"/>
  <c r="AP9" i="28"/>
  <c r="AP10" i="28"/>
  <c r="AN11" i="28"/>
  <c r="AF8" i="28"/>
  <c r="AF9" i="28"/>
  <c r="AF10" i="28"/>
  <c r="AF11" i="28"/>
  <c r="AD11" i="28"/>
  <c r="D11" i="28" s="1"/>
  <c r="V8" i="28"/>
  <c r="V11" i="28" s="1"/>
  <c r="V9" i="28"/>
  <c r="V10" i="28"/>
  <c r="T11" i="28"/>
  <c r="G8" i="28"/>
  <c r="G9" i="28"/>
  <c r="G10" i="28"/>
  <c r="G11" i="28"/>
  <c r="E11" i="28"/>
  <c r="CA8" i="28"/>
  <c r="BZ8" i="28"/>
  <c r="BY8" i="28"/>
  <c r="BX8" i="28"/>
  <c r="BW8" i="28"/>
  <c r="BV8" i="28"/>
  <c r="BU8" i="28"/>
  <c r="BQ8" i="28"/>
  <c r="BP8" i="28"/>
  <c r="BO8" i="28"/>
  <c r="BN8" i="28"/>
  <c r="BM8" i="28"/>
  <c r="BL8" i="28"/>
  <c r="BK8" i="28"/>
  <c r="BG8" i="28"/>
  <c r="BF8" i="28"/>
  <c r="BE8" i="28"/>
  <c r="BD8" i="28"/>
  <c r="BC8" i="28"/>
  <c r="BB8" i="28"/>
  <c r="BA8" i="28"/>
  <c r="AW8" i="28"/>
  <c r="AV8" i="28"/>
  <c r="AU8" i="28"/>
  <c r="AT8" i="28"/>
  <c r="AS8" i="28"/>
  <c r="AR8" i="28"/>
  <c r="AQ8" i="28"/>
  <c r="AM8" i="28"/>
  <c r="AL8" i="28"/>
  <c r="AK8" i="28"/>
  <c r="AJ8" i="28"/>
  <c r="AI8" i="28"/>
  <c r="AH8" i="28"/>
  <c r="AG8" i="28"/>
  <c r="AC8" i="28"/>
  <c r="AB8" i="28"/>
  <c r="AA8" i="28"/>
  <c r="Z8" i="28"/>
  <c r="Y8" i="28"/>
  <c r="X8" i="28"/>
  <c r="W8" i="28"/>
  <c r="N8" i="28"/>
  <c r="M8" i="28"/>
  <c r="L8" i="28"/>
  <c r="K8" i="28"/>
  <c r="J8" i="28"/>
  <c r="I8" i="28"/>
  <c r="H8" i="28"/>
  <c r="BT4" i="28"/>
  <c r="BT5" i="28"/>
  <c r="BT6" i="28"/>
  <c r="BT7" i="28"/>
  <c r="BR7" i="28"/>
  <c r="BR3" i="28" s="1"/>
  <c r="BJ4" i="28"/>
  <c r="BJ5" i="28"/>
  <c r="BJ7" i="28" s="1"/>
  <c r="BJ6" i="28"/>
  <c r="BH7" i="28"/>
  <c r="BH3" i="28" s="1"/>
  <c r="AZ4" i="28"/>
  <c r="AZ7" i="28" s="1"/>
  <c r="AZ5" i="28"/>
  <c r="AZ6" i="28"/>
  <c r="AX7" i="28"/>
  <c r="AP4" i="28"/>
  <c r="AP5" i="28"/>
  <c r="AP6" i="28"/>
  <c r="AP7" i="28"/>
  <c r="AN7" i="28"/>
  <c r="AN3" i="28" s="1"/>
  <c r="AF4" i="28"/>
  <c r="AF7" i="28" s="1"/>
  <c r="AF5" i="28"/>
  <c r="AF6" i="28"/>
  <c r="AD7" i="28"/>
  <c r="V4" i="28"/>
  <c r="V5" i="28"/>
  <c r="V6" i="28"/>
  <c r="V7" i="28"/>
  <c r="T7" i="28"/>
  <c r="G4" i="28"/>
  <c r="G5" i="28"/>
  <c r="G6" i="28"/>
  <c r="G7" i="28"/>
  <c r="E7" i="28"/>
  <c r="CA4" i="28"/>
  <c r="BZ4" i="28"/>
  <c r="BY4" i="28"/>
  <c r="BX4" i="28"/>
  <c r="BW4" i="28"/>
  <c r="BV4" i="28"/>
  <c r="BU4" i="28"/>
  <c r="BQ4" i="28"/>
  <c r="BP4" i="28"/>
  <c r="BO4" i="28"/>
  <c r="BN4" i="28"/>
  <c r="BM4" i="28"/>
  <c r="BL4" i="28"/>
  <c r="BK4" i="28"/>
  <c r="BG4" i="28"/>
  <c r="BF4" i="28"/>
  <c r="BE4" i="28"/>
  <c r="BD4" i="28"/>
  <c r="BC4" i="28"/>
  <c r="BB4" i="28"/>
  <c r="BA4" i="28"/>
  <c r="AW4" i="28"/>
  <c r="AV4" i="28"/>
  <c r="AU4" i="28"/>
  <c r="AT4" i="28"/>
  <c r="AS4" i="28"/>
  <c r="AR4" i="28"/>
  <c r="AQ4" i="28"/>
  <c r="AM4" i="28"/>
  <c r="AL4" i="28"/>
  <c r="AK4" i="28"/>
  <c r="AJ4" i="28"/>
  <c r="AI4" i="28"/>
  <c r="AH4" i="28"/>
  <c r="AG4" i="28"/>
  <c r="AC4" i="28"/>
  <c r="AB4" i="28"/>
  <c r="AA4" i="28"/>
  <c r="Z4" i="28"/>
  <c r="Y4" i="28"/>
  <c r="X4" i="28"/>
  <c r="W4" i="28"/>
  <c r="N4" i="28"/>
  <c r="M4" i="28"/>
  <c r="L4" i="28"/>
  <c r="K4" i="28"/>
  <c r="J4" i="28"/>
  <c r="I4" i="28"/>
  <c r="H4" i="28"/>
  <c r="E3" i="28"/>
  <c r="F2" i="28" s="1"/>
  <c r="BH2" i="28" l="1"/>
  <c r="BI2" i="28"/>
  <c r="AY2" i="28"/>
  <c r="AX2" i="28"/>
  <c r="AN2" i="28"/>
  <c r="AO2" i="28"/>
  <c r="T3" i="28"/>
  <c r="AD3" i="28"/>
  <c r="AN45" i="28"/>
  <c r="E75" i="28"/>
  <c r="D79" i="28"/>
  <c r="D28" i="28"/>
  <c r="T24" i="28"/>
  <c r="D32" i="28"/>
  <c r="D54" i="28"/>
  <c r="B54" i="28" s="1"/>
  <c r="D7" i="28"/>
  <c r="E2" i="28"/>
  <c r="T2" i="28" l="1"/>
  <c r="U2" i="28"/>
  <c r="AD2" i="28"/>
  <c r="AE2" i="28"/>
</calcChain>
</file>

<file path=xl/sharedStrings.xml><?xml version="1.0" encoding="utf-8"?>
<sst xmlns="http://schemas.openxmlformats.org/spreadsheetml/2006/main" count="205" uniqueCount="36">
  <si>
    <t>CDI</t>
  </si>
  <si>
    <t>LUNDI</t>
  </si>
  <si>
    <t>MARDI</t>
  </si>
  <si>
    <t>MERCREDI</t>
  </si>
  <si>
    <t>JEUDI</t>
  </si>
  <si>
    <t>VENDREDI</t>
  </si>
  <si>
    <t>SAMEDI</t>
  </si>
  <si>
    <t>DIMANCHE</t>
  </si>
  <si>
    <t>Remarques</t>
  </si>
  <si>
    <t>Apprentie</t>
  </si>
  <si>
    <t>CDD</t>
  </si>
  <si>
    <t>SEMAINE 1 :</t>
  </si>
  <si>
    <t>-</t>
  </si>
  <si>
    <t>SEMAINE 1</t>
  </si>
  <si>
    <t>4h mar soir</t>
  </si>
  <si>
    <t>Lundi - Vendredi : école</t>
  </si>
  <si>
    <t>Lundi - Mercredi : école</t>
  </si>
  <si>
    <t>CATEGORIE 1 d'EMPLOYES</t>
  </si>
  <si>
    <t>Employé 1</t>
  </si>
  <si>
    <t>Employé 2</t>
  </si>
  <si>
    <t>Employé 3</t>
  </si>
  <si>
    <t>Employé 4</t>
  </si>
  <si>
    <t>Employé 5</t>
  </si>
  <si>
    <t>CATEGORIE 2 d'EMPLOYES</t>
  </si>
  <si>
    <t>CATEGORIE 3 d'EMPLOYES</t>
  </si>
  <si>
    <t>CATEGORIE 4 d'EMPLOYES</t>
  </si>
  <si>
    <t>Employé 6</t>
  </si>
  <si>
    <t>CATEGORIE 5 d'EMPLOYES (à ne pas comptabiliser)</t>
  </si>
  <si>
    <t>NOTES</t>
  </si>
  <si>
    <t>(Par catégorie d'employés et au total)</t>
  </si>
  <si>
    <t>NB DE PRESENTS AU TOTAL</t>
  </si>
  <si>
    <t>NB DE PRESENTS CATEGORIE 1</t>
  </si>
  <si>
    <t>NB DE PRESENTS CATEGORIE 2</t>
  </si>
  <si>
    <t>NB DE PRESENTS CATEGORIE 3</t>
  </si>
  <si>
    <t>NB DE PRESENTS CATEGORIE 4</t>
  </si>
  <si>
    <t>Idéalement, je désirerais pouvoir avoir de manière chiffrée le nombre de personnes en poste sur chaque demi-heure (complète ou non) de la journée pour les catégories 1 à 4 d'employés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</si>
</sst>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"/>
    <numFmt numFmtId="166" formatCode="dd/mm/yy;@"/>
  </numFmts>
  <fonts count="35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8"/>
      <name val="Comic Sans MS"/>
      <family val="4"/>
    </font>
    <font>
      <b/>
      <sz val="11"/>
      <color indexed="8"/>
      <name val="Comic Sans MS"/>
      <family val="4"/>
    </font>
    <font>
      <sz val="8"/>
      <color indexed="8"/>
      <name val="Comic Sans MS"/>
      <family val="4"/>
    </font>
    <font>
      <sz val="10"/>
      <color indexed="8"/>
      <name val="Comic Sans MS"/>
      <family val="4"/>
    </font>
    <font>
      <sz val="9"/>
      <color indexed="8"/>
      <name val="Comic Sans MS"/>
      <family val="4"/>
    </font>
    <font>
      <sz val="11"/>
      <name val="Comic Sans MS"/>
      <family val="4"/>
    </font>
    <font>
      <sz val="9"/>
      <name val="Comic Sans MS"/>
      <family val="4"/>
    </font>
    <font>
      <sz val="11"/>
      <color indexed="8"/>
      <name val="Calibri"/>
      <family val="2"/>
    </font>
    <font>
      <b/>
      <sz val="11"/>
      <color theme="0"/>
      <name val="Comic Sans MS"/>
      <family val="4"/>
    </font>
    <font>
      <b/>
      <u/>
      <sz val="12"/>
      <color theme="0"/>
      <name val="Comic Sans MS"/>
      <family val="4"/>
    </font>
    <font>
      <sz val="11"/>
      <color theme="0" tint="-0.34998626667073579"/>
      <name val="Comic Sans MS"/>
      <family val="4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b/>
      <sz val="25"/>
      <color indexed="8"/>
      <name val="Comic Sans MS"/>
      <family val="4"/>
    </font>
    <font>
      <b/>
      <i/>
      <sz val="12"/>
      <color rgb="FFFFFFFF"/>
      <name val="Comic Sans MS"/>
      <family val="4"/>
    </font>
    <font>
      <sz val="11"/>
      <name val="Calibri"/>
      <family val="2"/>
    </font>
    <font>
      <sz val="11"/>
      <color rgb="FFFF0000"/>
      <name val="Comic Sans MS"/>
      <family val="4"/>
    </font>
    <font>
      <sz val="8"/>
      <color rgb="FFFF0000"/>
      <name val="Comic Sans MS"/>
      <family val="4"/>
    </font>
    <font>
      <sz val="11"/>
      <color theme="0" tint="-0.249977111117893"/>
      <name val="Comic Sans MS"/>
      <family val="4"/>
    </font>
    <font>
      <b/>
      <sz val="11"/>
      <color rgb="FF000000"/>
      <name val="Comic Sans MS"/>
      <family val="4"/>
    </font>
    <font>
      <b/>
      <u/>
      <sz val="11"/>
      <color theme="0"/>
      <name val="Comic Sans MS"/>
      <family val="4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4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51"/>
      </patternFill>
    </fill>
    <fill>
      <patternFill patternType="solid">
        <fgColor theme="1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rgb="FF000000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1104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20" borderId="1" applyNumberFormat="0" applyAlignment="0" applyProtection="0"/>
    <xf numFmtId="0" fontId="4" fillId="0" borderId="2" applyNumberFormat="0" applyFill="0" applyAlignment="0" applyProtection="0"/>
    <xf numFmtId="0" fontId="5" fillId="7" borderId="1" applyNumberFormat="0" applyAlignment="0" applyProtection="0"/>
    <xf numFmtId="0" fontId="6" fillId="3" borderId="0" applyNumberFormat="0" applyBorder="0" applyAlignment="0" applyProtection="0"/>
    <xf numFmtId="0" fontId="7" fillId="21" borderId="0" applyNumberFormat="0" applyBorder="0" applyAlignment="0" applyProtection="0"/>
    <xf numFmtId="0" fontId="8" fillId="20" borderId="3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1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102">
    <xf numFmtId="0" fontId="0" fillId="0" borderId="0" xfId="0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5" fillId="0" borderId="0" xfId="0" applyFont="1" applyBorder="1"/>
    <xf numFmtId="0" fontId="14" fillId="0" borderId="0" xfId="0" applyFont="1" applyBorder="1" applyAlignment="1">
      <alignment vertical="center"/>
    </xf>
    <xf numFmtId="20" fontId="16" fillId="0" borderId="6" xfId="0" applyNumberFormat="1" applyFont="1" applyBorder="1"/>
    <xf numFmtId="0" fontId="18" fillId="0" borderId="0" xfId="0" applyFont="1" applyBorder="1" applyAlignment="1">
      <alignment vertical="center"/>
    </xf>
    <xf numFmtId="20" fontId="19" fillId="0" borderId="6" xfId="0" applyNumberFormat="1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164" fontId="18" fillId="22" borderId="6" xfId="0" applyNumberFormat="1" applyFont="1" applyFill="1" applyBorder="1" applyAlignment="1">
      <alignment horizontal="center" vertical="center"/>
    </xf>
    <xf numFmtId="0" fontId="19" fillId="0" borderId="0" xfId="0" applyFont="1" applyBorder="1"/>
    <xf numFmtId="164" fontId="20" fillId="22" borderId="6" xfId="0" applyNumberFormat="1" applyFont="1" applyFill="1" applyBorder="1" applyAlignment="1">
      <alignment horizontal="center" vertical="center"/>
    </xf>
    <xf numFmtId="0" fontId="15" fillId="23" borderId="0" xfId="0" applyFont="1" applyFill="1" applyBorder="1"/>
    <xf numFmtId="14" fontId="22" fillId="23" borderId="7" xfId="0" applyNumberFormat="1" applyFont="1" applyFill="1" applyBorder="1" applyAlignment="1"/>
    <xf numFmtId="0" fontId="22" fillId="23" borderId="0" xfId="0" applyFont="1" applyFill="1" applyBorder="1"/>
    <xf numFmtId="0" fontId="15" fillId="0" borderId="7" xfId="0" applyFont="1" applyFill="1" applyBorder="1" applyAlignment="1">
      <alignment horizontal="center"/>
    </xf>
    <xf numFmtId="166" fontId="14" fillId="0" borderId="0" xfId="0" applyNumberFormat="1" applyFont="1" applyFill="1" applyBorder="1" applyAlignment="1">
      <alignment horizontal="left"/>
    </xf>
    <xf numFmtId="166" fontId="14" fillId="0" borderId="7" xfId="0" applyNumberFormat="1" applyFont="1" applyFill="1" applyBorder="1" applyAlignment="1">
      <alignment horizontal="right"/>
    </xf>
    <xf numFmtId="166" fontId="14" fillId="0" borderId="0" xfId="0" applyNumberFormat="1" applyFont="1" applyFill="1" applyBorder="1" applyAlignment="1">
      <alignment horizontal="center"/>
    </xf>
    <xf numFmtId="0" fontId="17" fillId="0" borderId="6" xfId="0" applyFont="1" applyFill="1" applyBorder="1"/>
    <xf numFmtId="0" fontId="14" fillId="0" borderId="6" xfId="0" applyFont="1" applyFill="1" applyBorder="1" applyAlignment="1" applyProtection="1">
      <alignment horizontal="center" vertical="center"/>
      <protection locked="0"/>
    </xf>
    <xf numFmtId="165" fontId="18" fillId="24" borderId="6" xfId="0" applyNumberFormat="1" applyFont="1" applyFill="1" applyBorder="1" applyAlignment="1">
      <alignment vertical="center"/>
    </xf>
    <xf numFmtId="165" fontId="18" fillId="24" borderId="6" xfId="0" applyNumberFormat="1" applyFont="1" applyFill="1" applyBorder="1" applyAlignment="1" applyProtection="1">
      <alignment horizontal="center" vertical="center"/>
    </xf>
    <xf numFmtId="20" fontId="14" fillId="0" borderId="0" xfId="0" applyNumberFormat="1" applyFont="1" applyBorder="1"/>
    <xf numFmtId="46" fontId="14" fillId="0" borderId="0" xfId="0" applyNumberFormat="1" applyFont="1" applyBorder="1"/>
    <xf numFmtId="164" fontId="18" fillId="22" borderId="0" xfId="0" applyNumberFormat="1" applyFont="1" applyFill="1" applyBorder="1" applyAlignment="1">
      <alignment horizontal="center" vertical="center"/>
    </xf>
    <xf numFmtId="164" fontId="18" fillId="22" borderId="8" xfId="0" applyNumberFormat="1" applyFont="1" applyFill="1" applyBorder="1" applyAlignment="1">
      <alignment horizontal="center" vertical="center"/>
    </xf>
    <xf numFmtId="165" fontId="16" fillId="0" borderId="6" xfId="0" applyNumberFormat="1" applyFont="1" applyBorder="1"/>
    <xf numFmtId="0" fontId="24" fillId="25" borderId="6" xfId="0" applyFont="1" applyFill="1" applyBorder="1" applyAlignment="1">
      <alignment horizontal="center" vertical="center"/>
    </xf>
    <xf numFmtId="0" fontId="24" fillId="25" borderId="8" xfId="0" applyFont="1" applyFill="1" applyBorder="1" applyAlignment="1">
      <alignment horizontal="center" vertical="center"/>
    </xf>
    <xf numFmtId="0" fontId="14" fillId="25" borderId="6" xfId="0" applyFont="1" applyFill="1" applyBorder="1" applyAlignment="1">
      <alignment horizontal="center" vertical="center"/>
    </xf>
    <xf numFmtId="0" fontId="14" fillId="25" borderId="0" xfId="0" applyFont="1" applyFill="1" applyBorder="1" applyAlignment="1">
      <alignment horizontal="center" vertical="center"/>
    </xf>
    <xf numFmtId="0" fontId="14" fillId="25" borderId="0" xfId="0" applyFont="1" applyFill="1" applyBorder="1"/>
    <xf numFmtId="165" fontId="24" fillId="25" borderId="6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9" fillId="27" borderId="6" xfId="0" applyFont="1" applyFill="1" applyBorder="1" applyAlignment="1">
      <alignment horizontal="center" vertical="center"/>
    </xf>
    <xf numFmtId="0" fontId="19" fillId="27" borderId="8" xfId="0" applyFont="1" applyFill="1" applyBorder="1" applyAlignment="1">
      <alignment horizontal="center" vertical="center"/>
    </xf>
    <xf numFmtId="0" fontId="29" fillId="0" borderId="0" xfId="0" applyFont="1"/>
    <xf numFmtId="20" fontId="19" fillId="0" borderId="14" xfId="0" applyNumberFormat="1" applyFont="1" applyBorder="1" applyAlignment="1">
      <alignment horizontal="center"/>
    </xf>
    <xf numFmtId="20" fontId="19" fillId="0" borderId="15" xfId="0" applyNumberFormat="1" applyFont="1" applyBorder="1" applyAlignment="1">
      <alignment horizontal="center"/>
    </xf>
    <xf numFmtId="20" fontId="19" fillId="0" borderId="16" xfId="0" applyNumberFormat="1" applyFont="1" applyBorder="1" applyAlignment="1">
      <alignment horizontal="center"/>
    </xf>
    <xf numFmtId="20" fontId="19" fillId="0" borderId="17" xfId="0" applyNumberFormat="1" applyFont="1" applyBorder="1" applyAlignment="1">
      <alignment horizontal="center"/>
    </xf>
    <xf numFmtId="20" fontId="30" fillId="0" borderId="6" xfId="0" applyNumberFormat="1" applyFont="1" applyBorder="1" applyAlignment="1">
      <alignment horizontal="center" vertical="center"/>
    </xf>
    <xf numFmtId="165" fontId="31" fillId="0" borderId="6" xfId="0" applyNumberFormat="1" applyFont="1" applyBorder="1"/>
    <xf numFmtId="0" fontId="30" fillId="0" borderId="6" xfId="0" applyFont="1" applyBorder="1" applyAlignment="1">
      <alignment horizontal="center" vertical="center"/>
    </xf>
    <xf numFmtId="0" fontId="17" fillId="0" borderId="6" xfId="0" applyFont="1" applyFill="1" applyBorder="1" applyAlignment="1" applyProtection="1">
      <alignment horizontal="center" vertical="center"/>
      <protection locked="0"/>
    </xf>
    <xf numFmtId="165" fontId="32" fillId="0" borderId="8" xfId="0" applyNumberFormat="1" applyFont="1" applyBorder="1" applyAlignment="1">
      <alignment horizontal="center" vertical="center"/>
    </xf>
    <xf numFmtId="165" fontId="18" fillId="24" borderId="6" xfId="0" applyNumberFormat="1" applyFont="1" applyFill="1" applyBorder="1" applyAlignment="1">
      <alignment horizontal="center" vertical="center"/>
    </xf>
    <xf numFmtId="165" fontId="30" fillId="0" borderId="8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65" fontId="24" fillId="25" borderId="8" xfId="0" applyNumberFormat="1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20" fontId="14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0" fontId="34" fillId="25" borderId="0" xfId="0" applyFont="1" applyFill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4" fillId="25" borderId="11" xfId="0" applyFont="1" applyFill="1" applyBorder="1" applyAlignment="1">
      <alignment horizontal="center"/>
    </xf>
    <xf numFmtId="20" fontId="19" fillId="27" borderId="8" xfId="0" applyNumberFormat="1" applyFont="1" applyFill="1" applyBorder="1" applyAlignment="1">
      <alignment horizontal="center" vertical="center"/>
    </xf>
    <xf numFmtId="0" fontId="19" fillId="27" borderId="9" xfId="0" applyFont="1" applyFill="1" applyBorder="1" applyAlignment="1">
      <alignment horizontal="center" vertical="center"/>
    </xf>
    <xf numFmtId="20" fontId="24" fillId="0" borderId="8" xfId="0" applyNumberFormat="1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3" fillId="25" borderId="8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9" xfId="0" applyFont="1" applyFill="1" applyBorder="1" applyAlignment="1">
      <alignment horizontal="center" vertical="center"/>
    </xf>
    <xf numFmtId="20" fontId="18" fillId="22" borderId="8" xfId="0" applyNumberFormat="1" applyFont="1" applyFill="1" applyBorder="1" applyAlignment="1">
      <alignment horizontal="center" vertical="center"/>
    </xf>
    <xf numFmtId="20" fontId="18" fillId="22" borderId="9" xfId="0" applyNumberFormat="1" applyFont="1" applyFill="1" applyBorder="1" applyAlignment="1">
      <alignment horizontal="center" vertical="center"/>
    </xf>
    <xf numFmtId="0" fontId="14" fillId="0" borderId="8" xfId="0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right"/>
    </xf>
    <xf numFmtId="0" fontId="17" fillId="0" borderId="9" xfId="0" applyFont="1" applyFill="1" applyBorder="1" applyAlignment="1">
      <alignment horizontal="right"/>
    </xf>
    <xf numFmtId="20" fontId="20" fillId="22" borderId="8" xfId="0" applyNumberFormat="1" applyFont="1" applyFill="1" applyBorder="1" applyAlignment="1">
      <alignment horizontal="center" vertical="center"/>
    </xf>
    <xf numFmtId="20" fontId="20" fillId="22" borderId="9" xfId="0" applyNumberFormat="1" applyFont="1" applyFill="1" applyBorder="1" applyAlignment="1">
      <alignment horizontal="center" vertical="center"/>
    </xf>
    <xf numFmtId="20" fontId="20" fillId="26" borderId="8" xfId="0" applyNumberFormat="1" applyFont="1" applyFill="1" applyBorder="1" applyAlignment="1">
      <alignment horizontal="center" vertical="center"/>
    </xf>
    <xf numFmtId="20" fontId="20" fillId="26" borderId="9" xfId="0" applyNumberFormat="1" applyFont="1" applyFill="1" applyBorder="1" applyAlignment="1">
      <alignment horizontal="center" vertical="center"/>
    </xf>
    <xf numFmtId="20" fontId="24" fillId="25" borderId="8" xfId="0" applyNumberFormat="1" applyFont="1" applyFill="1" applyBorder="1" applyAlignment="1">
      <alignment horizontal="center" vertical="center"/>
    </xf>
    <xf numFmtId="20" fontId="24" fillId="25" borderId="9" xfId="0" applyNumberFormat="1" applyFont="1" applyFill="1" applyBorder="1" applyAlignment="1">
      <alignment horizontal="center" vertical="center"/>
    </xf>
    <xf numFmtId="20" fontId="18" fillId="22" borderId="6" xfId="0" applyNumberFormat="1" applyFont="1" applyFill="1" applyBorder="1" applyAlignment="1">
      <alignment horizontal="center" vertical="center"/>
    </xf>
    <xf numFmtId="165" fontId="24" fillId="25" borderId="8" xfId="0" applyNumberFormat="1" applyFont="1" applyFill="1" applyBorder="1" applyAlignment="1">
      <alignment horizontal="center" vertical="center"/>
    </xf>
    <xf numFmtId="165" fontId="24" fillId="25" borderId="9" xfId="0" applyNumberFormat="1" applyFont="1" applyFill="1" applyBorder="1" applyAlignment="1">
      <alignment horizontal="center" vertical="center"/>
    </xf>
    <xf numFmtId="0" fontId="14" fillId="0" borderId="6" xfId="0" applyFont="1" applyBorder="1" applyAlignment="1" applyProtection="1">
      <alignment horizontal="center" vertical="center"/>
      <protection locked="0"/>
    </xf>
    <xf numFmtId="20" fontId="20" fillId="22" borderId="6" xfId="0" applyNumberFormat="1" applyFont="1" applyFill="1" applyBorder="1" applyAlignment="1">
      <alignment horizontal="center" vertical="center"/>
    </xf>
    <xf numFmtId="20" fontId="20" fillId="26" borderId="6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24" fillId="25" borderId="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16" fontId="28" fillId="0" borderId="12" xfId="0" applyNumberFormat="1" applyFont="1" applyBorder="1" applyAlignment="1">
      <alignment horizontal="center" vertical="center"/>
    </xf>
    <xf numFmtId="16" fontId="28" fillId="0" borderId="7" xfId="0" applyNumberFormat="1" applyFont="1" applyBorder="1" applyAlignment="1">
      <alignment horizontal="center" vertical="center"/>
    </xf>
    <xf numFmtId="16" fontId="28" fillId="0" borderId="13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2" fillId="23" borderId="7" xfId="0" applyFont="1" applyFill="1" applyBorder="1" applyAlignment="1">
      <alignment horizontal="center"/>
    </xf>
    <xf numFmtId="14" fontId="22" fillId="23" borderId="7" xfId="0" applyNumberFormat="1" applyFont="1" applyFill="1" applyBorder="1" applyAlignment="1">
      <alignment horizontal="center"/>
    </xf>
    <xf numFmtId="20" fontId="20" fillId="22" borderId="8" xfId="0" applyNumberFormat="1" applyFont="1" applyFill="1" applyBorder="1" applyAlignment="1">
      <alignment horizontal="centerContinuous" vertical="center"/>
    </xf>
    <xf numFmtId="20" fontId="20" fillId="22" borderId="9" xfId="0" applyNumberFormat="1" applyFont="1" applyFill="1" applyBorder="1" applyAlignment="1">
      <alignment horizontal="centerContinuous" vertical="center"/>
    </xf>
    <xf numFmtId="165" fontId="24" fillId="25" borderId="8" xfId="0" applyNumberFormat="1" applyFont="1" applyFill="1" applyBorder="1" applyAlignment="1">
      <alignment horizontal="centerContinuous" vertical="center"/>
    </xf>
    <xf numFmtId="165" fontId="24" fillId="25" borderId="9" xfId="0" applyNumberFormat="1" applyFont="1" applyFill="1" applyBorder="1" applyAlignment="1">
      <alignment horizontal="centerContinuous" vertical="center"/>
    </xf>
  </cellXfs>
  <cellStyles count="110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7" builtinId="9" hidden="1"/>
    <cellStyle name="Lien hypertexte visité" xfId="1068" builtinId="9" hidden="1"/>
    <cellStyle name="Lien hypertexte visité" xfId="1069" builtinId="9" hidden="1"/>
    <cellStyle name="Lien hypertexte visité" xfId="1070" builtinId="9" hidden="1"/>
    <cellStyle name="Lien hypertexte visité" xfId="1071" builtinId="9" hidden="1"/>
    <cellStyle name="Lien hypertexte visité" xfId="1072" builtinId="9" hidden="1"/>
    <cellStyle name="Lien hypertexte visité" xfId="1073" builtinId="9" hidden="1"/>
    <cellStyle name="Lien hypertexte visité" xfId="1074" builtinId="9" hidden="1"/>
    <cellStyle name="Lien hypertexte visité" xfId="1075" builtinId="9" hidden="1"/>
    <cellStyle name="Lien hypertexte visité" xfId="1076" builtinId="9" hidden="1"/>
    <cellStyle name="Lien hypertexte visité" xfId="1077" builtinId="9" hidden="1"/>
    <cellStyle name="Lien hypertexte visité" xfId="1078" builtinId="9" hidden="1"/>
    <cellStyle name="Lien hypertexte visité" xfId="1079" builtinId="9" hidden="1"/>
    <cellStyle name="Lien hypertexte visité" xfId="1080" builtinId="9" hidden="1"/>
    <cellStyle name="Lien hypertexte visité" xfId="1081" builtinId="9" hidden="1"/>
    <cellStyle name="Lien hypertexte visité" xfId="1082" builtinId="9" hidden="1"/>
    <cellStyle name="Lien hypertexte visité" xfId="1083" builtinId="9" hidden="1"/>
    <cellStyle name="Lien hypertexte visité" xfId="1084" builtinId="9" hidden="1"/>
    <cellStyle name="Lien hypertexte visité" xfId="1085" builtinId="9" hidden="1"/>
    <cellStyle name="Lien hypertexte visité" xfId="1086" builtinId="9" hidden="1"/>
    <cellStyle name="Lien hypertexte visité" xfId="1087" builtinId="9" hidden="1"/>
    <cellStyle name="Lien hypertexte visité" xfId="1088" builtinId="9" hidden="1"/>
    <cellStyle name="Lien hypertexte visité" xfId="1089" builtinId="9" hidden="1"/>
    <cellStyle name="Lien hypertexte visité" xfId="1090" builtinId="9" hidden="1"/>
    <cellStyle name="Lien hypertexte visité" xfId="1091" builtinId="9" hidden="1"/>
    <cellStyle name="Lien hypertexte visité" xfId="1092" builtinId="9" hidden="1"/>
    <cellStyle name="Lien hypertexte visité" xfId="1093" builtinId="9" hidden="1"/>
    <cellStyle name="Lien hypertexte visité" xfId="1094" builtinId="9" hidden="1"/>
    <cellStyle name="Lien hypertexte visité" xfId="1095" builtinId="9" hidden="1"/>
    <cellStyle name="Lien hypertexte visité" xfId="1096" builtinId="9" hidden="1"/>
    <cellStyle name="Lien hypertexte visité" xfId="1097" builtinId="9" hidden="1"/>
    <cellStyle name="Lien hypertexte visité" xfId="1098" builtinId="9" hidden="1"/>
    <cellStyle name="Lien hypertexte visité" xfId="1099" builtinId="9" hidden="1"/>
    <cellStyle name="Lien hypertexte visité" xfId="1100" builtinId="9" hidden="1"/>
    <cellStyle name="Lien hypertexte visité" xfId="1101" builtinId="9" hidden="1"/>
    <cellStyle name="Lien hypertexte visité" xfId="1102" builtinId="9" hidden="1"/>
    <cellStyle name="Lien hypertexte visité" xfId="1103" builtinId="9" hidden="1"/>
    <cellStyle name="Neutre" xfId="30" builtinId="28" customBuiltin="1"/>
    <cellStyle name="Normal" xfId="0" builtinId="0"/>
    <cellStyle name="Normal 2" xfId="916"/>
    <cellStyle name="Sortie" xfId="31" builtinId="21" customBuiltin="1"/>
    <cellStyle name="Texte explicatif" xfId="32" builtinId="53" customBuiltin="1"/>
    <cellStyle name="Titre 1" xfId="33"/>
    <cellStyle name="Titre 1 1" xfId="35"/>
    <cellStyle name="Titre 1 1 1" xfId="36"/>
    <cellStyle name="Titre 1 1 1 1" xfId="37"/>
    <cellStyle name="Titre 1 1 1 1 1" xfId="38"/>
    <cellStyle name="Titre 1 1 1 1 1 1" xfId="39"/>
    <cellStyle name="Titre 1 1 1 1 1 1 1" xfId="40"/>
    <cellStyle name="Titre 1 1 1 1 1 1 1 1" xfId="41"/>
    <cellStyle name="Titre 1 1 1 1 1 1 1 1 1" xfId="42"/>
    <cellStyle name="Titre 1 1 1 1 1 1 1 1 1 1" xfId="43"/>
    <cellStyle name="Titre 1 1 1 1 1 1 1 1 1 1 1" xfId="44"/>
    <cellStyle name="Titre 1 1 1 1 1 1 1 1 1 1 1 1" xfId="45"/>
    <cellStyle name="Titre 1 1 1 1 1 1 1 1 1 1 1 1 1" xfId="46"/>
    <cellStyle name="Titre 1 1 1 1 1 1 1 1 1 1 1 1 1 1" xfId="47"/>
    <cellStyle name="Titre 1 1 1 1 1 1 1 1 1 1 1 1 1 1 1" xfId="48"/>
    <cellStyle name="Titre 1 1 1 1 1 1 1 1 1 1 1 1 1 1 1 1" xfId="49"/>
    <cellStyle name="Titre 1 1 1 1 1 1 1 1 1 1 1 1 1 1 1 1 1" xfId="50"/>
    <cellStyle name="Titre 1 1 1 1 1 1 1 1 1 1 1 1 1 1 1 1 1 1" xfId="51"/>
    <cellStyle name="Titre 1 1 1 1 1 1 1 1 1 1 1 1 1 1 1 1 1 1 1" xfId="52"/>
    <cellStyle name="Titre 1 1 1 1 1 1 1 1 1 1 1 1 1 1 1 1 1 1 1 1" xfId="53"/>
    <cellStyle name="Titre 1 1 1 1 1 1 1 1 1 1 1 1 1 1 1 1 1 1 1 1 1" xfId="54"/>
    <cellStyle name="Titre 1 1 1 1 1 1 1 1 1 1 1 1 1 1 1 1 1 1 1 1 1 1" xfId="55"/>
    <cellStyle name="Titre 1 1 1 1 1 1 1 1 1 1 1 1 1 1 1 1 1 1 1 1 1 1 1" xfId="56"/>
    <cellStyle name="Titre 1 1 1 1 1 1 1 1 1 1 1 1 1 1 1 1 1 1 1 1 1 1 1 1" xfId="57"/>
    <cellStyle name="Titre 1 1 1 1 1 1 1 1 1 1 1 1 1 1 1 1 1 1 1 1 1 1 1 1 1" xfId="58"/>
    <cellStyle name="Titre 1 1 1 1 1 1 1 1 1 1 1 1 1 1 1 1 1 1 1 1 1 1 1 1 1 1" xfId="59"/>
    <cellStyle name="Titre 1 1 1 1 1 1 1 1 1 1 1 1 1 1 1 1 1 1 1 1 1 1 1 1 1 1 1" xfId="60"/>
    <cellStyle name="Titre 1 1 1 1 1 1 1 1 1 1 1 1 1 1 1 1 1 1 1 1 1 1 1 1 1 1 1 1" xfId="61"/>
    <cellStyle name="Titre 1 1 1 1 1 1 1 1 1 1 1 1 1 1 1 1 1 1 1 1 1 1 1 1 1 1 1 1 1" xfId="62"/>
    <cellStyle name="Titre 1 1 1 1 1 1 1 1 1 1 1 1 1 1 1 1 1 1 1 1 1 1 1 1 1 1 1 1 1 1" xfId="63"/>
    <cellStyle name="Titre 1 1 1 1 1 1 1 1 1 1 1 1 1 1 1 1 1 1 1 1 1 1 1 1 1 1 1 1 1 1 1" xfId="64"/>
    <cellStyle name="Titre 1 1 1 1 1 1 1 1 1 1 1 1 1 1 1 1 1 1 1 1 1 1 1 1 1 1 1 1 1 1 1 1" xfId="65"/>
    <cellStyle name="Titre 1 1 1 1 1 1 1 1 1 1 1 1 1 1 1 1 1 1 1 1 1 1 1 1 1 1 1 1 1 1 1 1 1" xfId="66"/>
    <cellStyle name="Titre 1 1 1 1 1 1 1 1 1 1 1 1 1 1 1 1 1 1 1 1 1 1 1 1 1 1 1 1 1 1 1 1 1 1" xfId="67"/>
    <cellStyle name="Titre 1 1 1 1 1 1 1 1 1 1 1 1 1 1 1 1 1 1 1 1 1 1 1 1 1 1 1 1 1 1 1 1 1 1 1" xfId="68"/>
    <cellStyle name="Titre 1" xfId="34"/>
    <cellStyle name="Total" xfId="6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CCCCCC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E6E6E6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APRES'!$H$4:$H$23</c:f>
              <c:numCache>
                <c:formatCode>General</c:formatCode>
                <c:ptCount val="20"/>
                <c:pt idx="0" formatCode="h:mm">
                  <c:v>0.375</c:v>
                </c:pt>
                <c:pt idx="4" formatCode="h:mm">
                  <c:v>0</c:v>
                </c:pt>
                <c:pt idx="8" formatCode="h:mm">
                  <c:v>0.32291666666666669</c:v>
                </c:pt>
                <c:pt idx="12" formatCode="h:mm">
                  <c:v>0</c:v>
                </c:pt>
                <c:pt idx="16" formatCode="h:mm">
                  <c:v>0.57291666666666663</c:v>
                </c:pt>
              </c:numCache>
            </c:numRef>
          </c:val>
        </c:ser>
        <c:ser>
          <c:idx val="1"/>
          <c:order val="1"/>
          <c:spPr>
            <a:solidFill>
              <a:schemeClr val="accent3"/>
            </a:solidFill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APRES'!$I$4:$I$23</c:f>
              <c:numCache>
                <c:formatCode>General</c:formatCode>
                <c:ptCount val="20"/>
                <c:pt idx="0" formatCode="h:mm">
                  <c:v>0.16666666666666663</c:v>
                </c:pt>
                <c:pt idx="4" formatCode="h:mm">
                  <c:v>0</c:v>
                </c:pt>
                <c:pt idx="8" formatCode="h:mm">
                  <c:v>0.17708333333333331</c:v>
                </c:pt>
                <c:pt idx="12" formatCode="h:mm">
                  <c:v>0</c:v>
                </c:pt>
                <c:pt idx="16" formatCode="h:mm">
                  <c:v>0.27083333333333337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APRES'!$J$4:$J$23</c:f>
              <c:numCache>
                <c:formatCode>General</c:formatCode>
                <c:ptCount val="20"/>
                <c:pt idx="0" formatCode="h:mm">
                  <c:v>4.1666666666666741E-2</c:v>
                </c:pt>
                <c:pt idx="4" formatCode="h:mm">
                  <c:v>0</c:v>
                </c:pt>
                <c:pt idx="8" formatCode="h:mm">
                  <c:v>4.166666666666663E-2</c:v>
                </c:pt>
                <c:pt idx="12" formatCode="h:mm">
                  <c:v>0</c:v>
                </c:pt>
                <c:pt idx="16" formatCode="h:mm">
                  <c:v>-0.84375</c:v>
                </c:pt>
              </c:numCache>
            </c:numRef>
          </c:val>
        </c:ser>
        <c:ser>
          <c:idx val="3"/>
          <c:order val="3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APRES'!$K$4:$K$23</c:f>
              <c:numCache>
                <c:formatCode>[h]:mm</c:formatCode>
                <c:ptCount val="20"/>
                <c:pt idx="0" formatCode="h:mm">
                  <c:v>0.125</c:v>
                </c:pt>
                <c:pt idx="4" formatCode="h:mm">
                  <c:v>0</c:v>
                </c:pt>
                <c:pt idx="8" formatCode="h:mm">
                  <c:v>0.23958333333333337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APRES'!$L$4:$L$23</c:f>
              <c:numCache>
                <c:formatCode>[h]:mm</c:formatCode>
                <c:ptCount val="20"/>
                <c:pt idx="0" formatCode="h:mm">
                  <c:v>-0.70833333333333337</c:v>
                </c:pt>
                <c:pt idx="4" formatCode="h:mm">
                  <c:v>0</c:v>
                </c:pt>
                <c:pt idx="8" formatCode="h:mm">
                  <c:v>-0.78125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APRES'!$M$4:$M$23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APRES'!$N$4:$N$23</c:f>
              <c:numCache>
                <c:formatCode>[h]:mm</c:formatCode>
                <c:ptCount val="20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2482688"/>
        <c:axId val="212484480"/>
      </c:barChart>
      <c:catAx>
        <c:axId val="212482688"/>
        <c:scaling>
          <c:orientation val="minMax"/>
        </c:scaling>
        <c:delete val="0"/>
        <c:axPos val="l"/>
        <c:numFmt formatCode="h:mm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212484480"/>
        <c:crosses val="autoZero"/>
        <c:auto val="1"/>
        <c:lblAlgn val="ctr"/>
        <c:lblOffset val="100"/>
        <c:noMultiLvlLbl val="0"/>
      </c:catAx>
      <c:valAx>
        <c:axId val="212484480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212482688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APRES'!$H$25:$H$48</c:f>
              <c:numCache>
                <c:formatCode>General</c:formatCode>
                <c:ptCount val="24"/>
                <c:pt idx="0" formatCode="h:mm">
                  <c:v>0.41666666666666669</c:v>
                </c:pt>
                <c:pt idx="4" formatCode="h:mm">
                  <c:v>0</c:v>
                </c:pt>
                <c:pt idx="8" formatCode="h:mm">
                  <c:v>0.33333333333333331</c:v>
                </c:pt>
                <c:pt idx="12" formatCode="h:mm">
                  <c:v>0.41666666666666669</c:v>
                </c:pt>
                <c:pt idx="16" formatCode="h:mm">
                  <c:v>0</c:v>
                </c:pt>
                <c:pt idx="21" formatCode="h:mm">
                  <c:v>0.5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APRES'!$I$25:$I$49</c:f>
              <c:numCache>
                <c:formatCode>General</c:formatCode>
                <c:ptCount val="25"/>
                <c:pt idx="0" formatCode="h:mm">
                  <c:v>0.18749999999999994</c:v>
                </c:pt>
                <c:pt idx="4" formatCode="h:mm">
                  <c:v>0</c:v>
                </c:pt>
                <c:pt idx="8" formatCode="h:mm">
                  <c:v>0.14583333333333337</c:v>
                </c:pt>
                <c:pt idx="12" formatCode="h:mm">
                  <c:v>0.14583333333333331</c:v>
                </c:pt>
                <c:pt idx="16" formatCode="h:mm">
                  <c:v>0</c:v>
                </c:pt>
                <c:pt idx="21" formatCode="h:mm">
                  <c:v>0.125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APRES'!$J$25:$J$49</c:f>
              <c:numCache>
                <c:formatCode>General</c:formatCode>
                <c:ptCount val="25"/>
                <c:pt idx="0" formatCode="h:mm">
                  <c:v>4.1666666666666741E-2</c:v>
                </c:pt>
                <c:pt idx="4" formatCode="h:mm">
                  <c:v>0</c:v>
                </c:pt>
                <c:pt idx="8" formatCode="h:mm">
                  <c:v>4.1666666666666685E-2</c:v>
                </c:pt>
                <c:pt idx="12" formatCode="h:mm">
                  <c:v>4.166666666666663E-2</c:v>
                </c:pt>
                <c:pt idx="16" formatCode="h:mm">
                  <c:v>0</c:v>
                </c:pt>
                <c:pt idx="21" formatCode="h:mm">
                  <c:v>4.166666666666663E-2</c:v>
                </c:pt>
              </c:numCache>
            </c:numRef>
          </c:val>
        </c:ser>
        <c:ser>
          <c:idx val="3"/>
          <c:order val="3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APRES'!$K$25:$K$49</c:f>
              <c:numCache>
                <c:formatCode>[h]:mm</c:formatCode>
                <c:ptCount val="25"/>
                <c:pt idx="0" formatCode="h:mm">
                  <c:v>0.1875</c:v>
                </c:pt>
                <c:pt idx="4" formatCode="h:mm">
                  <c:v>0</c:v>
                </c:pt>
                <c:pt idx="8" formatCode="h:mm">
                  <c:v>0.22916666666666663</c:v>
                </c:pt>
                <c:pt idx="12" formatCode="h:mm">
                  <c:v>0.22916666666666674</c:v>
                </c:pt>
                <c:pt idx="16" formatCode="h:mm">
                  <c:v>0</c:v>
                </c:pt>
                <c:pt idx="21" formatCode="h:mm">
                  <c:v>0.16666666666666674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APRES'!$L$25:$L$49</c:f>
              <c:numCache>
                <c:formatCode>[h]:mm</c:formatCode>
                <c:ptCount val="25"/>
                <c:pt idx="0" formatCode="h:mm">
                  <c:v>-0.83333333333333337</c:v>
                </c:pt>
                <c:pt idx="4" formatCode="h:mm">
                  <c:v>0</c:v>
                </c:pt>
                <c:pt idx="8" formatCode="h:mm">
                  <c:v>-0.75</c:v>
                </c:pt>
                <c:pt idx="12" formatCode="h:mm">
                  <c:v>-0.83333333333333337</c:v>
                </c:pt>
                <c:pt idx="16" formatCode="h:mm">
                  <c:v>0</c:v>
                </c:pt>
                <c:pt idx="21" formatCode="h:mm">
                  <c:v>-0.83333333333333337</c:v>
                </c:pt>
              </c:numCache>
            </c:numRef>
          </c:val>
        </c:ser>
        <c:ser>
          <c:idx val="5"/>
          <c:order val="5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APRES'!$M$25:$M$49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APRES'!$N$25:$N$49</c:f>
              <c:numCache>
                <c:formatCode>[h]:mm</c:formatCode>
                <c:ptCount val="25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1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75317504"/>
        <c:axId val="275319040"/>
      </c:barChart>
      <c:catAx>
        <c:axId val="2753175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75319040"/>
        <c:crosses val="autoZero"/>
        <c:auto val="1"/>
        <c:lblAlgn val="ctr"/>
        <c:lblOffset val="100"/>
        <c:noMultiLvlLbl val="0"/>
      </c:catAx>
      <c:valAx>
        <c:axId val="275319040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275317504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APRES'!$H$51:$H$74</c:f>
              <c:numCache>
                <c:formatCode>General</c:formatCode>
                <c:ptCount val="24"/>
                <c:pt idx="0" formatCode="h:mm">
                  <c:v>0.5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0.75</c:v>
                </c:pt>
                <c:pt idx="20" formatCode="h:mm">
                  <c:v>0.51041666666666663</c:v>
                </c:pt>
              </c:numCache>
            </c:numRef>
          </c:val>
        </c:ser>
        <c:ser>
          <c:idx val="1"/>
          <c:order val="1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APRES'!$I$51:$I$74</c:f>
              <c:numCache>
                <c:formatCode>General</c:formatCode>
                <c:ptCount val="24"/>
                <c:pt idx="0" formatCode="h:mm">
                  <c:v>0.125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8.333333333333337E-2</c:v>
                </c:pt>
                <c:pt idx="20" formatCode="h:mm">
                  <c:v>7.2916666666666741E-2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APRES'!$J$51:$J$74</c:f>
              <c:numCache>
                <c:formatCode>General</c:formatCode>
                <c:ptCount val="24"/>
                <c:pt idx="0" formatCode="h:mm">
                  <c:v>2.083333333333337E-2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-0.83333333333333337</c:v>
                </c:pt>
                <c:pt idx="20" formatCode="h:mm">
                  <c:v>4.166666666666663E-2</c:v>
                </c:pt>
              </c:numCache>
            </c:numRef>
          </c:val>
        </c:ser>
        <c:ser>
          <c:idx val="3"/>
          <c:order val="3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APRES'!$K$51:$K$74</c:f>
              <c:numCache>
                <c:formatCode>[h]:mm</c:formatCode>
                <c:ptCount val="24"/>
                <c:pt idx="0" formatCode="h:mm">
                  <c:v>0.14583333333333326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0.21875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APRES'!$L$51:$L$74</c:f>
              <c:numCache>
                <c:formatCode>[h]:mm</c:formatCode>
                <c:ptCount val="24"/>
                <c:pt idx="0" formatCode="h:mm">
                  <c:v>-0.79166666666666663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-0.84375</c:v>
                </c:pt>
              </c:numCache>
            </c:numRef>
          </c:val>
        </c:ser>
        <c:ser>
          <c:idx val="5"/>
          <c:order val="5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APRES'!$M$51:$M$74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APRES'!$N$51:$N$74</c:f>
              <c:numCache>
                <c:formatCode>[h]:mm</c:formatCode>
                <c:ptCount val="24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0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5033728"/>
        <c:axId val="405035264"/>
      </c:barChart>
      <c:catAx>
        <c:axId val="4050337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05035264"/>
        <c:crosses val="autoZero"/>
        <c:auto val="1"/>
        <c:lblAlgn val="ctr"/>
        <c:lblOffset val="100"/>
        <c:noMultiLvlLbl val="0"/>
      </c:catAx>
      <c:valAx>
        <c:axId val="405035264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05033728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APRES'!$W$4:$W$23</c:f>
              <c:numCache>
                <c:formatCode>General</c:formatCode>
                <c:ptCount val="20"/>
                <c:pt idx="0" formatCode="h:mm">
                  <c:v>0.375</c:v>
                </c:pt>
                <c:pt idx="4" formatCode="h:mm">
                  <c:v>0.32291666666666669</c:v>
                </c:pt>
                <c:pt idx="8" formatCode="h:mm">
                  <c:v>0</c:v>
                </c:pt>
                <c:pt idx="12" formatCode="h:mm">
                  <c:v>0.38541666666666669</c:v>
                </c:pt>
                <c:pt idx="16" formatCode="h:mm">
                  <c:v>0.5625</c:v>
                </c:pt>
              </c:numCache>
            </c:numRef>
          </c:val>
        </c:ser>
        <c:ser>
          <c:idx val="1"/>
          <c:order val="1"/>
          <c:spPr>
            <a:solidFill>
              <a:schemeClr val="accent3"/>
            </a:solidFill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APRES'!$X$4:$X$23</c:f>
              <c:numCache>
                <c:formatCode>General</c:formatCode>
                <c:ptCount val="20"/>
                <c:pt idx="0" formatCode="h:mm">
                  <c:v>0.125</c:v>
                </c:pt>
                <c:pt idx="4" formatCode="h:mm">
                  <c:v>0.15625</c:v>
                </c:pt>
                <c:pt idx="8" formatCode="h:mm">
                  <c:v>0</c:v>
                </c:pt>
                <c:pt idx="12" formatCode="h:mm">
                  <c:v>0.19791666666666669</c:v>
                </c:pt>
                <c:pt idx="16" formatCode="h:mm">
                  <c:v>0.27083333333333337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APRES'!$Y$4:$Y$23</c:f>
              <c:numCache>
                <c:formatCode>General</c:formatCode>
                <c:ptCount val="20"/>
                <c:pt idx="0" formatCode="h:mm">
                  <c:v>-0.5</c:v>
                </c:pt>
                <c:pt idx="4" formatCode="h:mm">
                  <c:v>6.2499999999999944E-2</c:v>
                </c:pt>
                <c:pt idx="8" formatCode="h:mm">
                  <c:v>0</c:v>
                </c:pt>
                <c:pt idx="12" formatCode="h:mm">
                  <c:v>4.166666666666663E-2</c:v>
                </c:pt>
                <c:pt idx="16" formatCode="h:mm">
                  <c:v>-0.83333333333333337</c:v>
                </c:pt>
              </c:numCache>
            </c:numRef>
          </c:val>
        </c:ser>
        <c:ser>
          <c:idx val="3"/>
          <c:order val="3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APRES'!$Z$4:$Z$23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0.11458333333333337</c:v>
                </c:pt>
                <c:pt idx="8" formatCode="h:mm">
                  <c:v>0</c:v>
                </c:pt>
                <c:pt idx="12" formatCode="h:mm">
                  <c:v>0.21875</c:v>
                </c:pt>
                <c:pt idx="16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APRES'!$AA$4:$AA$23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-0.65625</c:v>
                </c:pt>
                <c:pt idx="8" formatCode="h:mm">
                  <c:v>0</c:v>
                </c:pt>
                <c:pt idx="12" formatCode="h:mm">
                  <c:v>-0.84375</c:v>
                </c:pt>
                <c:pt idx="16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APRES'!$AB$4:$AB$23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APRES'!$AC$4:$AC$23</c:f>
              <c:numCache>
                <c:formatCode>[h]:mm</c:formatCode>
                <c:ptCount val="20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5063552"/>
        <c:axId val="405065088"/>
      </c:barChart>
      <c:catAx>
        <c:axId val="405063552"/>
        <c:scaling>
          <c:orientation val="minMax"/>
        </c:scaling>
        <c:delete val="0"/>
        <c:axPos val="l"/>
        <c:numFmt formatCode="h:mm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05065088"/>
        <c:crosses val="autoZero"/>
        <c:auto val="1"/>
        <c:lblAlgn val="ctr"/>
        <c:lblOffset val="100"/>
        <c:noMultiLvlLbl val="0"/>
      </c:catAx>
      <c:valAx>
        <c:axId val="405065088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05063552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APRES'!$W$25:$W$49</c:f>
              <c:numCache>
                <c:formatCode>General</c:formatCode>
                <c:ptCount val="25"/>
                <c:pt idx="0" formatCode="h:mm">
                  <c:v>0</c:v>
                </c:pt>
                <c:pt idx="4" formatCode="h:mm">
                  <c:v>0.33333333333333331</c:v>
                </c:pt>
                <c:pt idx="8" formatCode="h:mm">
                  <c:v>0.41666666666666669</c:v>
                </c:pt>
                <c:pt idx="12" formatCode="h:mm">
                  <c:v>0.33333333333333331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APRES'!$X$25:$X$49</c:f>
              <c:numCache>
                <c:formatCode>General</c:formatCode>
                <c:ptCount val="25"/>
                <c:pt idx="0" formatCode="h:mm">
                  <c:v>0</c:v>
                </c:pt>
                <c:pt idx="4" formatCode="h:mm">
                  <c:v>0.16666666666666669</c:v>
                </c:pt>
                <c:pt idx="8" formatCode="h:mm">
                  <c:v>0.16666666666666669</c:v>
                </c:pt>
                <c:pt idx="12" formatCode="h:mm">
                  <c:v>0.20833333333333331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APRES'!$Y$25:$Y$49</c:f>
              <c:numCache>
                <c:formatCode>General</c:formatCode>
                <c:ptCount val="25"/>
                <c:pt idx="0" formatCode="h:mm">
                  <c:v>0</c:v>
                </c:pt>
                <c:pt idx="4" formatCode="h:mm">
                  <c:v>4.166666666666663E-2</c:v>
                </c:pt>
                <c:pt idx="8" formatCode="h:mm">
                  <c:v>4.166666666666663E-2</c:v>
                </c:pt>
                <c:pt idx="12" formatCode="h:mm">
                  <c:v>4.1666666666666741E-2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APRES'!$Z$25:$Z$49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0.20833333333333337</c:v>
                </c:pt>
                <c:pt idx="8" formatCode="h:mm">
                  <c:v>0.20833333333333337</c:v>
                </c:pt>
                <c:pt idx="12" formatCode="h:mm">
                  <c:v>0.16666666666666663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APRES'!$AA$25:$AA$49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-0.75</c:v>
                </c:pt>
                <c:pt idx="8" formatCode="h:mm">
                  <c:v>-0.83333333333333337</c:v>
                </c:pt>
                <c:pt idx="12" formatCode="h:mm">
                  <c:v>-0.75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APRES'!$AB$25:$AB$49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APRES'!$AC$25:$AC$49</c:f>
              <c:numCache>
                <c:formatCode>[h]:mm</c:formatCode>
                <c:ptCount val="25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1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6159744"/>
        <c:axId val="406161280"/>
      </c:barChart>
      <c:catAx>
        <c:axId val="4061597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06161280"/>
        <c:crosses val="autoZero"/>
        <c:auto val="1"/>
        <c:lblAlgn val="ctr"/>
        <c:lblOffset val="100"/>
        <c:noMultiLvlLbl val="0"/>
      </c:catAx>
      <c:valAx>
        <c:axId val="406161280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06159744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APRES'!$AG$4:$AG$23</c:f>
              <c:numCache>
                <c:formatCode>General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0.32291666666666669</c:v>
                </c:pt>
                <c:pt idx="12" formatCode="h:mm">
                  <c:v>0.46875</c:v>
                </c:pt>
                <c:pt idx="16" formatCode="h:mm">
                  <c:v>0.41666666666666669</c:v>
                </c:pt>
              </c:numCache>
            </c:numRef>
          </c:val>
        </c:ser>
        <c:ser>
          <c:idx val="1"/>
          <c:order val="1"/>
          <c:spPr>
            <a:solidFill>
              <a:schemeClr val="accent3"/>
            </a:solidFill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APRES'!$AH$4:$AH$23</c:f>
              <c:numCache>
                <c:formatCode>General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0.17708333333333331</c:v>
                </c:pt>
                <c:pt idx="12" formatCode="h:mm">
                  <c:v>0.11458333333333337</c:v>
                </c:pt>
                <c:pt idx="16" formatCode="h:mm">
                  <c:v>0.12499999999999994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APRES'!$AI$4:$AI$23</c:f>
              <c:numCache>
                <c:formatCode>General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4.166666666666663E-2</c:v>
                </c:pt>
                <c:pt idx="12" formatCode="h:mm">
                  <c:v>4.166666666666663E-2</c:v>
                </c:pt>
                <c:pt idx="16" formatCode="h:mm">
                  <c:v>4.1666666666666741E-2</c:v>
                </c:pt>
              </c:numCache>
            </c:numRef>
          </c:val>
        </c:ser>
        <c:ser>
          <c:idx val="3"/>
          <c:order val="3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APRES'!$AJ$4:$AJ$23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0.15625</c:v>
                </c:pt>
                <c:pt idx="12" formatCode="h:mm">
                  <c:v>0.21875</c:v>
                </c:pt>
                <c:pt idx="16" formatCode="h:mm">
                  <c:v>0.25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APRES'!$AK$4:$AK$23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-0.69791666666666663</c:v>
                </c:pt>
                <c:pt idx="12" formatCode="h:mm">
                  <c:v>-0.84375</c:v>
                </c:pt>
                <c:pt idx="16" formatCode="h:mm">
                  <c:v>-0.83333333333333337</c:v>
                </c:pt>
              </c:numCache>
            </c:numRef>
          </c:val>
        </c:ser>
        <c:ser>
          <c:idx val="5"/>
          <c:order val="5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APRES'!$AL$4:$AL$23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APRES'!$AM$4:$AM$23</c:f>
              <c:numCache>
                <c:formatCode>[h]:mm</c:formatCode>
                <c:ptCount val="20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6202624"/>
        <c:axId val="406204416"/>
      </c:barChart>
      <c:catAx>
        <c:axId val="406202624"/>
        <c:scaling>
          <c:orientation val="minMax"/>
        </c:scaling>
        <c:delete val="0"/>
        <c:axPos val="l"/>
        <c:numFmt formatCode="h:mm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06204416"/>
        <c:crosses val="autoZero"/>
        <c:auto val="1"/>
        <c:lblAlgn val="ctr"/>
        <c:lblOffset val="100"/>
        <c:noMultiLvlLbl val="0"/>
      </c:catAx>
      <c:valAx>
        <c:axId val="406204416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06202624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APRES'!$AG$25:$AG$49</c:f>
              <c:numCache>
                <c:formatCode>General</c:formatCode>
                <c:ptCount val="25"/>
                <c:pt idx="0" formatCode="h:mm">
                  <c:v>0.33333333333333331</c:v>
                </c:pt>
                <c:pt idx="4" formatCode="h:mm">
                  <c:v>0.41666666666666669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0.5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APRES'!$AH$25:$AH$49</c:f>
              <c:numCache>
                <c:formatCode>General</c:formatCode>
                <c:ptCount val="25"/>
                <c:pt idx="0" formatCode="h:mm">
                  <c:v>0.16666666666666669</c:v>
                </c:pt>
                <c:pt idx="4" formatCode="h:mm">
                  <c:v>0.12499999999999994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0.125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APRES'!$AI$25:$AI$49</c:f>
              <c:numCache>
                <c:formatCode>General</c:formatCode>
                <c:ptCount val="25"/>
                <c:pt idx="0" formatCode="h:mm">
                  <c:v>4.166666666666663E-2</c:v>
                </c:pt>
                <c:pt idx="4" formatCode="h:mm">
                  <c:v>4.1666666666666741E-2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0.625</c:v>
                </c:pt>
                <c:pt idx="21" formatCode="h:mm">
                  <c:v>4.166666666666663E-2</c:v>
                </c:pt>
              </c:numCache>
            </c:numRef>
          </c:val>
        </c:ser>
        <c:ser>
          <c:idx val="3"/>
          <c:order val="3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APRES'!$AJ$25:$AJ$49</c:f>
              <c:numCache>
                <c:formatCode>[h]:mm</c:formatCode>
                <c:ptCount val="25"/>
                <c:pt idx="0" formatCode="h:mm">
                  <c:v>0.20833333333333337</c:v>
                </c:pt>
                <c:pt idx="4" formatCode="h:mm">
                  <c:v>0.25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0.16666666666666663</c:v>
                </c:pt>
                <c:pt idx="21" formatCode="h:mm">
                  <c:v>0.16666666666666674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APRES'!$AK$25:$AK$49</c:f>
              <c:numCache>
                <c:formatCode>[h]:mm</c:formatCode>
                <c:ptCount val="25"/>
                <c:pt idx="0" formatCode="h:mm">
                  <c:v>-0.75</c:v>
                </c:pt>
                <c:pt idx="4" formatCode="h:mm">
                  <c:v>-0.83333333333333337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-0.79166666666666663</c:v>
                </c:pt>
                <c:pt idx="21" formatCode="h:mm">
                  <c:v>-0.83333333333333337</c:v>
                </c:pt>
              </c:numCache>
            </c:numRef>
          </c:val>
        </c:ser>
        <c:ser>
          <c:idx val="5"/>
          <c:order val="5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APRES'!$AL$25:$AL$49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APRES'!$AM$25:$AM$49</c:f>
              <c:numCache>
                <c:formatCode>[h]:mm</c:formatCode>
                <c:ptCount val="25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1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6248064"/>
        <c:axId val="407769472"/>
      </c:barChart>
      <c:catAx>
        <c:axId val="4062480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07769472"/>
        <c:crosses val="autoZero"/>
        <c:auto val="1"/>
        <c:lblAlgn val="ctr"/>
        <c:lblOffset val="100"/>
        <c:noMultiLvlLbl val="0"/>
      </c:catAx>
      <c:valAx>
        <c:axId val="407769472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06248064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APRES'!$AQ$4:$AQ$23</c:f>
              <c:numCache>
                <c:formatCode>General</c:formatCode>
                <c:ptCount val="20"/>
                <c:pt idx="0" formatCode="h:mm">
                  <c:v>0.375</c:v>
                </c:pt>
                <c:pt idx="4" formatCode="h:mm">
                  <c:v>0.32291666666666669</c:v>
                </c:pt>
                <c:pt idx="8" formatCode="h:mm">
                  <c:v>0.38541666666666669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3"/>
            </a:solidFill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APRES'!$AR$4:$AR$23</c:f>
              <c:numCache>
                <c:formatCode>General</c:formatCode>
                <c:ptCount val="20"/>
                <c:pt idx="0" formatCode="h:mm">
                  <c:v>0.1875</c:v>
                </c:pt>
                <c:pt idx="4" formatCode="h:mm">
                  <c:v>0.15625</c:v>
                </c:pt>
                <c:pt idx="8" formatCode="h:mm">
                  <c:v>0.11458333333333331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APRES'!$AS$4:$AS$23</c:f>
              <c:numCache>
                <c:formatCode>General</c:formatCode>
                <c:ptCount val="20"/>
                <c:pt idx="0" formatCode="h:mm">
                  <c:v>-0.5625</c:v>
                </c:pt>
                <c:pt idx="4" formatCode="h:mm">
                  <c:v>6.2499999999999944E-2</c:v>
                </c:pt>
                <c:pt idx="8" formatCode="h:mm">
                  <c:v>4.166666666666663E-2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APRES'!$AT$4:$AT$23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0.11458333333333337</c:v>
                </c:pt>
                <c:pt idx="8" formatCode="h:mm">
                  <c:v>0.30208333333333337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APRES'!$AU$4:$AU$23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-0.65625</c:v>
                </c:pt>
                <c:pt idx="8" formatCode="h:mm">
                  <c:v>-0.84375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APRES'!$AV$4:$AV$23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APRES'!$AW$4:$AW$23</c:f>
              <c:numCache>
                <c:formatCode>[h]:mm</c:formatCode>
                <c:ptCount val="20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7810048"/>
        <c:axId val="407811584"/>
      </c:barChart>
      <c:catAx>
        <c:axId val="407810048"/>
        <c:scaling>
          <c:orientation val="minMax"/>
        </c:scaling>
        <c:delete val="0"/>
        <c:axPos val="l"/>
        <c:numFmt formatCode="h:mm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07811584"/>
        <c:crosses val="autoZero"/>
        <c:auto val="1"/>
        <c:lblAlgn val="ctr"/>
        <c:lblOffset val="100"/>
        <c:noMultiLvlLbl val="0"/>
      </c:catAx>
      <c:valAx>
        <c:axId val="407811584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07810048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APRES'!$BA$4:$BA$23</c:f>
              <c:numCache>
                <c:formatCode>General</c:formatCode>
                <c:ptCount val="20"/>
                <c:pt idx="0" formatCode="h:mm">
                  <c:v>0.375</c:v>
                </c:pt>
                <c:pt idx="4" formatCode="h:mm">
                  <c:v>0.32291666666666669</c:v>
                </c:pt>
                <c:pt idx="8" formatCode="h:mm">
                  <c:v>0</c:v>
                </c:pt>
                <c:pt idx="12" formatCode="h:mm">
                  <c:v>0.38541666666666669</c:v>
                </c:pt>
                <c:pt idx="16" formatCode="h:mm">
                  <c:v>0.5625</c:v>
                </c:pt>
              </c:numCache>
            </c:numRef>
          </c:val>
        </c:ser>
        <c:ser>
          <c:idx val="1"/>
          <c:order val="1"/>
          <c:spPr>
            <a:solidFill>
              <a:schemeClr val="accent3"/>
            </a:solidFill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APRES'!$BB$4:$BB$23</c:f>
              <c:numCache>
                <c:formatCode>General</c:formatCode>
                <c:ptCount val="20"/>
                <c:pt idx="0" formatCode="h:mm">
                  <c:v>0.125</c:v>
                </c:pt>
                <c:pt idx="4" formatCode="h:mm">
                  <c:v>0.15625</c:v>
                </c:pt>
                <c:pt idx="8" formatCode="h:mm">
                  <c:v>0</c:v>
                </c:pt>
                <c:pt idx="12" formatCode="h:mm">
                  <c:v>0.11458333333333331</c:v>
                </c:pt>
                <c:pt idx="16" formatCode="h:mm">
                  <c:v>0.27083333333333337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APRES'!$BC$4:$BC$23</c:f>
              <c:numCache>
                <c:formatCode>General</c:formatCode>
                <c:ptCount val="20"/>
                <c:pt idx="0" formatCode="h:mm">
                  <c:v>6.25E-2</c:v>
                </c:pt>
                <c:pt idx="4" formatCode="h:mm">
                  <c:v>2.0833333333333315E-2</c:v>
                </c:pt>
                <c:pt idx="8" formatCode="h:mm">
                  <c:v>0</c:v>
                </c:pt>
                <c:pt idx="12" formatCode="h:mm">
                  <c:v>4.166666666666663E-2</c:v>
                </c:pt>
                <c:pt idx="16" formatCode="h:mm">
                  <c:v>-0.83333333333333337</c:v>
                </c:pt>
              </c:numCache>
            </c:numRef>
          </c:val>
        </c:ser>
        <c:ser>
          <c:idx val="3"/>
          <c:order val="3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APRES'!$BD$4:$BD$23</c:f>
              <c:numCache>
                <c:formatCode>[h]:mm</c:formatCode>
                <c:ptCount val="20"/>
                <c:pt idx="0" formatCode="h:mm">
                  <c:v>0.14583333333333337</c:v>
                </c:pt>
                <c:pt idx="4" formatCode="h:mm">
                  <c:v>0.11458333333333337</c:v>
                </c:pt>
                <c:pt idx="8" formatCode="h:mm">
                  <c:v>0</c:v>
                </c:pt>
                <c:pt idx="12" formatCode="h:mm">
                  <c:v>0.30208333333333337</c:v>
                </c:pt>
                <c:pt idx="16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APRES'!$BE$4:$BE$23</c:f>
              <c:numCache>
                <c:formatCode>[h]:mm</c:formatCode>
                <c:ptCount val="20"/>
                <c:pt idx="0" formatCode="h:mm">
                  <c:v>-0.70833333333333337</c:v>
                </c:pt>
                <c:pt idx="4" formatCode="h:mm">
                  <c:v>-0.61458333333333337</c:v>
                </c:pt>
                <c:pt idx="8" formatCode="h:mm">
                  <c:v>0</c:v>
                </c:pt>
                <c:pt idx="12" formatCode="h:mm">
                  <c:v>-0.84375</c:v>
                </c:pt>
                <c:pt idx="16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APRES'!$BF$4:$BF$23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APRES'!$BG$4:$BG$23</c:f>
              <c:numCache>
                <c:formatCode>[h]:mm</c:formatCode>
                <c:ptCount val="20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7852928"/>
        <c:axId val="407854464"/>
      </c:barChart>
      <c:catAx>
        <c:axId val="407852928"/>
        <c:scaling>
          <c:orientation val="minMax"/>
        </c:scaling>
        <c:delete val="0"/>
        <c:axPos val="l"/>
        <c:numFmt formatCode="h:mm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07854464"/>
        <c:crosses val="autoZero"/>
        <c:auto val="1"/>
        <c:lblAlgn val="ctr"/>
        <c:lblOffset val="100"/>
        <c:noMultiLvlLbl val="0"/>
      </c:catAx>
      <c:valAx>
        <c:axId val="407854464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07852928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APRES'!$BK$4:$BK$23</c:f>
              <c:numCache>
                <c:formatCode>General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0.53125</c:v>
                </c:pt>
                <c:pt idx="12" formatCode="h:mm">
                  <c:v>0.32291666666666669</c:v>
                </c:pt>
                <c:pt idx="16" formatCode="h:mm">
                  <c:v>0.375</c:v>
                </c:pt>
              </c:numCache>
            </c:numRef>
          </c:val>
        </c:ser>
        <c:ser>
          <c:idx val="1"/>
          <c:order val="1"/>
          <c:spPr>
            <a:solidFill>
              <a:schemeClr val="accent3"/>
            </a:solidFill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APRES'!$BL$4:$BL$23</c:f>
              <c:numCache>
                <c:formatCode>General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7.291666666666663E-2</c:v>
                </c:pt>
                <c:pt idx="12" formatCode="h:mm">
                  <c:v>0.19791666666666669</c:v>
                </c:pt>
                <c:pt idx="16" formatCode="h:mm">
                  <c:v>0.125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APRES'!$BM$4:$BM$23</c:f>
              <c:numCache>
                <c:formatCode>General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2.083333333333337E-2</c:v>
                </c:pt>
                <c:pt idx="12" formatCode="h:mm">
                  <c:v>2.0833333333333259E-2</c:v>
                </c:pt>
                <c:pt idx="16" formatCode="h:mm">
                  <c:v>2.083333333333337E-2</c:v>
                </c:pt>
              </c:numCache>
            </c:numRef>
          </c:val>
        </c:ser>
        <c:ser>
          <c:idx val="3"/>
          <c:order val="3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APRES'!$BN$4:$BN$23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0.21875</c:v>
                </c:pt>
                <c:pt idx="12" formatCode="h:mm">
                  <c:v>9.375E-2</c:v>
                </c:pt>
                <c:pt idx="16" formatCode="h:mm">
                  <c:v>0.14583333333333326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APRES'!$BO$4:$BO$23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-0.84375</c:v>
                </c:pt>
                <c:pt idx="12" formatCode="h:mm">
                  <c:v>-0.63541666666666663</c:v>
                </c:pt>
                <c:pt idx="16" formatCode="h:mm">
                  <c:v>-0.66666666666666663</c:v>
                </c:pt>
              </c:numCache>
            </c:numRef>
          </c:val>
        </c:ser>
        <c:ser>
          <c:idx val="5"/>
          <c:order val="5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APRES'!$BP$4:$BP$23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APRES'!$BQ$4:$BQ$23</c:f>
              <c:numCache>
                <c:formatCode>[h]:mm</c:formatCode>
                <c:ptCount val="20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7895424"/>
        <c:axId val="407905408"/>
      </c:barChart>
      <c:catAx>
        <c:axId val="407895424"/>
        <c:scaling>
          <c:orientation val="minMax"/>
        </c:scaling>
        <c:delete val="0"/>
        <c:axPos val="l"/>
        <c:numFmt formatCode="h:mm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07905408"/>
        <c:crosses val="autoZero"/>
        <c:auto val="1"/>
        <c:lblAlgn val="ctr"/>
        <c:lblOffset val="100"/>
        <c:noMultiLvlLbl val="0"/>
      </c:catAx>
      <c:valAx>
        <c:axId val="407905408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07895424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APRES'!$BU$4:$BU$23</c:f>
              <c:numCache>
                <c:formatCode>General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3"/>
            </a:solidFill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APRES'!$BV$4:$BV$23</c:f>
              <c:numCache>
                <c:formatCode>General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APRES'!$BW$4:$BW$23</c:f>
              <c:numCache>
                <c:formatCode>General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APRES'!$BX$4:$BX$23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APRES'!$BY$4:$BY$23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3"/>
            </a:solidFill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APRES'!$BZ$4:$BZ$23</c:f>
              <c:numCache>
                <c:formatCode>[h]:mm</c:formatCode>
                <c:ptCount val="20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APRES'!$A$4:$D$23</c:f>
              <c:multiLvlStrCache>
                <c:ptCount val="20"/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8">
                    <c:v>4h mar soir</c:v>
                  </c:pt>
                  <c:pt idx="19">
                    <c:v>35:00</c:v>
                  </c:pt>
                </c:lvl>
                <c:lvl>
                  <c:pt idx="3">
                    <c:v>21:00</c:v>
                  </c:pt>
                  <c:pt idx="7">
                    <c:v>19:30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39:00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</c:lvl>
              </c:multiLvlStrCache>
            </c:multiLvlStrRef>
          </c:cat>
          <c:val>
            <c:numRef>
              <c:f>'SEM 1 - APRES'!$CA$4:$CA$23</c:f>
              <c:numCache>
                <c:formatCode>[h]:mm</c:formatCode>
                <c:ptCount val="20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7930368"/>
        <c:axId val="407931904"/>
      </c:barChart>
      <c:catAx>
        <c:axId val="407930368"/>
        <c:scaling>
          <c:orientation val="minMax"/>
        </c:scaling>
        <c:delete val="0"/>
        <c:axPos val="l"/>
        <c:numFmt formatCode="h:mm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07931904"/>
        <c:crosses val="autoZero"/>
        <c:auto val="1"/>
        <c:lblAlgn val="ctr"/>
        <c:lblOffset val="100"/>
        <c:noMultiLvlLbl val="0"/>
      </c:catAx>
      <c:valAx>
        <c:axId val="407931904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07930368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APRES'!$W$51:$W$74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0.47916666666666669</c:v>
                </c:pt>
                <c:pt idx="8" formatCode="h:mm">
                  <c:v>0.5</c:v>
                </c:pt>
                <c:pt idx="12" formatCode="h:mm">
                  <c:v>0.75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APRES'!$X$51:$X$74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0.10416666666666669</c:v>
                </c:pt>
                <c:pt idx="8" formatCode="h:mm">
                  <c:v>0.10416666666666663</c:v>
                </c:pt>
                <c:pt idx="12" formatCode="h:mm">
                  <c:v>8.333333333333337E-2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APRES'!$Y$51:$Y$74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2.0833333333333259E-2</c:v>
                </c:pt>
                <c:pt idx="8" formatCode="h:mm">
                  <c:v>2.083333333333337E-2</c:v>
                </c:pt>
                <c:pt idx="12" formatCode="h:mm">
                  <c:v>-0.83333333333333337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APRES'!$Z$51:$Z$74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0.14583333333333337</c:v>
                </c:pt>
                <c:pt idx="8" formatCode="h:mm">
                  <c:v>0.16666666666666663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APRES'!$AA$51:$AA$74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-0.75</c:v>
                </c:pt>
                <c:pt idx="8" formatCode="h:mm">
                  <c:v>-0.79166666666666663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APRES'!$AB$51:$AB$74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APRES'!$AC$51:$AC$74</c:f>
              <c:numCache>
                <c:formatCode>[h]:mm</c:formatCode>
                <c:ptCount val="24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0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4742400"/>
        <c:axId val="414743936"/>
      </c:barChart>
      <c:catAx>
        <c:axId val="4147424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14743936"/>
        <c:crosses val="autoZero"/>
        <c:auto val="1"/>
        <c:lblAlgn val="ctr"/>
        <c:lblOffset val="100"/>
        <c:noMultiLvlLbl val="0"/>
      </c:catAx>
      <c:valAx>
        <c:axId val="414743936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14742400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APRES'!$AG$51:$AG$74</c:f>
              <c:numCache>
                <c:formatCode>General</c:formatCode>
                <c:ptCount val="24"/>
                <c:pt idx="0" formatCode="h:mm">
                  <c:v>0.5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0.75</c:v>
                </c:pt>
                <c:pt idx="20" formatCode="h:mm">
                  <c:v>0.33333333333333331</c:v>
                </c:pt>
              </c:numCache>
            </c:numRef>
          </c:val>
        </c:ser>
        <c:ser>
          <c:idx val="1"/>
          <c:order val="1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APRES'!$AH$51:$AH$74</c:f>
              <c:numCache>
                <c:formatCode>General</c:formatCode>
                <c:ptCount val="24"/>
                <c:pt idx="0" formatCode="h:mm">
                  <c:v>8.333333333333337E-2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8.333333333333337E-2</c:v>
                </c:pt>
                <c:pt idx="20" formatCode="h:mm">
                  <c:v>0.25000000000000006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APRES'!$AI$51:$AI$74</c:f>
              <c:numCache>
                <c:formatCode>General</c:formatCode>
                <c:ptCount val="24"/>
                <c:pt idx="0" formatCode="h:mm">
                  <c:v>2.0833333333333259E-2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-0.83333333333333337</c:v>
                </c:pt>
                <c:pt idx="20" formatCode="h:mm">
                  <c:v>4.166666666666663E-2</c:v>
                </c:pt>
              </c:numCache>
            </c:numRef>
          </c:val>
        </c:ser>
        <c:ser>
          <c:idx val="3"/>
          <c:order val="3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APRES'!$AJ$51:$AJ$74</c:f>
              <c:numCache>
                <c:formatCode>[h]:mm</c:formatCode>
                <c:ptCount val="24"/>
                <c:pt idx="0" formatCode="h:mm">
                  <c:v>0.1875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0.16666666666666663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APRES'!$AK$51:$AK$74</c:f>
              <c:numCache>
                <c:formatCode>[h]:mm</c:formatCode>
                <c:ptCount val="24"/>
                <c:pt idx="0" formatCode="h:mm">
                  <c:v>-0.79166666666666663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-0.79166666666666663</c:v>
                </c:pt>
              </c:numCache>
            </c:numRef>
          </c:val>
        </c:ser>
        <c:ser>
          <c:idx val="5"/>
          <c:order val="5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APRES'!$AL$51:$AL$74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APRES'!$AM$51:$AM$74</c:f>
              <c:numCache>
                <c:formatCode>[h]:mm</c:formatCode>
                <c:ptCount val="24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0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4653824"/>
        <c:axId val="414667904"/>
      </c:barChart>
      <c:catAx>
        <c:axId val="4146538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14667904"/>
        <c:crosses val="autoZero"/>
        <c:auto val="1"/>
        <c:lblAlgn val="ctr"/>
        <c:lblOffset val="100"/>
        <c:noMultiLvlLbl val="0"/>
      </c:catAx>
      <c:valAx>
        <c:axId val="414667904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14653824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APRES'!$AQ$51:$AQ$74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0.5</c:v>
                </c:pt>
                <c:pt idx="8" formatCode="h:mm">
                  <c:v>0</c:v>
                </c:pt>
                <c:pt idx="12" formatCode="h:mm">
                  <c:v>0.75</c:v>
                </c:pt>
                <c:pt idx="16" formatCode="h:mm">
                  <c:v>0</c:v>
                </c:pt>
                <c:pt idx="20" formatCode="h:mm">
                  <c:v>0.41666666666666669</c:v>
                </c:pt>
              </c:numCache>
            </c:numRef>
          </c:val>
        </c:ser>
        <c:ser>
          <c:idx val="1"/>
          <c:order val="1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APRES'!$AR$51:$AR$74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0.10416666666666663</c:v>
                </c:pt>
                <c:pt idx="8" formatCode="h:mm">
                  <c:v>0</c:v>
                </c:pt>
                <c:pt idx="12" formatCode="h:mm">
                  <c:v>8.333333333333337E-2</c:v>
                </c:pt>
                <c:pt idx="16" formatCode="h:mm">
                  <c:v>0</c:v>
                </c:pt>
                <c:pt idx="20" formatCode="h:mm">
                  <c:v>0.16666666666666669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APRES'!$AS$51:$AS$74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2.083333333333337E-2</c:v>
                </c:pt>
                <c:pt idx="8" formatCode="h:mm">
                  <c:v>0</c:v>
                </c:pt>
                <c:pt idx="12" formatCode="h:mm">
                  <c:v>-0.83333333333333337</c:v>
                </c:pt>
                <c:pt idx="16" formatCode="h:mm">
                  <c:v>0</c:v>
                </c:pt>
                <c:pt idx="20" formatCode="h:mm">
                  <c:v>4.166666666666663E-2</c:v>
                </c:pt>
              </c:numCache>
            </c:numRef>
          </c:val>
        </c:ser>
        <c:ser>
          <c:idx val="3"/>
          <c:order val="3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APRES'!$AT$51:$AT$74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0.16666666666666663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0.20833333333333337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APRES'!$AU$51:$AU$74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-0.79166666666666663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-0.83333333333333337</c:v>
                </c:pt>
              </c:numCache>
            </c:numRef>
          </c:val>
        </c:ser>
        <c:ser>
          <c:idx val="5"/>
          <c:order val="5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APRES'!$AV$51:$AV$74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APRES'!$AW$51:$AW$74</c:f>
              <c:numCache>
                <c:formatCode>[h]:mm</c:formatCode>
                <c:ptCount val="24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0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7403648"/>
        <c:axId val="417405184"/>
      </c:barChart>
      <c:catAx>
        <c:axId val="4174036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17405184"/>
        <c:crosses val="autoZero"/>
        <c:auto val="1"/>
        <c:lblAlgn val="ctr"/>
        <c:lblOffset val="100"/>
        <c:noMultiLvlLbl val="0"/>
      </c:catAx>
      <c:valAx>
        <c:axId val="417405184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17403648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APRES'!$BA$51:$BA$74</c:f>
              <c:numCache>
                <c:formatCode>General</c:formatCode>
                <c:ptCount val="24"/>
                <c:pt idx="0" formatCode="h:mm">
                  <c:v>0.5</c:v>
                </c:pt>
                <c:pt idx="4" formatCode="h:mm">
                  <c:v>0</c:v>
                </c:pt>
                <c:pt idx="8" formatCode="h:mm">
                  <c:v>0.47916666666666669</c:v>
                </c:pt>
                <c:pt idx="12" formatCode="h:mm">
                  <c:v>0.75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APRES'!$BB$51:$BB$74</c:f>
              <c:numCache>
                <c:formatCode>General</c:formatCode>
                <c:ptCount val="24"/>
                <c:pt idx="0" formatCode="h:mm">
                  <c:v>8.333333333333337E-2</c:v>
                </c:pt>
                <c:pt idx="4" formatCode="h:mm">
                  <c:v>0</c:v>
                </c:pt>
                <c:pt idx="8" formatCode="h:mm">
                  <c:v>8.3333333333333315E-2</c:v>
                </c:pt>
                <c:pt idx="12" formatCode="h:mm">
                  <c:v>8.333333333333337E-2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APRES'!$BC$51:$BC$74</c:f>
              <c:numCache>
                <c:formatCode>General</c:formatCode>
                <c:ptCount val="24"/>
                <c:pt idx="0" formatCode="h:mm">
                  <c:v>2.0833333333333259E-2</c:v>
                </c:pt>
                <c:pt idx="4" formatCode="h:mm">
                  <c:v>0</c:v>
                </c:pt>
                <c:pt idx="8" formatCode="h:mm">
                  <c:v>2.083333333333337E-2</c:v>
                </c:pt>
                <c:pt idx="12" formatCode="h:mm">
                  <c:v>-0.83333333333333337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APRES'!$BD$51:$BD$74</c:f>
              <c:numCache>
                <c:formatCode>[h]:mm</c:formatCode>
                <c:ptCount val="24"/>
                <c:pt idx="0" formatCode="h:mm">
                  <c:v>0.16666666666666674</c:v>
                </c:pt>
                <c:pt idx="4" formatCode="h:mm">
                  <c:v>0</c:v>
                </c:pt>
                <c:pt idx="8" formatCode="h:mm">
                  <c:v>0.16666666666666663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APRES'!$BE$51:$BE$74</c:f>
              <c:numCache>
                <c:formatCode>[h]:mm</c:formatCode>
                <c:ptCount val="24"/>
                <c:pt idx="0" formatCode="h:mm">
                  <c:v>-0.77083333333333337</c:v>
                </c:pt>
                <c:pt idx="4" formatCode="h:mm">
                  <c:v>0</c:v>
                </c:pt>
                <c:pt idx="8" formatCode="h:mm">
                  <c:v>-0.75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APRES'!$BF$51:$BF$74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APRES'!$BG$51:$BG$74</c:f>
              <c:numCache>
                <c:formatCode>[h]:mm</c:formatCode>
                <c:ptCount val="24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0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7454336"/>
        <c:axId val="417464320"/>
      </c:barChart>
      <c:catAx>
        <c:axId val="4174543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17464320"/>
        <c:crosses val="autoZero"/>
        <c:auto val="1"/>
        <c:lblAlgn val="ctr"/>
        <c:lblOffset val="100"/>
        <c:noMultiLvlLbl val="0"/>
      </c:catAx>
      <c:valAx>
        <c:axId val="417464320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17454336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APRES'!$BK$51:$BK$74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0.54166666666666663</c:v>
                </c:pt>
                <c:pt idx="8" formatCode="h:mm">
                  <c:v>0.5</c:v>
                </c:pt>
                <c:pt idx="12" formatCode="h:mm">
                  <c:v>0.66666666666666663</c:v>
                </c:pt>
                <c:pt idx="16" formatCode="h:mm">
                  <c:v>0.58333333333333337</c:v>
                </c:pt>
                <c:pt idx="20" formatCode="h:mm">
                  <c:v>0.33333333333333331</c:v>
                </c:pt>
              </c:numCache>
            </c:numRef>
          </c:val>
        </c:ser>
        <c:ser>
          <c:idx val="1"/>
          <c:order val="1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APRES'!$BL$51:$BL$74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8.333333333333337E-2</c:v>
                </c:pt>
                <c:pt idx="8" formatCode="h:mm">
                  <c:v>0.10416666666666663</c:v>
                </c:pt>
                <c:pt idx="12" formatCode="h:mm">
                  <c:v>0.16666666666666674</c:v>
                </c:pt>
                <c:pt idx="16" formatCode="h:mm">
                  <c:v>0.25</c:v>
                </c:pt>
                <c:pt idx="20" formatCode="h:mm">
                  <c:v>0.25000000000000006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APRES'!$BM$51:$BM$74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2.083333333333337E-2</c:v>
                </c:pt>
                <c:pt idx="8" formatCode="h:mm">
                  <c:v>2.083333333333337E-2</c:v>
                </c:pt>
                <c:pt idx="12" formatCode="h:mm">
                  <c:v>-0.83333333333333337</c:v>
                </c:pt>
                <c:pt idx="16" formatCode="h:mm">
                  <c:v>-0.83333333333333337</c:v>
                </c:pt>
                <c:pt idx="20" formatCode="h:mm">
                  <c:v>4.166666666666663E-2</c:v>
                </c:pt>
              </c:numCache>
            </c:numRef>
          </c:val>
        </c:ser>
        <c:ser>
          <c:idx val="3"/>
          <c:order val="3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APRES'!$BN$51:$BN$74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0.1875</c:v>
                </c:pt>
                <c:pt idx="8" formatCode="h:mm">
                  <c:v>0.16666666666666663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0.125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APRES'!$BO$51:$BO$74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-0.83333333333333337</c:v>
                </c:pt>
                <c:pt idx="8" formatCode="h:mm">
                  <c:v>-0.79166666666666663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-0.75</c:v>
                </c:pt>
              </c:numCache>
            </c:numRef>
          </c:val>
        </c:ser>
        <c:ser>
          <c:idx val="5"/>
          <c:order val="5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APRES'!$BP$51:$BP$74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APRES'!$BQ$51:$BQ$74</c:f>
              <c:numCache>
                <c:formatCode>[h]:mm</c:formatCode>
                <c:ptCount val="24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0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7513472"/>
        <c:axId val="417515008"/>
      </c:barChart>
      <c:catAx>
        <c:axId val="4175134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17515008"/>
        <c:crosses val="autoZero"/>
        <c:auto val="1"/>
        <c:lblAlgn val="ctr"/>
        <c:lblOffset val="100"/>
        <c:noMultiLvlLbl val="0"/>
      </c:catAx>
      <c:valAx>
        <c:axId val="417515008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17513472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APRES'!$BU$51:$BU$74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APRES'!$BV$51:$BV$74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APRES'!$BW$51:$BW$74</c:f>
              <c:numCache>
                <c:formatCode>General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APRES'!$BX$51:$BX$74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APRES'!$BY$51:$BY$74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1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APRES'!$BZ$51:$BZ$74</c:f>
              <c:numCache>
                <c:formatCode>[h]:mm</c:formatCode>
                <c:ptCount val="24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0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APRES'!$A$51:$D$74</c:f>
              <c:multiLvlStrCache>
                <c:ptCount val="24"/>
                <c:lvl>
                  <c:pt idx="2">
                    <c:v>16:00</c:v>
                  </c:pt>
                  <c:pt idx="3">
                    <c:v>19:00</c:v>
                  </c:pt>
                  <c:pt idx="6">
                    <c:v>16:00</c:v>
                  </c:pt>
                  <c:pt idx="7">
                    <c:v>19:00</c:v>
                  </c:pt>
                  <c:pt idx="10">
                    <c:v>16:00</c:v>
                  </c:pt>
                  <c:pt idx="11">
                    <c:v>19:00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10:00</c:v>
                  </c:pt>
                  <c:pt idx="19">
                    <c:v>10:00</c:v>
                  </c:pt>
                  <c:pt idx="23">
                    <c:v>35:00</c:v>
                  </c:pt>
                </c:lvl>
                <c:lvl>
                  <c:pt idx="0">
                    <c:v>Employé 1</c:v>
                  </c:pt>
                  <c:pt idx="4">
                    <c:v>Employé 2</c:v>
                  </c:pt>
                  <c:pt idx="5">
                    <c:v>Apprentie</c:v>
                  </c:pt>
                  <c:pt idx="6">
                    <c:v>Lundi - Vendredi : école</c:v>
                  </c:pt>
                  <c:pt idx="8">
                    <c:v>Employé 3</c:v>
                  </c:pt>
                  <c:pt idx="9">
                    <c:v>Apprentie</c:v>
                  </c:pt>
                  <c:pt idx="10">
                    <c:v>Lundi - Mercredi : école</c:v>
                  </c:pt>
                  <c:pt idx="12">
                    <c:v>Employé 4</c:v>
                  </c:pt>
                  <c:pt idx="14">
                    <c:v>CDI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Employé 6</c:v>
                  </c:pt>
                  <c:pt idx="22">
                    <c:v>CDD</c:v>
                  </c:pt>
                </c:lvl>
              </c:multiLvlStrCache>
            </c:multiLvlStrRef>
          </c:cat>
          <c:val>
            <c:numRef>
              <c:f>'SEM 1 - APRES'!$CA$51:$CA$74</c:f>
              <c:numCache>
                <c:formatCode>[h]:mm</c:formatCode>
                <c:ptCount val="24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0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0251136"/>
        <c:axId val="420252672"/>
      </c:barChart>
      <c:catAx>
        <c:axId val="4202511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0252672"/>
        <c:crosses val="autoZero"/>
        <c:auto val="1"/>
        <c:lblAlgn val="ctr"/>
        <c:lblOffset val="100"/>
        <c:noMultiLvlLbl val="0"/>
      </c:catAx>
      <c:valAx>
        <c:axId val="420252672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0251136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APRES'!$AQ$25:$AQ$49</c:f>
              <c:numCache>
                <c:formatCode>General</c:formatCode>
                <c:ptCount val="25"/>
                <c:pt idx="0" formatCode="h:mm">
                  <c:v>0.41666666666666669</c:v>
                </c:pt>
                <c:pt idx="4" formatCode="h:mm">
                  <c:v>0</c:v>
                </c:pt>
                <c:pt idx="8" formatCode="h:mm">
                  <c:v>0.33333333333333331</c:v>
                </c:pt>
                <c:pt idx="12" formatCode="h:mm">
                  <c:v>0</c:v>
                </c:pt>
                <c:pt idx="16" formatCode="h:mm">
                  <c:v>0.375</c:v>
                </c:pt>
                <c:pt idx="21" formatCode="h:mm">
                  <c:v>0.5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APRES'!$AR$25:$AR$49</c:f>
              <c:numCache>
                <c:formatCode>General</c:formatCode>
                <c:ptCount val="25"/>
                <c:pt idx="0" formatCode="h:mm">
                  <c:v>0.12499999999999994</c:v>
                </c:pt>
                <c:pt idx="4" formatCode="h:mm">
                  <c:v>0</c:v>
                </c:pt>
                <c:pt idx="8" formatCode="h:mm">
                  <c:v>0.16666666666666669</c:v>
                </c:pt>
                <c:pt idx="12" formatCode="h:mm">
                  <c:v>0</c:v>
                </c:pt>
                <c:pt idx="16" formatCode="h:mm">
                  <c:v>0.125</c:v>
                </c:pt>
                <c:pt idx="21" formatCode="h:mm">
                  <c:v>8.333333333333337E-2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APRES'!$AS$25:$AS$49</c:f>
              <c:numCache>
                <c:formatCode>General</c:formatCode>
                <c:ptCount val="25"/>
                <c:pt idx="0" formatCode="h:mm">
                  <c:v>4.1666666666666741E-2</c:v>
                </c:pt>
                <c:pt idx="4" formatCode="h:mm">
                  <c:v>0</c:v>
                </c:pt>
                <c:pt idx="8" formatCode="h:mm">
                  <c:v>4.166666666666663E-2</c:v>
                </c:pt>
                <c:pt idx="12" formatCode="h:mm">
                  <c:v>0</c:v>
                </c:pt>
                <c:pt idx="16" formatCode="h:mm">
                  <c:v>6.25E-2</c:v>
                </c:pt>
                <c:pt idx="21" formatCode="h:mm">
                  <c:v>4.166666666666663E-2</c:v>
                </c:pt>
              </c:numCache>
            </c:numRef>
          </c:val>
        </c:ser>
        <c:ser>
          <c:idx val="3"/>
          <c:order val="3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APRES'!$AT$25:$AT$49</c:f>
              <c:numCache>
                <c:formatCode>[h]:mm</c:formatCode>
                <c:ptCount val="25"/>
                <c:pt idx="0" formatCode="h:mm">
                  <c:v>0.20833333333333326</c:v>
                </c:pt>
                <c:pt idx="4" formatCode="h:mm">
                  <c:v>0</c:v>
                </c:pt>
                <c:pt idx="8" formatCode="h:mm">
                  <c:v>0.20833333333333337</c:v>
                </c:pt>
                <c:pt idx="12" formatCode="h:mm">
                  <c:v>0</c:v>
                </c:pt>
                <c:pt idx="16" formatCode="h:mm">
                  <c:v>0.27083333333333337</c:v>
                </c:pt>
                <c:pt idx="21" formatCode="h:mm">
                  <c:v>0.20833333333333337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APRES'!$AU$25:$AU$49</c:f>
              <c:numCache>
                <c:formatCode>[h]:mm</c:formatCode>
                <c:ptCount val="25"/>
                <c:pt idx="0" formatCode="h:mm">
                  <c:v>-0.79166666666666663</c:v>
                </c:pt>
                <c:pt idx="4" formatCode="h:mm">
                  <c:v>0</c:v>
                </c:pt>
                <c:pt idx="8" formatCode="h:mm">
                  <c:v>-0.75</c:v>
                </c:pt>
                <c:pt idx="12" formatCode="h:mm">
                  <c:v>0</c:v>
                </c:pt>
                <c:pt idx="16" formatCode="h:mm">
                  <c:v>-0.83333333333333337</c:v>
                </c:pt>
                <c:pt idx="21" formatCode="h:mm">
                  <c:v>-0.83333333333333337</c:v>
                </c:pt>
              </c:numCache>
            </c:numRef>
          </c:val>
        </c:ser>
        <c:ser>
          <c:idx val="5"/>
          <c:order val="5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APRES'!$AV$25:$AV$49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APRES'!$AW$25:$AW$49</c:f>
              <c:numCache>
                <c:formatCode>[h]:mm</c:formatCode>
                <c:ptCount val="25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1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0295424"/>
        <c:axId val="420296960"/>
      </c:barChart>
      <c:catAx>
        <c:axId val="4202954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0296960"/>
        <c:crosses val="autoZero"/>
        <c:auto val="1"/>
        <c:lblAlgn val="ctr"/>
        <c:lblOffset val="100"/>
        <c:noMultiLvlLbl val="0"/>
      </c:catAx>
      <c:valAx>
        <c:axId val="420296960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0295424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APRES'!$BA$25:$BA$49</c:f>
              <c:numCache>
                <c:formatCode>General</c:formatCode>
                <c:ptCount val="25"/>
                <c:pt idx="0" formatCode="h:mm">
                  <c:v>0.41666666666666669</c:v>
                </c:pt>
                <c:pt idx="4" formatCode="h:mm">
                  <c:v>0.33333333333333331</c:v>
                </c:pt>
                <c:pt idx="8" formatCode="h:mm">
                  <c:v>0</c:v>
                </c:pt>
                <c:pt idx="12" formatCode="h:mm">
                  <c:v>0.45833333333333331</c:v>
                </c:pt>
                <c:pt idx="16" formatCode="h:mm">
                  <c:v>0.33333333333333331</c:v>
                </c:pt>
                <c:pt idx="21" formatCode="h:mm">
                  <c:v>0.41666666666666669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APRES'!$BB$25:$BB$49</c:f>
              <c:numCache>
                <c:formatCode>General</c:formatCode>
                <c:ptCount val="25"/>
                <c:pt idx="0" formatCode="h:mm">
                  <c:v>0.16666666666666669</c:v>
                </c:pt>
                <c:pt idx="4" formatCode="h:mm">
                  <c:v>0.20833333333333331</c:v>
                </c:pt>
                <c:pt idx="8" formatCode="h:mm">
                  <c:v>0</c:v>
                </c:pt>
                <c:pt idx="12" formatCode="h:mm">
                  <c:v>0.16666666666666669</c:v>
                </c:pt>
                <c:pt idx="16" formatCode="h:mm">
                  <c:v>0.16666666666666669</c:v>
                </c:pt>
                <c:pt idx="21" formatCode="h:mm">
                  <c:v>0.20833333333333331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APRES'!$BC$25:$BC$49</c:f>
              <c:numCache>
                <c:formatCode>General</c:formatCode>
                <c:ptCount val="25"/>
                <c:pt idx="0" formatCode="h:mm">
                  <c:v>4.166666666666663E-2</c:v>
                </c:pt>
                <c:pt idx="4" formatCode="h:mm">
                  <c:v>4.1666666666666741E-2</c:v>
                </c:pt>
                <c:pt idx="8" formatCode="h:mm">
                  <c:v>0</c:v>
                </c:pt>
                <c:pt idx="12" formatCode="h:mm">
                  <c:v>4.166666666666663E-2</c:v>
                </c:pt>
                <c:pt idx="16" formatCode="h:mm">
                  <c:v>4.166666666666663E-2</c:v>
                </c:pt>
                <c:pt idx="21" formatCode="h:mm">
                  <c:v>4.166666666666663E-2</c:v>
                </c:pt>
              </c:numCache>
            </c:numRef>
          </c:val>
        </c:ser>
        <c:ser>
          <c:idx val="3"/>
          <c:order val="3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APRES'!$BD$25:$BD$49</c:f>
              <c:numCache>
                <c:formatCode>[h]:mm</c:formatCode>
                <c:ptCount val="25"/>
                <c:pt idx="0" formatCode="h:mm">
                  <c:v>0.20833333333333337</c:v>
                </c:pt>
                <c:pt idx="4" formatCode="h:mm">
                  <c:v>0.16666666666666663</c:v>
                </c:pt>
                <c:pt idx="8" formatCode="h:mm">
                  <c:v>0</c:v>
                </c:pt>
                <c:pt idx="12" formatCode="h:mm">
                  <c:v>0.16666666666666674</c:v>
                </c:pt>
                <c:pt idx="16" formatCode="h:mm">
                  <c:v>0.1875</c:v>
                </c:pt>
                <c:pt idx="21" formatCode="h:mm">
                  <c:v>8.333333333333337E-2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APRES'!$BE$25:$BE$49</c:f>
              <c:numCache>
                <c:formatCode>[h]:mm</c:formatCode>
                <c:ptCount val="25"/>
                <c:pt idx="0" formatCode="h:mm">
                  <c:v>-0.83333333333333337</c:v>
                </c:pt>
                <c:pt idx="4" formatCode="h:mm">
                  <c:v>-0.75</c:v>
                </c:pt>
                <c:pt idx="8" formatCode="h:mm">
                  <c:v>0</c:v>
                </c:pt>
                <c:pt idx="12" formatCode="h:mm">
                  <c:v>-0.83333333333333337</c:v>
                </c:pt>
                <c:pt idx="16" formatCode="h:mm">
                  <c:v>-0.72916666666666663</c:v>
                </c:pt>
                <c:pt idx="21" formatCode="h:mm">
                  <c:v>-0.75</c:v>
                </c:pt>
              </c:numCache>
            </c:numRef>
          </c:val>
        </c:ser>
        <c:ser>
          <c:idx val="5"/>
          <c:order val="5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APRES'!$BF$25:$BF$49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APRES'!$BG$25:$BG$49</c:f>
              <c:numCache>
                <c:formatCode>[h]:mm</c:formatCode>
                <c:ptCount val="25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1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0333824"/>
        <c:axId val="420347904"/>
      </c:barChart>
      <c:catAx>
        <c:axId val="4203338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0347904"/>
        <c:crosses val="autoZero"/>
        <c:auto val="1"/>
        <c:lblAlgn val="ctr"/>
        <c:lblOffset val="100"/>
        <c:noMultiLvlLbl val="0"/>
      </c:catAx>
      <c:valAx>
        <c:axId val="420347904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0333824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APRES'!$BK$25:$BK$49</c:f>
              <c:numCache>
                <c:formatCode>General</c:formatCode>
                <c:ptCount val="25"/>
                <c:pt idx="0" formatCode="h:mm">
                  <c:v>0</c:v>
                </c:pt>
                <c:pt idx="4" formatCode="h:mm">
                  <c:v>0.33333333333333331</c:v>
                </c:pt>
                <c:pt idx="8" formatCode="h:mm">
                  <c:v>0.45833333333333331</c:v>
                </c:pt>
                <c:pt idx="12" formatCode="h:mm">
                  <c:v>0.41666666666666669</c:v>
                </c:pt>
                <c:pt idx="16" formatCode="h:mm">
                  <c:v>0</c:v>
                </c:pt>
                <c:pt idx="21" formatCode="h:mm">
                  <c:v>0.41666666666666669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APRES'!$BL$25:$BL$49</c:f>
              <c:numCache>
                <c:formatCode>General</c:formatCode>
                <c:ptCount val="25"/>
                <c:pt idx="0" formatCode="h:mm">
                  <c:v>0</c:v>
                </c:pt>
                <c:pt idx="4" formatCode="h:mm">
                  <c:v>0.16666666666666669</c:v>
                </c:pt>
                <c:pt idx="8" formatCode="h:mm">
                  <c:v>0.16666666666666669</c:v>
                </c:pt>
                <c:pt idx="12" formatCode="h:mm">
                  <c:v>0.12499999999999994</c:v>
                </c:pt>
                <c:pt idx="16" formatCode="h:mm">
                  <c:v>0</c:v>
                </c:pt>
                <c:pt idx="21" formatCode="h:mm">
                  <c:v>0.16666666666666669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APRES'!$BM$25:$BM$49</c:f>
              <c:numCache>
                <c:formatCode>General</c:formatCode>
                <c:ptCount val="25"/>
                <c:pt idx="0" formatCode="h:mm">
                  <c:v>0</c:v>
                </c:pt>
                <c:pt idx="4" formatCode="h:mm">
                  <c:v>4.166666666666663E-2</c:v>
                </c:pt>
                <c:pt idx="8" formatCode="h:mm">
                  <c:v>4.166666666666663E-2</c:v>
                </c:pt>
                <c:pt idx="12" formatCode="h:mm">
                  <c:v>4.1666666666666741E-2</c:v>
                </c:pt>
                <c:pt idx="16" formatCode="h:mm">
                  <c:v>0</c:v>
                </c:pt>
                <c:pt idx="21" formatCode="h:mm">
                  <c:v>4.166666666666663E-2</c:v>
                </c:pt>
              </c:numCache>
            </c:numRef>
          </c:val>
        </c:ser>
        <c:ser>
          <c:idx val="3"/>
          <c:order val="3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APRES'!$BN$25:$BN$49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0.16666666666666674</c:v>
                </c:pt>
                <c:pt idx="8" formatCode="h:mm">
                  <c:v>0.16666666666666674</c:v>
                </c:pt>
                <c:pt idx="12" formatCode="h:mm">
                  <c:v>0.25</c:v>
                </c:pt>
                <c:pt idx="16" formatCode="h:mm">
                  <c:v>0</c:v>
                </c:pt>
                <c:pt idx="21" formatCode="h:mm">
                  <c:v>0.125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APRES'!$BO$25:$BO$49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-0.70833333333333337</c:v>
                </c:pt>
                <c:pt idx="8" formatCode="h:mm">
                  <c:v>-0.83333333333333337</c:v>
                </c:pt>
                <c:pt idx="12" formatCode="h:mm">
                  <c:v>-0.83333333333333337</c:v>
                </c:pt>
                <c:pt idx="16" formatCode="h:mm">
                  <c:v>0</c:v>
                </c:pt>
                <c:pt idx="21" formatCode="h:mm">
                  <c:v>-0.75</c:v>
                </c:pt>
              </c:numCache>
            </c:numRef>
          </c:val>
        </c:ser>
        <c:ser>
          <c:idx val="5"/>
          <c:order val="5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APRES'!$BP$25:$BP$49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APRES'!$BQ$25:$BQ$49</c:f>
              <c:numCache>
                <c:formatCode>[h]:mm</c:formatCode>
                <c:ptCount val="25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1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0409728"/>
        <c:axId val="420411264"/>
      </c:barChart>
      <c:catAx>
        <c:axId val="4204097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0411264"/>
        <c:crosses val="autoZero"/>
        <c:auto val="1"/>
        <c:lblAlgn val="ctr"/>
        <c:lblOffset val="100"/>
        <c:noMultiLvlLbl val="0"/>
      </c:catAx>
      <c:valAx>
        <c:axId val="420411264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0409728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APRES'!$BU$25:$BU$49</c:f>
              <c:numCache>
                <c:formatCode>General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APRES'!$BV$25:$BV$49</c:f>
              <c:numCache>
                <c:formatCode>General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APRES'!$BW$25:$BW$49</c:f>
              <c:numCache>
                <c:formatCode>General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APRES'!$BX$25:$BX$49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APRES'!$BY$25:$BY$49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2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APRES'!$BZ$25:$BZ$49</c:f>
              <c:numCache>
                <c:formatCode>[h]:mm</c:formatCode>
                <c:ptCount val="25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  <c:pt idx="16" formatCode="h:mm">
                  <c:v>0</c:v>
                </c:pt>
                <c:pt idx="21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APRES'!$A$25:$D$49</c:f>
              <c:multiLvlStrCache>
                <c:ptCount val="25"/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22:00</c:v>
                  </c:pt>
                  <c:pt idx="24">
                    <c:v>35:00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35:00</c:v>
                  </c:pt>
                  <c:pt idx="19">
                    <c:v>29:00</c:v>
                  </c:pt>
                  <c:pt idx="24">
                    <c:v>35:00</c:v>
                  </c:pt>
                </c:lvl>
                <c:lvl>
                  <c:pt idx="0">
                    <c:v>Employé 1</c:v>
                  </c:pt>
                  <c:pt idx="2">
                    <c:v>CDI</c:v>
                  </c:pt>
                  <c:pt idx="4">
                    <c:v>Employé 2</c:v>
                  </c:pt>
                  <c:pt idx="6">
                    <c:v>CDI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CDD</c:v>
                  </c:pt>
                  <c:pt idx="16">
                    <c:v>Employé 5</c:v>
                  </c:pt>
                  <c:pt idx="18">
                    <c:v>CDI</c:v>
                  </c:pt>
                  <c:pt idx="20">
                    <c:v>CATEGORIE 3 d'EMPLOYES</c:v>
                  </c:pt>
                  <c:pt idx="21">
                    <c:v>Employé 1</c:v>
                  </c:pt>
                  <c:pt idx="23">
                    <c:v>CDD</c:v>
                  </c:pt>
                </c:lvl>
              </c:multiLvlStrCache>
            </c:multiLvlStrRef>
          </c:cat>
          <c:val>
            <c:numRef>
              <c:f>'SEM 1 - APRES'!$CA$25:$CA$49</c:f>
              <c:numCache>
                <c:formatCode>[h]:mm</c:formatCode>
                <c:ptCount val="25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  <c:pt idx="16" formatCode="h:mm">
                  <c:v>1</c:v>
                </c:pt>
                <c:pt idx="21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0710272"/>
        <c:axId val="420711808"/>
      </c:barChart>
      <c:catAx>
        <c:axId val="4207102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0711808"/>
        <c:crosses val="autoZero"/>
        <c:auto val="1"/>
        <c:lblAlgn val="ctr"/>
        <c:lblOffset val="100"/>
        <c:noMultiLvlLbl val="0"/>
      </c:catAx>
      <c:valAx>
        <c:axId val="420711808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0710272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APRES'!$H$76:$H$91</c:f>
              <c:numCache>
                <c:formatCode>General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0.375</c:v>
                </c:pt>
              </c:numCache>
            </c:numRef>
          </c:val>
        </c:ser>
        <c:ser>
          <c:idx val="1"/>
          <c:order val="1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APRES'!$I$76:$I$91</c:f>
              <c:numCache>
                <c:formatCode>General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0.125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APRES'!$J$76:$J$91</c:f>
              <c:numCache>
                <c:formatCode>General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2.083333333333337E-2</c:v>
                </c:pt>
              </c:numCache>
            </c:numRef>
          </c:val>
        </c:ser>
        <c:ser>
          <c:idx val="3"/>
          <c:order val="3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APRES'!$K$76:$K$91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0.22916666666666663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APRES'!$L$76:$L$91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-0.75</c:v>
                </c:pt>
              </c:numCache>
            </c:numRef>
          </c:val>
        </c:ser>
        <c:ser>
          <c:idx val="5"/>
          <c:order val="5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APRES'!$M$76:$M$91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APRES'!$N$76:$N$91</c:f>
              <c:numCache>
                <c:formatCode>[h]:mm</c:formatCode>
                <c:ptCount val="16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0891264"/>
        <c:axId val="420893056"/>
      </c:barChart>
      <c:catAx>
        <c:axId val="4208912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0893056"/>
        <c:crosses val="autoZero"/>
        <c:auto val="1"/>
        <c:lblAlgn val="ctr"/>
        <c:lblOffset val="100"/>
        <c:noMultiLvlLbl val="0"/>
      </c:catAx>
      <c:valAx>
        <c:axId val="420893056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0891264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APRES'!$W$76:$W$91</c:f>
              <c:numCache>
                <c:formatCode>General</c:formatCode>
                <c:ptCount val="16"/>
                <c:pt idx="0" formatCode="h:mm">
                  <c:v>0.39583333333333331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0.375</c:v>
                </c:pt>
              </c:numCache>
            </c:numRef>
          </c:val>
        </c:ser>
        <c:ser>
          <c:idx val="1"/>
          <c:order val="1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APRES'!$X$76:$X$91</c:f>
              <c:numCache>
                <c:formatCode>General</c:formatCode>
                <c:ptCount val="16"/>
                <c:pt idx="0" formatCode="h:mm">
                  <c:v>0.14583333333333331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0.125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APRES'!$Y$76:$Y$91</c:f>
              <c:numCache>
                <c:formatCode>General</c:formatCode>
                <c:ptCount val="16"/>
                <c:pt idx="0" formatCode="h:mm">
                  <c:v>4.1666666666666741E-2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2.083333333333337E-2</c:v>
                </c:pt>
              </c:numCache>
            </c:numRef>
          </c:val>
        </c:ser>
        <c:ser>
          <c:idx val="3"/>
          <c:order val="3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APRES'!$Z$76:$Z$91</c:f>
              <c:numCache>
                <c:formatCode>[h]:mm</c:formatCode>
                <c:ptCount val="16"/>
                <c:pt idx="0" formatCode="h:mm">
                  <c:v>0.1875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0.22916666666666663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APRES'!$AA$76:$AA$91</c:f>
              <c:numCache>
                <c:formatCode>[h]:mm</c:formatCode>
                <c:ptCount val="16"/>
                <c:pt idx="0" formatCode="h:mm">
                  <c:v>-0.77083333333333337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-0.75</c:v>
                </c:pt>
              </c:numCache>
            </c:numRef>
          </c:val>
        </c:ser>
        <c:ser>
          <c:idx val="5"/>
          <c:order val="5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APRES'!$AB$76:$AB$91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APRES'!$AC$76:$AC$91</c:f>
              <c:numCache>
                <c:formatCode>[h]:mm</c:formatCode>
                <c:ptCount val="16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0811136"/>
        <c:axId val="420812672"/>
      </c:barChart>
      <c:catAx>
        <c:axId val="4208111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0812672"/>
        <c:crosses val="autoZero"/>
        <c:auto val="1"/>
        <c:lblAlgn val="ctr"/>
        <c:lblOffset val="100"/>
        <c:noMultiLvlLbl val="0"/>
      </c:catAx>
      <c:valAx>
        <c:axId val="420812672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0811136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APRES'!$AG$76:$AG$91</c:f>
              <c:numCache>
                <c:formatCode>General</c:formatCode>
                <c:ptCount val="16"/>
                <c:pt idx="0" formatCode="h:mm">
                  <c:v>0.35416666666666669</c:v>
                </c:pt>
                <c:pt idx="4" formatCode="h:mm">
                  <c:v>0.41666666666666669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APRES'!$AH$76:$AH$91</c:f>
              <c:numCache>
                <c:formatCode>General</c:formatCode>
                <c:ptCount val="16"/>
                <c:pt idx="0" formatCode="h:mm">
                  <c:v>0.18749999999999994</c:v>
                </c:pt>
                <c:pt idx="4" formatCode="h:mm">
                  <c:v>0.16666666666666669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APRES'!$AI$76:$AI$91</c:f>
              <c:numCache>
                <c:formatCode>General</c:formatCode>
                <c:ptCount val="16"/>
                <c:pt idx="0" formatCode="h:mm">
                  <c:v>4.1666666666666741E-2</c:v>
                </c:pt>
                <c:pt idx="4" formatCode="h:mm">
                  <c:v>-0.58333333333333337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APRES'!$AJ$76:$AJ$91</c:f>
              <c:numCache>
                <c:formatCode>[h]:mm</c:formatCode>
                <c:ptCount val="16"/>
                <c:pt idx="0" formatCode="h:mm">
                  <c:v>0.1875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APRES'!$AK$76:$AK$91</c:f>
              <c:numCache>
                <c:formatCode>[h]:mm</c:formatCode>
                <c:ptCount val="16"/>
                <c:pt idx="0" formatCode="h:mm">
                  <c:v>-0.77083333333333337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APRES'!$AL$76:$AL$91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APRES'!$AM$76:$AM$91</c:f>
              <c:numCache>
                <c:formatCode>[h]:mm</c:formatCode>
                <c:ptCount val="16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0854016"/>
        <c:axId val="420864000"/>
      </c:barChart>
      <c:catAx>
        <c:axId val="4208540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0864000"/>
        <c:crosses val="autoZero"/>
        <c:auto val="1"/>
        <c:lblAlgn val="ctr"/>
        <c:lblOffset val="100"/>
        <c:noMultiLvlLbl val="0"/>
      </c:catAx>
      <c:valAx>
        <c:axId val="420864000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0854016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APRES'!$AQ$76:$AQ$91</c:f>
              <c:numCache>
                <c:formatCode>General</c:formatCode>
                <c:ptCount val="16"/>
                <c:pt idx="0" formatCode="h:mm">
                  <c:v>0.35416666666666669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APRES'!$AR$76:$AR$91</c:f>
              <c:numCache>
                <c:formatCode>General</c:formatCode>
                <c:ptCount val="16"/>
                <c:pt idx="0" formatCode="h:mm">
                  <c:v>0.18749999999999994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APRES'!$AS$76:$AS$91</c:f>
              <c:numCache>
                <c:formatCode>General</c:formatCode>
                <c:ptCount val="16"/>
                <c:pt idx="0" formatCode="h:mm">
                  <c:v>4.1666666666666741E-2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APRES'!$AT$76:$AT$91</c:f>
              <c:numCache>
                <c:formatCode>[h]:mm</c:formatCode>
                <c:ptCount val="16"/>
                <c:pt idx="0" formatCode="h:mm">
                  <c:v>0.1875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APRES'!$AU$76:$AU$91</c:f>
              <c:numCache>
                <c:formatCode>[h]:mm</c:formatCode>
                <c:ptCount val="16"/>
                <c:pt idx="0" formatCode="h:mm">
                  <c:v>-0.77083333333333337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APRES'!$AV$76:$AV$91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APRES'!$AW$76:$AW$91</c:f>
              <c:numCache>
                <c:formatCode>[h]:mm</c:formatCode>
                <c:ptCount val="16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1354880"/>
        <c:axId val="421360768"/>
      </c:barChart>
      <c:catAx>
        <c:axId val="4213548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1360768"/>
        <c:crosses val="autoZero"/>
        <c:auto val="1"/>
        <c:lblAlgn val="ctr"/>
        <c:lblOffset val="100"/>
        <c:noMultiLvlLbl val="0"/>
      </c:catAx>
      <c:valAx>
        <c:axId val="421360768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1354880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APRES'!$BA$76:$BA$91</c:f>
              <c:numCache>
                <c:formatCode>General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0.375</c:v>
                </c:pt>
              </c:numCache>
            </c:numRef>
          </c:val>
        </c:ser>
        <c:ser>
          <c:idx val="1"/>
          <c:order val="1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APRES'!$BB$76:$BB$91</c:f>
              <c:numCache>
                <c:formatCode>General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0.125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APRES'!$BC$76:$BC$91</c:f>
              <c:numCache>
                <c:formatCode>General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2.083333333333337E-2</c:v>
                </c:pt>
              </c:numCache>
            </c:numRef>
          </c:val>
        </c:ser>
        <c:ser>
          <c:idx val="3"/>
          <c:order val="3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APRES'!$BD$76:$BD$91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0.25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APRES'!$BE$76:$BE$91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-0.77083333333333337</c:v>
                </c:pt>
              </c:numCache>
            </c:numRef>
          </c:val>
        </c:ser>
        <c:ser>
          <c:idx val="5"/>
          <c:order val="5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APRES'!$BF$76:$BF$91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APRES'!$BG$76:$BG$91</c:f>
              <c:numCache>
                <c:formatCode>[h]:mm</c:formatCode>
                <c:ptCount val="16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1274752"/>
        <c:axId val="421276288"/>
      </c:barChart>
      <c:catAx>
        <c:axId val="4212747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1276288"/>
        <c:crosses val="autoZero"/>
        <c:auto val="1"/>
        <c:lblAlgn val="ctr"/>
        <c:lblOffset val="100"/>
        <c:noMultiLvlLbl val="0"/>
      </c:catAx>
      <c:valAx>
        <c:axId val="421276288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1274752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APRES'!$BK$76:$BK$91</c:f>
              <c:numCache>
                <c:formatCode>General</c:formatCode>
                <c:ptCount val="16"/>
                <c:pt idx="0" formatCode="h:mm">
                  <c:v>0.35416666666666669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APRES'!$BL$76:$BL$91</c:f>
              <c:numCache>
                <c:formatCode>General</c:formatCode>
                <c:ptCount val="16"/>
                <c:pt idx="0" formatCode="h:mm">
                  <c:v>0.18749999999999994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APRES'!$BM$76:$BM$91</c:f>
              <c:numCache>
                <c:formatCode>General</c:formatCode>
                <c:ptCount val="16"/>
                <c:pt idx="0" formatCode="h:mm">
                  <c:v>4.1666666666666741E-2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APRES'!$BN$76:$BN$91</c:f>
              <c:numCache>
                <c:formatCode>[h]:mm</c:formatCode>
                <c:ptCount val="16"/>
                <c:pt idx="0" formatCode="h:mm">
                  <c:v>0.1875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APRES'!$BO$76:$BO$91</c:f>
              <c:numCache>
                <c:formatCode>[h]:mm</c:formatCode>
                <c:ptCount val="16"/>
                <c:pt idx="0" formatCode="h:mm">
                  <c:v>-0.77083333333333337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APRES'!$BP$76:$BP$91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APRES'!$BQ$76:$BQ$91</c:f>
              <c:numCache>
                <c:formatCode>[h]:mm</c:formatCode>
                <c:ptCount val="16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1317248"/>
        <c:axId val="421323136"/>
      </c:barChart>
      <c:catAx>
        <c:axId val="4213172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1323136"/>
        <c:crosses val="autoZero"/>
        <c:auto val="1"/>
        <c:lblAlgn val="ctr"/>
        <c:lblOffset val="100"/>
        <c:noMultiLvlLbl val="0"/>
      </c:catAx>
      <c:valAx>
        <c:axId val="421323136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1317248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APRES'!$BU$76:$BU$91</c:f>
              <c:numCache>
                <c:formatCode>General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APRES'!$BV$76:$BV$91</c:f>
              <c:numCache>
                <c:formatCode>General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2"/>
          <c:order val="2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APRES'!$BW$76:$BW$91</c:f>
              <c:numCache>
                <c:formatCode>General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APRES'!$BX$76:$BX$91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4"/>
          <c:order val="4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APRES'!$BY$76:$BY$91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rgbClr val="660066"/>
            </a:solidFill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APRES'!$BZ$76:$BZ$91</c:f>
              <c:numCache>
                <c:formatCode>[h]:mm</c:formatCode>
                <c:ptCount val="16"/>
                <c:pt idx="0" formatCode="h:mm">
                  <c:v>0</c:v>
                </c:pt>
                <c:pt idx="4" formatCode="h:mm">
                  <c:v>0</c:v>
                </c:pt>
                <c:pt idx="8" formatCode="h:mm">
                  <c:v>0</c:v>
                </c:pt>
                <c:pt idx="12" formatCode="h:mm">
                  <c:v>0</c:v>
                </c:pt>
              </c:numCache>
            </c:numRef>
          </c:val>
        </c:ser>
        <c:ser>
          <c:idx val="6"/>
          <c:order val="6"/>
          <c:spPr>
            <a:noFill/>
            <a:effectLst/>
          </c:spPr>
          <c:invertIfNegative val="0"/>
          <c:cat>
            <c:multiLvlStrRef>
              <c:f>'SEM 1 - APRES'!$A$76:$D$91</c:f>
              <c:multiLvlStrCache>
                <c:ptCount val="16"/>
                <c:lvl>
                  <c:pt idx="3">
                    <c:v>35:00</c:v>
                  </c:pt>
                  <c:pt idx="7">
                    <c:v>4:00</c:v>
                  </c:pt>
                  <c:pt idx="11">
                    <c:v>0:00</c:v>
                  </c:pt>
                  <c:pt idx="15">
                    <c:v>26:00</c:v>
                  </c:pt>
                </c:lvl>
                <c:lvl>
                  <c:pt idx="3">
                    <c:v>35:00</c:v>
                  </c:pt>
                  <c:pt idx="7">
                    <c:v>35:00</c:v>
                  </c:pt>
                  <c:pt idx="11">
                    <c:v>35:00</c:v>
                  </c:pt>
                  <c:pt idx="15">
                    <c:v>30:00</c:v>
                  </c:pt>
                </c:lvl>
                <c:lvl>
                  <c:pt idx="0">
                    <c:v>Employé 1</c:v>
                  </c:pt>
                  <c:pt idx="2">
                    <c:v>CDD</c:v>
                  </c:pt>
                  <c:pt idx="4">
                    <c:v>Employé 2</c:v>
                  </c:pt>
                  <c:pt idx="6">
                    <c:v>CDD</c:v>
                  </c:pt>
                  <c:pt idx="8">
                    <c:v>Employé 3</c:v>
                  </c:pt>
                  <c:pt idx="10">
                    <c:v>CDI</c:v>
                  </c:pt>
                  <c:pt idx="12">
                    <c:v>Employé 4</c:v>
                  </c:pt>
                  <c:pt idx="14">
                    <c:v>CDI</c:v>
                  </c:pt>
                </c:lvl>
              </c:multiLvlStrCache>
            </c:multiLvlStrRef>
          </c:cat>
          <c:val>
            <c:numRef>
              <c:f>'SEM 1 - APRES'!$CA$76:$CA$91</c:f>
              <c:numCache>
                <c:formatCode>[h]:mm</c:formatCode>
                <c:ptCount val="16"/>
                <c:pt idx="0" formatCode="h:mm">
                  <c:v>1</c:v>
                </c:pt>
                <c:pt idx="4" formatCode="h:mm">
                  <c:v>1</c:v>
                </c:pt>
                <c:pt idx="8" formatCode="h:mm">
                  <c:v>1</c:v>
                </c:pt>
                <c:pt idx="12" formatCode="h:mm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1511552"/>
        <c:axId val="421513088"/>
      </c:barChart>
      <c:catAx>
        <c:axId val="4215115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21513088"/>
        <c:crosses val="autoZero"/>
        <c:auto val="1"/>
        <c:lblAlgn val="ctr"/>
        <c:lblOffset val="100"/>
        <c:noMultiLvlLbl val="0"/>
      </c:catAx>
      <c:valAx>
        <c:axId val="421513088"/>
        <c:scaling>
          <c:orientation val="minMax"/>
          <c:max val="0.87555499999999997"/>
          <c:min val="0.29166666000000002"/>
        </c:scaling>
        <c:delete val="0"/>
        <c:axPos val="b"/>
        <c:majorGridlines/>
        <c:numFmt formatCode="[h]:mm;@" sourceLinked="0"/>
        <c:majorTickMark val="out"/>
        <c:minorTickMark val="none"/>
        <c:tickLblPos val="high"/>
        <c:crossAx val="421511552"/>
        <c:crosses val="autoZero"/>
        <c:crossBetween val="between"/>
        <c:majorUnit val="4.1666599999999998E-2"/>
        <c:minorUnit val="0.04"/>
      </c:valAx>
    </c:plotArea>
    <c:plotVisOnly val="0"/>
    <c:dispBlanksAs val="gap"/>
    <c:showDLblsOverMax val="0"/>
  </c:chart>
  <c:spPr>
    <a:solidFill>
      <a:schemeClr val="bg1"/>
    </a:solidFill>
  </c:sp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80</xdr:col>
      <xdr:colOff>18955</xdr:colOff>
      <xdr:row>2</xdr:row>
      <xdr:rowOff>18954</xdr:rowOff>
    </xdr:from>
    <xdr:to>
      <xdr:col>91</xdr:col>
      <xdr:colOff>38100</xdr:colOff>
      <xdr:row>23</xdr:row>
      <xdr:rowOff>18955</xdr:rowOff>
    </xdr:to>
    <xdr:graphicFrame macro="">
      <xdr:nvGraphicFramePr>
        <xdr:cNvPr id="2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80</xdr:col>
      <xdr:colOff>1</xdr:colOff>
      <xdr:row>23</xdr:row>
      <xdr:rowOff>37912</xdr:rowOff>
    </xdr:from>
    <xdr:to>
      <xdr:col>91</xdr:col>
      <xdr:colOff>38101</xdr:colOff>
      <xdr:row>49</xdr:row>
      <xdr:rowOff>0</xdr:rowOff>
    </xdr:to>
    <xdr:graphicFrame macro="">
      <xdr:nvGraphicFramePr>
        <xdr:cNvPr id="3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80</xdr:col>
      <xdr:colOff>31657</xdr:colOff>
      <xdr:row>49</xdr:row>
      <xdr:rowOff>0</xdr:rowOff>
    </xdr:from>
    <xdr:to>
      <xdr:col>91</xdr:col>
      <xdr:colOff>25401</xdr:colOff>
      <xdr:row>74</xdr:row>
      <xdr:rowOff>0</xdr:rowOff>
    </xdr:to>
    <xdr:graphicFrame macro="">
      <xdr:nvGraphicFramePr>
        <xdr:cNvPr id="4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91</xdr:col>
      <xdr:colOff>18955</xdr:colOff>
      <xdr:row>2</xdr:row>
      <xdr:rowOff>18954</xdr:rowOff>
    </xdr:from>
    <xdr:to>
      <xdr:col>102</xdr:col>
      <xdr:colOff>38100</xdr:colOff>
      <xdr:row>23</xdr:row>
      <xdr:rowOff>18955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91</xdr:col>
      <xdr:colOff>1</xdr:colOff>
      <xdr:row>23</xdr:row>
      <xdr:rowOff>37912</xdr:rowOff>
    </xdr:from>
    <xdr:to>
      <xdr:col>102</xdr:col>
      <xdr:colOff>38101</xdr:colOff>
      <xdr:row>49</xdr:row>
      <xdr:rowOff>0</xdr:rowOff>
    </xdr:to>
    <xdr:graphicFrame macro="">
      <xdr:nvGraphicFramePr>
        <xdr:cNvPr id="6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102</xdr:col>
      <xdr:colOff>18955</xdr:colOff>
      <xdr:row>2</xdr:row>
      <xdr:rowOff>18954</xdr:rowOff>
    </xdr:from>
    <xdr:to>
      <xdr:col>113</xdr:col>
      <xdr:colOff>38100</xdr:colOff>
      <xdr:row>23</xdr:row>
      <xdr:rowOff>18955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102</xdr:col>
      <xdr:colOff>1</xdr:colOff>
      <xdr:row>23</xdr:row>
      <xdr:rowOff>37912</xdr:rowOff>
    </xdr:from>
    <xdr:to>
      <xdr:col>113</xdr:col>
      <xdr:colOff>38101</xdr:colOff>
      <xdr:row>49</xdr:row>
      <xdr:rowOff>0</xdr:rowOff>
    </xdr:to>
    <xdr:graphicFrame macro="">
      <xdr:nvGraphicFramePr>
        <xdr:cNvPr id="8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113</xdr:col>
      <xdr:colOff>18955</xdr:colOff>
      <xdr:row>2</xdr:row>
      <xdr:rowOff>18954</xdr:rowOff>
    </xdr:from>
    <xdr:to>
      <xdr:col>124</xdr:col>
      <xdr:colOff>38100</xdr:colOff>
      <xdr:row>23</xdr:row>
      <xdr:rowOff>18955</xdr:rowOff>
    </xdr:to>
    <xdr:graphicFrame macro="">
      <xdr:nvGraphicFramePr>
        <xdr:cNvPr id="9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124</xdr:col>
      <xdr:colOff>18955</xdr:colOff>
      <xdr:row>2</xdr:row>
      <xdr:rowOff>18954</xdr:rowOff>
    </xdr:from>
    <xdr:to>
      <xdr:col>135</xdr:col>
      <xdr:colOff>38100</xdr:colOff>
      <xdr:row>23</xdr:row>
      <xdr:rowOff>18955</xdr:rowOff>
    </xdr:to>
    <xdr:graphicFrame macro="">
      <xdr:nvGraphicFramePr>
        <xdr:cNvPr id="10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135</xdr:col>
      <xdr:colOff>18955</xdr:colOff>
      <xdr:row>2</xdr:row>
      <xdr:rowOff>18954</xdr:rowOff>
    </xdr:from>
    <xdr:to>
      <xdr:col>146</xdr:col>
      <xdr:colOff>38100</xdr:colOff>
      <xdr:row>23</xdr:row>
      <xdr:rowOff>18955</xdr:rowOff>
    </xdr:to>
    <xdr:graphicFrame macro="">
      <xdr:nvGraphicFramePr>
        <xdr:cNvPr id="11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146</xdr:col>
      <xdr:colOff>18955</xdr:colOff>
      <xdr:row>2</xdr:row>
      <xdr:rowOff>18954</xdr:rowOff>
    </xdr:from>
    <xdr:to>
      <xdr:col>157</xdr:col>
      <xdr:colOff>38100</xdr:colOff>
      <xdr:row>23</xdr:row>
      <xdr:rowOff>18955</xdr:rowOff>
    </xdr:to>
    <xdr:graphicFrame macro="">
      <xdr:nvGraphicFramePr>
        <xdr:cNvPr id="12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91</xdr:col>
      <xdr:colOff>31657</xdr:colOff>
      <xdr:row>49</xdr:row>
      <xdr:rowOff>0</xdr:rowOff>
    </xdr:from>
    <xdr:to>
      <xdr:col>102</xdr:col>
      <xdr:colOff>25401</xdr:colOff>
      <xdr:row>74</xdr:row>
      <xdr:rowOff>0</xdr:rowOff>
    </xdr:to>
    <xdr:graphicFrame macro="">
      <xdr:nvGraphicFramePr>
        <xdr:cNvPr id="13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102</xdr:col>
      <xdr:colOff>31657</xdr:colOff>
      <xdr:row>49</xdr:row>
      <xdr:rowOff>0</xdr:rowOff>
    </xdr:from>
    <xdr:to>
      <xdr:col>113</xdr:col>
      <xdr:colOff>25401</xdr:colOff>
      <xdr:row>74</xdr:row>
      <xdr:rowOff>0</xdr:rowOff>
    </xdr:to>
    <xdr:graphicFrame macro="">
      <xdr:nvGraphicFramePr>
        <xdr:cNvPr id="14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113</xdr:col>
      <xdr:colOff>31657</xdr:colOff>
      <xdr:row>49</xdr:row>
      <xdr:rowOff>0</xdr:rowOff>
    </xdr:from>
    <xdr:to>
      <xdr:col>124</xdr:col>
      <xdr:colOff>25401</xdr:colOff>
      <xdr:row>74</xdr:row>
      <xdr:rowOff>0</xdr:rowOff>
    </xdr:to>
    <xdr:graphicFrame macro="">
      <xdr:nvGraphicFramePr>
        <xdr:cNvPr id="15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124</xdr:col>
      <xdr:colOff>31657</xdr:colOff>
      <xdr:row>48</xdr:row>
      <xdr:rowOff>174624</xdr:rowOff>
    </xdr:from>
    <xdr:to>
      <xdr:col>135</xdr:col>
      <xdr:colOff>25401</xdr:colOff>
      <xdr:row>73</xdr:row>
      <xdr:rowOff>174624</xdr:rowOff>
    </xdr:to>
    <xdr:graphicFrame macro="">
      <xdr:nvGraphicFramePr>
        <xdr:cNvPr id="16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135</xdr:col>
      <xdr:colOff>31657</xdr:colOff>
      <xdr:row>49</xdr:row>
      <xdr:rowOff>0</xdr:rowOff>
    </xdr:from>
    <xdr:to>
      <xdr:col>146</xdr:col>
      <xdr:colOff>25401</xdr:colOff>
      <xdr:row>74</xdr:row>
      <xdr:rowOff>0</xdr:rowOff>
    </xdr:to>
    <xdr:graphicFrame macro="">
      <xdr:nvGraphicFramePr>
        <xdr:cNvPr id="1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146</xdr:col>
      <xdr:colOff>31657</xdr:colOff>
      <xdr:row>49</xdr:row>
      <xdr:rowOff>0</xdr:rowOff>
    </xdr:from>
    <xdr:to>
      <xdr:col>157</xdr:col>
      <xdr:colOff>25401</xdr:colOff>
      <xdr:row>74</xdr:row>
      <xdr:rowOff>0</xdr:rowOff>
    </xdr:to>
    <xdr:graphicFrame macro="">
      <xdr:nvGraphicFramePr>
        <xdr:cNvPr id="18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113</xdr:col>
      <xdr:colOff>1</xdr:colOff>
      <xdr:row>23</xdr:row>
      <xdr:rowOff>37912</xdr:rowOff>
    </xdr:from>
    <xdr:to>
      <xdr:col>124</xdr:col>
      <xdr:colOff>38101</xdr:colOff>
      <xdr:row>49</xdr:row>
      <xdr:rowOff>0</xdr:rowOff>
    </xdr:to>
    <xdr:graphicFrame macro="">
      <xdr:nvGraphicFramePr>
        <xdr:cNvPr id="19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124</xdr:col>
      <xdr:colOff>1</xdr:colOff>
      <xdr:row>23</xdr:row>
      <xdr:rowOff>37912</xdr:rowOff>
    </xdr:from>
    <xdr:to>
      <xdr:col>135</xdr:col>
      <xdr:colOff>38101</xdr:colOff>
      <xdr:row>49</xdr:row>
      <xdr:rowOff>0</xdr:rowOff>
    </xdr:to>
    <xdr:graphicFrame macro="">
      <xdr:nvGraphicFramePr>
        <xdr:cNvPr id="20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135</xdr:col>
      <xdr:colOff>1</xdr:colOff>
      <xdr:row>23</xdr:row>
      <xdr:rowOff>37912</xdr:rowOff>
    </xdr:from>
    <xdr:to>
      <xdr:col>146</xdr:col>
      <xdr:colOff>38101</xdr:colOff>
      <xdr:row>49</xdr:row>
      <xdr:rowOff>0</xdr:rowOff>
    </xdr:to>
    <xdr:graphicFrame macro="">
      <xdr:nvGraphicFramePr>
        <xdr:cNvPr id="21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146</xdr:col>
      <xdr:colOff>1</xdr:colOff>
      <xdr:row>23</xdr:row>
      <xdr:rowOff>37912</xdr:rowOff>
    </xdr:from>
    <xdr:to>
      <xdr:col>157</xdr:col>
      <xdr:colOff>38101</xdr:colOff>
      <xdr:row>49</xdr:row>
      <xdr:rowOff>0</xdr:rowOff>
    </xdr:to>
    <xdr:graphicFrame macro="">
      <xdr:nvGraphicFramePr>
        <xdr:cNvPr id="22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80</xdr:col>
      <xdr:colOff>31750</xdr:colOff>
      <xdr:row>74</xdr:row>
      <xdr:rowOff>1</xdr:rowOff>
    </xdr:from>
    <xdr:to>
      <xdr:col>91</xdr:col>
      <xdr:colOff>25494</xdr:colOff>
      <xdr:row>91</xdr:row>
      <xdr:rowOff>15876</xdr:rowOff>
    </xdr:to>
    <xdr:graphicFrame macro="">
      <xdr:nvGraphicFramePr>
        <xdr:cNvPr id="23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91</xdr:col>
      <xdr:colOff>0</xdr:colOff>
      <xdr:row>74</xdr:row>
      <xdr:rowOff>0</xdr:rowOff>
    </xdr:from>
    <xdr:to>
      <xdr:col>101</xdr:col>
      <xdr:colOff>866869</xdr:colOff>
      <xdr:row>91</xdr:row>
      <xdr:rowOff>15875</xdr:rowOff>
    </xdr:to>
    <xdr:graphicFrame macro="">
      <xdr:nvGraphicFramePr>
        <xdr:cNvPr id="24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102</xdr:col>
      <xdr:colOff>0</xdr:colOff>
      <xdr:row>74</xdr:row>
      <xdr:rowOff>0</xdr:rowOff>
    </xdr:from>
    <xdr:to>
      <xdr:col>112</xdr:col>
      <xdr:colOff>866869</xdr:colOff>
      <xdr:row>91</xdr:row>
      <xdr:rowOff>15875</xdr:rowOff>
    </xdr:to>
    <xdr:graphicFrame macro="">
      <xdr:nvGraphicFramePr>
        <xdr:cNvPr id="25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113</xdr:col>
      <xdr:colOff>0</xdr:colOff>
      <xdr:row>74</xdr:row>
      <xdr:rowOff>0</xdr:rowOff>
    </xdr:from>
    <xdr:to>
      <xdr:col>123</xdr:col>
      <xdr:colOff>866869</xdr:colOff>
      <xdr:row>91</xdr:row>
      <xdr:rowOff>15875</xdr:rowOff>
    </xdr:to>
    <xdr:graphicFrame macro="">
      <xdr:nvGraphicFramePr>
        <xdr:cNvPr id="26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124</xdr:col>
      <xdr:colOff>0</xdr:colOff>
      <xdr:row>74</xdr:row>
      <xdr:rowOff>0</xdr:rowOff>
    </xdr:from>
    <xdr:to>
      <xdr:col>134</xdr:col>
      <xdr:colOff>866869</xdr:colOff>
      <xdr:row>91</xdr:row>
      <xdr:rowOff>15875</xdr:rowOff>
    </xdr:to>
    <xdr:graphicFrame macro="">
      <xdr:nvGraphicFramePr>
        <xdr:cNvPr id="2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135</xdr:col>
      <xdr:colOff>0</xdr:colOff>
      <xdr:row>74</xdr:row>
      <xdr:rowOff>0</xdr:rowOff>
    </xdr:from>
    <xdr:to>
      <xdr:col>145</xdr:col>
      <xdr:colOff>866869</xdr:colOff>
      <xdr:row>91</xdr:row>
      <xdr:rowOff>15875</xdr:rowOff>
    </xdr:to>
    <xdr:graphicFrame macro="">
      <xdr:nvGraphicFramePr>
        <xdr:cNvPr id="28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146</xdr:col>
      <xdr:colOff>0</xdr:colOff>
      <xdr:row>74</xdr:row>
      <xdr:rowOff>0</xdr:rowOff>
    </xdr:from>
    <xdr:to>
      <xdr:col>156</xdr:col>
      <xdr:colOff>866869</xdr:colOff>
      <xdr:row>91</xdr:row>
      <xdr:rowOff>15875</xdr:rowOff>
    </xdr:to>
    <xdr:graphicFrame macro="">
      <xdr:nvGraphicFramePr>
        <xdr:cNvPr id="29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outlinePr summaryRight="0"/>
    <pageSetUpPr fitToPage="1"/>
  </sheetPr>
  <dimension ref="A1:FA236"/>
  <sheetViews>
    <sheetView tabSelected="1" zoomScale="80" zoomScaleNormal="80" zoomScalePageLayoutView="80" workbookViewId="0">
      <pane xSplit="80" ySplit="2" topLeftCell="CC84" activePane="bottomRight" state="frozenSplit"/>
      <selection activeCell="D14" sqref="D14"/>
      <selection pane="topRight" activeCell="D14" sqref="D14"/>
      <selection pane="bottomLeft" activeCell="D14" sqref="D14"/>
      <selection pane="bottomRight" activeCell="F99" sqref="F99"/>
    </sheetView>
  </sheetViews>
  <sheetFormatPr baseColWidth="10" defaultColWidth="11.42578125" defaultRowHeight="16.5" outlineLevelCol="3" x14ac:dyDescent="0.3"/>
  <cols>
    <col min="1" max="1" width="14.140625" style="1" customWidth="1"/>
    <col min="2" max="2" width="9.85546875" style="1" customWidth="1"/>
    <col min="3" max="3" width="1.7109375" style="1" customWidth="1"/>
    <col min="4" max="4" width="9.85546875" style="1" customWidth="1"/>
    <col min="5" max="5" width="7.140625" style="8" customWidth="1"/>
    <col min="6" max="6" width="7.140625" style="8" customWidth="1" collapsed="1"/>
    <col min="7" max="7" width="11.42578125" style="1" hidden="1" customWidth="1" outlineLevel="1"/>
    <col min="8" max="19" width="11.42578125" hidden="1" customWidth="1" outlineLevel="3"/>
    <col min="20" max="20" width="7.140625" style="8" customWidth="1"/>
    <col min="21" max="21" width="7.140625" style="8" customWidth="1" collapsed="1"/>
    <col min="22" max="22" width="11.42578125" style="10" hidden="1" customWidth="1" outlineLevel="1" collapsed="1"/>
    <col min="23" max="29" width="11.42578125" style="10" hidden="1" customWidth="1" outlineLevel="2"/>
    <col min="30" max="31" width="7.140625" style="8" customWidth="1" collapsed="1"/>
    <col min="32" max="32" width="11.42578125" style="1" hidden="1" customWidth="1" outlineLevel="1"/>
    <col min="33" max="39" width="11.42578125" style="1" hidden="1" customWidth="1" outlineLevel="2"/>
    <col min="40" max="41" width="7.140625" style="2" customWidth="1" collapsed="1"/>
    <col min="42" max="42" width="11.42578125" style="1" hidden="1" customWidth="1" outlineLevel="1"/>
    <col min="43" max="49" width="11.42578125" style="1" hidden="1" customWidth="1" outlineLevel="2"/>
    <col min="50" max="51" width="7.140625" style="2" customWidth="1" collapsed="1"/>
    <col min="52" max="52" width="11.42578125" style="1" hidden="1" customWidth="1" outlineLevel="1"/>
    <col min="53" max="59" width="11.42578125" style="1" hidden="1" customWidth="1" outlineLevel="2"/>
    <col min="60" max="60" width="7.140625" style="2" customWidth="1" collapsed="1"/>
    <col min="61" max="61" width="7" style="2" customWidth="1" collapsed="1"/>
    <col min="62" max="62" width="11.42578125" style="1" hidden="1" customWidth="1" outlineLevel="1"/>
    <col min="63" max="69" width="11.42578125" style="1" hidden="1" customWidth="1" outlineLevel="2"/>
    <col min="70" max="70" width="7.140625" style="2" hidden="1" customWidth="1" collapsed="1"/>
    <col min="71" max="71" width="7" style="2" hidden="1" customWidth="1" collapsed="1"/>
    <col min="72" max="72" width="11.42578125" style="1" hidden="1" customWidth="1" outlineLevel="1"/>
    <col min="73" max="79" width="11.42578125" style="1" hidden="1" customWidth="1" outlineLevel="2"/>
    <col min="80" max="80" width="11.42578125" style="35" collapsed="1"/>
    <col min="81" max="16384" width="11.42578125" style="1"/>
  </cols>
  <sheetData>
    <row r="1" spans="1:157" s="3" customFormat="1" ht="36" x14ac:dyDescent="0.35">
      <c r="A1" s="15" t="s">
        <v>11</v>
      </c>
      <c r="B1" s="17"/>
      <c r="C1" s="18"/>
      <c r="D1" s="16"/>
      <c r="E1" s="97" t="s">
        <v>1</v>
      </c>
      <c r="F1" s="97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97" t="s">
        <v>2</v>
      </c>
      <c r="U1" s="97"/>
      <c r="V1" s="14"/>
      <c r="W1" s="14"/>
      <c r="X1" s="14"/>
      <c r="Y1" s="14"/>
      <c r="Z1" s="14"/>
      <c r="AA1" s="14"/>
      <c r="AB1" s="14"/>
      <c r="AC1" s="14"/>
      <c r="AD1" s="96" t="s">
        <v>3</v>
      </c>
      <c r="AE1" s="96"/>
      <c r="AF1" s="14"/>
      <c r="AG1" s="14"/>
      <c r="AH1" s="14"/>
      <c r="AI1" s="14"/>
      <c r="AJ1" s="14"/>
      <c r="AK1" s="14"/>
      <c r="AL1" s="14"/>
      <c r="AM1" s="14"/>
      <c r="AN1" s="96" t="s">
        <v>4</v>
      </c>
      <c r="AO1" s="96"/>
      <c r="AP1" s="14"/>
      <c r="AQ1" s="14"/>
      <c r="AR1" s="14"/>
      <c r="AS1" s="14"/>
      <c r="AT1" s="14"/>
      <c r="AU1" s="14"/>
      <c r="AV1" s="14"/>
      <c r="AW1" s="14"/>
      <c r="AX1" s="96" t="s">
        <v>5</v>
      </c>
      <c r="AY1" s="96"/>
      <c r="AZ1" s="14"/>
      <c r="BA1" s="14"/>
      <c r="BB1" s="14"/>
      <c r="BC1" s="14"/>
      <c r="BD1" s="14"/>
      <c r="BE1" s="14"/>
      <c r="BF1" s="14"/>
      <c r="BG1" s="14"/>
      <c r="BH1" s="96" t="s">
        <v>6</v>
      </c>
      <c r="BI1" s="96"/>
      <c r="BJ1" s="14"/>
      <c r="BK1" s="14"/>
      <c r="BL1" s="14"/>
      <c r="BM1" s="14"/>
      <c r="BN1" s="14"/>
      <c r="BO1" s="14"/>
      <c r="BP1" s="14"/>
      <c r="BQ1" s="14"/>
      <c r="BR1" s="96" t="s">
        <v>7</v>
      </c>
      <c r="BS1" s="96"/>
      <c r="BT1" s="12"/>
      <c r="BU1" s="12"/>
      <c r="BV1" s="12"/>
      <c r="BW1" s="12"/>
      <c r="BX1" s="12"/>
      <c r="BY1" s="12"/>
      <c r="BZ1" s="12"/>
      <c r="CA1" s="12"/>
      <c r="CB1" s="34" t="s">
        <v>8</v>
      </c>
      <c r="CC1" s="91" t="s">
        <v>1</v>
      </c>
      <c r="CD1" s="91"/>
      <c r="CE1" s="91"/>
      <c r="CF1" s="91"/>
      <c r="CG1" s="91"/>
      <c r="CH1" s="91"/>
      <c r="CI1" s="91"/>
      <c r="CJ1" s="91"/>
      <c r="CK1" s="91"/>
      <c r="CL1" s="91"/>
      <c r="CM1" s="91"/>
      <c r="CN1" s="91" t="s">
        <v>2</v>
      </c>
      <c r="CO1" s="91"/>
      <c r="CP1" s="91"/>
      <c r="CQ1" s="91"/>
      <c r="CR1" s="91"/>
      <c r="CS1" s="91"/>
      <c r="CT1" s="91"/>
      <c r="CU1" s="91"/>
      <c r="CV1" s="91"/>
      <c r="CW1" s="91"/>
      <c r="CX1" s="91"/>
      <c r="CY1" s="91" t="s">
        <v>3</v>
      </c>
      <c r="CZ1" s="91"/>
      <c r="DA1" s="91"/>
      <c r="DB1" s="91"/>
      <c r="DC1" s="91"/>
      <c r="DD1" s="91"/>
      <c r="DE1" s="91"/>
      <c r="DF1" s="91"/>
      <c r="DG1" s="91"/>
      <c r="DH1" s="91"/>
      <c r="DI1" s="91"/>
      <c r="DJ1" s="91" t="s">
        <v>4</v>
      </c>
      <c r="DK1" s="91"/>
      <c r="DL1" s="91"/>
      <c r="DM1" s="91"/>
      <c r="DN1" s="91"/>
      <c r="DO1" s="91"/>
      <c r="DP1" s="91"/>
      <c r="DQ1" s="91"/>
      <c r="DR1" s="91"/>
      <c r="DS1" s="91"/>
      <c r="DT1" s="91"/>
      <c r="DU1" s="91" t="s">
        <v>5</v>
      </c>
      <c r="DV1" s="91"/>
      <c r="DW1" s="91"/>
      <c r="DX1" s="91"/>
      <c r="DY1" s="91"/>
      <c r="DZ1" s="91"/>
      <c r="EA1" s="91"/>
      <c r="EB1" s="91"/>
      <c r="EC1" s="91"/>
      <c r="ED1" s="91"/>
      <c r="EE1" s="91"/>
      <c r="EF1" s="91" t="s">
        <v>6</v>
      </c>
      <c r="EG1" s="91"/>
      <c r="EH1" s="91"/>
      <c r="EI1" s="91"/>
      <c r="EJ1" s="91"/>
      <c r="EK1" s="91"/>
      <c r="EL1" s="91"/>
      <c r="EM1" s="91"/>
      <c r="EN1" s="91"/>
      <c r="EO1" s="91"/>
      <c r="EP1" s="91"/>
      <c r="EQ1" s="91" t="s">
        <v>7</v>
      </c>
      <c r="ER1" s="91"/>
      <c r="ES1" s="91"/>
      <c r="ET1" s="91"/>
      <c r="EU1" s="91"/>
      <c r="EV1" s="91"/>
      <c r="EW1" s="91"/>
      <c r="EX1" s="91"/>
      <c r="EY1" s="91"/>
      <c r="EZ1" s="91"/>
      <c r="FA1" s="91"/>
    </row>
    <row r="2" spans="1:157" s="4" customFormat="1" ht="19.5" x14ac:dyDescent="0.25">
      <c r="A2" s="92" t="s">
        <v>13</v>
      </c>
      <c r="B2" s="93"/>
      <c r="C2" s="93"/>
      <c r="D2" s="94"/>
      <c r="E2" s="47">
        <f>E3+E24+E45+E50+E75</f>
        <v>3.395833333333333</v>
      </c>
      <c r="F2" s="49">
        <f>E3+E24+E45+E50</f>
        <v>3.0416666666666665</v>
      </c>
      <c r="G2" s="43"/>
      <c r="H2" s="44">
        <v>0</v>
      </c>
      <c r="I2" s="44">
        <v>1</v>
      </c>
      <c r="J2" s="45"/>
      <c r="K2" s="45"/>
      <c r="L2" s="45"/>
      <c r="M2" s="45"/>
      <c r="N2" s="45"/>
      <c r="O2" s="55"/>
      <c r="P2" s="55"/>
      <c r="Q2" s="55"/>
      <c r="R2" s="55"/>
      <c r="S2" s="55"/>
      <c r="T2" s="47">
        <f>T3+T24+T45+T50+T75</f>
        <v>3.5</v>
      </c>
      <c r="U2" s="49">
        <f>T3+T24+T45+T50</f>
        <v>2.8125</v>
      </c>
      <c r="V2" s="45"/>
      <c r="W2" s="44">
        <v>0</v>
      </c>
      <c r="X2" s="44">
        <v>1</v>
      </c>
      <c r="Y2" s="45"/>
      <c r="Z2" s="45"/>
      <c r="AA2" s="45"/>
      <c r="AB2" s="45"/>
      <c r="AC2" s="45"/>
      <c r="AD2" s="47">
        <f>AD3+AD24+AD45+AD50+AD75</f>
        <v>3.3958333333333335</v>
      </c>
      <c r="AE2" s="49">
        <f>AD3+AD24+AD45+AD50</f>
        <v>3.0208333333333335</v>
      </c>
      <c r="AF2" s="45"/>
      <c r="AG2" s="44">
        <v>0</v>
      </c>
      <c r="AH2" s="44">
        <v>1</v>
      </c>
      <c r="AI2" s="45"/>
      <c r="AJ2" s="45"/>
      <c r="AK2" s="45"/>
      <c r="AL2" s="45"/>
      <c r="AM2" s="45"/>
      <c r="AN2" s="47">
        <f>AN3+AN24+AN45+AN50+AN75</f>
        <v>3.375</v>
      </c>
      <c r="AO2" s="49">
        <f>AN3+AN24+AN45+AN50</f>
        <v>3</v>
      </c>
      <c r="AP2" s="45"/>
      <c r="AQ2" s="44">
        <v>0</v>
      </c>
      <c r="AR2" s="44">
        <v>1</v>
      </c>
      <c r="AS2" s="45"/>
      <c r="AT2" s="45"/>
      <c r="AU2" s="45"/>
      <c r="AV2" s="45"/>
      <c r="AW2" s="45"/>
      <c r="AX2" s="47">
        <f>AX3+AX24+AX45+AX50+AX75</f>
        <v>3.916666666666667</v>
      </c>
      <c r="AY2" s="49">
        <f>AX3+AX24+AX45+AX50</f>
        <v>3.541666666666667</v>
      </c>
      <c r="AZ2" s="45"/>
      <c r="BA2" s="44">
        <v>0</v>
      </c>
      <c r="BB2" s="44">
        <v>1</v>
      </c>
      <c r="BC2" s="45"/>
      <c r="BD2" s="45"/>
      <c r="BE2" s="45"/>
      <c r="BF2" s="45"/>
      <c r="BG2" s="45"/>
      <c r="BH2" s="47">
        <f>BH3+BH24+BH45+BH50+BH75</f>
        <v>3.8958333333333335</v>
      </c>
      <c r="BI2" s="49">
        <f>BH3+BH24+BH45+BH50</f>
        <v>3.5208333333333335</v>
      </c>
      <c r="BJ2" s="50"/>
      <c r="BK2" s="27">
        <v>0</v>
      </c>
      <c r="BL2" s="27">
        <v>1</v>
      </c>
      <c r="BM2" s="50"/>
      <c r="BN2" s="50"/>
      <c r="BO2" s="50"/>
      <c r="BP2" s="50"/>
      <c r="BQ2" s="50"/>
      <c r="BR2" s="95"/>
      <c r="BS2" s="95"/>
      <c r="BT2" s="50"/>
      <c r="BU2" s="27">
        <v>0</v>
      </c>
      <c r="BV2" s="27">
        <v>1</v>
      </c>
      <c r="BW2" s="54"/>
      <c r="BX2" s="54"/>
      <c r="BY2" s="54"/>
      <c r="BZ2" s="54"/>
      <c r="CA2" s="54"/>
      <c r="CB2" s="35"/>
      <c r="CC2" s="91"/>
      <c r="CD2" s="91"/>
      <c r="CE2" s="91"/>
      <c r="CF2" s="91"/>
      <c r="CG2" s="91"/>
      <c r="CH2" s="91"/>
      <c r="CI2" s="91"/>
      <c r="CJ2" s="91"/>
      <c r="CK2" s="91"/>
      <c r="CL2" s="91"/>
      <c r="CM2" s="91"/>
      <c r="CN2" s="91"/>
      <c r="CO2" s="91"/>
      <c r="CP2" s="91"/>
      <c r="CQ2" s="91"/>
      <c r="CR2" s="91"/>
      <c r="CS2" s="91"/>
      <c r="CT2" s="91"/>
      <c r="CU2" s="91"/>
      <c r="CV2" s="91"/>
      <c r="CW2" s="91"/>
      <c r="CX2" s="91"/>
      <c r="CY2" s="91"/>
      <c r="CZ2" s="91"/>
      <c r="DA2" s="91"/>
      <c r="DB2" s="91"/>
      <c r="DC2" s="91"/>
      <c r="DD2" s="91"/>
      <c r="DE2" s="91"/>
      <c r="DF2" s="91"/>
      <c r="DG2" s="91"/>
      <c r="DH2" s="91"/>
      <c r="DI2" s="91"/>
      <c r="DJ2" s="91"/>
      <c r="DK2" s="91"/>
      <c r="DL2" s="91"/>
      <c r="DM2" s="91"/>
      <c r="DN2" s="91"/>
      <c r="DO2" s="91"/>
      <c r="DP2" s="91"/>
      <c r="DQ2" s="91"/>
      <c r="DR2" s="91"/>
      <c r="DS2" s="91"/>
      <c r="DT2" s="91"/>
      <c r="DU2" s="91"/>
      <c r="DV2" s="91"/>
      <c r="DW2" s="91"/>
      <c r="DX2" s="91"/>
      <c r="DY2" s="91"/>
      <c r="DZ2" s="91"/>
      <c r="EA2" s="91"/>
      <c r="EB2" s="91"/>
      <c r="EC2" s="91"/>
      <c r="ED2" s="91"/>
      <c r="EE2" s="91"/>
      <c r="EF2" s="91"/>
      <c r="EG2" s="91"/>
      <c r="EH2" s="91"/>
      <c r="EI2" s="91"/>
      <c r="EJ2" s="91"/>
      <c r="EK2" s="91"/>
      <c r="EL2" s="91"/>
      <c r="EM2" s="91"/>
      <c r="EN2" s="91"/>
      <c r="EO2" s="91"/>
      <c r="EP2" s="91"/>
      <c r="EQ2" s="91"/>
      <c r="ER2" s="91"/>
      <c r="ES2" s="91"/>
      <c r="ET2" s="91"/>
      <c r="EU2" s="91"/>
      <c r="EV2" s="91"/>
      <c r="EW2" s="91"/>
      <c r="EX2" s="91"/>
      <c r="EY2" s="91"/>
      <c r="EZ2" s="91"/>
      <c r="FA2" s="91"/>
    </row>
    <row r="3" spans="1:157" s="4" customFormat="1" ht="15.95" customHeight="1" x14ac:dyDescent="0.25">
      <c r="A3" s="66" t="s">
        <v>17</v>
      </c>
      <c r="B3" s="67"/>
      <c r="C3" s="67"/>
      <c r="D3" s="68"/>
      <c r="E3" s="100">
        <f>E7+E11+E15+E19+E23</f>
        <v>0.97916666666666663</v>
      </c>
      <c r="F3" s="101"/>
      <c r="G3" s="33"/>
      <c r="H3" s="33"/>
      <c r="I3" s="33"/>
      <c r="J3" s="33"/>
      <c r="K3" s="51"/>
      <c r="L3" s="51"/>
      <c r="M3" s="51"/>
      <c r="N3" s="51"/>
      <c r="O3" s="51"/>
      <c r="P3" s="51"/>
      <c r="Q3" s="51"/>
      <c r="R3" s="51"/>
      <c r="S3" s="51"/>
      <c r="T3" s="84">
        <f>T7+T11+T15+T19+T23</f>
        <v>1.0833333333333335</v>
      </c>
      <c r="U3" s="85"/>
      <c r="V3" s="33"/>
      <c r="W3" s="33"/>
      <c r="X3" s="33"/>
      <c r="Y3" s="33"/>
      <c r="Z3" s="51"/>
      <c r="AA3" s="51"/>
      <c r="AB3" s="51"/>
      <c r="AC3" s="51"/>
      <c r="AD3" s="84">
        <f>AD7+AD11+AD15+AD19+AD23</f>
        <v>1.0416666666666667</v>
      </c>
      <c r="AE3" s="85"/>
      <c r="AF3" s="33"/>
      <c r="AG3" s="33"/>
      <c r="AH3" s="33"/>
      <c r="AI3" s="33"/>
      <c r="AJ3" s="51"/>
      <c r="AK3" s="51"/>
      <c r="AL3" s="51"/>
      <c r="AM3" s="51"/>
      <c r="AN3" s="84">
        <f>AN7+AN11+AN15+AN19+AN23</f>
        <v>0.875</v>
      </c>
      <c r="AO3" s="85"/>
      <c r="AP3" s="33"/>
      <c r="AQ3" s="33"/>
      <c r="AR3" s="33"/>
      <c r="AS3" s="33"/>
      <c r="AT3" s="51"/>
      <c r="AU3" s="51"/>
      <c r="AV3" s="51"/>
      <c r="AW3" s="51"/>
      <c r="AX3" s="84">
        <f>AX7+AX11+AX15+AX19+AX23</f>
        <v>1.229166666666667</v>
      </c>
      <c r="AY3" s="85"/>
      <c r="AZ3" s="33"/>
      <c r="BA3" s="33"/>
      <c r="BB3" s="33"/>
      <c r="BC3" s="33"/>
      <c r="BD3" s="51"/>
      <c r="BE3" s="51"/>
      <c r="BF3" s="51"/>
      <c r="BG3" s="51"/>
      <c r="BH3" s="84">
        <f>BH7+BH11+BH15+BH19+BH23</f>
        <v>0.85416666666666652</v>
      </c>
      <c r="BI3" s="85"/>
      <c r="BJ3" s="28"/>
      <c r="BK3" s="28"/>
      <c r="BL3" s="28"/>
      <c r="BM3" s="28"/>
      <c r="BN3" s="29"/>
      <c r="BO3" s="29"/>
      <c r="BP3" s="29"/>
      <c r="BQ3" s="29"/>
      <c r="BR3" s="81">
        <f>BR7+BR11+BR15+BR19+BR23</f>
        <v>0</v>
      </c>
      <c r="BS3" s="90"/>
      <c r="BT3" s="30"/>
      <c r="BU3" s="31"/>
      <c r="BV3" s="31"/>
      <c r="BW3" s="31"/>
      <c r="BX3" s="31"/>
      <c r="BY3" s="31"/>
      <c r="BZ3" s="31"/>
      <c r="CA3" s="31"/>
      <c r="CB3" s="35"/>
    </row>
    <row r="4" spans="1:157" x14ac:dyDescent="0.3">
      <c r="A4" s="86" t="s">
        <v>18</v>
      </c>
      <c r="B4" s="86"/>
      <c r="C4" s="86"/>
      <c r="D4" s="86"/>
      <c r="E4" s="7">
        <v>0.375</v>
      </c>
      <c r="F4" s="7">
        <v>0.54166666666666663</v>
      </c>
      <c r="G4" s="5">
        <f>(F4-E4)*0.0842</f>
        <v>1.403333333333333E-2</v>
      </c>
      <c r="H4" s="5">
        <f>E4-H$2</f>
        <v>0.375</v>
      </c>
      <c r="I4" s="5">
        <f>F4-E4</f>
        <v>0.16666666666666663</v>
      </c>
      <c r="J4" s="5">
        <f>E5-F4</f>
        <v>4.1666666666666741E-2</v>
      </c>
      <c r="K4" s="5">
        <f>F5-E5</f>
        <v>0.125</v>
      </c>
      <c r="L4" s="5">
        <f>E6-F5</f>
        <v>-0.70833333333333337</v>
      </c>
      <c r="M4" s="5">
        <f>F6-E6</f>
        <v>0</v>
      </c>
      <c r="N4" s="5">
        <f>I$2-F6</f>
        <v>1</v>
      </c>
      <c r="O4" s="5"/>
      <c r="P4" s="5"/>
      <c r="Q4" s="5"/>
      <c r="R4" s="5"/>
      <c r="S4" s="5"/>
      <c r="T4" s="7">
        <v>0.375</v>
      </c>
      <c r="U4" s="7">
        <v>0.5</v>
      </c>
      <c r="V4" s="5">
        <f>(U4-T4)*0.0842</f>
        <v>1.0525E-2</v>
      </c>
      <c r="W4" s="5">
        <f>T4-W$2</f>
        <v>0.375</v>
      </c>
      <c r="X4" s="5">
        <f>U4-T4</f>
        <v>0.125</v>
      </c>
      <c r="Y4" s="5">
        <f>T5-U4</f>
        <v>-0.5</v>
      </c>
      <c r="Z4" s="5">
        <f>U5-T5</f>
        <v>0</v>
      </c>
      <c r="AA4" s="5">
        <f>T6-U5</f>
        <v>0</v>
      </c>
      <c r="AB4" s="5">
        <f>U6-T6</f>
        <v>0</v>
      </c>
      <c r="AC4" s="5">
        <f>X$2-U6</f>
        <v>1</v>
      </c>
      <c r="AD4" s="7"/>
      <c r="AE4" s="7"/>
      <c r="AF4" s="5">
        <f>(AE4-AD4)*0.0842</f>
        <v>0</v>
      </c>
      <c r="AG4" s="5">
        <f>AD4-AG$2</f>
        <v>0</v>
      </c>
      <c r="AH4" s="5">
        <f>AE4-AD4</f>
        <v>0</v>
      </c>
      <c r="AI4" s="5">
        <f>AD5-AE4</f>
        <v>0</v>
      </c>
      <c r="AJ4" s="5">
        <f>AE5-AD5</f>
        <v>0</v>
      </c>
      <c r="AK4" s="5">
        <f>AD6-AE5</f>
        <v>0</v>
      </c>
      <c r="AL4" s="5">
        <f>AE6-AD6</f>
        <v>0</v>
      </c>
      <c r="AM4" s="5">
        <f>AH$2-AE6</f>
        <v>1</v>
      </c>
      <c r="AN4" s="7">
        <v>0.375</v>
      </c>
      <c r="AO4" s="7">
        <v>0.5625</v>
      </c>
      <c r="AP4" s="5">
        <f>(AO4-AN4)*0.0842</f>
        <v>1.5787499999999999E-2</v>
      </c>
      <c r="AQ4" s="5">
        <f>AN4-AQ$2</f>
        <v>0.375</v>
      </c>
      <c r="AR4" s="5">
        <f>AO4-AN4</f>
        <v>0.1875</v>
      </c>
      <c r="AS4" s="5">
        <f>AN5-AO4</f>
        <v>-0.5625</v>
      </c>
      <c r="AT4" s="5">
        <f>AO5-AN5</f>
        <v>0</v>
      </c>
      <c r="AU4" s="5">
        <f>AN6-AO5</f>
        <v>0</v>
      </c>
      <c r="AV4" s="5">
        <f>AO6-AN6</f>
        <v>0</v>
      </c>
      <c r="AW4" s="5">
        <f>AR$2-AO6</f>
        <v>1</v>
      </c>
      <c r="AX4" s="7">
        <v>0.375</v>
      </c>
      <c r="AY4" s="7">
        <v>0.5</v>
      </c>
      <c r="AZ4" s="5">
        <f>(AY4-AX4)*0.0842</f>
        <v>1.0525E-2</v>
      </c>
      <c r="BA4" s="5">
        <f>AX4-BA$2</f>
        <v>0.375</v>
      </c>
      <c r="BB4" s="5">
        <f>AY4-AX4</f>
        <v>0.125</v>
      </c>
      <c r="BC4" s="5">
        <f>AX5-AY4</f>
        <v>6.25E-2</v>
      </c>
      <c r="BD4" s="5">
        <f>AY5-AX5</f>
        <v>0.14583333333333337</v>
      </c>
      <c r="BE4" s="5">
        <f>AX6-AY5</f>
        <v>-0.70833333333333337</v>
      </c>
      <c r="BF4" s="5">
        <f>AY6-AX6</f>
        <v>0</v>
      </c>
      <c r="BG4" s="5">
        <f>BB$2-AY6</f>
        <v>1</v>
      </c>
      <c r="BH4" s="7"/>
      <c r="BI4" s="7"/>
      <c r="BJ4" s="5">
        <f>(BI4-BH4)*0.0842</f>
        <v>0</v>
      </c>
      <c r="BK4" s="5">
        <f>BH4-BK$2</f>
        <v>0</v>
      </c>
      <c r="BL4" s="5">
        <f>BI4-BH4</f>
        <v>0</v>
      </c>
      <c r="BM4" s="5">
        <f>BH5-BI4</f>
        <v>0</v>
      </c>
      <c r="BN4" s="5">
        <f>BI5-BH5</f>
        <v>0</v>
      </c>
      <c r="BO4" s="5">
        <f>BH6-BI5</f>
        <v>0</v>
      </c>
      <c r="BP4" s="5">
        <f>BI6-BH6</f>
        <v>0</v>
      </c>
      <c r="BQ4" s="5">
        <f>BL$2-BI6</f>
        <v>1</v>
      </c>
      <c r="BR4" s="7"/>
      <c r="BS4" s="7"/>
      <c r="BT4" s="5">
        <f>(BS4-BR4)*0.0842</f>
        <v>0</v>
      </c>
      <c r="BU4" s="5">
        <f>BR4-BU$2</f>
        <v>0</v>
      </c>
      <c r="BV4" s="5">
        <f>BS4-BR4</f>
        <v>0</v>
      </c>
      <c r="BW4" s="5">
        <f>BR5-BS4</f>
        <v>0</v>
      </c>
      <c r="BX4" s="5">
        <f>BS5-BR5</f>
        <v>0</v>
      </c>
      <c r="BY4" s="5">
        <f>BR6-BS5</f>
        <v>0</v>
      </c>
      <c r="BZ4" s="5">
        <f>BS6-BR6</f>
        <v>0</v>
      </c>
      <c r="CA4" s="5">
        <f>BV$2-BS6</f>
        <v>1</v>
      </c>
      <c r="CB4" s="74"/>
      <c r="CC4" s="23"/>
      <c r="CN4" s="23"/>
      <c r="CY4" s="23"/>
      <c r="DJ4" s="23"/>
      <c r="DU4" s="23"/>
      <c r="EF4" s="23"/>
      <c r="EQ4" s="23"/>
    </row>
    <row r="5" spans="1:157" x14ac:dyDescent="0.3">
      <c r="A5" s="19"/>
      <c r="B5" s="19"/>
      <c r="C5" s="19"/>
      <c r="D5" s="20"/>
      <c r="E5" s="7">
        <v>0.58333333333333337</v>
      </c>
      <c r="F5" s="7">
        <v>0.70833333333333337</v>
      </c>
      <c r="G5" s="5">
        <f>(F5-E5)*0.0842</f>
        <v>1.0525E-2</v>
      </c>
      <c r="K5" s="27"/>
      <c r="L5" s="27"/>
      <c r="M5" s="27"/>
      <c r="N5" s="27"/>
      <c r="O5" s="27"/>
      <c r="P5" s="27"/>
      <c r="Q5" s="27"/>
      <c r="R5" s="27"/>
      <c r="S5" s="27"/>
      <c r="T5" s="7"/>
      <c r="U5" s="7"/>
      <c r="V5" s="5">
        <f>(U5-T5)*0.0842</f>
        <v>0</v>
      </c>
      <c r="W5"/>
      <c r="X5"/>
      <c r="Y5"/>
      <c r="Z5" s="27"/>
      <c r="AA5" s="27"/>
      <c r="AB5" s="27"/>
      <c r="AC5" s="27"/>
      <c r="AD5" s="7"/>
      <c r="AE5" s="7"/>
      <c r="AF5" s="5">
        <f>(AE5-AD5)*0.0842</f>
        <v>0</v>
      </c>
      <c r="AG5"/>
      <c r="AH5"/>
      <c r="AI5"/>
      <c r="AJ5" s="27"/>
      <c r="AK5" s="27"/>
      <c r="AL5" s="27"/>
      <c r="AM5" s="27"/>
      <c r="AN5" s="7"/>
      <c r="AO5" s="7"/>
      <c r="AP5" s="5">
        <f>(AO5-AN5)*0.0842</f>
        <v>0</v>
      </c>
      <c r="AQ5"/>
      <c r="AR5"/>
      <c r="AS5"/>
      <c r="AT5" s="27"/>
      <c r="AU5" s="27"/>
      <c r="AV5" s="27"/>
      <c r="AW5" s="27"/>
      <c r="AX5" s="7">
        <v>0.5625</v>
      </c>
      <c r="AY5" s="7">
        <v>0.70833333333333337</v>
      </c>
      <c r="AZ5" s="5">
        <f>(AY5-AX5)*0.0842</f>
        <v>1.2279166666666669E-2</v>
      </c>
      <c r="BA5"/>
      <c r="BB5"/>
      <c r="BC5"/>
      <c r="BD5" s="27"/>
      <c r="BE5" s="27"/>
      <c r="BF5" s="27"/>
      <c r="BG5" s="27"/>
      <c r="BH5" s="7"/>
      <c r="BI5" s="7"/>
      <c r="BJ5" s="5">
        <f>(BI5-BH5)*0.0842</f>
        <v>0</v>
      </c>
      <c r="BK5"/>
      <c r="BL5"/>
      <c r="BM5"/>
      <c r="BN5" s="27"/>
      <c r="BO5" s="27"/>
      <c r="BP5" s="27"/>
      <c r="BQ5" s="27"/>
      <c r="BR5" s="7"/>
      <c r="BS5" s="7"/>
      <c r="BT5" s="5">
        <f>(BS5-BR5)*0.0842</f>
        <v>0</v>
      </c>
      <c r="BU5"/>
      <c r="BV5"/>
      <c r="BW5"/>
      <c r="BX5" s="27"/>
      <c r="BY5" s="27"/>
      <c r="BZ5" s="27"/>
      <c r="CA5" s="27"/>
      <c r="CB5" s="74"/>
      <c r="CC5" s="24"/>
      <c r="CN5" s="24"/>
      <c r="CY5" s="24"/>
      <c r="DJ5" s="24"/>
      <c r="DU5" s="24"/>
      <c r="EF5" s="24"/>
      <c r="EQ5" s="24"/>
    </row>
    <row r="6" spans="1:157" x14ac:dyDescent="0.3">
      <c r="A6" s="75" t="s">
        <v>0</v>
      </c>
      <c r="B6" s="76"/>
      <c r="C6" s="19"/>
      <c r="D6" s="20"/>
      <c r="E6" s="7"/>
      <c r="F6" s="7"/>
      <c r="G6" s="5">
        <f>(F6-E6)*0.0842</f>
        <v>0</v>
      </c>
      <c r="H6" s="5"/>
      <c r="I6" s="5"/>
      <c r="K6" s="27"/>
      <c r="L6" s="27"/>
      <c r="M6" s="27"/>
      <c r="N6" s="27"/>
      <c r="O6" s="27"/>
      <c r="P6" s="27"/>
      <c r="Q6" s="27"/>
      <c r="R6" s="27"/>
      <c r="S6" s="27"/>
      <c r="T6" s="7"/>
      <c r="U6" s="7"/>
      <c r="V6" s="5">
        <f>(U6-T6)*0.0842</f>
        <v>0</v>
      </c>
      <c r="W6" s="5"/>
      <c r="X6" s="5"/>
      <c r="Y6"/>
      <c r="Z6" s="27"/>
      <c r="AA6" s="27"/>
      <c r="AB6" s="27"/>
      <c r="AC6" s="27"/>
      <c r="AD6" s="7"/>
      <c r="AE6" s="7"/>
      <c r="AF6" s="5">
        <f>(AE6-AD6)*0.0842</f>
        <v>0</v>
      </c>
      <c r="AG6" s="5"/>
      <c r="AH6" s="5"/>
      <c r="AI6"/>
      <c r="AJ6" s="27"/>
      <c r="AK6" s="27"/>
      <c r="AL6" s="27"/>
      <c r="AM6" s="27"/>
      <c r="AN6" s="7"/>
      <c r="AO6" s="7"/>
      <c r="AP6" s="5">
        <f>(AO6-AN6)*0.0842</f>
        <v>0</v>
      </c>
      <c r="AQ6" s="5"/>
      <c r="AR6" s="5"/>
      <c r="AS6"/>
      <c r="AT6" s="27"/>
      <c r="AU6" s="27"/>
      <c r="AV6" s="27"/>
      <c r="AW6" s="27"/>
      <c r="AX6" s="7"/>
      <c r="AY6" s="7"/>
      <c r="AZ6" s="5">
        <f>(AY6-AX6)*0.0842</f>
        <v>0</v>
      </c>
      <c r="BA6" s="5"/>
      <c r="BB6" s="5"/>
      <c r="BC6"/>
      <c r="BD6" s="27"/>
      <c r="BE6" s="27"/>
      <c r="BF6" s="27"/>
      <c r="BG6" s="27"/>
      <c r="BH6" s="7"/>
      <c r="BI6" s="7"/>
      <c r="BJ6" s="5">
        <f>(BI6-BH6)*0.0842</f>
        <v>0</v>
      </c>
      <c r="BK6" s="5"/>
      <c r="BL6" s="5"/>
      <c r="BM6"/>
      <c r="BN6" s="27"/>
      <c r="BO6" s="27"/>
      <c r="BP6" s="27"/>
      <c r="BQ6" s="27"/>
      <c r="BR6" s="7"/>
      <c r="BS6" s="7"/>
      <c r="BT6" s="5">
        <f>(BS6-BR6)*0.0842</f>
        <v>0</v>
      </c>
      <c r="BU6" s="5"/>
      <c r="BV6" s="5"/>
      <c r="BW6"/>
      <c r="BX6" s="27"/>
      <c r="BY6" s="27"/>
      <c r="BZ6" s="27"/>
      <c r="CA6" s="27"/>
      <c r="CB6" s="74"/>
    </row>
    <row r="7" spans="1:157" s="6" customFormat="1" ht="14.1" customHeight="1" x14ac:dyDescent="0.25">
      <c r="A7" s="21"/>
      <c r="B7" s="21">
        <v>0.875</v>
      </c>
      <c r="C7" s="21"/>
      <c r="D7" s="22">
        <f>SUM(E7,T7,AD7,AN7,AX7,BH7,BR7)</f>
        <v>0.875</v>
      </c>
      <c r="E7" s="98">
        <f>(F4-E4)+(F5-E5)+(F6-E6)</f>
        <v>0.29166666666666663</v>
      </c>
      <c r="F7" s="99"/>
      <c r="G7" s="9">
        <f>SUM(G4:G6)</f>
        <v>2.4558333333333328E-2</v>
      </c>
      <c r="H7" s="9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77">
        <f>(U4-T4)+(U5-T5)+(U6-T6)</f>
        <v>0.125</v>
      </c>
      <c r="U7" s="78"/>
      <c r="V7" s="11">
        <f>SUM(V4:V6)</f>
        <v>1.0525E-2</v>
      </c>
      <c r="W7" s="11"/>
      <c r="X7" s="11"/>
      <c r="Y7" s="11"/>
      <c r="Z7" s="11"/>
      <c r="AA7" s="11"/>
      <c r="AB7" s="11"/>
      <c r="AC7" s="11"/>
      <c r="AD7" s="87">
        <f>((AE4-AD4)+(AE5-AD5)+(AE6-AD6))</f>
        <v>0</v>
      </c>
      <c r="AE7" s="87"/>
      <c r="AF7" s="9">
        <f>SUM(AF4:AF6)</f>
        <v>0</v>
      </c>
      <c r="AG7" s="9"/>
      <c r="AH7" s="9"/>
      <c r="AI7" s="9"/>
      <c r="AJ7" s="9"/>
      <c r="AK7" s="9"/>
      <c r="AL7" s="9"/>
      <c r="AM7" s="9"/>
      <c r="AN7" s="88">
        <f>((AO4-AN4)+(AO5-AN5)+(AO6-AN6))</f>
        <v>0.1875</v>
      </c>
      <c r="AO7" s="88"/>
      <c r="AP7" s="9">
        <f>SUM(AP4:AP6)</f>
        <v>1.5787499999999999E-2</v>
      </c>
      <c r="AQ7" s="9"/>
      <c r="AR7" s="9"/>
      <c r="AS7" s="9"/>
      <c r="AT7" s="9"/>
      <c r="AU7" s="9"/>
      <c r="AV7" s="9"/>
      <c r="AW7" s="9"/>
      <c r="AX7" s="83">
        <f>((AY4-AX4)+(AY5-AX5)+(AY6-AX6))</f>
        <v>0.27083333333333337</v>
      </c>
      <c r="AY7" s="83"/>
      <c r="AZ7" s="9">
        <f>SUM(AZ4:AZ6)</f>
        <v>2.2804166666666667E-2</v>
      </c>
      <c r="BA7" s="9"/>
      <c r="BB7" s="9"/>
      <c r="BC7" s="9"/>
      <c r="BD7" s="9"/>
      <c r="BE7" s="9"/>
      <c r="BF7" s="9"/>
      <c r="BG7" s="9"/>
      <c r="BH7" s="83">
        <f>((BI4-BH4)+(BI5-BH5)+(BI6-BH6))</f>
        <v>0</v>
      </c>
      <c r="BI7" s="83"/>
      <c r="BJ7" s="9">
        <f>SUM(BJ4:BJ6)</f>
        <v>0</v>
      </c>
      <c r="BK7" s="9"/>
      <c r="BL7" s="9"/>
      <c r="BM7" s="9"/>
      <c r="BN7" s="9"/>
      <c r="BO7" s="9"/>
      <c r="BP7" s="9"/>
      <c r="BQ7" s="9"/>
      <c r="BR7" s="83">
        <f>((BS4-BR4)+(BS5-BR5)+(BS6-BR6))</f>
        <v>0</v>
      </c>
      <c r="BS7" s="83"/>
      <c r="BT7" s="9">
        <f>SUM(BT4:BT6)</f>
        <v>0</v>
      </c>
      <c r="BU7" s="25"/>
      <c r="BV7" s="25"/>
      <c r="BW7" s="25"/>
      <c r="BX7" s="25"/>
      <c r="BY7" s="25"/>
      <c r="BZ7" s="25"/>
      <c r="CA7" s="25"/>
      <c r="CB7" s="74"/>
    </row>
    <row r="8" spans="1:157" x14ac:dyDescent="0.3">
      <c r="A8" s="86" t="s">
        <v>19</v>
      </c>
      <c r="B8" s="86"/>
      <c r="C8" s="86"/>
      <c r="D8" s="86"/>
      <c r="E8" s="7"/>
      <c r="F8" s="7"/>
      <c r="G8" s="5">
        <f>(F8-E8)*0.0842</f>
        <v>0</v>
      </c>
      <c r="H8" s="5">
        <f>E8-H$2</f>
        <v>0</v>
      </c>
      <c r="I8" s="5">
        <f>F8-E8</f>
        <v>0</v>
      </c>
      <c r="J8" s="5">
        <f>E9-F8</f>
        <v>0</v>
      </c>
      <c r="K8" s="5">
        <f>F9-E9</f>
        <v>0</v>
      </c>
      <c r="L8" s="5">
        <f>E10-F9</f>
        <v>0</v>
      </c>
      <c r="M8" s="5">
        <f>F10-E10</f>
        <v>0</v>
      </c>
      <c r="N8" s="5">
        <f>I$2-F10</f>
        <v>1</v>
      </c>
      <c r="O8" s="5"/>
      <c r="P8" s="5"/>
      <c r="Q8" s="5"/>
      <c r="R8" s="5"/>
      <c r="S8" s="5"/>
      <c r="T8" s="7">
        <v>0.32291666666666669</v>
      </c>
      <c r="U8" s="7">
        <v>0.47916666666666669</v>
      </c>
      <c r="V8" s="5">
        <f>(U8-T8)*0.0842</f>
        <v>1.315625E-2</v>
      </c>
      <c r="W8" s="5">
        <f>T8-W$2</f>
        <v>0.32291666666666669</v>
      </c>
      <c r="X8" s="5">
        <f>U8-T8</f>
        <v>0.15625</v>
      </c>
      <c r="Y8" s="5">
        <f>T9-U8</f>
        <v>6.2499999999999944E-2</v>
      </c>
      <c r="Z8" s="5">
        <f>U9-T9</f>
        <v>0.11458333333333337</v>
      </c>
      <c r="AA8" s="5">
        <f>T10-U9</f>
        <v>-0.65625</v>
      </c>
      <c r="AB8" s="5">
        <f>U10-T10</f>
        <v>0</v>
      </c>
      <c r="AC8" s="5">
        <f>X$2-U10</f>
        <v>1</v>
      </c>
      <c r="AD8" s="7"/>
      <c r="AE8" s="7"/>
      <c r="AF8" s="5">
        <f>(AE8-AD8)*0.0842</f>
        <v>0</v>
      </c>
      <c r="AG8" s="5">
        <f>AD8-AG$2</f>
        <v>0</v>
      </c>
      <c r="AH8" s="5">
        <f>AE8-AD8</f>
        <v>0</v>
      </c>
      <c r="AI8" s="5">
        <f>AD9-AE8</f>
        <v>0</v>
      </c>
      <c r="AJ8" s="5">
        <f>AE9-AD9</f>
        <v>0</v>
      </c>
      <c r="AK8" s="5">
        <f>AD10-AE9</f>
        <v>0</v>
      </c>
      <c r="AL8" s="5">
        <f>AE10-AD10</f>
        <v>0</v>
      </c>
      <c r="AM8" s="5">
        <f>AH$2-AE10</f>
        <v>1</v>
      </c>
      <c r="AN8" s="7">
        <v>0.32291666666666669</v>
      </c>
      <c r="AO8" s="7">
        <v>0.47916666666666669</v>
      </c>
      <c r="AP8" s="5">
        <f>(AO8-AN8)*0.0842</f>
        <v>1.315625E-2</v>
      </c>
      <c r="AQ8" s="5">
        <f>AN8-AQ$2</f>
        <v>0.32291666666666669</v>
      </c>
      <c r="AR8" s="5">
        <f>AO8-AN8</f>
        <v>0.15625</v>
      </c>
      <c r="AS8" s="5">
        <f>AN9-AO8</f>
        <v>6.2499999999999944E-2</v>
      </c>
      <c r="AT8" s="5">
        <f>AO9-AN9</f>
        <v>0.11458333333333337</v>
      </c>
      <c r="AU8" s="5">
        <f>AN10-AO9</f>
        <v>-0.65625</v>
      </c>
      <c r="AV8" s="5">
        <f>AO10-AN10</f>
        <v>0</v>
      </c>
      <c r="AW8" s="5">
        <f>AR$2-AO10</f>
        <v>1</v>
      </c>
      <c r="AX8" s="7">
        <v>0.32291666666666669</v>
      </c>
      <c r="AY8" s="7">
        <v>0.47916666666666669</v>
      </c>
      <c r="AZ8" s="5">
        <f>(AY8-AX8)*0.0842</f>
        <v>1.315625E-2</v>
      </c>
      <c r="BA8" s="5">
        <f>AX8-BA$2</f>
        <v>0.32291666666666669</v>
      </c>
      <c r="BB8" s="5">
        <f>AY8-AX8</f>
        <v>0.15625</v>
      </c>
      <c r="BC8" s="5">
        <f>AX9-AY8</f>
        <v>2.0833333333333315E-2</v>
      </c>
      <c r="BD8" s="5">
        <f>AY9-AX9</f>
        <v>0.11458333333333337</v>
      </c>
      <c r="BE8" s="5">
        <f>AX10-AY9</f>
        <v>-0.61458333333333337</v>
      </c>
      <c r="BF8" s="5">
        <f>AY10-AX10</f>
        <v>0</v>
      </c>
      <c r="BG8" s="5">
        <f>BB$2-AY10</f>
        <v>1</v>
      </c>
      <c r="BH8" s="7"/>
      <c r="BI8" s="7"/>
      <c r="BJ8" s="5">
        <f>(BI8-BH8)*0.0842</f>
        <v>0</v>
      </c>
      <c r="BK8" s="5">
        <f>BH8-BK$2</f>
        <v>0</v>
      </c>
      <c r="BL8" s="5">
        <f>BI8-BH8</f>
        <v>0</v>
      </c>
      <c r="BM8" s="5">
        <f>BH9-BI8</f>
        <v>0</v>
      </c>
      <c r="BN8" s="5">
        <f>BI9-BH9</f>
        <v>0</v>
      </c>
      <c r="BO8" s="5">
        <f>BH10-BI9</f>
        <v>0</v>
      </c>
      <c r="BP8" s="5">
        <f>BI10-BH10</f>
        <v>0</v>
      </c>
      <c r="BQ8" s="5">
        <f>BL$2-BI10</f>
        <v>1</v>
      </c>
      <c r="BR8" s="7"/>
      <c r="BS8" s="7"/>
      <c r="BT8" s="5">
        <f>(BS8-BR8)*0.0842</f>
        <v>0</v>
      </c>
      <c r="BU8" s="5">
        <f>BR8-BU$2</f>
        <v>0</v>
      </c>
      <c r="BV8" s="5">
        <f>BS8-BR8</f>
        <v>0</v>
      </c>
      <c r="BW8" s="5">
        <f>BR9-BS8</f>
        <v>0</v>
      </c>
      <c r="BX8" s="5">
        <f>BS9-BR9</f>
        <v>0</v>
      </c>
      <c r="BY8" s="5">
        <f>BR10-BS9</f>
        <v>0</v>
      </c>
      <c r="BZ8" s="5">
        <f>BS10-BR10</f>
        <v>0</v>
      </c>
      <c r="CA8" s="5">
        <f>BV$2-BS10</f>
        <v>1</v>
      </c>
      <c r="CB8" s="74"/>
      <c r="CC8" s="23"/>
      <c r="CN8" s="23"/>
      <c r="CY8" s="23"/>
      <c r="DJ8" s="23"/>
      <c r="DU8" s="23"/>
      <c r="EF8" s="23"/>
      <c r="EQ8" s="23"/>
    </row>
    <row r="9" spans="1:157" x14ac:dyDescent="0.3">
      <c r="A9" s="19"/>
      <c r="B9" s="19"/>
      <c r="C9" s="19"/>
      <c r="D9" s="20"/>
      <c r="E9" s="7"/>
      <c r="F9" s="7"/>
      <c r="G9" s="5">
        <f>(F9-E9)*0.0842</f>
        <v>0</v>
      </c>
      <c r="K9" s="27"/>
      <c r="L9" s="27"/>
      <c r="M9" s="27"/>
      <c r="N9" s="27"/>
      <c r="O9" s="27"/>
      <c r="P9" s="27"/>
      <c r="Q9" s="27"/>
      <c r="R9" s="27"/>
      <c r="S9" s="27"/>
      <c r="T9" s="7">
        <v>0.54166666666666663</v>
      </c>
      <c r="U9" s="7">
        <v>0.65625</v>
      </c>
      <c r="V9" s="5">
        <f>(U9-T9)*0.0842</f>
        <v>9.6479166666666692E-3</v>
      </c>
      <c r="W9"/>
      <c r="X9"/>
      <c r="Y9"/>
      <c r="Z9" s="27"/>
      <c r="AA9" s="27"/>
      <c r="AB9" s="27"/>
      <c r="AC9" s="27"/>
      <c r="AD9" s="7"/>
      <c r="AE9" s="7"/>
      <c r="AF9" s="5">
        <f>(AE9-AD9)*0.0842</f>
        <v>0</v>
      </c>
      <c r="AG9"/>
      <c r="AH9"/>
      <c r="AI9"/>
      <c r="AJ9" s="27"/>
      <c r="AK9" s="27"/>
      <c r="AL9" s="27"/>
      <c r="AM9" s="27"/>
      <c r="AN9" s="7">
        <v>0.54166666666666663</v>
      </c>
      <c r="AO9" s="7">
        <v>0.65625</v>
      </c>
      <c r="AP9" s="5">
        <f>(AO9-AN9)*0.0842</f>
        <v>9.6479166666666692E-3</v>
      </c>
      <c r="AQ9"/>
      <c r="AR9"/>
      <c r="AS9"/>
      <c r="AT9" s="27"/>
      <c r="AU9" s="27"/>
      <c r="AV9" s="27"/>
      <c r="AW9" s="27"/>
      <c r="AX9" s="7">
        <v>0.5</v>
      </c>
      <c r="AY9" s="7">
        <v>0.61458333333333337</v>
      </c>
      <c r="AZ9" s="5">
        <f>(AY9-AX9)*0.0842</f>
        <v>9.6479166666666692E-3</v>
      </c>
      <c r="BA9"/>
      <c r="BB9"/>
      <c r="BC9"/>
      <c r="BD9" s="27"/>
      <c r="BE9" s="27"/>
      <c r="BF9" s="27"/>
      <c r="BG9" s="27"/>
      <c r="BH9" s="7"/>
      <c r="BI9" s="7"/>
      <c r="BJ9" s="5">
        <f>(BI9-BH9)*0.0842</f>
        <v>0</v>
      </c>
      <c r="BK9"/>
      <c r="BL9"/>
      <c r="BM9"/>
      <c r="BN9" s="27"/>
      <c r="BO9" s="27"/>
      <c r="BP9" s="27"/>
      <c r="BQ9" s="27"/>
      <c r="BR9" s="7"/>
      <c r="BS9" s="7"/>
      <c r="BT9" s="5">
        <f>(BS9-BR9)*0.0842</f>
        <v>0</v>
      </c>
      <c r="BU9"/>
      <c r="BV9"/>
      <c r="BW9"/>
      <c r="BX9" s="27"/>
      <c r="BY9" s="27"/>
      <c r="BZ9" s="27"/>
      <c r="CA9" s="27"/>
      <c r="CB9" s="74"/>
      <c r="CC9" s="24"/>
      <c r="CN9" s="24"/>
      <c r="CY9" s="24"/>
      <c r="DJ9" s="24"/>
      <c r="DU9" s="24"/>
      <c r="EF9" s="24"/>
      <c r="EQ9" s="24"/>
    </row>
    <row r="10" spans="1:157" x14ac:dyDescent="0.3">
      <c r="A10" s="75" t="s">
        <v>0</v>
      </c>
      <c r="B10" s="76"/>
      <c r="C10" s="19"/>
      <c r="D10" s="20"/>
      <c r="E10" s="7"/>
      <c r="F10" s="7"/>
      <c r="G10" s="5">
        <f>(F10-E10)*0.0842</f>
        <v>0</v>
      </c>
      <c r="H10" s="5"/>
      <c r="I10" s="5"/>
      <c r="K10" s="27"/>
      <c r="L10" s="27"/>
      <c r="M10" s="27"/>
      <c r="N10" s="27"/>
      <c r="O10" s="27"/>
      <c r="P10" s="27"/>
      <c r="Q10" s="27"/>
      <c r="R10" s="27"/>
      <c r="S10" s="27"/>
      <c r="T10" s="7"/>
      <c r="U10" s="7"/>
      <c r="V10" s="5">
        <f>(U10-T10)*0.0842</f>
        <v>0</v>
      </c>
      <c r="W10" s="5"/>
      <c r="X10" s="5"/>
      <c r="Y10"/>
      <c r="Z10" s="27"/>
      <c r="AA10" s="27"/>
      <c r="AB10" s="27"/>
      <c r="AC10" s="27"/>
      <c r="AD10" s="7"/>
      <c r="AE10" s="7"/>
      <c r="AF10" s="5">
        <f>(AE10-AD10)*0.0842</f>
        <v>0</v>
      </c>
      <c r="AG10" s="5"/>
      <c r="AH10" s="5"/>
      <c r="AI10"/>
      <c r="AJ10" s="27"/>
      <c r="AK10" s="27"/>
      <c r="AL10" s="27"/>
      <c r="AM10" s="27"/>
      <c r="AN10" s="7"/>
      <c r="AO10" s="7"/>
      <c r="AP10" s="5">
        <f>(AO10-AN10)*0.0842</f>
        <v>0</v>
      </c>
      <c r="AQ10" s="5"/>
      <c r="AR10" s="5"/>
      <c r="AS10"/>
      <c r="AT10" s="27"/>
      <c r="AU10" s="27"/>
      <c r="AV10" s="27"/>
      <c r="AW10" s="27"/>
      <c r="AX10" s="7"/>
      <c r="AY10" s="7"/>
      <c r="AZ10" s="5">
        <f>(AY10-AX10)*0.0842</f>
        <v>0</v>
      </c>
      <c r="BA10" s="5"/>
      <c r="BB10" s="5"/>
      <c r="BC10"/>
      <c r="BD10" s="27"/>
      <c r="BE10" s="27"/>
      <c r="BF10" s="27"/>
      <c r="BG10" s="27"/>
      <c r="BH10" s="7"/>
      <c r="BI10" s="7"/>
      <c r="BJ10" s="5">
        <f>(BI10-BH10)*0.0842</f>
        <v>0</v>
      </c>
      <c r="BK10" s="5"/>
      <c r="BL10" s="5"/>
      <c r="BM10"/>
      <c r="BN10" s="27"/>
      <c r="BO10" s="27"/>
      <c r="BP10" s="27"/>
      <c r="BQ10" s="27"/>
      <c r="BR10" s="7"/>
      <c r="BS10" s="7"/>
      <c r="BT10" s="5">
        <f>(BS10-BR10)*0.0842</f>
        <v>0</v>
      </c>
      <c r="BU10" s="5"/>
      <c r="BV10" s="5"/>
      <c r="BW10"/>
      <c r="BX10" s="27"/>
      <c r="BY10" s="27"/>
      <c r="BZ10" s="27"/>
      <c r="CA10" s="27"/>
      <c r="CB10" s="74"/>
    </row>
    <row r="11" spans="1:157" s="6" customFormat="1" ht="14.1" customHeight="1" x14ac:dyDescent="0.25">
      <c r="A11" s="21"/>
      <c r="B11" s="21">
        <v>0.8125</v>
      </c>
      <c r="C11" s="21"/>
      <c r="D11" s="22">
        <f>SUM(E11,T11,AD11,AN11,AX11,BH11,BR11)</f>
        <v>0.81250000000000011</v>
      </c>
      <c r="E11" s="98">
        <f>(F8-E8)+(F9-E9)+(F10-E10)</f>
        <v>0</v>
      </c>
      <c r="F11" s="99"/>
      <c r="G11" s="9">
        <f>SUM(G8:G10)</f>
        <v>0</v>
      </c>
      <c r="H11" s="9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77">
        <f>(U8-T8)+(U9-T9)+(U10-T10)</f>
        <v>0.27083333333333337</v>
      </c>
      <c r="U11" s="78"/>
      <c r="V11" s="11">
        <f>SUM(V8:V10)</f>
        <v>2.2804166666666667E-2</v>
      </c>
      <c r="W11" s="11"/>
      <c r="X11" s="11"/>
      <c r="Y11" s="11"/>
      <c r="Z11" s="11"/>
      <c r="AA11" s="11"/>
      <c r="AB11" s="11"/>
      <c r="AC11" s="11"/>
      <c r="AD11" s="87">
        <f>((AE8-AD8)+(AE9-AD9)+(AE10-AD10))</f>
        <v>0</v>
      </c>
      <c r="AE11" s="87"/>
      <c r="AF11" s="9">
        <f>SUM(AF8:AF10)</f>
        <v>0</v>
      </c>
      <c r="AG11" s="9"/>
      <c r="AH11" s="9"/>
      <c r="AI11" s="9"/>
      <c r="AJ11" s="9"/>
      <c r="AK11" s="9"/>
      <c r="AL11" s="9"/>
      <c r="AM11" s="9"/>
      <c r="AN11" s="88">
        <f>((AO8-AN8)+(AO9-AN9)+(AO10-AN10))</f>
        <v>0.27083333333333337</v>
      </c>
      <c r="AO11" s="88"/>
      <c r="AP11" s="9">
        <f>SUM(AP8:AP10)</f>
        <v>2.2804166666666667E-2</v>
      </c>
      <c r="AQ11" s="9"/>
      <c r="AR11" s="9"/>
      <c r="AS11" s="9"/>
      <c r="AT11" s="9"/>
      <c r="AU11" s="9"/>
      <c r="AV11" s="9"/>
      <c r="AW11" s="9"/>
      <c r="AX11" s="83">
        <f>((AY8-AX8)+(AY9-AX9)+(AY10-AX10))</f>
        <v>0.27083333333333337</v>
      </c>
      <c r="AY11" s="83"/>
      <c r="AZ11" s="9">
        <f>SUM(AZ8:AZ10)</f>
        <v>2.2804166666666667E-2</v>
      </c>
      <c r="BA11" s="9"/>
      <c r="BB11" s="9"/>
      <c r="BC11" s="9"/>
      <c r="BD11" s="9"/>
      <c r="BE11" s="9"/>
      <c r="BF11" s="9"/>
      <c r="BG11" s="9"/>
      <c r="BH11" s="83">
        <f>((BI8-BH8)+(BI9-BH9)+(BI10-BH10))</f>
        <v>0</v>
      </c>
      <c r="BI11" s="83"/>
      <c r="BJ11" s="9">
        <f>SUM(BJ8:BJ10)</f>
        <v>0</v>
      </c>
      <c r="BK11" s="9"/>
      <c r="BL11" s="9"/>
      <c r="BM11" s="9"/>
      <c r="BN11" s="9"/>
      <c r="BO11" s="9"/>
      <c r="BP11" s="9"/>
      <c r="BQ11" s="9"/>
      <c r="BR11" s="83">
        <f>((BS8-BR8)+(BS9-BR9)+(BS10-BR10))</f>
        <v>0</v>
      </c>
      <c r="BS11" s="83"/>
      <c r="BT11" s="9">
        <f>SUM(BT8:BT10)</f>
        <v>0</v>
      </c>
      <c r="BU11" s="25"/>
      <c r="BV11" s="25"/>
      <c r="BW11" s="25"/>
      <c r="BX11" s="25"/>
      <c r="BY11" s="25"/>
      <c r="BZ11" s="25"/>
      <c r="CA11" s="25"/>
      <c r="CB11" s="74"/>
    </row>
    <row r="12" spans="1:157" x14ac:dyDescent="0.3">
      <c r="A12" s="86" t="s">
        <v>20</v>
      </c>
      <c r="B12" s="86"/>
      <c r="C12" s="86"/>
      <c r="D12" s="86"/>
      <c r="E12" s="7">
        <v>0.32291666666666669</v>
      </c>
      <c r="F12" s="7">
        <v>0.5</v>
      </c>
      <c r="G12" s="5">
        <f>(F12-E12)*0.0842</f>
        <v>1.4910416666666664E-2</v>
      </c>
      <c r="H12" s="5">
        <f>E12-H$2</f>
        <v>0.32291666666666669</v>
      </c>
      <c r="I12" s="5">
        <f>F12-E12</f>
        <v>0.17708333333333331</v>
      </c>
      <c r="J12" s="5">
        <f>E13-F12</f>
        <v>4.166666666666663E-2</v>
      </c>
      <c r="K12" s="5">
        <f>F13-E13</f>
        <v>0.23958333333333337</v>
      </c>
      <c r="L12" s="5">
        <f>E14-F13</f>
        <v>-0.78125</v>
      </c>
      <c r="M12" s="5">
        <f>F14-E14</f>
        <v>0</v>
      </c>
      <c r="N12" s="5">
        <f>I$2-F14</f>
        <v>1</v>
      </c>
      <c r="O12" s="5"/>
      <c r="P12" s="5"/>
      <c r="Q12" s="5"/>
      <c r="R12" s="5"/>
      <c r="S12" s="5"/>
      <c r="T12" s="7"/>
      <c r="U12" s="7"/>
      <c r="V12" s="5">
        <f>(U12-T12)*0.0842</f>
        <v>0</v>
      </c>
      <c r="W12" s="5">
        <f>T12-W$2</f>
        <v>0</v>
      </c>
      <c r="X12" s="5">
        <f>U12-T12</f>
        <v>0</v>
      </c>
      <c r="Y12" s="5">
        <f>T13-U12</f>
        <v>0</v>
      </c>
      <c r="Z12" s="5">
        <f>U13-T13</f>
        <v>0</v>
      </c>
      <c r="AA12" s="5">
        <f>T14-U13</f>
        <v>0</v>
      </c>
      <c r="AB12" s="5">
        <f>U14-T14</f>
        <v>0</v>
      </c>
      <c r="AC12" s="5">
        <f>X$2-U14</f>
        <v>1</v>
      </c>
      <c r="AD12" s="7">
        <v>0.32291666666666669</v>
      </c>
      <c r="AE12" s="7">
        <v>0.5</v>
      </c>
      <c r="AF12" s="5">
        <f>(AE12-AD12)*0.0842</f>
        <v>1.4910416666666664E-2</v>
      </c>
      <c r="AG12" s="5">
        <f>AD12-AG$2</f>
        <v>0.32291666666666669</v>
      </c>
      <c r="AH12" s="5">
        <f>AE12-AD12</f>
        <v>0.17708333333333331</v>
      </c>
      <c r="AI12" s="5">
        <f>AD13-AE12</f>
        <v>4.166666666666663E-2</v>
      </c>
      <c r="AJ12" s="5">
        <f>AE13-AD13</f>
        <v>0.15625</v>
      </c>
      <c r="AK12" s="5">
        <f>AD14-AE13</f>
        <v>-0.69791666666666663</v>
      </c>
      <c r="AL12" s="5">
        <f>AE14-AD14</f>
        <v>0</v>
      </c>
      <c r="AM12" s="5">
        <f>AH$2-AE14</f>
        <v>1</v>
      </c>
      <c r="AN12" s="7">
        <v>0.38541666666666669</v>
      </c>
      <c r="AO12" s="7">
        <v>0.5</v>
      </c>
      <c r="AP12" s="5">
        <f>(AO12-AN12)*0.0842</f>
        <v>9.647916666666664E-3</v>
      </c>
      <c r="AQ12" s="5">
        <f>AN12-AQ$2</f>
        <v>0.38541666666666669</v>
      </c>
      <c r="AR12" s="5">
        <f>AO12-AN12</f>
        <v>0.11458333333333331</v>
      </c>
      <c r="AS12" s="5">
        <f>AN13-AO12</f>
        <v>4.166666666666663E-2</v>
      </c>
      <c r="AT12" s="5">
        <f>AO13-AN13</f>
        <v>0.30208333333333337</v>
      </c>
      <c r="AU12" s="5">
        <f>AN14-AO13</f>
        <v>-0.84375</v>
      </c>
      <c r="AV12" s="5">
        <f>AO14-AN14</f>
        <v>0</v>
      </c>
      <c r="AW12" s="5">
        <f>AR$2-AO14</f>
        <v>1</v>
      </c>
      <c r="AX12" s="7"/>
      <c r="AY12" s="7"/>
      <c r="AZ12" s="5">
        <f>(AY12-AX12)*0.0842</f>
        <v>0</v>
      </c>
      <c r="BA12" s="5">
        <f>AX12-BA$2</f>
        <v>0</v>
      </c>
      <c r="BB12" s="5">
        <f>AY12-AX12</f>
        <v>0</v>
      </c>
      <c r="BC12" s="5">
        <f>AX13-AY12</f>
        <v>0</v>
      </c>
      <c r="BD12" s="5">
        <f>AY13-AX13</f>
        <v>0</v>
      </c>
      <c r="BE12" s="5">
        <f>AX14-AY13</f>
        <v>0</v>
      </c>
      <c r="BF12" s="5">
        <f>AY14-AX14</f>
        <v>0</v>
      </c>
      <c r="BG12" s="5">
        <f>BB$2-AY14</f>
        <v>1</v>
      </c>
      <c r="BH12" s="7">
        <v>0.53125</v>
      </c>
      <c r="BI12" s="7">
        <v>0.60416666666666663</v>
      </c>
      <c r="BJ12" s="5">
        <f>(BI12-BH12)*0.0842</f>
        <v>6.1395833333333302E-3</v>
      </c>
      <c r="BK12" s="5">
        <f>BH12-BK$2</f>
        <v>0.53125</v>
      </c>
      <c r="BL12" s="5">
        <f>BI12-BH12</f>
        <v>7.291666666666663E-2</v>
      </c>
      <c r="BM12" s="5">
        <f>BH13-BI12</f>
        <v>2.083333333333337E-2</v>
      </c>
      <c r="BN12" s="5">
        <f>BI13-BH13</f>
        <v>0.21875</v>
      </c>
      <c r="BO12" s="5">
        <f>BH14-BI13</f>
        <v>-0.84375</v>
      </c>
      <c r="BP12" s="5">
        <f>BI14-BH14</f>
        <v>0</v>
      </c>
      <c r="BQ12" s="5">
        <f>BL$2-BI14</f>
        <v>1</v>
      </c>
      <c r="BR12" s="7"/>
      <c r="BS12" s="7"/>
      <c r="BT12" s="5">
        <f>(BS12-BR12)*0.0842</f>
        <v>0</v>
      </c>
      <c r="BU12" s="5">
        <f>BR12-BU$2</f>
        <v>0</v>
      </c>
      <c r="BV12" s="5">
        <f>BS12-BR12</f>
        <v>0</v>
      </c>
      <c r="BW12" s="5">
        <f>BR13-BS12</f>
        <v>0</v>
      </c>
      <c r="BX12" s="5">
        <f>BS13-BR13</f>
        <v>0</v>
      </c>
      <c r="BY12" s="5">
        <f>BR14-BS13</f>
        <v>0</v>
      </c>
      <c r="BZ12" s="5">
        <f>BS14-BR14</f>
        <v>0</v>
      </c>
      <c r="CA12" s="5">
        <f>BV$2-BS14</f>
        <v>1</v>
      </c>
      <c r="CB12" s="74"/>
      <c r="CC12" s="23"/>
      <c r="CN12" s="23"/>
      <c r="CY12" s="23"/>
      <c r="DJ12" s="23"/>
      <c r="DU12" s="23"/>
      <c r="EF12" s="23"/>
      <c r="EQ12" s="23"/>
    </row>
    <row r="13" spans="1:157" x14ac:dyDescent="0.3">
      <c r="A13" s="19"/>
      <c r="B13" s="19"/>
      <c r="C13" s="19"/>
      <c r="D13" s="20"/>
      <c r="E13" s="7">
        <v>0.54166666666666663</v>
      </c>
      <c r="F13" s="7">
        <v>0.78125</v>
      </c>
      <c r="G13" s="5">
        <f>(F13-E13)*0.0842</f>
        <v>2.0172916666666669E-2</v>
      </c>
      <c r="K13" s="27"/>
      <c r="L13" s="27"/>
      <c r="M13" s="27"/>
      <c r="N13" s="27"/>
      <c r="O13" s="27"/>
      <c r="P13" s="27"/>
      <c r="Q13" s="27"/>
      <c r="R13" s="27"/>
      <c r="S13" s="27"/>
      <c r="T13" s="7"/>
      <c r="U13" s="7"/>
      <c r="V13" s="5">
        <f>(U13-T13)*0.0842</f>
        <v>0</v>
      </c>
      <c r="W13"/>
      <c r="X13"/>
      <c r="Y13"/>
      <c r="Z13" s="27"/>
      <c r="AA13" s="27"/>
      <c r="AB13" s="27"/>
      <c r="AC13" s="27"/>
      <c r="AD13" s="7">
        <v>0.54166666666666663</v>
      </c>
      <c r="AE13" s="7">
        <v>0.69791666666666663</v>
      </c>
      <c r="AF13" s="5">
        <f>(AE13-AD13)*0.0842</f>
        <v>1.315625E-2</v>
      </c>
      <c r="AG13"/>
      <c r="AH13"/>
      <c r="AI13"/>
      <c r="AJ13" s="27"/>
      <c r="AK13" s="27"/>
      <c r="AL13" s="27"/>
      <c r="AM13" s="27"/>
      <c r="AN13" s="7">
        <v>0.54166666666666663</v>
      </c>
      <c r="AO13" s="7">
        <v>0.84375</v>
      </c>
      <c r="AP13" s="5">
        <f>(AO13-AN13)*0.0842</f>
        <v>2.5435416666666669E-2</v>
      </c>
      <c r="AQ13"/>
      <c r="AR13"/>
      <c r="AS13"/>
      <c r="AT13" s="27"/>
      <c r="AU13" s="27"/>
      <c r="AV13" s="27"/>
      <c r="AW13" s="27"/>
      <c r="AX13" s="7"/>
      <c r="AY13" s="7"/>
      <c r="AZ13" s="5">
        <f>(AY13-AX13)*0.0842</f>
        <v>0</v>
      </c>
      <c r="BA13"/>
      <c r="BB13"/>
      <c r="BC13"/>
      <c r="BD13" s="27"/>
      <c r="BE13" s="27"/>
      <c r="BF13" s="27"/>
      <c r="BG13" s="27"/>
      <c r="BH13" s="7">
        <v>0.625</v>
      </c>
      <c r="BI13" s="7">
        <v>0.84375</v>
      </c>
      <c r="BJ13" s="5">
        <f>(BI13-BH13)*0.0842</f>
        <v>1.8418749999999998E-2</v>
      </c>
      <c r="BK13"/>
      <c r="BL13"/>
      <c r="BM13"/>
      <c r="BN13" s="27"/>
      <c r="BO13" s="27"/>
      <c r="BP13" s="27"/>
      <c r="BQ13" s="27"/>
      <c r="BR13" s="7"/>
      <c r="BS13" s="7"/>
      <c r="BT13" s="5">
        <f>(BS13-BR13)*0.0842</f>
        <v>0</v>
      </c>
      <c r="BU13"/>
      <c r="BV13"/>
      <c r="BW13"/>
      <c r="BX13" s="27"/>
      <c r="BY13" s="27"/>
      <c r="BZ13" s="27"/>
      <c r="CA13" s="27"/>
      <c r="CB13" s="74"/>
      <c r="CC13" s="24"/>
      <c r="CN13" s="24"/>
      <c r="CY13" s="24"/>
      <c r="DJ13" s="24"/>
      <c r="DU13" s="24"/>
      <c r="EF13" s="24"/>
      <c r="EQ13" s="24"/>
    </row>
    <row r="14" spans="1:157" x14ac:dyDescent="0.3">
      <c r="A14" s="75" t="s">
        <v>0</v>
      </c>
      <c r="B14" s="76"/>
      <c r="C14" s="19"/>
      <c r="D14" s="20"/>
      <c r="E14" s="7"/>
      <c r="F14" s="7"/>
      <c r="G14" s="5">
        <f>(F14-E14)*0.0842</f>
        <v>0</v>
      </c>
      <c r="H14" s="5"/>
      <c r="I14" s="5"/>
      <c r="K14" s="27"/>
      <c r="L14" s="27"/>
      <c r="M14" s="27"/>
      <c r="N14" s="27"/>
      <c r="O14" s="27"/>
      <c r="P14" s="27"/>
      <c r="Q14" s="27"/>
      <c r="R14" s="27"/>
      <c r="S14" s="27"/>
      <c r="T14" s="7"/>
      <c r="U14" s="7"/>
      <c r="V14" s="5">
        <f>(U14-T14)*0.0842</f>
        <v>0</v>
      </c>
      <c r="W14" s="5"/>
      <c r="X14" s="5"/>
      <c r="Y14"/>
      <c r="Z14" s="27"/>
      <c r="AA14" s="27"/>
      <c r="AB14" s="27"/>
      <c r="AC14" s="27"/>
      <c r="AD14" s="7"/>
      <c r="AE14" s="7"/>
      <c r="AF14" s="5">
        <f>(AE14-AD14)*0.0842</f>
        <v>0</v>
      </c>
      <c r="AG14" s="5"/>
      <c r="AH14" s="5"/>
      <c r="AI14"/>
      <c r="AJ14" s="27"/>
      <c r="AK14" s="27"/>
      <c r="AL14" s="27"/>
      <c r="AM14" s="27"/>
      <c r="AN14" s="7"/>
      <c r="AO14" s="7"/>
      <c r="AP14" s="5">
        <f>(AO14-AN14)*0.0842</f>
        <v>0</v>
      </c>
      <c r="AQ14" s="5"/>
      <c r="AR14" s="5"/>
      <c r="AS14"/>
      <c r="AT14" s="27"/>
      <c r="AU14" s="27"/>
      <c r="AV14" s="27"/>
      <c r="AW14" s="27"/>
      <c r="AX14" s="7"/>
      <c r="AY14" s="7"/>
      <c r="AZ14" s="5">
        <f>(AY14-AX14)*0.0842</f>
        <v>0</v>
      </c>
      <c r="BA14" s="5"/>
      <c r="BB14" s="5"/>
      <c r="BC14"/>
      <c r="BD14" s="27"/>
      <c r="BE14" s="27"/>
      <c r="BF14" s="27"/>
      <c r="BG14" s="27"/>
      <c r="BH14" s="7"/>
      <c r="BI14" s="7"/>
      <c r="BJ14" s="5">
        <f>(BI14-BH14)*0.0842</f>
        <v>0</v>
      </c>
      <c r="BK14" s="5"/>
      <c r="BL14" s="5"/>
      <c r="BM14"/>
      <c r="BN14" s="27"/>
      <c r="BO14" s="27"/>
      <c r="BP14" s="27"/>
      <c r="BQ14" s="27"/>
      <c r="BR14" s="7"/>
      <c r="BS14" s="7"/>
      <c r="BT14" s="5">
        <f>(BS14-BR14)*0.0842</f>
        <v>0</v>
      </c>
      <c r="BU14" s="5"/>
      <c r="BV14" s="5"/>
      <c r="BW14"/>
      <c r="BX14" s="27"/>
      <c r="BY14" s="27"/>
      <c r="BZ14" s="27"/>
      <c r="CA14" s="27"/>
      <c r="CB14" s="74"/>
    </row>
    <row r="15" spans="1:157" s="6" customFormat="1" ht="14.1" customHeight="1" x14ac:dyDescent="0.25">
      <c r="A15" s="21"/>
      <c r="B15" s="21">
        <v>1.4583333333333333</v>
      </c>
      <c r="C15" s="21"/>
      <c r="D15" s="22">
        <f>SUM(E15,T15,AD15,AN15,AX15,BH15,BR15)</f>
        <v>1.4583333333333335</v>
      </c>
      <c r="E15" s="98">
        <f>(F12-E12)+(F13-E13)+(F14-E14)</f>
        <v>0.41666666666666669</v>
      </c>
      <c r="F15" s="99"/>
      <c r="G15" s="9">
        <f>SUM(G12:G14)</f>
        <v>3.5083333333333334E-2</v>
      </c>
      <c r="H15" s="9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77">
        <f>(U12-T12)+(U13-T13)+(U14-T14)</f>
        <v>0</v>
      </c>
      <c r="U15" s="78"/>
      <c r="V15" s="11">
        <f>SUM(V12:V14)</f>
        <v>0</v>
      </c>
      <c r="W15" s="11"/>
      <c r="X15" s="11"/>
      <c r="Y15" s="11"/>
      <c r="Z15" s="11"/>
      <c r="AA15" s="11"/>
      <c r="AB15" s="11"/>
      <c r="AC15" s="11"/>
      <c r="AD15" s="87">
        <f>((AE12-AD12)+(AE13-AD13)+(AE14-AD14))</f>
        <v>0.33333333333333331</v>
      </c>
      <c r="AE15" s="87"/>
      <c r="AF15" s="9">
        <f>SUM(AF12:AF14)</f>
        <v>2.8066666666666663E-2</v>
      </c>
      <c r="AG15" s="9"/>
      <c r="AH15" s="9"/>
      <c r="AI15" s="9"/>
      <c r="AJ15" s="9"/>
      <c r="AK15" s="9"/>
      <c r="AL15" s="9"/>
      <c r="AM15" s="9"/>
      <c r="AN15" s="88">
        <f>((AO12-AN12)+(AO13-AN13)+(AO14-AN14))</f>
        <v>0.41666666666666669</v>
      </c>
      <c r="AO15" s="88"/>
      <c r="AP15" s="9">
        <f>SUM(AP12:AP14)</f>
        <v>3.5083333333333334E-2</v>
      </c>
      <c r="AQ15" s="9"/>
      <c r="AR15" s="9"/>
      <c r="AS15" s="9"/>
      <c r="AT15" s="9"/>
      <c r="AU15" s="9"/>
      <c r="AV15" s="9"/>
      <c r="AW15" s="9"/>
      <c r="AX15" s="83">
        <f>((AY12-AX12)+(AY13-AX13)+(AY14-AX14))</f>
        <v>0</v>
      </c>
      <c r="AY15" s="83"/>
      <c r="AZ15" s="9">
        <f>SUM(AZ12:AZ14)</f>
        <v>0</v>
      </c>
      <c r="BA15" s="9"/>
      <c r="BB15" s="9"/>
      <c r="BC15" s="9"/>
      <c r="BD15" s="9"/>
      <c r="BE15" s="9"/>
      <c r="BF15" s="9"/>
      <c r="BG15" s="9"/>
      <c r="BH15" s="83">
        <f>((BI12-BH12)+(BI13-BH13)+(BI14-BH14))</f>
        <v>0.29166666666666663</v>
      </c>
      <c r="BI15" s="83"/>
      <c r="BJ15" s="9">
        <f>SUM(BJ12:BJ14)</f>
        <v>2.4558333333333328E-2</v>
      </c>
      <c r="BK15" s="9"/>
      <c r="BL15" s="9"/>
      <c r="BM15" s="9"/>
      <c r="BN15" s="9"/>
      <c r="BO15" s="9"/>
      <c r="BP15" s="9"/>
      <c r="BQ15" s="9"/>
      <c r="BR15" s="83">
        <f>((BS12-BR12)+(BS13-BR13)+(BS14-BR14))</f>
        <v>0</v>
      </c>
      <c r="BS15" s="83"/>
      <c r="BT15" s="9">
        <f>SUM(BT12:BT14)</f>
        <v>0</v>
      </c>
      <c r="BU15" s="25"/>
      <c r="BV15" s="25"/>
      <c r="BW15" s="25"/>
      <c r="BX15" s="25"/>
      <c r="BY15" s="25"/>
      <c r="BZ15" s="25"/>
      <c r="CA15" s="25"/>
      <c r="CB15" s="74"/>
    </row>
    <row r="16" spans="1:157" x14ac:dyDescent="0.3">
      <c r="A16" s="86" t="s">
        <v>21</v>
      </c>
      <c r="B16" s="86"/>
      <c r="C16" s="86"/>
      <c r="D16" s="86"/>
      <c r="E16" s="7"/>
      <c r="F16" s="7"/>
      <c r="G16" s="5">
        <f>(F16-E16)*0.0842</f>
        <v>0</v>
      </c>
      <c r="H16" s="5">
        <f>E16-H$2</f>
        <v>0</v>
      </c>
      <c r="I16" s="5">
        <f>F16-E16</f>
        <v>0</v>
      </c>
      <c r="J16" s="5">
        <f>E17-F16</f>
        <v>0</v>
      </c>
      <c r="K16" s="5">
        <f>F17-E17</f>
        <v>0</v>
      </c>
      <c r="L16" s="5">
        <f>E18-F17</f>
        <v>0</v>
      </c>
      <c r="M16" s="5">
        <f>F18-E18</f>
        <v>0</v>
      </c>
      <c r="N16" s="5">
        <f>I$2-F18</f>
        <v>1</v>
      </c>
      <c r="O16" s="5"/>
      <c r="P16" s="5"/>
      <c r="Q16" s="5"/>
      <c r="R16" s="5"/>
      <c r="S16" s="5"/>
      <c r="T16" s="7">
        <v>0.38541666666666669</v>
      </c>
      <c r="U16" s="7">
        <v>0.58333333333333337</v>
      </c>
      <c r="V16" s="5">
        <f>(U16-T16)*0.0842</f>
        <v>1.6664583333333333E-2</v>
      </c>
      <c r="W16" s="5">
        <f>T16-W$2</f>
        <v>0.38541666666666669</v>
      </c>
      <c r="X16" s="5">
        <f>U16-T16</f>
        <v>0.19791666666666669</v>
      </c>
      <c r="Y16" s="5">
        <f>T17-U16</f>
        <v>4.166666666666663E-2</v>
      </c>
      <c r="Z16" s="5">
        <f>U17-T17</f>
        <v>0.21875</v>
      </c>
      <c r="AA16" s="5">
        <f>T18-U17</f>
        <v>-0.84375</v>
      </c>
      <c r="AB16" s="5">
        <f>U18-T18</f>
        <v>0</v>
      </c>
      <c r="AC16" s="5">
        <f>X$2-U18</f>
        <v>1</v>
      </c>
      <c r="AD16" s="7">
        <v>0.46875</v>
      </c>
      <c r="AE16" s="7">
        <v>0.58333333333333337</v>
      </c>
      <c r="AF16" s="5">
        <f>(AE16-AD16)*0.0842</f>
        <v>9.6479166666666692E-3</v>
      </c>
      <c r="AG16" s="5">
        <f>AD16-AG$2</f>
        <v>0.46875</v>
      </c>
      <c r="AH16" s="5">
        <f>AE16-AD16</f>
        <v>0.11458333333333337</v>
      </c>
      <c r="AI16" s="5">
        <f>AD17-AE16</f>
        <v>4.166666666666663E-2</v>
      </c>
      <c r="AJ16" s="5">
        <f>AE17-AD17</f>
        <v>0.21875</v>
      </c>
      <c r="AK16" s="5">
        <f>AD18-AE17</f>
        <v>-0.84375</v>
      </c>
      <c r="AL16" s="5">
        <f>AE18-AD18</f>
        <v>0</v>
      </c>
      <c r="AM16" s="5">
        <f>AH$2-AE18</f>
        <v>1</v>
      </c>
      <c r="AN16" s="7"/>
      <c r="AO16" s="7"/>
      <c r="AP16" s="5">
        <f>(AO16-AN16)*0.0842</f>
        <v>0</v>
      </c>
      <c r="AQ16" s="5">
        <f>AN16-AQ$2</f>
        <v>0</v>
      </c>
      <c r="AR16" s="5">
        <f>AO16-AN16</f>
        <v>0</v>
      </c>
      <c r="AS16" s="5">
        <f>AN17-AO16</f>
        <v>0</v>
      </c>
      <c r="AT16" s="5">
        <f>AO17-AN17</f>
        <v>0</v>
      </c>
      <c r="AU16" s="5">
        <f>AN18-AO17</f>
        <v>0</v>
      </c>
      <c r="AV16" s="5">
        <f>AO18-AN18</f>
        <v>0</v>
      </c>
      <c r="AW16" s="5">
        <f>AR$2-AO18</f>
        <v>1</v>
      </c>
      <c r="AX16" s="7">
        <v>0.38541666666666669</v>
      </c>
      <c r="AY16" s="7">
        <v>0.5</v>
      </c>
      <c r="AZ16" s="5">
        <f>(AY16-AX16)*0.0842</f>
        <v>9.647916666666664E-3</v>
      </c>
      <c r="BA16" s="5">
        <f>AX16-BA$2</f>
        <v>0.38541666666666669</v>
      </c>
      <c r="BB16" s="5">
        <f>AY16-AX16</f>
        <v>0.11458333333333331</v>
      </c>
      <c r="BC16" s="5">
        <f>AX17-AY16</f>
        <v>4.166666666666663E-2</v>
      </c>
      <c r="BD16" s="5">
        <f>AY17-AX17</f>
        <v>0.30208333333333337</v>
      </c>
      <c r="BE16" s="5">
        <f>AX18-AY17</f>
        <v>-0.84375</v>
      </c>
      <c r="BF16" s="5">
        <f>AY18-AX18</f>
        <v>0</v>
      </c>
      <c r="BG16" s="5">
        <f>BB$2-AY18</f>
        <v>1</v>
      </c>
      <c r="BH16" s="7">
        <v>0.32291666666666669</v>
      </c>
      <c r="BI16" s="7">
        <v>0.52083333333333337</v>
      </c>
      <c r="BJ16" s="5">
        <f>(BI16-BH16)*0.0842</f>
        <v>1.6664583333333333E-2</v>
      </c>
      <c r="BK16" s="5">
        <f>BH16-BK$2</f>
        <v>0.32291666666666669</v>
      </c>
      <c r="BL16" s="5">
        <f>BI16-BH16</f>
        <v>0.19791666666666669</v>
      </c>
      <c r="BM16" s="5">
        <f>BH17-BI16</f>
        <v>2.0833333333333259E-2</v>
      </c>
      <c r="BN16" s="5">
        <f>BI17-BH17</f>
        <v>9.375E-2</v>
      </c>
      <c r="BO16" s="5">
        <f>BH18-BI17</f>
        <v>-0.63541666666666663</v>
      </c>
      <c r="BP16" s="5">
        <f>BI18-BH18</f>
        <v>0</v>
      </c>
      <c r="BQ16" s="5">
        <f>BL$2-BI18</f>
        <v>1</v>
      </c>
      <c r="BR16" s="7"/>
      <c r="BS16" s="7"/>
      <c r="BT16" s="5">
        <f>(BS16-BR16)*0.0842</f>
        <v>0</v>
      </c>
      <c r="BU16" s="5">
        <f>BR16-BU$2</f>
        <v>0</v>
      </c>
      <c r="BV16" s="5">
        <f>BS16-BR16</f>
        <v>0</v>
      </c>
      <c r="BW16" s="5">
        <f>BR17-BS16</f>
        <v>0</v>
      </c>
      <c r="BX16" s="5">
        <f>BS17-BR17</f>
        <v>0</v>
      </c>
      <c r="BY16" s="5">
        <f>BR18-BS17</f>
        <v>0</v>
      </c>
      <c r="BZ16" s="5">
        <f>BS18-BR18</f>
        <v>0</v>
      </c>
      <c r="CA16" s="5">
        <f>BV$2-BS18</f>
        <v>1</v>
      </c>
      <c r="CB16" s="74"/>
      <c r="CC16" s="23"/>
      <c r="CN16" s="23"/>
      <c r="CY16" s="23"/>
      <c r="DJ16" s="23"/>
      <c r="DU16" s="23"/>
      <c r="EF16" s="23"/>
      <c r="EQ16" s="23"/>
    </row>
    <row r="17" spans="1:147" x14ac:dyDescent="0.3">
      <c r="A17" s="19"/>
      <c r="B17" s="19"/>
      <c r="C17" s="19"/>
      <c r="D17" s="20"/>
      <c r="E17" s="7"/>
      <c r="F17" s="7"/>
      <c r="G17" s="5">
        <f>(F17-E17)*0.0842</f>
        <v>0</v>
      </c>
      <c r="K17" s="27"/>
      <c r="L17" s="27"/>
      <c r="M17" s="27"/>
      <c r="N17" s="27"/>
      <c r="O17" s="27"/>
      <c r="P17" s="27"/>
      <c r="Q17" s="27"/>
      <c r="R17" s="27"/>
      <c r="S17" s="27"/>
      <c r="T17" s="7">
        <v>0.625</v>
      </c>
      <c r="U17" s="7">
        <v>0.84375</v>
      </c>
      <c r="V17" s="5">
        <f>(U17-T17)*0.0842</f>
        <v>1.8418749999999998E-2</v>
      </c>
      <c r="W17"/>
      <c r="X17"/>
      <c r="Y17"/>
      <c r="Z17" s="27"/>
      <c r="AA17" s="27"/>
      <c r="AB17" s="27"/>
      <c r="AC17" s="27"/>
      <c r="AD17" s="7">
        <v>0.625</v>
      </c>
      <c r="AE17" s="7">
        <v>0.84375</v>
      </c>
      <c r="AF17" s="5">
        <f>(AE17-AD17)*0.0842</f>
        <v>1.8418749999999998E-2</v>
      </c>
      <c r="AG17"/>
      <c r="AH17"/>
      <c r="AI17"/>
      <c r="AJ17" s="27"/>
      <c r="AK17" s="27"/>
      <c r="AL17" s="27"/>
      <c r="AM17" s="27"/>
      <c r="AN17" s="7"/>
      <c r="AO17" s="7"/>
      <c r="AP17" s="5">
        <f>(AO17-AN17)*0.0842</f>
        <v>0</v>
      </c>
      <c r="AQ17"/>
      <c r="AR17"/>
      <c r="AS17"/>
      <c r="AT17" s="27"/>
      <c r="AU17" s="27"/>
      <c r="AV17" s="27"/>
      <c r="AW17" s="27"/>
      <c r="AX17" s="7">
        <v>0.54166666666666663</v>
      </c>
      <c r="AY17" s="7">
        <v>0.84375</v>
      </c>
      <c r="AZ17" s="5">
        <f>(AY17-AX17)*0.0842</f>
        <v>2.5435416666666669E-2</v>
      </c>
      <c r="BA17"/>
      <c r="BB17"/>
      <c r="BC17"/>
      <c r="BD17" s="27"/>
      <c r="BE17" s="27"/>
      <c r="BF17" s="27"/>
      <c r="BG17" s="27"/>
      <c r="BH17" s="7">
        <v>0.54166666666666663</v>
      </c>
      <c r="BI17" s="7">
        <v>0.63541666666666663</v>
      </c>
      <c r="BJ17" s="5">
        <f>(BI17-BH17)*0.0842</f>
        <v>7.8937499999999997E-3</v>
      </c>
      <c r="BK17"/>
      <c r="BL17"/>
      <c r="BM17"/>
      <c r="BN17" s="27"/>
      <c r="BO17" s="27"/>
      <c r="BP17" s="27"/>
      <c r="BQ17" s="27"/>
      <c r="BR17" s="7"/>
      <c r="BS17" s="7"/>
      <c r="BT17" s="5">
        <f>(BS17-BR17)*0.0842</f>
        <v>0</v>
      </c>
      <c r="BU17"/>
      <c r="BV17"/>
      <c r="BW17"/>
      <c r="BX17" s="27"/>
      <c r="BY17" s="27"/>
      <c r="BZ17" s="27"/>
      <c r="CA17" s="27"/>
      <c r="CB17" s="74"/>
      <c r="CC17" s="24"/>
      <c r="CN17" s="24"/>
      <c r="CY17" s="24"/>
      <c r="DJ17" s="24"/>
      <c r="DU17" s="24"/>
      <c r="EF17" s="24"/>
      <c r="EQ17" s="24"/>
    </row>
    <row r="18" spans="1:147" x14ac:dyDescent="0.3">
      <c r="A18" s="75" t="s">
        <v>10</v>
      </c>
      <c r="B18" s="76"/>
      <c r="C18" s="19"/>
      <c r="D18" s="20"/>
      <c r="E18" s="7"/>
      <c r="F18" s="7"/>
      <c r="G18" s="5">
        <f>(F18-E18)*0.0842</f>
        <v>0</v>
      </c>
      <c r="H18" s="5"/>
      <c r="I18" s="5"/>
      <c r="K18" s="27"/>
      <c r="L18" s="27"/>
      <c r="M18" s="27"/>
      <c r="N18" s="27"/>
      <c r="O18" s="27"/>
      <c r="P18" s="27"/>
      <c r="Q18" s="27"/>
      <c r="R18" s="27"/>
      <c r="S18" s="27"/>
      <c r="T18" s="7"/>
      <c r="U18" s="7"/>
      <c r="V18" s="5">
        <f>(U18-T18)*0.0842</f>
        <v>0</v>
      </c>
      <c r="W18" s="5"/>
      <c r="X18" s="5"/>
      <c r="Y18"/>
      <c r="Z18" s="27"/>
      <c r="AA18" s="27"/>
      <c r="AB18" s="27"/>
      <c r="AC18" s="27"/>
      <c r="AD18" s="7"/>
      <c r="AE18" s="7"/>
      <c r="AF18" s="5">
        <f>(AE18-AD18)*0.0842</f>
        <v>0</v>
      </c>
      <c r="AG18" s="5"/>
      <c r="AH18" s="5"/>
      <c r="AI18"/>
      <c r="AJ18" s="27"/>
      <c r="AK18" s="27"/>
      <c r="AL18" s="27"/>
      <c r="AM18" s="27"/>
      <c r="AN18" s="7"/>
      <c r="AO18" s="7"/>
      <c r="AP18" s="5">
        <f>(AO18-AN18)*0.0842</f>
        <v>0</v>
      </c>
      <c r="AQ18" s="5"/>
      <c r="AR18" s="5"/>
      <c r="AS18"/>
      <c r="AT18" s="27"/>
      <c r="AU18" s="27"/>
      <c r="AV18" s="27"/>
      <c r="AW18" s="27"/>
      <c r="AX18" s="7"/>
      <c r="AY18" s="7"/>
      <c r="AZ18" s="5">
        <f>(AY18-AX18)*0.0842</f>
        <v>0</v>
      </c>
      <c r="BA18" s="5"/>
      <c r="BB18" s="5"/>
      <c r="BC18"/>
      <c r="BD18" s="27"/>
      <c r="BE18" s="27"/>
      <c r="BF18" s="27"/>
      <c r="BG18" s="27"/>
      <c r="BH18" s="7"/>
      <c r="BI18" s="7"/>
      <c r="BJ18" s="5">
        <f>(BI18-BH18)*0.0842</f>
        <v>0</v>
      </c>
      <c r="BK18" s="5"/>
      <c r="BL18" s="5"/>
      <c r="BM18"/>
      <c r="BN18" s="27"/>
      <c r="BO18" s="27"/>
      <c r="BP18" s="27"/>
      <c r="BQ18" s="27"/>
      <c r="BR18" s="7"/>
      <c r="BS18" s="7"/>
      <c r="BT18" s="5">
        <f>(BS18-BR18)*0.0842</f>
        <v>0</v>
      </c>
      <c r="BU18" s="5"/>
      <c r="BV18" s="5"/>
      <c r="BW18"/>
      <c r="BX18" s="27"/>
      <c r="BY18" s="27"/>
      <c r="BZ18" s="27"/>
      <c r="CA18" s="27"/>
      <c r="CB18" s="74"/>
    </row>
    <row r="19" spans="1:147" s="6" customFormat="1" ht="14.1" customHeight="1" x14ac:dyDescent="0.25">
      <c r="A19" s="21"/>
      <c r="B19" s="21">
        <v>1.4583333333333333</v>
      </c>
      <c r="C19" s="21"/>
      <c r="D19" s="22">
        <f>SUM(E19,T19,AD19,AN19,AX19,BH19,BR19)</f>
        <v>1.4583333333333335</v>
      </c>
      <c r="E19" s="98">
        <f>(F16-E16)+(F17-E17)+(F18-E18)</f>
        <v>0</v>
      </c>
      <c r="F19" s="99"/>
      <c r="G19" s="9">
        <f>SUM(G16:G18)</f>
        <v>0</v>
      </c>
      <c r="H19" s="9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77">
        <f>(U16-T16)+(U17-T17)+(U18-T18)</f>
        <v>0.41666666666666669</v>
      </c>
      <c r="U19" s="78"/>
      <c r="V19" s="11">
        <f>SUM(V16:V18)</f>
        <v>3.5083333333333327E-2</v>
      </c>
      <c r="W19" s="11"/>
      <c r="X19" s="11"/>
      <c r="Y19" s="11"/>
      <c r="Z19" s="11"/>
      <c r="AA19" s="11"/>
      <c r="AB19" s="11"/>
      <c r="AC19" s="11"/>
      <c r="AD19" s="87">
        <f>((AE16-AD16)+(AE17-AD17)+(AE18-AD18))</f>
        <v>0.33333333333333337</v>
      </c>
      <c r="AE19" s="87"/>
      <c r="AF19" s="9">
        <f>SUM(AF16:AF18)</f>
        <v>2.8066666666666667E-2</v>
      </c>
      <c r="AG19" s="9"/>
      <c r="AH19" s="9"/>
      <c r="AI19" s="9"/>
      <c r="AJ19" s="9"/>
      <c r="AK19" s="9"/>
      <c r="AL19" s="9"/>
      <c r="AM19" s="9"/>
      <c r="AN19" s="88">
        <f>((AO16-AN16)+(AO17-AN17)+(AO18-AN18))</f>
        <v>0</v>
      </c>
      <c r="AO19" s="88"/>
      <c r="AP19" s="9">
        <f>SUM(AP16:AP18)</f>
        <v>0</v>
      </c>
      <c r="AQ19" s="9"/>
      <c r="AR19" s="9"/>
      <c r="AS19" s="9"/>
      <c r="AT19" s="9"/>
      <c r="AU19" s="9"/>
      <c r="AV19" s="9"/>
      <c r="AW19" s="9"/>
      <c r="AX19" s="83">
        <f>((AY16-AX16)+(AY17-AX17)+(AY18-AX18))</f>
        <v>0.41666666666666669</v>
      </c>
      <c r="AY19" s="83"/>
      <c r="AZ19" s="9">
        <f>SUM(AZ16:AZ18)</f>
        <v>3.5083333333333334E-2</v>
      </c>
      <c r="BA19" s="9"/>
      <c r="BB19" s="9"/>
      <c r="BC19" s="9"/>
      <c r="BD19" s="9"/>
      <c r="BE19" s="9"/>
      <c r="BF19" s="9"/>
      <c r="BG19" s="9"/>
      <c r="BH19" s="83">
        <f>((BI16-BH16)+(BI17-BH17)+(BI18-BH18))</f>
        <v>0.29166666666666669</v>
      </c>
      <c r="BI19" s="83"/>
      <c r="BJ19" s="9">
        <f>SUM(BJ16:BJ18)</f>
        <v>2.4558333333333335E-2</v>
      </c>
      <c r="BK19" s="9"/>
      <c r="BL19" s="9"/>
      <c r="BM19" s="9"/>
      <c r="BN19" s="9"/>
      <c r="BO19" s="9"/>
      <c r="BP19" s="9"/>
      <c r="BQ19" s="9"/>
      <c r="BR19" s="83">
        <f>((BS16-BR16)+(BS17-BR17)+(BS18-BR18))</f>
        <v>0</v>
      </c>
      <c r="BS19" s="83"/>
      <c r="BT19" s="9">
        <f>SUM(BT16:BT18)</f>
        <v>0</v>
      </c>
      <c r="BU19" s="25"/>
      <c r="BV19" s="25"/>
      <c r="BW19" s="25"/>
      <c r="BX19" s="25"/>
      <c r="BY19" s="25"/>
      <c r="BZ19" s="25"/>
      <c r="CA19" s="25"/>
      <c r="CB19" s="74"/>
    </row>
    <row r="20" spans="1:147" x14ac:dyDescent="0.3">
      <c r="A20" s="86" t="s">
        <v>22</v>
      </c>
      <c r="B20" s="86"/>
      <c r="C20" s="86"/>
      <c r="D20" s="86"/>
      <c r="E20" s="7">
        <v>0.57291666666666663</v>
      </c>
      <c r="F20" s="7">
        <v>0.84375</v>
      </c>
      <c r="G20" s="5">
        <f>(F20-E20)*0.0842</f>
        <v>2.280416666666667E-2</v>
      </c>
      <c r="H20" s="5">
        <f>E20-H$2</f>
        <v>0.57291666666666663</v>
      </c>
      <c r="I20" s="5">
        <f>F20-E20</f>
        <v>0.27083333333333337</v>
      </c>
      <c r="J20" s="5">
        <f>E21-F20</f>
        <v>-0.84375</v>
      </c>
      <c r="K20" s="5">
        <f>F21-E21</f>
        <v>0</v>
      </c>
      <c r="L20" s="5">
        <f>E22-F21</f>
        <v>0</v>
      </c>
      <c r="M20" s="5">
        <f>F22-E22</f>
        <v>0</v>
      </c>
      <c r="N20" s="5">
        <f>I$2-F22</f>
        <v>1</v>
      </c>
      <c r="O20" s="5"/>
      <c r="P20" s="5"/>
      <c r="Q20" s="5"/>
      <c r="R20" s="5"/>
      <c r="S20" s="5"/>
      <c r="T20" s="7">
        <v>0.5625</v>
      </c>
      <c r="U20" s="7">
        <v>0.83333333333333337</v>
      </c>
      <c r="V20" s="5">
        <f>(U20-T20)*0.0842</f>
        <v>2.280416666666667E-2</v>
      </c>
      <c r="W20" s="5">
        <f>T20-W$2</f>
        <v>0.5625</v>
      </c>
      <c r="X20" s="5">
        <f>U20-T20</f>
        <v>0.27083333333333337</v>
      </c>
      <c r="Y20" s="5">
        <f>T21-U20</f>
        <v>-0.83333333333333337</v>
      </c>
      <c r="Z20" s="5">
        <f>U21-T21</f>
        <v>0</v>
      </c>
      <c r="AA20" s="5">
        <f>T22-U21</f>
        <v>0</v>
      </c>
      <c r="AB20" s="5">
        <f>U22-T22</f>
        <v>0</v>
      </c>
      <c r="AC20" s="5">
        <f>X$2-U22</f>
        <v>1</v>
      </c>
      <c r="AD20" s="39">
        <v>0.41666666666666669</v>
      </c>
      <c r="AE20" s="40">
        <v>0.54166666666666663</v>
      </c>
      <c r="AF20" s="5">
        <f>(AE20-AD20)*0.0842</f>
        <v>1.0524999999999994E-2</v>
      </c>
      <c r="AG20" s="5">
        <f>AD20-AG$2</f>
        <v>0.41666666666666669</v>
      </c>
      <c r="AH20" s="5">
        <f>AE20-AD20</f>
        <v>0.12499999999999994</v>
      </c>
      <c r="AI20" s="5">
        <f>AD21-AE20</f>
        <v>4.1666666666666741E-2</v>
      </c>
      <c r="AJ20" s="5">
        <f>AE21-AD21</f>
        <v>0.25</v>
      </c>
      <c r="AK20" s="5">
        <f>AD22-AE21</f>
        <v>-0.83333333333333337</v>
      </c>
      <c r="AL20" s="5">
        <f>AE22-AD22</f>
        <v>0</v>
      </c>
      <c r="AM20" s="5">
        <f>AH$2-AE22</f>
        <v>1</v>
      </c>
      <c r="AN20" s="7"/>
      <c r="AO20" s="7"/>
      <c r="AP20" s="5">
        <f>(AO20-AN20)*0.0842</f>
        <v>0</v>
      </c>
      <c r="AQ20" s="5">
        <f>AN20-AQ$2</f>
        <v>0</v>
      </c>
      <c r="AR20" s="5">
        <f>AO20-AN20</f>
        <v>0</v>
      </c>
      <c r="AS20" s="5">
        <f>AN21-AO20</f>
        <v>0</v>
      </c>
      <c r="AT20" s="5">
        <f>AO21-AN21</f>
        <v>0</v>
      </c>
      <c r="AU20" s="5">
        <f>AN22-AO21</f>
        <v>0</v>
      </c>
      <c r="AV20" s="5">
        <f>AO22-AN22</f>
        <v>0</v>
      </c>
      <c r="AW20" s="5">
        <f>AR$2-AO22</f>
        <v>1</v>
      </c>
      <c r="AX20" s="7">
        <v>0.5625</v>
      </c>
      <c r="AY20" s="7">
        <v>0.83333333333333337</v>
      </c>
      <c r="AZ20" s="5">
        <f>(AY20-AX20)*0.0842</f>
        <v>2.280416666666667E-2</v>
      </c>
      <c r="BA20" s="5">
        <f>AX20-BA$2</f>
        <v>0.5625</v>
      </c>
      <c r="BB20" s="5">
        <f>AY20-AX20</f>
        <v>0.27083333333333337</v>
      </c>
      <c r="BC20" s="5">
        <f>AX21-AY20</f>
        <v>-0.83333333333333337</v>
      </c>
      <c r="BD20" s="5">
        <f>AY21-AX21</f>
        <v>0</v>
      </c>
      <c r="BE20" s="5">
        <f>AX22-AY21</f>
        <v>0</v>
      </c>
      <c r="BF20" s="5">
        <f>AY22-AX22</f>
        <v>0</v>
      </c>
      <c r="BG20" s="5">
        <f>BB$2-AY22</f>
        <v>1</v>
      </c>
      <c r="BH20" s="39">
        <v>0.375</v>
      </c>
      <c r="BI20" s="40">
        <v>0.5</v>
      </c>
      <c r="BJ20" s="5">
        <f>(BI20-BH20)*0.0842</f>
        <v>1.0525E-2</v>
      </c>
      <c r="BK20" s="5">
        <f>BH20-BK$2</f>
        <v>0.375</v>
      </c>
      <c r="BL20" s="5">
        <f>BI20-BH20</f>
        <v>0.125</v>
      </c>
      <c r="BM20" s="5">
        <f>BH21-BI20</f>
        <v>2.083333333333337E-2</v>
      </c>
      <c r="BN20" s="5">
        <f>BI21-BH21</f>
        <v>0.14583333333333326</v>
      </c>
      <c r="BO20" s="5">
        <f>BH22-BI21</f>
        <v>-0.66666666666666663</v>
      </c>
      <c r="BP20" s="5">
        <f>BI22-BH22</f>
        <v>0</v>
      </c>
      <c r="BQ20" s="5">
        <f>BL$2-BI22</f>
        <v>1</v>
      </c>
      <c r="BR20" s="7"/>
      <c r="BS20" s="7"/>
      <c r="BT20" s="5">
        <f>(BS20-BR20)*0.0842</f>
        <v>0</v>
      </c>
      <c r="BU20" s="5">
        <f>BR20-BU$2</f>
        <v>0</v>
      </c>
      <c r="BV20" s="5">
        <f>BS20-BR20</f>
        <v>0</v>
      </c>
      <c r="BW20" s="5">
        <f>BR21-BS20</f>
        <v>0</v>
      </c>
      <c r="BX20" s="5">
        <f>BS21-BR21</f>
        <v>0</v>
      </c>
      <c r="BY20" s="5">
        <f>BR22-BS21</f>
        <v>0</v>
      </c>
      <c r="BZ20" s="5">
        <f>BS22-BR22</f>
        <v>0</v>
      </c>
      <c r="CA20" s="5">
        <f>BV$2-BS22</f>
        <v>1</v>
      </c>
      <c r="CB20" s="74"/>
      <c r="CC20" s="23"/>
      <c r="CN20" s="23"/>
      <c r="CY20" s="23"/>
      <c r="DJ20" s="23"/>
      <c r="DU20" s="23"/>
      <c r="EF20" s="23"/>
      <c r="EQ20" s="23"/>
    </row>
    <row r="21" spans="1:147" x14ac:dyDescent="0.3">
      <c r="A21" s="19"/>
      <c r="B21" s="19"/>
      <c r="C21" s="19"/>
      <c r="D21" s="20"/>
      <c r="E21" s="7"/>
      <c r="F21" s="7"/>
      <c r="G21" s="5">
        <f>(F21-E21)*0.0842</f>
        <v>0</v>
      </c>
      <c r="K21" s="27"/>
      <c r="L21" s="27"/>
      <c r="M21" s="27"/>
      <c r="N21" s="27"/>
      <c r="O21" s="27"/>
      <c r="P21" s="27"/>
      <c r="Q21" s="27"/>
      <c r="R21" s="27"/>
      <c r="S21" s="27"/>
      <c r="T21" s="7"/>
      <c r="U21" s="7"/>
      <c r="V21" s="5">
        <f>(U21-T21)*0.0842</f>
        <v>0</v>
      </c>
      <c r="W21"/>
      <c r="X21"/>
      <c r="Y21"/>
      <c r="Z21" s="27"/>
      <c r="AA21" s="27"/>
      <c r="AB21" s="27"/>
      <c r="AC21" s="27"/>
      <c r="AD21" s="41">
        <v>0.58333333333333337</v>
      </c>
      <c r="AE21" s="42">
        <v>0.83333333333333337</v>
      </c>
      <c r="AF21" s="5">
        <f>(AE21-AD21)*0.0842</f>
        <v>2.1049999999999999E-2</v>
      </c>
      <c r="AG21"/>
      <c r="AH21"/>
      <c r="AI21"/>
      <c r="AJ21" s="27"/>
      <c r="AK21" s="27"/>
      <c r="AL21" s="27"/>
      <c r="AM21" s="27"/>
      <c r="AN21" s="7"/>
      <c r="AO21" s="7"/>
      <c r="AP21" s="5">
        <f>(AO21-AN21)*0.0842</f>
        <v>0</v>
      </c>
      <c r="AQ21"/>
      <c r="AR21"/>
      <c r="AS21"/>
      <c r="AT21" s="27"/>
      <c r="AU21" s="27"/>
      <c r="AV21" s="27"/>
      <c r="AW21" s="27"/>
      <c r="AX21" s="7"/>
      <c r="AY21" s="7"/>
      <c r="AZ21" s="5">
        <f>(AY21-AX21)*0.0842</f>
        <v>0</v>
      </c>
      <c r="BA21"/>
      <c r="BB21"/>
      <c r="BC21"/>
      <c r="BD21" s="27"/>
      <c r="BE21" s="27"/>
      <c r="BF21" s="27"/>
      <c r="BG21" s="27"/>
      <c r="BH21" s="41">
        <v>0.52083333333333337</v>
      </c>
      <c r="BI21" s="42">
        <v>0.66666666666666663</v>
      </c>
      <c r="BJ21" s="5">
        <f>(BI21-BH21)*0.0842</f>
        <v>1.227916666666666E-2</v>
      </c>
      <c r="BK21"/>
      <c r="BL21"/>
      <c r="BM21"/>
      <c r="BN21" s="27"/>
      <c r="BO21" s="27"/>
      <c r="BP21" s="27"/>
      <c r="BQ21" s="27"/>
      <c r="BR21" s="7"/>
      <c r="BS21" s="7"/>
      <c r="BT21" s="5">
        <f>(BS21-BR21)*0.0842</f>
        <v>0</v>
      </c>
      <c r="BU21"/>
      <c r="BV21"/>
      <c r="BW21"/>
      <c r="BX21" s="27"/>
      <c r="BY21" s="27"/>
      <c r="BZ21" s="27"/>
      <c r="CA21" s="27"/>
      <c r="CB21" s="74"/>
      <c r="CC21" s="24"/>
      <c r="CN21" s="24"/>
      <c r="CY21" s="24"/>
      <c r="DJ21" s="24"/>
      <c r="DU21" s="24"/>
      <c r="EF21" s="24"/>
      <c r="EQ21" s="24"/>
    </row>
    <row r="22" spans="1:147" x14ac:dyDescent="0.3">
      <c r="A22" s="75" t="s">
        <v>0</v>
      </c>
      <c r="B22" s="76"/>
      <c r="C22" s="19"/>
      <c r="D22" s="46" t="s">
        <v>14</v>
      </c>
      <c r="E22" s="7"/>
      <c r="F22" s="7"/>
      <c r="G22" s="5">
        <f>(F22-E22)*0.0842</f>
        <v>0</v>
      </c>
      <c r="H22" s="5"/>
      <c r="I22" s="5"/>
      <c r="K22" s="27"/>
      <c r="L22" s="27"/>
      <c r="M22" s="27"/>
      <c r="N22" s="27"/>
      <c r="O22" s="27"/>
      <c r="P22" s="27"/>
      <c r="Q22" s="27"/>
      <c r="R22" s="27"/>
      <c r="S22" s="27"/>
      <c r="T22" s="7"/>
      <c r="U22" s="7"/>
      <c r="V22" s="5">
        <f>(U22-T22)*0.0842</f>
        <v>0</v>
      </c>
      <c r="W22" s="5"/>
      <c r="X22" s="5"/>
      <c r="Y22"/>
      <c r="Z22" s="27"/>
      <c r="AA22" s="27"/>
      <c r="AB22" s="27"/>
      <c r="AC22" s="27"/>
      <c r="AD22" s="7"/>
      <c r="AE22" s="7"/>
      <c r="AF22" s="5">
        <f>(AE22-AD22)*0.0842</f>
        <v>0</v>
      </c>
      <c r="AG22" s="5"/>
      <c r="AH22" s="5"/>
      <c r="AI22"/>
      <c r="AJ22" s="27"/>
      <c r="AK22" s="27"/>
      <c r="AL22" s="27"/>
      <c r="AM22" s="27"/>
      <c r="AN22" s="7"/>
      <c r="AO22" s="7"/>
      <c r="AP22" s="5">
        <f>(AO22-AN22)*0.0842</f>
        <v>0</v>
      </c>
      <c r="AQ22" s="5"/>
      <c r="AR22" s="5"/>
      <c r="AS22"/>
      <c r="AT22" s="27"/>
      <c r="AU22" s="27"/>
      <c r="AV22" s="27"/>
      <c r="AW22" s="27"/>
      <c r="AX22" s="7"/>
      <c r="AY22" s="7"/>
      <c r="AZ22" s="5">
        <f>(AY22-AX22)*0.0842</f>
        <v>0</v>
      </c>
      <c r="BA22" s="5"/>
      <c r="BB22" s="5"/>
      <c r="BC22"/>
      <c r="BD22" s="27"/>
      <c r="BE22" s="27"/>
      <c r="BF22" s="27"/>
      <c r="BG22" s="27"/>
      <c r="BH22" s="7"/>
      <c r="BI22" s="7"/>
      <c r="BJ22" s="5">
        <f>(BI22-BH22)*0.0842</f>
        <v>0</v>
      </c>
      <c r="BK22" s="5"/>
      <c r="BL22" s="5"/>
      <c r="BM22"/>
      <c r="BN22" s="27"/>
      <c r="BO22" s="27"/>
      <c r="BP22" s="27"/>
      <c r="BQ22" s="27"/>
      <c r="BR22" s="7"/>
      <c r="BS22" s="7"/>
      <c r="BT22" s="5">
        <f>(BS22-BR22)*0.0842</f>
        <v>0</v>
      </c>
      <c r="BU22" s="5"/>
      <c r="BV22" s="5"/>
      <c r="BW22"/>
      <c r="BX22" s="27"/>
      <c r="BY22" s="27"/>
      <c r="BZ22" s="27"/>
      <c r="CA22" s="27"/>
      <c r="CB22" s="74"/>
    </row>
    <row r="23" spans="1:147" s="6" customFormat="1" ht="14.1" customHeight="1" x14ac:dyDescent="0.25">
      <c r="A23" s="21"/>
      <c r="B23" s="21">
        <v>1.625</v>
      </c>
      <c r="C23" s="21"/>
      <c r="D23" s="22">
        <f>SUM(E23,T23,AD23,AN23,AX23,BH23,BR23)</f>
        <v>1.4583333333333333</v>
      </c>
      <c r="E23" s="98">
        <f>(F20-E20)+(F21-E21)+(F22-E22)</f>
        <v>0.27083333333333337</v>
      </c>
      <c r="F23" s="99"/>
      <c r="G23" s="9">
        <f>SUM(G20:G22)</f>
        <v>2.280416666666667E-2</v>
      </c>
      <c r="H23" s="9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77">
        <f>(U20-T20)+(U21-T21)+(U22-T22)</f>
        <v>0.27083333333333337</v>
      </c>
      <c r="U23" s="78"/>
      <c r="V23" s="11">
        <f>SUM(V20:V22)</f>
        <v>2.280416666666667E-2</v>
      </c>
      <c r="W23" s="11"/>
      <c r="X23" s="11"/>
      <c r="Y23" s="11"/>
      <c r="Z23" s="11"/>
      <c r="AA23" s="11"/>
      <c r="AB23" s="11"/>
      <c r="AC23" s="11"/>
      <c r="AD23" s="87">
        <f>((AE20-AD20)+(AE21-AD21)+(AE22-AD22))</f>
        <v>0.37499999999999994</v>
      </c>
      <c r="AE23" s="87"/>
      <c r="AF23" s="9">
        <f>SUM(AF20:AF22)</f>
        <v>3.1574999999999992E-2</v>
      </c>
      <c r="AG23" s="9"/>
      <c r="AH23" s="9"/>
      <c r="AI23" s="9"/>
      <c r="AJ23" s="9"/>
      <c r="AK23" s="9"/>
      <c r="AL23" s="9"/>
      <c r="AM23" s="9"/>
      <c r="AN23" s="88">
        <f>((AO20-AN20)+(AO21-AN21)+(AO22-AN22))</f>
        <v>0</v>
      </c>
      <c r="AO23" s="88"/>
      <c r="AP23" s="9">
        <f>SUM(AP20:AP22)</f>
        <v>0</v>
      </c>
      <c r="AQ23" s="9"/>
      <c r="AR23" s="9"/>
      <c r="AS23" s="9"/>
      <c r="AT23" s="9"/>
      <c r="AU23" s="9"/>
      <c r="AV23" s="9"/>
      <c r="AW23" s="9"/>
      <c r="AX23" s="83">
        <f>((AY20-AX20)+(AY21-AX21)+(AY22-AX22))</f>
        <v>0.27083333333333337</v>
      </c>
      <c r="AY23" s="83"/>
      <c r="AZ23" s="9">
        <f>SUM(AZ20:AZ22)</f>
        <v>2.280416666666667E-2</v>
      </c>
      <c r="BA23" s="9"/>
      <c r="BB23" s="9"/>
      <c r="BC23" s="9"/>
      <c r="BD23" s="9"/>
      <c r="BE23" s="9"/>
      <c r="BF23" s="9"/>
      <c r="BG23" s="9"/>
      <c r="BH23" s="83">
        <f>((BI20-BH20)+(BI21-BH21)+(BI22-BH22))</f>
        <v>0.27083333333333326</v>
      </c>
      <c r="BI23" s="83"/>
      <c r="BJ23" s="9">
        <f>SUM(BJ20:BJ22)</f>
        <v>2.280416666666666E-2</v>
      </c>
      <c r="BK23" s="9"/>
      <c r="BL23" s="9"/>
      <c r="BM23" s="9"/>
      <c r="BN23" s="9"/>
      <c r="BO23" s="9"/>
      <c r="BP23" s="9"/>
      <c r="BQ23" s="9"/>
      <c r="BR23" s="83">
        <f>((BS20-BR20)+(BS21-BR21)+(BS22-BR22))</f>
        <v>0</v>
      </c>
      <c r="BS23" s="83"/>
      <c r="BT23" s="9">
        <f>SUM(BT20:BT22)</f>
        <v>0</v>
      </c>
      <c r="BU23" s="25"/>
      <c r="BV23" s="25"/>
      <c r="BW23" s="25"/>
      <c r="BX23" s="25"/>
      <c r="BY23" s="25"/>
      <c r="BZ23" s="25"/>
      <c r="CA23" s="25"/>
      <c r="CB23" s="74"/>
    </row>
    <row r="24" spans="1:147" s="4" customFormat="1" ht="15.95" customHeight="1" x14ac:dyDescent="0.25">
      <c r="A24" s="66" t="s">
        <v>23</v>
      </c>
      <c r="B24" s="67"/>
      <c r="C24" s="67"/>
      <c r="D24" s="68"/>
      <c r="E24" s="100">
        <f>E28+E32+E36+E40+E44</f>
        <v>1.125</v>
      </c>
      <c r="F24" s="101"/>
      <c r="G24" s="33"/>
      <c r="H24" s="33"/>
      <c r="I24" s="33"/>
      <c r="J24" s="33"/>
      <c r="K24" s="51"/>
      <c r="L24" s="51"/>
      <c r="M24" s="51"/>
      <c r="N24" s="51"/>
      <c r="O24" s="51"/>
      <c r="P24" s="51"/>
      <c r="Q24" s="51"/>
      <c r="R24" s="51"/>
      <c r="S24" s="51"/>
      <c r="T24" s="84">
        <f>T28+T32+T36+T40+T44</f>
        <v>1.125</v>
      </c>
      <c r="U24" s="85"/>
      <c r="V24" s="33"/>
      <c r="W24" s="33"/>
      <c r="X24" s="33"/>
      <c r="Y24" s="33"/>
      <c r="Z24" s="51"/>
      <c r="AA24" s="51"/>
      <c r="AB24" s="51"/>
      <c r="AC24" s="51"/>
      <c r="AD24" s="84">
        <f>AD28+AD32+AD36+AD40+AD44</f>
        <v>0.91666666666666663</v>
      </c>
      <c r="AE24" s="85"/>
      <c r="AF24" s="33"/>
      <c r="AG24" s="33"/>
      <c r="AH24" s="33"/>
      <c r="AI24" s="33"/>
      <c r="AJ24" s="51"/>
      <c r="AK24" s="51"/>
      <c r="AL24" s="51"/>
      <c r="AM24" s="51"/>
      <c r="AN24" s="84">
        <f>AN28+AN32+AN36+AN40+AN44</f>
        <v>1.1041666666666665</v>
      </c>
      <c r="AO24" s="85"/>
      <c r="AP24" s="33"/>
      <c r="AQ24" s="33"/>
      <c r="AR24" s="33"/>
      <c r="AS24" s="33"/>
      <c r="AT24" s="51"/>
      <c r="AU24" s="51"/>
      <c r="AV24" s="51"/>
      <c r="AW24" s="51"/>
      <c r="AX24" s="84">
        <f>AX28+AX32+AX36+AX40+AX44</f>
        <v>1.4375000000000002</v>
      </c>
      <c r="AY24" s="85"/>
      <c r="AZ24" s="33"/>
      <c r="BA24" s="33"/>
      <c r="BB24" s="33"/>
      <c r="BC24" s="33"/>
      <c r="BD24" s="51"/>
      <c r="BE24" s="51"/>
      <c r="BF24" s="51"/>
      <c r="BG24" s="51"/>
      <c r="BH24" s="84">
        <f>BH28+BH32+BH36+BH40+BH44</f>
        <v>1.0416666666666667</v>
      </c>
      <c r="BI24" s="85"/>
      <c r="BJ24" s="28"/>
      <c r="BK24" s="28"/>
      <c r="BL24" s="28"/>
      <c r="BM24" s="28"/>
      <c r="BN24" s="29"/>
      <c r="BO24" s="29"/>
      <c r="BP24" s="29"/>
      <c r="BQ24" s="29"/>
      <c r="BR24" s="81" t="e">
        <f>BR28+BR32+BR36+BR40+BR44+#REF!+#REF!+#REF!</f>
        <v>#REF!</v>
      </c>
      <c r="BS24" s="90"/>
      <c r="BT24" s="30"/>
      <c r="BU24" s="31"/>
      <c r="BV24" s="31"/>
      <c r="BW24" s="31"/>
      <c r="BX24" s="31"/>
      <c r="BY24" s="31"/>
      <c r="BZ24" s="31"/>
      <c r="CA24" s="31"/>
      <c r="CB24" s="35"/>
    </row>
    <row r="25" spans="1:147" x14ac:dyDescent="0.3">
      <c r="A25" s="86" t="s">
        <v>18</v>
      </c>
      <c r="B25" s="86"/>
      <c r="C25" s="86"/>
      <c r="D25" s="86"/>
      <c r="E25" s="7">
        <v>0.41666666666666669</v>
      </c>
      <c r="F25" s="7">
        <v>0.60416666666666663</v>
      </c>
      <c r="G25" s="5">
        <f>(F25-E25)*0.0842</f>
        <v>1.5787499999999996E-2</v>
      </c>
      <c r="H25" s="5">
        <f>E25-H$2</f>
        <v>0.41666666666666669</v>
      </c>
      <c r="I25" s="5">
        <f>F25-E25</f>
        <v>0.18749999999999994</v>
      </c>
      <c r="J25" s="5">
        <f>E26-F25</f>
        <v>4.1666666666666741E-2</v>
      </c>
      <c r="K25" s="5">
        <f>F26-E26</f>
        <v>0.1875</v>
      </c>
      <c r="L25" s="5">
        <f>E27-F26</f>
        <v>-0.83333333333333337</v>
      </c>
      <c r="M25" s="5">
        <f>F27-E27</f>
        <v>0</v>
      </c>
      <c r="N25" s="5">
        <f>I$2-F27</f>
        <v>1</v>
      </c>
      <c r="O25" s="5"/>
      <c r="P25" s="5"/>
      <c r="Q25" s="5"/>
      <c r="R25" s="5"/>
      <c r="S25" s="5"/>
      <c r="T25" s="7"/>
      <c r="U25" s="7"/>
      <c r="V25" s="5">
        <f>(U25-T25)*0.0842</f>
        <v>0</v>
      </c>
      <c r="W25" s="5">
        <f>T25-W$2</f>
        <v>0</v>
      </c>
      <c r="X25" s="5">
        <f>U25-T25</f>
        <v>0</v>
      </c>
      <c r="Y25" s="5">
        <f>T26-U25</f>
        <v>0</v>
      </c>
      <c r="Z25" s="5">
        <f>U26-T26</f>
        <v>0</v>
      </c>
      <c r="AA25" s="5">
        <f>T27-U26</f>
        <v>0</v>
      </c>
      <c r="AB25" s="5">
        <f>U27-T27</f>
        <v>0</v>
      </c>
      <c r="AC25" s="5">
        <f>X$2-U27</f>
        <v>1</v>
      </c>
      <c r="AD25" s="7">
        <v>0.33333333333333331</v>
      </c>
      <c r="AE25" s="7">
        <v>0.5</v>
      </c>
      <c r="AF25" s="5">
        <f>(AE25-AD25)*0.0842</f>
        <v>1.4033333333333335E-2</v>
      </c>
      <c r="AG25" s="5">
        <f>AD25-AG$2</f>
        <v>0.33333333333333331</v>
      </c>
      <c r="AH25" s="5">
        <f>AE25-AD25</f>
        <v>0.16666666666666669</v>
      </c>
      <c r="AI25" s="5">
        <f>AD26-AE25</f>
        <v>4.166666666666663E-2</v>
      </c>
      <c r="AJ25" s="5">
        <f>AE26-AD26</f>
        <v>0.20833333333333337</v>
      </c>
      <c r="AK25" s="5">
        <f>AD27-AE26</f>
        <v>-0.75</v>
      </c>
      <c r="AL25" s="5">
        <f>AE27-AD27</f>
        <v>0</v>
      </c>
      <c r="AM25" s="5">
        <f>AH$2-AE27</f>
        <v>1</v>
      </c>
      <c r="AN25" s="7">
        <v>0.41666666666666669</v>
      </c>
      <c r="AO25" s="7">
        <v>0.54166666666666663</v>
      </c>
      <c r="AP25" s="5">
        <f>(AO25-AN25)*0.0842</f>
        <v>1.0524999999999994E-2</v>
      </c>
      <c r="AQ25" s="5">
        <f>AN25-AQ$2</f>
        <v>0.41666666666666669</v>
      </c>
      <c r="AR25" s="5">
        <f>AO25-AN25</f>
        <v>0.12499999999999994</v>
      </c>
      <c r="AS25" s="5">
        <f>AN26-AO25</f>
        <v>4.1666666666666741E-2</v>
      </c>
      <c r="AT25" s="5">
        <f>AO26-AN26</f>
        <v>0.20833333333333326</v>
      </c>
      <c r="AU25" s="5">
        <f>AN27-AO26</f>
        <v>-0.79166666666666663</v>
      </c>
      <c r="AV25" s="5">
        <f>AO27-AN27</f>
        <v>0</v>
      </c>
      <c r="AW25" s="5">
        <f>AR$2-AO27</f>
        <v>1</v>
      </c>
      <c r="AX25" s="7">
        <v>0.41666666666666669</v>
      </c>
      <c r="AY25" s="7">
        <v>0.58333333333333337</v>
      </c>
      <c r="AZ25" s="5">
        <f>(AY25-AX25)*0.0842</f>
        <v>1.4033333333333335E-2</v>
      </c>
      <c r="BA25" s="5">
        <f>AX25-BA$2</f>
        <v>0.41666666666666669</v>
      </c>
      <c r="BB25" s="5">
        <f>AY25-AX25</f>
        <v>0.16666666666666669</v>
      </c>
      <c r="BC25" s="5">
        <f>AX26-AY25</f>
        <v>4.166666666666663E-2</v>
      </c>
      <c r="BD25" s="5">
        <f>AY26-AX26</f>
        <v>0.20833333333333337</v>
      </c>
      <c r="BE25" s="5">
        <f>AX27-AY26</f>
        <v>-0.83333333333333337</v>
      </c>
      <c r="BF25" s="5">
        <f>AY27-AX27</f>
        <v>0</v>
      </c>
      <c r="BG25" s="5">
        <f>BB$2-AY27</f>
        <v>1</v>
      </c>
      <c r="BH25" s="7"/>
      <c r="BI25" s="7"/>
      <c r="BJ25" s="5">
        <f>(BI25-BH25)*0.0842</f>
        <v>0</v>
      </c>
      <c r="BK25" s="5">
        <f>BH25-BK$2</f>
        <v>0</v>
      </c>
      <c r="BL25" s="5">
        <f>BI25-BH25</f>
        <v>0</v>
      </c>
      <c r="BM25" s="5">
        <f>BH26-BI25</f>
        <v>0</v>
      </c>
      <c r="BN25" s="5">
        <f>BI26-BH26</f>
        <v>0</v>
      </c>
      <c r="BO25" s="5">
        <f>BH27-BI26</f>
        <v>0</v>
      </c>
      <c r="BP25" s="5">
        <f>BI27-BH27</f>
        <v>0</v>
      </c>
      <c r="BQ25" s="5">
        <f>BL$2-BI27</f>
        <v>1</v>
      </c>
      <c r="BR25" s="7"/>
      <c r="BS25" s="7"/>
      <c r="BT25" s="5">
        <f>(BS25-BR25)*0.0842</f>
        <v>0</v>
      </c>
      <c r="BU25" s="5">
        <f>BR25-BU$2</f>
        <v>0</v>
      </c>
      <c r="BV25" s="5">
        <f>BS25-BR25</f>
        <v>0</v>
      </c>
      <c r="BW25" s="5">
        <f>BR26-BS25</f>
        <v>0</v>
      </c>
      <c r="BX25" s="5">
        <f>BS26-BR26</f>
        <v>0</v>
      </c>
      <c r="BY25" s="5">
        <f>BR27-BS26</f>
        <v>0</v>
      </c>
      <c r="BZ25" s="5">
        <f>BS27-BR27</f>
        <v>0</v>
      </c>
      <c r="CA25" s="5">
        <f>BV$2-BS27</f>
        <v>1</v>
      </c>
      <c r="CB25" s="74"/>
      <c r="CC25" s="23"/>
      <c r="CN25" s="23"/>
      <c r="CY25" s="23"/>
      <c r="DJ25" s="23"/>
      <c r="DU25" s="23"/>
      <c r="EF25" s="23"/>
      <c r="EQ25" s="23"/>
    </row>
    <row r="26" spans="1:147" x14ac:dyDescent="0.3">
      <c r="A26" s="19"/>
      <c r="B26" s="19"/>
      <c r="C26" s="19"/>
      <c r="D26" s="20"/>
      <c r="E26" s="7">
        <v>0.64583333333333337</v>
      </c>
      <c r="F26" s="7">
        <v>0.83333333333333337</v>
      </c>
      <c r="G26" s="5">
        <f>(F26-E26)*0.0842</f>
        <v>1.5787499999999999E-2</v>
      </c>
      <c r="K26" s="27"/>
      <c r="L26" s="27"/>
      <c r="M26" s="27"/>
      <c r="N26" s="27"/>
      <c r="O26" s="27"/>
      <c r="P26" s="27"/>
      <c r="Q26" s="27"/>
      <c r="R26" s="27"/>
      <c r="S26" s="27"/>
      <c r="T26" s="7"/>
      <c r="U26" s="7"/>
      <c r="V26" s="5">
        <f>(U26-T26)*0.0842</f>
        <v>0</v>
      </c>
      <c r="W26"/>
      <c r="X26"/>
      <c r="Y26"/>
      <c r="Z26" s="27"/>
      <c r="AA26" s="27"/>
      <c r="AB26" s="27"/>
      <c r="AC26" s="27"/>
      <c r="AD26" s="7">
        <v>0.54166666666666663</v>
      </c>
      <c r="AE26" s="7">
        <v>0.75</v>
      </c>
      <c r="AF26" s="5">
        <f>(AE26-AD26)*0.0842</f>
        <v>1.7541666666666671E-2</v>
      </c>
      <c r="AG26"/>
      <c r="AH26"/>
      <c r="AI26"/>
      <c r="AJ26" s="27"/>
      <c r="AK26" s="27"/>
      <c r="AL26" s="27"/>
      <c r="AM26" s="27"/>
      <c r="AN26" s="7">
        <v>0.58333333333333337</v>
      </c>
      <c r="AO26" s="7">
        <v>0.79166666666666663</v>
      </c>
      <c r="AP26" s="5">
        <f>(AO26-AN26)*0.0842</f>
        <v>1.754166666666666E-2</v>
      </c>
      <c r="AQ26"/>
      <c r="AR26"/>
      <c r="AS26"/>
      <c r="AT26" s="27"/>
      <c r="AU26" s="27"/>
      <c r="AV26" s="27"/>
      <c r="AW26" s="27"/>
      <c r="AX26" s="7">
        <v>0.625</v>
      </c>
      <c r="AY26" s="7">
        <v>0.83333333333333337</v>
      </c>
      <c r="AZ26" s="5">
        <f>(AY26-AX26)*0.0842</f>
        <v>1.7541666666666671E-2</v>
      </c>
      <c r="BA26"/>
      <c r="BB26"/>
      <c r="BC26"/>
      <c r="BD26" s="27"/>
      <c r="BE26" s="27"/>
      <c r="BF26" s="27"/>
      <c r="BG26" s="27"/>
      <c r="BH26" s="7"/>
      <c r="BI26" s="7"/>
      <c r="BJ26" s="5">
        <f>(BI26-BH26)*0.0842</f>
        <v>0</v>
      </c>
      <c r="BK26"/>
      <c r="BL26"/>
      <c r="BM26"/>
      <c r="BN26" s="27"/>
      <c r="BO26" s="27"/>
      <c r="BP26" s="27"/>
      <c r="BQ26" s="27"/>
      <c r="BR26" s="7"/>
      <c r="BS26" s="7"/>
      <c r="BT26" s="5">
        <f>(BS26-BR26)*0.0842</f>
        <v>0</v>
      </c>
      <c r="BU26"/>
      <c r="BV26"/>
      <c r="BW26"/>
      <c r="BX26" s="27"/>
      <c r="BY26" s="27"/>
      <c r="BZ26" s="27"/>
      <c r="CA26" s="27"/>
      <c r="CB26" s="74"/>
      <c r="CC26" s="24"/>
      <c r="CN26" s="24"/>
      <c r="CY26" s="24"/>
      <c r="DJ26" s="24"/>
      <c r="DU26" s="24"/>
      <c r="EF26" s="24"/>
      <c r="EQ26" s="24"/>
    </row>
    <row r="27" spans="1:147" x14ac:dyDescent="0.3">
      <c r="A27" s="75" t="s">
        <v>0</v>
      </c>
      <c r="B27" s="76"/>
      <c r="C27" s="19"/>
      <c r="D27" s="20"/>
      <c r="E27" s="7"/>
      <c r="F27" s="7"/>
      <c r="G27" s="5">
        <f>(F27-E27)*0.0842</f>
        <v>0</v>
      </c>
      <c r="H27" s="5"/>
      <c r="I27" s="5"/>
      <c r="K27" s="27"/>
      <c r="L27" s="27"/>
      <c r="M27" s="27"/>
      <c r="N27" s="27"/>
      <c r="O27" s="27"/>
      <c r="P27" s="27"/>
      <c r="Q27" s="27"/>
      <c r="R27" s="27"/>
      <c r="S27" s="27"/>
      <c r="T27" s="7"/>
      <c r="U27" s="7"/>
      <c r="V27" s="5">
        <f>(U27-T27)*0.0842</f>
        <v>0</v>
      </c>
      <c r="W27" s="5"/>
      <c r="X27" s="5"/>
      <c r="Y27"/>
      <c r="Z27" s="27"/>
      <c r="AA27" s="27"/>
      <c r="AB27" s="27"/>
      <c r="AC27" s="27"/>
      <c r="AD27" s="7"/>
      <c r="AE27" s="7"/>
      <c r="AF27" s="5">
        <f>(AE27-AD27)*0.0842</f>
        <v>0</v>
      </c>
      <c r="AG27" s="5"/>
      <c r="AH27" s="5"/>
      <c r="AI27"/>
      <c r="AJ27" s="27"/>
      <c r="AK27" s="27"/>
      <c r="AL27" s="27"/>
      <c r="AM27" s="27"/>
      <c r="AN27" s="7"/>
      <c r="AO27" s="7"/>
      <c r="AP27" s="5">
        <f>(AO27-AN27)*0.0842</f>
        <v>0</v>
      </c>
      <c r="AQ27" s="5"/>
      <c r="AR27" s="5"/>
      <c r="AS27"/>
      <c r="AT27" s="27"/>
      <c r="AU27" s="27"/>
      <c r="AV27" s="27"/>
      <c r="AW27" s="27"/>
      <c r="AX27" s="7"/>
      <c r="AY27" s="7"/>
      <c r="AZ27" s="5">
        <f>(AY27-AX27)*0.0842</f>
        <v>0</v>
      </c>
      <c r="BA27" s="5"/>
      <c r="BB27" s="5"/>
      <c r="BC27"/>
      <c r="BD27" s="27"/>
      <c r="BE27" s="27"/>
      <c r="BF27" s="27"/>
      <c r="BG27" s="27"/>
      <c r="BH27" s="7"/>
      <c r="BI27" s="7"/>
      <c r="BJ27" s="5">
        <f>(BI27-BH27)*0.0842</f>
        <v>0</v>
      </c>
      <c r="BK27" s="5"/>
      <c r="BL27" s="5"/>
      <c r="BM27"/>
      <c r="BN27" s="27"/>
      <c r="BO27" s="27"/>
      <c r="BP27" s="27"/>
      <c r="BQ27" s="27"/>
      <c r="BR27" s="7"/>
      <c r="BS27" s="7"/>
      <c r="BT27" s="5">
        <f>(BS27-BR27)*0.0842</f>
        <v>0</v>
      </c>
      <c r="BU27" s="5"/>
      <c r="BV27" s="5"/>
      <c r="BW27"/>
      <c r="BX27" s="27"/>
      <c r="BY27" s="27"/>
      <c r="BZ27" s="27"/>
      <c r="CA27" s="27"/>
      <c r="CB27" s="74"/>
    </row>
    <row r="28" spans="1:147" s="6" customFormat="1" ht="14.1" customHeight="1" x14ac:dyDescent="0.25">
      <c r="A28" s="21"/>
      <c r="B28" s="21">
        <v>1.4583333333333333</v>
      </c>
      <c r="C28" s="21"/>
      <c r="D28" s="22">
        <f>SUM(E28,T28,AD28,AN28,AX28,BH28,BR28)</f>
        <v>1.4583333333333333</v>
      </c>
      <c r="E28" s="98">
        <f>(F25-E25)+(F26-E26)+(F27-E27)</f>
        <v>0.37499999999999994</v>
      </c>
      <c r="F28" s="99"/>
      <c r="G28" s="9">
        <f>SUM(G25:G27)</f>
        <v>3.1574999999999992E-2</v>
      </c>
      <c r="H28" s="9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77">
        <f>(U25-T25)+(U26-T26)+(U27-T27)</f>
        <v>0</v>
      </c>
      <c r="U28" s="78"/>
      <c r="V28" s="11">
        <f>SUM(V25:V27)</f>
        <v>0</v>
      </c>
      <c r="W28" s="11"/>
      <c r="X28" s="11"/>
      <c r="Y28" s="11"/>
      <c r="Z28" s="11"/>
      <c r="AA28" s="11"/>
      <c r="AB28" s="11"/>
      <c r="AC28" s="11"/>
      <c r="AD28" s="87">
        <f>((AE25-AD25)+(AE26-AD26)+(AE27-AD27))</f>
        <v>0.37500000000000006</v>
      </c>
      <c r="AE28" s="87"/>
      <c r="AF28" s="9">
        <f>SUM(AF25:AF27)</f>
        <v>3.1575000000000006E-2</v>
      </c>
      <c r="AG28" s="9"/>
      <c r="AH28" s="9"/>
      <c r="AI28" s="9"/>
      <c r="AJ28" s="9"/>
      <c r="AK28" s="9"/>
      <c r="AL28" s="9"/>
      <c r="AM28" s="9"/>
      <c r="AN28" s="88">
        <f>((AO25-AN25)+(AO26-AN26)+(AO27-AN27))</f>
        <v>0.3333333333333332</v>
      </c>
      <c r="AO28" s="88"/>
      <c r="AP28" s="9">
        <f>SUM(AP25:AP27)</f>
        <v>2.8066666666666656E-2</v>
      </c>
      <c r="AQ28" s="9"/>
      <c r="AR28" s="9"/>
      <c r="AS28" s="9"/>
      <c r="AT28" s="9"/>
      <c r="AU28" s="9"/>
      <c r="AV28" s="9"/>
      <c r="AW28" s="9"/>
      <c r="AX28" s="83">
        <f>((AY25-AX25)+(AY26-AX26)+(AY27-AX27))</f>
        <v>0.37500000000000006</v>
      </c>
      <c r="AY28" s="83"/>
      <c r="AZ28" s="9">
        <f>SUM(AZ25:AZ27)</f>
        <v>3.1575000000000006E-2</v>
      </c>
      <c r="BA28" s="9"/>
      <c r="BB28" s="9"/>
      <c r="BC28" s="9"/>
      <c r="BD28" s="9"/>
      <c r="BE28" s="9"/>
      <c r="BF28" s="9"/>
      <c r="BG28" s="9"/>
      <c r="BH28" s="83">
        <f>((BI25-BH25)+(BI26-BH26)+(BI27-BH27))</f>
        <v>0</v>
      </c>
      <c r="BI28" s="83"/>
      <c r="BJ28" s="9">
        <f>SUM(BJ25:BJ27)</f>
        <v>0</v>
      </c>
      <c r="BK28" s="9"/>
      <c r="BL28" s="9"/>
      <c r="BM28" s="9"/>
      <c r="BN28" s="9"/>
      <c r="BO28" s="9"/>
      <c r="BP28" s="9"/>
      <c r="BQ28" s="9"/>
      <c r="BR28" s="83">
        <f>((BS25-BR25)+(BS26-BR26)+(BS27-BR27))</f>
        <v>0</v>
      </c>
      <c r="BS28" s="83"/>
      <c r="BT28" s="9">
        <f>SUM(BT25:BT27)</f>
        <v>0</v>
      </c>
      <c r="BU28" s="25"/>
      <c r="BV28" s="25"/>
      <c r="BW28" s="25"/>
      <c r="BX28" s="25"/>
      <c r="BY28" s="25"/>
      <c r="BZ28" s="25"/>
      <c r="CA28" s="25"/>
      <c r="CB28" s="74"/>
    </row>
    <row r="29" spans="1:147" x14ac:dyDescent="0.3">
      <c r="A29" s="86" t="s">
        <v>19</v>
      </c>
      <c r="B29" s="86"/>
      <c r="C29" s="86"/>
      <c r="D29" s="86"/>
      <c r="E29" s="7"/>
      <c r="F29" s="7"/>
      <c r="G29" s="5">
        <f>(F29-E29)*0.0842</f>
        <v>0</v>
      </c>
      <c r="H29" s="5">
        <f>E29-H$2</f>
        <v>0</v>
      </c>
      <c r="I29" s="5">
        <f>F29-E29</f>
        <v>0</v>
      </c>
      <c r="J29" s="5">
        <f>E30-F29</f>
        <v>0</v>
      </c>
      <c r="K29" s="5">
        <f>F30-E30</f>
        <v>0</v>
      </c>
      <c r="L29" s="5">
        <f>E31-F30</f>
        <v>0</v>
      </c>
      <c r="M29" s="5">
        <f>F31-E31</f>
        <v>0</v>
      </c>
      <c r="N29" s="5">
        <f>I$2-F31</f>
        <v>1</v>
      </c>
      <c r="O29" s="5"/>
      <c r="P29" s="5"/>
      <c r="Q29" s="5"/>
      <c r="R29" s="5"/>
      <c r="S29" s="5"/>
      <c r="T29" s="7">
        <v>0.33333333333333331</v>
      </c>
      <c r="U29" s="7">
        <v>0.5</v>
      </c>
      <c r="V29" s="5">
        <f>(U29-T29)*0.0842</f>
        <v>1.4033333333333335E-2</v>
      </c>
      <c r="W29" s="5">
        <f>T29-W$2</f>
        <v>0.33333333333333331</v>
      </c>
      <c r="X29" s="5">
        <f>U29-T29</f>
        <v>0.16666666666666669</v>
      </c>
      <c r="Y29" s="5">
        <f>T30-U29</f>
        <v>4.166666666666663E-2</v>
      </c>
      <c r="Z29" s="5">
        <f>U30-T30</f>
        <v>0.20833333333333337</v>
      </c>
      <c r="AA29" s="5">
        <f>T31-U30</f>
        <v>-0.75</v>
      </c>
      <c r="AB29" s="5">
        <f>U31-T31</f>
        <v>0</v>
      </c>
      <c r="AC29" s="5">
        <f>X$2-U31</f>
        <v>1</v>
      </c>
      <c r="AD29" s="7">
        <v>0.41666666666666669</v>
      </c>
      <c r="AE29" s="7">
        <v>0.54166666666666663</v>
      </c>
      <c r="AF29" s="5">
        <f>(AE29-AD29)*0.0842</f>
        <v>1.0524999999999994E-2</v>
      </c>
      <c r="AG29" s="5">
        <f>AD29-AG$2</f>
        <v>0.41666666666666669</v>
      </c>
      <c r="AH29" s="5">
        <f>AE29-AD29</f>
        <v>0.12499999999999994</v>
      </c>
      <c r="AI29" s="5">
        <f>AD30-AE29</f>
        <v>4.1666666666666741E-2</v>
      </c>
      <c r="AJ29" s="5">
        <f>AE30-AD30</f>
        <v>0.25</v>
      </c>
      <c r="AK29" s="5">
        <f>AD31-AE30</f>
        <v>-0.83333333333333337</v>
      </c>
      <c r="AL29" s="5">
        <f>AE31-AD31</f>
        <v>0</v>
      </c>
      <c r="AM29" s="5">
        <f>AH$2-AE31</f>
        <v>1</v>
      </c>
      <c r="AN29" s="7"/>
      <c r="AO29" s="7"/>
      <c r="AP29" s="5">
        <f>(AO29-AN29)*0.0842</f>
        <v>0</v>
      </c>
      <c r="AQ29" s="5">
        <f>AN29-AQ$2</f>
        <v>0</v>
      </c>
      <c r="AR29" s="5">
        <f>AO29-AN29</f>
        <v>0</v>
      </c>
      <c r="AS29" s="5">
        <f>AN30-AO29</f>
        <v>0</v>
      </c>
      <c r="AT29" s="5">
        <f>AO30-AN30</f>
        <v>0</v>
      </c>
      <c r="AU29" s="5">
        <f>AN31-AO30</f>
        <v>0</v>
      </c>
      <c r="AV29" s="5">
        <f>AO31-AN31</f>
        <v>0</v>
      </c>
      <c r="AW29" s="5">
        <f>AR$2-AO31</f>
        <v>1</v>
      </c>
      <c r="AX29" s="7">
        <v>0.33333333333333331</v>
      </c>
      <c r="AY29" s="7">
        <v>0.54166666666666663</v>
      </c>
      <c r="AZ29" s="5">
        <f>(AY29-AX29)*0.0842</f>
        <v>1.7541666666666664E-2</v>
      </c>
      <c r="BA29" s="5">
        <f>AX29-BA$2</f>
        <v>0.33333333333333331</v>
      </c>
      <c r="BB29" s="5">
        <f>AY29-AX29</f>
        <v>0.20833333333333331</v>
      </c>
      <c r="BC29" s="5">
        <f>AX30-AY29</f>
        <v>4.1666666666666741E-2</v>
      </c>
      <c r="BD29" s="5">
        <f>AY30-AX30</f>
        <v>0.16666666666666663</v>
      </c>
      <c r="BE29" s="5">
        <f>AX31-AY30</f>
        <v>-0.75</v>
      </c>
      <c r="BF29" s="5">
        <f>AY31-AX31</f>
        <v>0</v>
      </c>
      <c r="BG29" s="5">
        <f>BB$2-AY31</f>
        <v>1</v>
      </c>
      <c r="BH29" s="7">
        <v>0.33333333333333331</v>
      </c>
      <c r="BI29" s="7">
        <v>0.5</v>
      </c>
      <c r="BJ29" s="5">
        <f>(BI29-BH29)*0.0842</f>
        <v>1.4033333333333335E-2</v>
      </c>
      <c r="BK29" s="5">
        <f>BH29-BK$2</f>
        <v>0.33333333333333331</v>
      </c>
      <c r="BL29" s="5">
        <f>BI29-BH29</f>
        <v>0.16666666666666669</v>
      </c>
      <c r="BM29" s="5">
        <f>BH30-BI29</f>
        <v>4.166666666666663E-2</v>
      </c>
      <c r="BN29" s="5">
        <f>BI30-BH30</f>
        <v>0.16666666666666674</v>
      </c>
      <c r="BO29" s="5">
        <f>BH31-BI30</f>
        <v>-0.70833333333333337</v>
      </c>
      <c r="BP29" s="5">
        <f>BI31-BH31</f>
        <v>0</v>
      </c>
      <c r="BQ29" s="5">
        <f>BL$2-BI31</f>
        <v>1</v>
      </c>
      <c r="BR29" s="7"/>
      <c r="BS29" s="7"/>
      <c r="BT29" s="5">
        <f>(BS29-BR29)*0.0842</f>
        <v>0</v>
      </c>
      <c r="BU29" s="5">
        <f>BR29-BU$2</f>
        <v>0</v>
      </c>
      <c r="BV29" s="5">
        <f>BS29-BR29</f>
        <v>0</v>
      </c>
      <c r="BW29" s="5">
        <f>BR30-BS29</f>
        <v>0</v>
      </c>
      <c r="BX29" s="5">
        <f>BS30-BR30</f>
        <v>0</v>
      </c>
      <c r="BY29" s="5">
        <f>BR31-BS30</f>
        <v>0</v>
      </c>
      <c r="BZ29" s="5">
        <f>BS31-BR31</f>
        <v>0</v>
      </c>
      <c r="CA29" s="5">
        <f>BV$2-BS31</f>
        <v>1</v>
      </c>
      <c r="CB29" s="74"/>
      <c r="CC29" s="23"/>
      <c r="CN29" s="23"/>
      <c r="CY29" s="23"/>
      <c r="DJ29" s="23"/>
      <c r="DU29" s="23"/>
      <c r="EF29" s="23"/>
      <c r="EQ29" s="23"/>
    </row>
    <row r="30" spans="1:147" x14ac:dyDescent="0.3">
      <c r="A30" s="19"/>
      <c r="B30" s="19"/>
      <c r="C30" s="19"/>
      <c r="D30" s="20"/>
      <c r="E30" s="7"/>
      <c r="F30" s="7"/>
      <c r="G30" s="5">
        <f>(F30-E30)*0.0842</f>
        <v>0</v>
      </c>
      <c r="K30" s="27"/>
      <c r="L30" s="27"/>
      <c r="M30" s="27"/>
      <c r="N30" s="27"/>
      <c r="O30" s="27"/>
      <c r="P30" s="27"/>
      <c r="Q30" s="27"/>
      <c r="R30" s="27"/>
      <c r="S30" s="27"/>
      <c r="T30" s="7">
        <v>0.54166666666666663</v>
      </c>
      <c r="U30" s="7">
        <v>0.75</v>
      </c>
      <c r="V30" s="5">
        <f>(U30-T30)*0.0842</f>
        <v>1.7541666666666671E-2</v>
      </c>
      <c r="W30"/>
      <c r="X30"/>
      <c r="Y30"/>
      <c r="Z30" s="27"/>
      <c r="AA30" s="27"/>
      <c r="AB30" s="27"/>
      <c r="AC30" s="27"/>
      <c r="AD30" s="7">
        <v>0.58333333333333337</v>
      </c>
      <c r="AE30" s="7">
        <v>0.83333333333333337</v>
      </c>
      <c r="AF30" s="5">
        <f>(AE30-AD30)*0.0842</f>
        <v>2.1049999999999999E-2</v>
      </c>
      <c r="AG30"/>
      <c r="AH30"/>
      <c r="AI30"/>
      <c r="AJ30" s="27"/>
      <c r="AK30" s="27"/>
      <c r="AL30" s="27"/>
      <c r="AM30" s="27"/>
      <c r="AN30" s="7"/>
      <c r="AO30" s="7"/>
      <c r="AP30" s="5">
        <f>(AO30-AN30)*0.0842</f>
        <v>0</v>
      </c>
      <c r="AQ30"/>
      <c r="AR30"/>
      <c r="AS30"/>
      <c r="AT30" s="27"/>
      <c r="AU30" s="27"/>
      <c r="AV30" s="27"/>
      <c r="AW30" s="27"/>
      <c r="AX30" s="7">
        <v>0.58333333333333337</v>
      </c>
      <c r="AY30" s="7">
        <v>0.75</v>
      </c>
      <c r="AZ30" s="5">
        <f>(AY30-AX30)*0.0842</f>
        <v>1.403333333333333E-2</v>
      </c>
      <c r="BA30"/>
      <c r="BB30"/>
      <c r="BC30"/>
      <c r="BD30" s="27"/>
      <c r="BE30" s="27"/>
      <c r="BF30" s="27"/>
      <c r="BG30" s="27"/>
      <c r="BH30" s="7">
        <v>0.54166666666666663</v>
      </c>
      <c r="BI30" s="7">
        <v>0.70833333333333337</v>
      </c>
      <c r="BJ30" s="5">
        <f>(BI30-BH30)*0.0842</f>
        <v>1.4033333333333339E-2</v>
      </c>
      <c r="BK30"/>
      <c r="BL30"/>
      <c r="BM30"/>
      <c r="BN30" s="27"/>
      <c r="BO30" s="27"/>
      <c r="BP30" s="27"/>
      <c r="BQ30" s="27"/>
      <c r="BR30" s="7"/>
      <c r="BS30" s="7"/>
      <c r="BT30" s="5">
        <f>(BS30-BR30)*0.0842</f>
        <v>0</v>
      </c>
      <c r="BU30"/>
      <c r="BV30"/>
      <c r="BW30"/>
      <c r="BX30" s="27"/>
      <c r="BY30" s="27"/>
      <c r="BZ30" s="27"/>
      <c r="CA30" s="27"/>
      <c r="CB30" s="74"/>
      <c r="CC30" s="24"/>
      <c r="CN30" s="24"/>
      <c r="CY30" s="24"/>
      <c r="DJ30" s="24"/>
      <c r="DU30" s="24"/>
      <c r="EF30" s="24"/>
      <c r="EQ30" s="24"/>
    </row>
    <row r="31" spans="1:147" x14ac:dyDescent="0.3">
      <c r="A31" s="75" t="s">
        <v>0</v>
      </c>
      <c r="B31" s="76"/>
      <c r="C31" s="19"/>
      <c r="D31" s="20"/>
      <c r="E31" s="7"/>
      <c r="F31" s="7"/>
      <c r="G31" s="5">
        <f>(F31-E31)*0.0842</f>
        <v>0</v>
      </c>
      <c r="H31" s="5"/>
      <c r="I31" s="5"/>
      <c r="K31" s="27"/>
      <c r="L31" s="27"/>
      <c r="M31" s="27"/>
      <c r="N31" s="27"/>
      <c r="O31" s="27"/>
      <c r="P31" s="27"/>
      <c r="Q31" s="27"/>
      <c r="R31" s="27"/>
      <c r="S31" s="27"/>
      <c r="T31" s="7"/>
      <c r="U31" s="7"/>
      <c r="V31" s="5">
        <f>(U31-T31)*0.0842</f>
        <v>0</v>
      </c>
      <c r="W31" s="5"/>
      <c r="X31" s="5"/>
      <c r="Y31"/>
      <c r="Z31" s="27"/>
      <c r="AA31" s="27"/>
      <c r="AB31" s="27"/>
      <c r="AC31" s="27"/>
      <c r="AD31" s="7"/>
      <c r="AE31" s="7"/>
      <c r="AF31" s="5">
        <f>(AE31-AD31)*0.0842</f>
        <v>0</v>
      </c>
      <c r="AG31" s="5"/>
      <c r="AH31" s="5"/>
      <c r="AI31"/>
      <c r="AJ31" s="27"/>
      <c r="AK31" s="27"/>
      <c r="AL31" s="27"/>
      <c r="AM31" s="27"/>
      <c r="AN31" s="7"/>
      <c r="AO31" s="7"/>
      <c r="AP31" s="5">
        <f>(AO31-AN31)*0.0842</f>
        <v>0</v>
      </c>
      <c r="AQ31" s="5"/>
      <c r="AR31" s="5"/>
      <c r="AS31"/>
      <c r="AT31" s="27"/>
      <c r="AU31" s="27"/>
      <c r="AV31" s="27"/>
      <c r="AW31" s="27"/>
      <c r="AX31" s="7"/>
      <c r="AY31" s="7"/>
      <c r="AZ31" s="5">
        <f>(AY31-AX31)*0.0842</f>
        <v>0</v>
      </c>
      <c r="BA31" s="5"/>
      <c r="BB31" s="5"/>
      <c r="BC31"/>
      <c r="BD31" s="27"/>
      <c r="BE31" s="27"/>
      <c r="BF31" s="27"/>
      <c r="BG31" s="27"/>
      <c r="BH31" s="7"/>
      <c r="BI31" s="7"/>
      <c r="BJ31" s="5">
        <f>(BI31-BH31)*0.0842</f>
        <v>0</v>
      </c>
      <c r="BK31" s="5"/>
      <c r="BL31" s="5"/>
      <c r="BM31"/>
      <c r="BN31" s="27"/>
      <c r="BO31" s="27"/>
      <c r="BP31" s="27"/>
      <c r="BQ31" s="27"/>
      <c r="BR31" s="7"/>
      <c r="BS31" s="7"/>
      <c r="BT31" s="5">
        <f>(BS31-BR31)*0.0842</f>
        <v>0</v>
      </c>
      <c r="BU31" s="5"/>
      <c r="BV31" s="5"/>
      <c r="BW31"/>
      <c r="BX31" s="27"/>
      <c r="BY31" s="27"/>
      <c r="BZ31" s="27"/>
      <c r="CA31" s="27"/>
      <c r="CB31" s="74"/>
    </row>
    <row r="32" spans="1:147" s="6" customFormat="1" ht="14.1" customHeight="1" x14ac:dyDescent="0.25">
      <c r="A32" s="21"/>
      <c r="B32" s="21">
        <v>1.4583333333333333</v>
      </c>
      <c r="C32" s="21"/>
      <c r="D32" s="22">
        <f>SUM(E32,T32,AD32,AN32,AX32,BH32,BR32)</f>
        <v>1.4583333333333335</v>
      </c>
      <c r="E32" s="98">
        <f>(F29-E29)+(F30-E30)+(F31-E31)</f>
        <v>0</v>
      </c>
      <c r="F32" s="99"/>
      <c r="G32" s="9">
        <f>SUM(G29:G31)</f>
        <v>0</v>
      </c>
      <c r="H32" s="9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77">
        <f>(U29-T29)+(U30-T30)+(U31-T31)</f>
        <v>0.37500000000000006</v>
      </c>
      <c r="U32" s="78"/>
      <c r="V32" s="11">
        <f>SUM(V29:V31)</f>
        <v>3.1575000000000006E-2</v>
      </c>
      <c r="W32" s="11"/>
      <c r="X32" s="11"/>
      <c r="Y32" s="11"/>
      <c r="Z32" s="11"/>
      <c r="AA32" s="11"/>
      <c r="AB32" s="11"/>
      <c r="AC32" s="11"/>
      <c r="AD32" s="87">
        <f>((AE29-AD29)+(AE30-AD30)+(AE31-AD31))</f>
        <v>0.37499999999999994</v>
      </c>
      <c r="AE32" s="87"/>
      <c r="AF32" s="9">
        <f>SUM(AF29:AF31)</f>
        <v>3.1574999999999992E-2</v>
      </c>
      <c r="AG32" s="9"/>
      <c r="AH32" s="9"/>
      <c r="AI32" s="9"/>
      <c r="AJ32" s="9"/>
      <c r="AK32" s="9"/>
      <c r="AL32" s="9"/>
      <c r="AM32" s="9"/>
      <c r="AN32" s="88">
        <f>((AO29-AN29)+(AO30-AN30)+(AO31-AN31))</f>
        <v>0</v>
      </c>
      <c r="AO32" s="88"/>
      <c r="AP32" s="9">
        <f>SUM(AP29:AP31)</f>
        <v>0</v>
      </c>
      <c r="AQ32" s="9"/>
      <c r="AR32" s="9"/>
      <c r="AS32" s="9"/>
      <c r="AT32" s="9"/>
      <c r="AU32" s="9"/>
      <c r="AV32" s="9"/>
      <c r="AW32" s="9"/>
      <c r="AX32" s="83">
        <f>((AY29-AX29)+(AY30-AX30)+(AY31-AX31))</f>
        <v>0.37499999999999994</v>
      </c>
      <c r="AY32" s="83"/>
      <c r="AZ32" s="9">
        <f>SUM(AZ29:AZ31)</f>
        <v>3.1574999999999992E-2</v>
      </c>
      <c r="BA32" s="9"/>
      <c r="BB32" s="9"/>
      <c r="BC32" s="9"/>
      <c r="BD32" s="9"/>
      <c r="BE32" s="9"/>
      <c r="BF32" s="9"/>
      <c r="BG32" s="9"/>
      <c r="BH32" s="83">
        <f>((BI29-BH29)+(BI30-BH30)+(BI31-BH31))</f>
        <v>0.33333333333333343</v>
      </c>
      <c r="BI32" s="83"/>
      <c r="BJ32" s="9">
        <f>SUM(BJ29:BJ31)</f>
        <v>2.8066666666666674E-2</v>
      </c>
      <c r="BK32" s="9"/>
      <c r="BL32" s="9"/>
      <c r="BM32" s="9"/>
      <c r="BN32" s="9"/>
      <c r="BO32" s="9"/>
      <c r="BP32" s="9"/>
      <c r="BQ32" s="9"/>
      <c r="BR32" s="83">
        <f>((BS29-BR29)+(BS30-BR30)+(BS31-BR31))</f>
        <v>0</v>
      </c>
      <c r="BS32" s="83"/>
      <c r="BT32" s="9">
        <f>SUM(BT29:BT31)</f>
        <v>0</v>
      </c>
      <c r="BU32" s="25"/>
      <c r="BV32" s="25"/>
      <c r="BW32" s="25"/>
      <c r="BX32" s="25"/>
      <c r="BY32" s="25"/>
      <c r="BZ32" s="25"/>
      <c r="CA32" s="25"/>
      <c r="CB32" s="74"/>
    </row>
    <row r="33" spans="1:147" x14ac:dyDescent="0.3">
      <c r="A33" s="86" t="s">
        <v>20</v>
      </c>
      <c r="B33" s="86"/>
      <c r="C33" s="86"/>
      <c r="D33" s="86"/>
      <c r="E33" s="7">
        <v>0.33333333333333331</v>
      </c>
      <c r="F33" s="7">
        <v>0.47916666666666669</v>
      </c>
      <c r="G33" s="5">
        <f>(F33-E33)*0.0842</f>
        <v>1.2279166666666669E-2</v>
      </c>
      <c r="H33" s="5">
        <f>E33-H$2</f>
        <v>0.33333333333333331</v>
      </c>
      <c r="I33" s="5">
        <f>F33-E33</f>
        <v>0.14583333333333337</v>
      </c>
      <c r="J33" s="5">
        <f>E34-F33</f>
        <v>4.1666666666666685E-2</v>
      </c>
      <c r="K33" s="5">
        <f>F34-E34</f>
        <v>0.22916666666666663</v>
      </c>
      <c r="L33" s="5">
        <f>E35-F34</f>
        <v>-0.75</v>
      </c>
      <c r="M33" s="5">
        <f>F35-E35</f>
        <v>0</v>
      </c>
      <c r="N33" s="5">
        <f>I$2-F35</f>
        <v>1</v>
      </c>
      <c r="O33" s="5"/>
      <c r="P33" s="5"/>
      <c r="Q33" s="5"/>
      <c r="R33" s="5"/>
      <c r="S33" s="5"/>
      <c r="T33" s="7">
        <v>0.41666666666666669</v>
      </c>
      <c r="U33" s="7">
        <v>0.58333333333333337</v>
      </c>
      <c r="V33" s="5">
        <f>(U33-T33)*0.0842</f>
        <v>1.4033333333333335E-2</v>
      </c>
      <c r="W33" s="5">
        <f>T33-W$2</f>
        <v>0.41666666666666669</v>
      </c>
      <c r="X33" s="5">
        <f>U33-T33</f>
        <v>0.16666666666666669</v>
      </c>
      <c r="Y33" s="5">
        <f>T34-U33</f>
        <v>4.166666666666663E-2</v>
      </c>
      <c r="Z33" s="5">
        <f>U34-T34</f>
        <v>0.20833333333333337</v>
      </c>
      <c r="AA33" s="5">
        <f>T35-U34</f>
        <v>-0.83333333333333337</v>
      </c>
      <c r="AB33" s="5">
        <f>U35-T35</f>
        <v>0</v>
      </c>
      <c r="AC33" s="5">
        <f>X$2-U35</f>
        <v>1</v>
      </c>
      <c r="AD33" s="7"/>
      <c r="AE33" s="7"/>
      <c r="AF33" s="5">
        <f>(AE33-AD33)*0.0842</f>
        <v>0</v>
      </c>
      <c r="AG33" s="5">
        <f>AD33-AG$2</f>
        <v>0</v>
      </c>
      <c r="AH33" s="5">
        <f>AE33-AD33</f>
        <v>0</v>
      </c>
      <c r="AI33" s="5">
        <f>AD34-AE33</f>
        <v>0</v>
      </c>
      <c r="AJ33" s="5">
        <f>AE34-AD34</f>
        <v>0</v>
      </c>
      <c r="AK33" s="5">
        <f>AD35-AE34</f>
        <v>0</v>
      </c>
      <c r="AL33" s="5">
        <f>AE35-AD35</f>
        <v>0</v>
      </c>
      <c r="AM33" s="5">
        <f>AH$2-AE35</f>
        <v>1</v>
      </c>
      <c r="AN33" s="7">
        <v>0.33333333333333331</v>
      </c>
      <c r="AO33" s="7">
        <v>0.5</v>
      </c>
      <c r="AP33" s="5">
        <f>(AO33-AN33)*0.0842</f>
        <v>1.4033333333333335E-2</v>
      </c>
      <c r="AQ33" s="5">
        <f>AN33-AQ$2</f>
        <v>0.33333333333333331</v>
      </c>
      <c r="AR33" s="5">
        <f>AO33-AN33</f>
        <v>0.16666666666666669</v>
      </c>
      <c r="AS33" s="5">
        <f>AN34-AO33</f>
        <v>4.166666666666663E-2</v>
      </c>
      <c r="AT33" s="5">
        <f>AO34-AN34</f>
        <v>0.20833333333333337</v>
      </c>
      <c r="AU33" s="5">
        <f>AN35-AO34</f>
        <v>-0.75</v>
      </c>
      <c r="AV33" s="5">
        <f>AO35-AN35</f>
        <v>0</v>
      </c>
      <c r="AW33" s="5">
        <f>AR$2-AO35</f>
        <v>1</v>
      </c>
      <c r="AX33" s="7"/>
      <c r="AY33" s="7"/>
      <c r="AZ33" s="5">
        <f>(AY33-AX33)*0.0842</f>
        <v>0</v>
      </c>
      <c r="BA33" s="5">
        <f>AX33-BA$2</f>
        <v>0</v>
      </c>
      <c r="BB33" s="5">
        <f>AY33-AX33</f>
        <v>0</v>
      </c>
      <c r="BC33" s="5">
        <f>AX34-AY33</f>
        <v>0</v>
      </c>
      <c r="BD33" s="5">
        <f>AY34-AX34</f>
        <v>0</v>
      </c>
      <c r="BE33" s="5">
        <f>AX35-AY34</f>
        <v>0</v>
      </c>
      <c r="BF33" s="5">
        <f>AY35-AX35</f>
        <v>0</v>
      </c>
      <c r="BG33" s="5">
        <f>BB$2-AY35</f>
        <v>1</v>
      </c>
      <c r="BH33" s="7">
        <v>0.45833333333333331</v>
      </c>
      <c r="BI33" s="7">
        <v>0.625</v>
      </c>
      <c r="BJ33" s="5">
        <f>(BI33-BH33)*0.0842</f>
        <v>1.4033333333333335E-2</v>
      </c>
      <c r="BK33" s="5">
        <f>BH33-BK$2</f>
        <v>0.45833333333333331</v>
      </c>
      <c r="BL33" s="5">
        <f>BI33-BH33</f>
        <v>0.16666666666666669</v>
      </c>
      <c r="BM33" s="5">
        <f>BH34-BI33</f>
        <v>4.166666666666663E-2</v>
      </c>
      <c r="BN33" s="5">
        <f>BI34-BH34</f>
        <v>0.16666666666666674</v>
      </c>
      <c r="BO33" s="5">
        <f>BH35-BI34</f>
        <v>-0.83333333333333337</v>
      </c>
      <c r="BP33" s="5">
        <f>BI35-BH35</f>
        <v>0</v>
      </c>
      <c r="BQ33" s="5">
        <f>BL$2-BI35</f>
        <v>1</v>
      </c>
      <c r="BR33" s="7"/>
      <c r="BS33" s="7"/>
      <c r="BT33" s="5">
        <f>(BS33-BR33)*0.0842</f>
        <v>0</v>
      </c>
      <c r="BU33" s="5">
        <f>BR33-BU$2</f>
        <v>0</v>
      </c>
      <c r="BV33" s="5">
        <f>BS33-BR33</f>
        <v>0</v>
      </c>
      <c r="BW33" s="5">
        <f>BR34-BS33</f>
        <v>0</v>
      </c>
      <c r="BX33" s="5">
        <f>BS34-BR34</f>
        <v>0</v>
      </c>
      <c r="BY33" s="5">
        <f>BR35-BS34</f>
        <v>0</v>
      </c>
      <c r="BZ33" s="5">
        <f>BS35-BR35</f>
        <v>0</v>
      </c>
      <c r="CA33" s="5">
        <f>BV$2-BS35</f>
        <v>1</v>
      </c>
      <c r="CB33" s="74"/>
      <c r="CC33" s="23"/>
      <c r="CN33" s="23"/>
      <c r="CY33" s="23"/>
      <c r="DJ33" s="23"/>
      <c r="DU33" s="23"/>
      <c r="EF33" s="23"/>
      <c r="EQ33" s="23"/>
    </row>
    <row r="34" spans="1:147" x14ac:dyDescent="0.3">
      <c r="A34" s="19"/>
      <c r="B34" s="19"/>
      <c r="C34" s="19"/>
      <c r="D34" s="20"/>
      <c r="E34" s="7">
        <v>0.52083333333333337</v>
      </c>
      <c r="F34" s="7">
        <v>0.75</v>
      </c>
      <c r="G34" s="5">
        <f>(F34-E34)*0.0842</f>
        <v>1.9295833333333328E-2</v>
      </c>
      <c r="K34" s="27"/>
      <c r="L34" s="27"/>
      <c r="M34" s="27"/>
      <c r="N34" s="27"/>
      <c r="O34" s="27"/>
      <c r="P34" s="27"/>
      <c r="Q34" s="27"/>
      <c r="R34" s="27"/>
      <c r="S34" s="27"/>
      <c r="T34" s="7">
        <v>0.625</v>
      </c>
      <c r="U34" s="7">
        <v>0.83333333333333337</v>
      </c>
      <c r="V34" s="5">
        <f>(U34-T34)*0.0842</f>
        <v>1.7541666666666671E-2</v>
      </c>
      <c r="W34"/>
      <c r="X34"/>
      <c r="Y34"/>
      <c r="Z34" s="27"/>
      <c r="AA34" s="27"/>
      <c r="AB34" s="27"/>
      <c r="AC34" s="27"/>
      <c r="AD34" s="7"/>
      <c r="AE34" s="7"/>
      <c r="AF34" s="5">
        <f>(AE34-AD34)*0.0842</f>
        <v>0</v>
      </c>
      <c r="AG34"/>
      <c r="AH34"/>
      <c r="AI34"/>
      <c r="AJ34" s="27"/>
      <c r="AK34" s="27"/>
      <c r="AL34" s="27"/>
      <c r="AM34" s="27"/>
      <c r="AN34" s="7">
        <v>0.54166666666666663</v>
      </c>
      <c r="AO34" s="7">
        <v>0.75</v>
      </c>
      <c r="AP34" s="5">
        <f>(AO34-AN34)*0.0842</f>
        <v>1.7541666666666671E-2</v>
      </c>
      <c r="AQ34"/>
      <c r="AR34"/>
      <c r="AS34"/>
      <c r="AT34" s="27"/>
      <c r="AU34" s="27"/>
      <c r="AV34" s="27"/>
      <c r="AW34" s="27"/>
      <c r="AX34" s="7"/>
      <c r="AY34" s="7"/>
      <c r="AZ34" s="5">
        <f>(AY34-AX34)*0.0842</f>
        <v>0</v>
      </c>
      <c r="BA34"/>
      <c r="BB34"/>
      <c r="BC34"/>
      <c r="BD34" s="27"/>
      <c r="BE34" s="27"/>
      <c r="BF34" s="27"/>
      <c r="BG34" s="27"/>
      <c r="BH34" s="7">
        <v>0.66666666666666663</v>
      </c>
      <c r="BI34" s="7">
        <v>0.83333333333333337</v>
      </c>
      <c r="BJ34" s="5">
        <f>(BI34-BH34)*0.0842</f>
        <v>1.4033333333333339E-2</v>
      </c>
      <c r="BK34"/>
      <c r="BL34"/>
      <c r="BM34"/>
      <c r="BN34" s="27"/>
      <c r="BO34" s="27"/>
      <c r="BP34" s="27"/>
      <c r="BQ34" s="27"/>
      <c r="BR34" s="7"/>
      <c r="BS34" s="7"/>
      <c r="BT34" s="5">
        <f>(BS34-BR34)*0.0842</f>
        <v>0</v>
      </c>
      <c r="BU34"/>
      <c r="BV34"/>
      <c r="BW34"/>
      <c r="BX34" s="27"/>
      <c r="BY34" s="27"/>
      <c r="BZ34" s="27"/>
      <c r="CA34" s="27"/>
      <c r="CB34" s="74"/>
      <c r="CC34" s="24"/>
      <c r="CN34" s="24"/>
      <c r="CY34" s="24"/>
      <c r="DJ34" s="24"/>
      <c r="DU34" s="24"/>
      <c r="EF34" s="24"/>
      <c r="EQ34" s="24"/>
    </row>
    <row r="35" spans="1:147" x14ac:dyDescent="0.3">
      <c r="A35" s="75" t="s">
        <v>0</v>
      </c>
      <c r="B35" s="76"/>
      <c r="C35" s="19"/>
      <c r="D35" s="20"/>
      <c r="E35" s="7"/>
      <c r="F35" s="7"/>
      <c r="G35" s="5">
        <f>(F35-E35)*0.0842</f>
        <v>0</v>
      </c>
      <c r="H35" s="5"/>
      <c r="I35" s="5"/>
      <c r="K35" s="27"/>
      <c r="L35" s="27"/>
      <c r="M35" s="27"/>
      <c r="N35" s="27"/>
      <c r="O35" s="27"/>
      <c r="P35" s="27"/>
      <c r="Q35" s="27"/>
      <c r="R35" s="27"/>
      <c r="S35" s="27"/>
      <c r="T35" s="7"/>
      <c r="U35" s="7"/>
      <c r="V35" s="5">
        <f>(U35-T35)*0.0842</f>
        <v>0</v>
      </c>
      <c r="W35" s="5"/>
      <c r="X35" s="5"/>
      <c r="Y35"/>
      <c r="Z35" s="27"/>
      <c r="AA35" s="27"/>
      <c r="AB35" s="27"/>
      <c r="AC35" s="27"/>
      <c r="AD35" s="7"/>
      <c r="AE35" s="7"/>
      <c r="AF35" s="5">
        <f>(AE35-AD35)*0.0842</f>
        <v>0</v>
      </c>
      <c r="AG35" s="5"/>
      <c r="AH35" s="5"/>
      <c r="AI35"/>
      <c r="AJ35" s="27"/>
      <c r="AK35" s="27"/>
      <c r="AL35" s="27"/>
      <c r="AM35" s="27"/>
      <c r="AN35" s="7"/>
      <c r="AO35" s="7"/>
      <c r="AP35" s="5">
        <f>(AO35-AN35)*0.0842</f>
        <v>0</v>
      </c>
      <c r="AQ35" s="5"/>
      <c r="AR35" s="5"/>
      <c r="AS35"/>
      <c r="AT35" s="27"/>
      <c r="AU35" s="27"/>
      <c r="AV35" s="27"/>
      <c r="AW35" s="27"/>
      <c r="AX35" s="7"/>
      <c r="AY35" s="7"/>
      <c r="AZ35" s="5">
        <f>(AY35-AX35)*0.0842</f>
        <v>0</v>
      </c>
      <c r="BA35" s="5"/>
      <c r="BB35" s="5"/>
      <c r="BC35"/>
      <c r="BD35" s="27"/>
      <c r="BE35" s="27"/>
      <c r="BF35" s="27"/>
      <c r="BG35" s="27"/>
      <c r="BH35" s="7"/>
      <c r="BI35" s="7"/>
      <c r="BJ35" s="5">
        <f>(BI35-BH35)*0.0842</f>
        <v>0</v>
      </c>
      <c r="BK35" s="5"/>
      <c r="BL35" s="5"/>
      <c r="BM35"/>
      <c r="BN35" s="27"/>
      <c r="BO35" s="27"/>
      <c r="BP35" s="27"/>
      <c r="BQ35" s="27"/>
      <c r="BR35" s="7"/>
      <c r="BS35" s="7"/>
      <c r="BT35" s="5">
        <f>(BS35-BR35)*0.0842</f>
        <v>0</v>
      </c>
      <c r="BU35" s="5"/>
      <c r="BV35" s="5"/>
      <c r="BW35"/>
      <c r="BX35" s="27"/>
      <c r="BY35" s="27"/>
      <c r="BZ35" s="27"/>
      <c r="CA35" s="27"/>
      <c r="CB35" s="74"/>
    </row>
    <row r="36" spans="1:147" s="6" customFormat="1" ht="14.1" customHeight="1" x14ac:dyDescent="0.25">
      <c r="A36" s="21"/>
      <c r="B36" s="21">
        <v>1.4583333333333333</v>
      </c>
      <c r="C36" s="21"/>
      <c r="D36" s="22">
        <f>SUM(E36,T36,AD36,AN36,AX36,BH36,BR36)</f>
        <v>1.4583333333333335</v>
      </c>
      <c r="E36" s="98">
        <f>(F33-E33)+(F34-E34)+(F35-E35)</f>
        <v>0.375</v>
      </c>
      <c r="F36" s="99"/>
      <c r="G36" s="9">
        <f>SUM(G33:G35)</f>
        <v>3.1574999999999999E-2</v>
      </c>
      <c r="H36" s="9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77">
        <f>(U33-T33)+(U34-T34)+(U35-T35)</f>
        <v>0.37500000000000006</v>
      </c>
      <c r="U36" s="78"/>
      <c r="V36" s="11">
        <f>SUM(V33:V35)</f>
        <v>3.1575000000000006E-2</v>
      </c>
      <c r="W36" s="11"/>
      <c r="X36" s="11"/>
      <c r="Y36" s="11"/>
      <c r="Z36" s="11"/>
      <c r="AA36" s="11"/>
      <c r="AB36" s="11"/>
      <c r="AC36" s="11"/>
      <c r="AD36" s="87">
        <f>((AE33-AD33)+(AE34-AD34)+(AE35-AD35))</f>
        <v>0</v>
      </c>
      <c r="AE36" s="87"/>
      <c r="AF36" s="9">
        <f>SUM(AF33:AF35)</f>
        <v>0</v>
      </c>
      <c r="AG36" s="9"/>
      <c r="AH36" s="9"/>
      <c r="AI36" s="9"/>
      <c r="AJ36" s="9"/>
      <c r="AK36" s="9"/>
      <c r="AL36" s="9"/>
      <c r="AM36" s="9"/>
      <c r="AN36" s="88">
        <f>((AO33-AN33)+(AO34-AN34)+(AO35-AN35))</f>
        <v>0.37500000000000006</v>
      </c>
      <c r="AO36" s="88"/>
      <c r="AP36" s="9">
        <f>SUM(AP33:AP35)</f>
        <v>3.1575000000000006E-2</v>
      </c>
      <c r="AQ36" s="9"/>
      <c r="AR36" s="9"/>
      <c r="AS36" s="9"/>
      <c r="AT36" s="9"/>
      <c r="AU36" s="9"/>
      <c r="AV36" s="9"/>
      <c r="AW36" s="9"/>
      <c r="AX36" s="83">
        <f>((AY33-AX33)+(AY34-AX34)+(AY35-AX35))</f>
        <v>0</v>
      </c>
      <c r="AY36" s="83"/>
      <c r="AZ36" s="9">
        <f>SUM(AZ33:AZ35)</f>
        <v>0</v>
      </c>
      <c r="BA36" s="9"/>
      <c r="BB36" s="9"/>
      <c r="BC36" s="9"/>
      <c r="BD36" s="9"/>
      <c r="BE36" s="9"/>
      <c r="BF36" s="9"/>
      <c r="BG36" s="9"/>
      <c r="BH36" s="83">
        <f>((BI33-BH33)+(BI34-BH34)+(BI35-BH35))</f>
        <v>0.33333333333333343</v>
      </c>
      <c r="BI36" s="83"/>
      <c r="BJ36" s="9">
        <f>SUM(BJ33:BJ35)</f>
        <v>2.8066666666666674E-2</v>
      </c>
      <c r="BK36" s="9"/>
      <c r="BL36" s="9"/>
      <c r="BM36" s="9"/>
      <c r="BN36" s="9"/>
      <c r="BO36" s="9"/>
      <c r="BP36" s="9"/>
      <c r="BQ36" s="9"/>
      <c r="BR36" s="83">
        <f>((BS33-BR33)+(BS34-BR34)+(BS35-BR35))</f>
        <v>0</v>
      </c>
      <c r="BS36" s="83"/>
      <c r="BT36" s="9">
        <f>SUM(BT33:BT35)</f>
        <v>0</v>
      </c>
      <c r="BU36" s="25"/>
      <c r="BV36" s="25"/>
      <c r="BW36" s="25"/>
      <c r="BX36" s="25"/>
      <c r="BY36" s="25"/>
      <c r="BZ36" s="25"/>
      <c r="CA36" s="25"/>
      <c r="CB36" s="74"/>
    </row>
    <row r="37" spans="1:147" x14ac:dyDescent="0.3">
      <c r="A37" s="86" t="s">
        <v>21</v>
      </c>
      <c r="B37" s="86"/>
      <c r="C37" s="86"/>
      <c r="D37" s="86"/>
      <c r="E37" s="7">
        <v>0.41666666666666669</v>
      </c>
      <c r="F37" s="7">
        <v>0.5625</v>
      </c>
      <c r="G37" s="5">
        <f>(F37-E37)*0.0842</f>
        <v>1.2279166666666664E-2</v>
      </c>
      <c r="H37" s="5">
        <f>E37-H$2</f>
        <v>0.41666666666666669</v>
      </c>
      <c r="I37" s="5">
        <f>F37-E37</f>
        <v>0.14583333333333331</v>
      </c>
      <c r="J37" s="5">
        <f>E38-F37</f>
        <v>4.166666666666663E-2</v>
      </c>
      <c r="K37" s="5">
        <f>F38-E38</f>
        <v>0.22916666666666674</v>
      </c>
      <c r="L37" s="5">
        <f>E39-F38</f>
        <v>-0.83333333333333337</v>
      </c>
      <c r="M37" s="5">
        <f>F39-E39</f>
        <v>0</v>
      </c>
      <c r="N37" s="5">
        <f>I$2-F39</f>
        <v>1</v>
      </c>
      <c r="O37" s="5"/>
      <c r="P37" s="5"/>
      <c r="Q37" s="5"/>
      <c r="R37" s="5"/>
      <c r="S37" s="5"/>
      <c r="T37" s="7">
        <v>0.33333333333333331</v>
      </c>
      <c r="U37" s="7">
        <v>0.54166666666666663</v>
      </c>
      <c r="V37" s="5">
        <f>(U37-T37)*0.0842</f>
        <v>1.7541666666666664E-2</v>
      </c>
      <c r="W37" s="5">
        <f>T37-W$2</f>
        <v>0.33333333333333331</v>
      </c>
      <c r="X37" s="5">
        <f>U37-T37</f>
        <v>0.20833333333333331</v>
      </c>
      <c r="Y37" s="5">
        <f>T38-U37</f>
        <v>4.1666666666666741E-2</v>
      </c>
      <c r="Z37" s="5">
        <f>U38-T38</f>
        <v>0.16666666666666663</v>
      </c>
      <c r="AA37" s="5">
        <f>T39-U38</f>
        <v>-0.75</v>
      </c>
      <c r="AB37" s="5">
        <f>U39-T39</f>
        <v>0</v>
      </c>
      <c r="AC37" s="5">
        <f>X$2-U39</f>
        <v>1</v>
      </c>
      <c r="AD37" s="7"/>
      <c r="AE37" s="7"/>
      <c r="AF37" s="5">
        <f>(AE37-AD37)*0.0842</f>
        <v>0</v>
      </c>
      <c r="AG37" s="5">
        <f>AD37-AG$2</f>
        <v>0</v>
      </c>
      <c r="AH37" s="5">
        <f>AE37-AD37</f>
        <v>0</v>
      </c>
      <c r="AI37" s="5">
        <f>AD38-AE37</f>
        <v>0</v>
      </c>
      <c r="AJ37" s="5">
        <f>AE38-AD38</f>
        <v>0</v>
      </c>
      <c r="AK37" s="5">
        <f>AD39-AE38</f>
        <v>0</v>
      </c>
      <c r="AL37" s="5">
        <f>AE39-AD39</f>
        <v>0</v>
      </c>
      <c r="AM37" s="5">
        <f>AH$2-AE39</f>
        <v>1</v>
      </c>
      <c r="AN37" s="7"/>
      <c r="AO37" s="7"/>
      <c r="AP37" s="5">
        <f>(AO37-AN37)*0.0842</f>
        <v>0</v>
      </c>
      <c r="AQ37" s="5">
        <f>AN37-AQ$2</f>
        <v>0</v>
      </c>
      <c r="AR37" s="5">
        <f>AO37-AN37</f>
        <v>0</v>
      </c>
      <c r="AS37" s="5">
        <f>AN38-AO37</f>
        <v>0</v>
      </c>
      <c r="AT37" s="5">
        <f>AO38-AN38</f>
        <v>0</v>
      </c>
      <c r="AU37" s="5">
        <f>AN39-AO38</f>
        <v>0</v>
      </c>
      <c r="AV37" s="5">
        <f>AO39-AN39</f>
        <v>0</v>
      </c>
      <c r="AW37" s="5">
        <f>AR$2-AO39</f>
        <v>1</v>
      </c>
      <c r="AX37" s="7">
        <v>0.45833333333333331</v>
      </c>
      <c r="AY37" s="7">
        <v>0.625</v>
      </c>
      <c r="AZ37" s="5">
        <f>(AY37-AX37)*0.0842</f>
        <v>1.4033333333333335E-2</v>
      </c>
      <c r="BA37" s="5">
        <f>AX37-BA$2</f>
        <v>0.45833333333333331</v>
      </c>
      <c r="BB37" s="5">
        <f>AY37-AX37</f>
        <v>0.16666666666666669</v>
      </c>
      <c r="BC37" s="5">
        <f>AX38-AY37</f>
        <v>4.166666666666663E-2</v>
      </c>
      <c r="BD37" s="5">
        <f>AY38-AX38</f>
        <v>0.16666666666666674</v>
      </c>
      <c r="BE37" s="5">
        <f>AX39-AY38</f>
        <v>-0.83333333333333337</v>
      </c>
      <c r="BF37" s="5">
        <f>AY39-AX39</f>
        <v>0</v>
      </c>
      <c r="BG37" s="5">
        <f>BB$2-AY39</f>
        <v>1</v>
      </c>
      <c r="BH37" s="7">
        <v>0.41666666666666669</v>
      </c>
      <c r="BI37" s="7">
        <v>0.54166666666666663</v>
      </c>
      <c r="BJ37" s="5">
        <f>(BI37-BH37)*0.0842</f>
        <v>1.0524999999999994E-2</v>
      </c>
      <c r="BK37" s="5">
        <f>BH37-BK$2</f>
        <v>0.41666666666666669</v>
      </c>
      <c r="BL37" s="5">
        <f>BI37-BH37</f>
        <v>0.12499999999999994</v>
      </c>
      <c r="BM37" s="5">
        <f>BH38-BI37</f>
        <v>4.1666666666666741E-2</v>
      </c>
      <c r="BN37" s="5">
        <f>BI38-BH38</f>
        <v>0.25</v>
      </c>
      <c r="BO37" s="5">
        <f>BH39-BI38</f>
        <v>-0.83333333333333337</v>
      </c>
      <c r="BP37" s="5">
        <f>BI39-BH39</f>
        <v>0</v>
      </c>
      <c r="BQ37" s="5">
        <f>BL$2-BI39</f>
        <v>1</v>
      </c>
      <c r="BR37" s="7"/>
      <c r="BS37" s="7"/>
      <c r="BT37" s="5">
        <f>(BS37-BR37)*0.0842</f>
        <v>0</v>
      </c>
      <c r="BU37" s="5">
        <f>BR37-BU$2</f>
        <v>0</v>
      </c>
      <c r="BV37" s="5">
        <f>BS37-BR37</f>
        <v>0</v>
      </c>
      <c r="BW37" s="5">
        <f>BR38-BS37</f>
        <v>0</v>
      </c>
      <c r="BX37" s="5">
        <f>BS38-BR38</f>
        <v>0</v>
      </c>
      <c r="BY37" s="5">
        <f>BR39-BS38</f>
        <v>0</v>
      </c>
      <c r="BZ37" s="5">
        <f>BS39-BR39</f>
        <v>0</v>
      </c>
      <c r="CA37" s="5">
        <f>BV$2-BS39</f>
        <v>1</v>
      </c>
      <c r="CB37" s="74"/>
      <c r="CC37" s="23"/>
      <c r="CN37" s="23"/>
      <c r="CY37" s="23"/>
      <c r="DJ37" s="23"/>
      <c r="DU37" s="23"/>
      <c r="EF37" s="23"/>
      <c r="EQ37" s="23"/>
    </row>
    <row r="38" spans="1:147" x14ac:dyDescent="0.3">
      <c r="A38" s="19"/>
      <c r="B38" s="19"/>
      <c r="C38" s="19"/>
      <c r="D38" s="20"/>
      <c r="E38" s="7">
        <v>0.60416666666666663</v>
      </c>
      <c r="F38" s="7">
        <v>0.83333333333333337</v>
      </c>
      <c r="G38" s="5">
        <f>(F38-E38)*0.0842</f>
        <v>1.9295833333333338E-2</v>
      </c>
      <c r="K38" s="27"/>
      <c r="L38" s="27"/>
      <c r="M38" s="27"/>
      <c r="N38" s="27"/>
      <c r="O38" s="27"/>
      <c r="P38" s="27"/>
      <c r="Q38" s="27"/>
      <c r="R38" s="27"/>
      <c r="S38" s="27"/>
      <c r="T38" s="7">
        <v>0.58333333333333337</v>
      </c>
      <c r="U38" s="7">
        <v>0.75</v>
      </c>
      <c r="V38" s="5">
        <f>(U38-T38)*0.0842</f>
        <v>1.403333333333333E-2</v>
      </c>
      <c r="W38"/>
      <c r="X38"/>
      <c r="Y38"/>
      <c r="Z38" s="27"/>
      <c r="AA38" s="27"/>
      <c r="AB38" s="27"/>
      <c r="AC38" s="27"/>
      <c r="AD38" s="7"/>
      <c r="AE38" s="7"/>
      <c r="AF38" s="5">
        <f>(AE38-AD38)*0.0842</f>
        <v>0</v>
      </c>
      <c r="AG38"/>
      <c r="AH38"/>
      <c r="AI38"/>
      <c r="AJ38" s="27"/>
      <c r="AK38" s="27"/>
      <c r="AL38" s="27"/>
      <c r="AM38" s="27"/>
      <c r="AN38" s="7"/>
      <c r="AO38" s="7"/>
      <c r="AP38" s="5">
        <f>(AO38-AN38)*0.0842</f>
        <v>0</v>
      </c>
      <c r="AQ38"/>
      <c r="AR38"/>
      <c r="AS38"/>
      <c r="AT38" s="27"/>
      <c r="AU38" s="27"/>
      <c r="AV38" s="27"/>
      <c r="AW38" s="27"/>
      <c r="AX38" s="7">
        <v>0.66666666666666663</v>
      </c>
      <c r="AY38" s="7">
        <v>0.83333333333333337</v>
      </c>
      <c r="AZ38" s="5">
        <f>(AY38-AX38)*0.0842</f>
        <v>1.4033333333333339E-2</v>
      </c>
      <c r="BA38"/>
      <c r="BB38"/>
      <c r="BC38"/>
      <c r="BD38" s="27"/>
      <c r="BE38" s="27"/>
      <c r="BF38" s="27"/>
      <c r="BG38" s="27"/>
      <c r="BH38" s="7">
        <v>0.58333333333333337</v>
      </c>
      <c r="BI38" s="7">
        <v>0.83333333333333337</v>
      </c>
      <c r="BJ38" s="5">
        <f>(BI38-BH38)*0.0842</f>
        <v>2.1049999999999999E-2</v>
      </c>
      <c r="BK38"/>
      <c r="BL38"/>
      <c r="BM38"/>
      <c r="BN38" s="27"/>
      <c r="BO38" s="27"/>
      <c r="BP38" s="27"/>
      <c r="BQ38" s="27"/>
      <c r="BR38" s="7"/>
      <c r="BS38" s="7"/>
      <c r="BT38" s="5">
        <f>(BS38-BR38)*0.0842</f>
        <v>0</v>
      </c>
      <c r="BU38"/>
      <c r="BV38"/>
      <c r="BW38"/>
      <c r="BX38" s="27"/>
      <c r="BY38" s="27"/>
      <c r="BZ38" s="27"/>
      <c r="CA38" s="27"/>
      <c r="CB38" s="74"/>
      <c r="CC38" s="24"/>
      <c r="CN38" s="24"/>
      <c r="CY38" s="24"/>
      <c r="DJ38" s="24"/>
      <c r="DU38" s="24"/>
      <c r="EF38" s="24"/>
      <c r="EQ38" s="24"/>
    </row>
    <row r="39" spans="1:147" x14ac:dyDescent="0.3">
      <c r="A39" s="75" t="s">
        <v>10</v>
      </c>
      <c r="B39" s="76"/>
      <c r="C39" s="19"/>
      <c r="D39" s="20"/>
      <c r="E39" s="7"/>
      <c r="F39" s="7"/>
      <c r="G39" s="5">
        <f>(F39-E39)*0.0842</f>
        <v>0</v>
      </c>
      <c r="H39" s="5"/>
      <c r="I39" s="5"/>
      <c r="K39" s="27"/>
      <c r="L39" s="27"/>
      <c r="M39" s="27"/>
      <c r="N39" s="27"/>
      <c r="O39" s="27"/>
      <c r="P39" s="27"/>
      <c r="Q39" s="27"/>
      <c r="R39" s="27"/>
      <c r="S39" s="27"/>
      <c r="T39" s="7"/>
      <c r="U39" s="7"/>
      <c r="V39" s="5">
        <f>(U39-T39)*0.0842</f>
        <v>0</v>
      </c>
      <c r="W39" s="5"/>
      <c r="X39" s="5"/>
      <c r="Y39"/>
      <c r="Z39" s="27"/>
      <c r="AA39" s="27"/>
      <c r="AB39" s="27"/>
      <c r="AC39" s="27"/>
      <c r="AD39" s="7"/>
      <c r="AE39" s="7"/>
      <c r="AF39" s="5">
        <f>(AE39-AD39)*0.0842</f>
        <v>0</v>
      </c>
      <c r="AG39" s="5"/>
      <c r="AH39" s="5"/>
      <c r="AI39"/>
      <c r="AJ39" s="27"/>
      <c r="AK39" s="27"/>
      <c r="AL39" s="27"/>
      <c r="AM39" s="27"/>
      <c r="AN39" s="7"/>
      <c r="AO39" s="7"/>
      <c r="AP39" s="5">
        <f>(AO39-AN39)*0.0842</f>
        <v>0</v>
      </c>
      <c r="AQ39" s="5"/>
      <c r="AR39" s="5"/>
      <c r="AS39"/>
      <c r="AT39" s="27"/>
      <c r="AU39" s="27"/>
      <c r="AV39" s="27"/>
      <c r="AW39" s="27"/>
      <c r="AX39" s="7"/>
      <c r="AY39" s="7"/>
      <c r="AZ39" s="5">
        <f>(AY39-AX39)*0.0842</f>
        <v>0</v>
      </c>
      <c r="BA39" s="5"/>
      <c r="BB39" s="5"/>
      <c r="BC39"/>
      <c r="BD39" s="27"/>
      <c r="BE39" s="27"/>
      <c r="BF39" s="27"/>
      <c r="BG39" s="27"/>
      <c r="BH39" s="7"/>
      <c r="BI39" s="7"/>
      <c r="BJ39" s="5">
        <f>(BI39-BH39)*0.0842</f>
        <v>0</v>
      </c>
      <c r="BK39" s="5"/>
      <c r="BL39" s="5"/>
      <c r="BM39"/>
      <c r="BN39" s="27"/>
      <c r="BO39" s="27"/>
      <c r="BP39" s="27"/>
      <c r="BQ39" s="27"/>
      <c r="BR39" s="7"/>
      <c r="BS39" s="7"/>
      <c r="BT39" s="5">
        <f>(BS39-BR39)*0.0842</f>
        <v>0</v>
      </c>
      <c r="BU39" s="5"/>
      <c r="BV39" s="5"/>
      <c r="BW39"/>
      <c r="BX39" s="27"/>
      <c r="BY39" s="27"/>
      <c r="BZ39" s="27"/>
      <c r="CA39" s="27"/>
      <c r="CB39" s="74"/>
    </row>
    <row r="40" spans="1:147" s="6" customFormat="1" ht="14.1" customHeight="1" x14ac:dyDescent="0.25">
      <c r="A40" s="21"/>
      <c r="B40" s="21">
        <v>1.4583333333333333</v>
      </c>
      <c r="C40" s="21"/>
      <c r="D40" s="22">
        <f>SUM(E40,T40,AD40,AN40,AX40,BH40,BR40)</f>
        <v>1.4583333333333335</v>
      </c>
      <c r="E40" s="98">
        <f>(F37-E37)+(F38-E38)+(F39-E39)</f>
        <v>0.37500000000000006</v>
      </c>
      <c r="F40" s="99"/>
      <c r="G40" s="9">
        <f>SUM(G37:G39)</f>
        <v>3.1575000000000006E-2</v>
      </c>
      <c r="H40" s="9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77">
        <f>(U37-T37)+(U38-T38)+(U39-T39)</f>
        <v>0.37499999999999994</v>
      </c>
      <c r="U40" s="78"/>
      <c r="V40" s="11">
        <f>SUM(V37:V39)</f>
        <v>3.1574999999999992E-2</v>
      </c>
      <c r="W40" s="11"/>
      <c r="X40" s="11"/>
      <c r="Y40" s="11"/>
      <c r="Z40" s="11"/>
      <c r="AA40" s="11"/>
      <c r="AB40" s="11"/>
      <c r="AC40" s="11"/>
      <c r="AD40" s="87">
        <f>((AE37-AD37)+(AE38-AD38)+(AE39-AD39))</f>
        <v>0</v>
      </c>
      <c r="AE40" s="87"/>
      <c r="AF40" s="9">
        <f>SUM(AF37:AF39)</f>
        <v>0</v>
      </c>
      <c r="AG40" s="9"/>
      <c r="AH40" s="9"/>
      <c r="AI40" s="9"/>
      <c r="AJ40" s="9"/>
      <c r="AK40" s="9"/>
      <c r="AL40" s="9"/>
      <c r="AM40" s="9"/>
      <c r="AN40" s="88">
        <f>((AO37-AN37)+(AO38-AN38)+(AO39-AN39))</f>
        <v>0</v>
      </c>
      <c r="AO40" s="88"/>
      <c r="AP40" s="9">
        <f>SUM(AP37:AP39)</f>
        <v>0</v>
      </c>
      <c r="AQ40" s="9"/>
      <c r="AR40" s="9"/>
      <c r="AS40" s="9"/>
      <c r="AT40" s="9"/>
      <c r="AU40" s="9"/>
      <c r="AV40" s="9"/>
      <c r="AW40" s="9"/>
      <c r="AX40" s="83">
        <f>((AY37-AX37)+(AY38-AX38)+(AY39-AX39))</f>
        <v>0.33333333333333343</v>
      </c>
      <c r="AY40" s="83"/>
      <c r="AZ40" s="9">
        <f>SUM(AZ37:AZ39)</f>
        <v>2.8066666666666674E-2</v>
      </c>
      <c r="BA40" s="9"/>
      <c r="BB40" s="9"/>
      <c r="BC40" s="9"/>
      <c r="BD40" s="9"/>
      <c r="BE40" s="9"/>
      <c r="BF40" s="9"/>
      <c r="BG40" s="9"/>
      <c r="BH40" s="83">
        <f>((BI37-BH37)+(BI38-BH38)+(BI39-BH39))</f>
        <v>0.37499999999999994</v>
      </c>
      <c r="BI40" s="83"/>
      <c r="BJ40" s="9">
        <f>SUM(BJ37:BJ39)</f>
        <v>3.1574999999999992E-2</v>
      </c>
      <c r="BK40" s="9"/>
      <c r="BL40" s="9"/>
      <c r="BM40" s="9"/>
      <c r="BN40" s="9"/>
      <c r="BO40" s="9"/>
      <c r="BP40" s="9"/>
      <c r="BQ40" s="9"/>
      <c r="BR40" s="83">
        <f>((BS37-BR37)+(BS38-BR38)+(BS39-BR39))</f>
        <v>0</v>
      </c>
      <c r="BS40" s="83"/>
      <c r="BT40" s="9">
        <f>SUM(BT37:BT39)</f>
        <v>0</v>
      </c>
      <c r="BU40" s="25"/>
      <c r="BV40" s="25"/>
      <c r="BW40" s="25"/>
      <c r="BX40" s="25"/>
      <c r="BY40" s="25"/>
      <c r="BZ40" s="25"/>
      <c r="CA40" s="25"/>
      <c r="CB40" s="74"/>
    </row>
    <row r="41" spans="1:147" x14ac:dyDescent="0.3">
      <c r="A41" s="86" t="s">
        <v>22</v>
      </c>
      <c r="B41" s="86"/>
      <c r="C41" s="86"/>
      <c r="D41" s="86"/>
      <c r="E41" s="7"/>
      <c r="F41" s="7"/>
      <c r="G41" s="5">
        <f>(F41-E41)*0.0842</f>
        <v>0</v>
      </c>
      <c r="H41" s="5">
        <f>E41-H$2</f>
        <v>0</v>
      </c>
      <c r="I41" s="5">
        <f>F41-E41</f>
        <v>0</v>
      </c>
      <c r="J41" s="5">
        <f>E42-F41</f>
        <v>0</v>
      </c>
      <c r="K41" s="5">
        <f>F42-E42</f>
        <v>0</v>
      </c>
      <c r="L41" s="5">
        <f>E43-F42</f>
        <v>0</v>
      </c>
      <c r="M41" s="5">
        <f>F43-E43</f>
        <v>0</v>
      </c>
      <c r="N41" s="5">
        <f>I$2-F43</f>
        <v>1</v>
      </c>
      <c r="O41" s="5"/>
      <c r="P41" s="5"/>
      <c r="Q41" s="5"/>
      <c r="R41" s="5"/>
      <c r="S41" s="5"/>
      <c r="T41" s="7"/>
      <c r="U41" s="7"/>
      <c r="V41" s="5">
        <f>(U41-T41)*0.0842</f>
        <v>0</v>
      </c>
      <c r="W41" s="5">
        <f>T41-W$2</f>
        <v>0</v>
      </c>
      <c r="X41" s="5">
        <f>U41-T41</f>
        <v>0</v>
      </c>
      <c r="Y41" s="5">
        <f>T42-U41</f>
        <v>0</v>
      </c>
      <c r="Z41" s="5">
        <f>U42-T42</f>
        <v>0</v>
      </c>
      <c r="AA41" s="5">
        <f>T43-U42</f>
        <v>0</v>
      </c>
      <c r="AB41" s="5">
        <f>U43-T43</f>
        <v>0</v>
      </c>
      <c r="AC41" s="5">
        <f>X$2-U43</f>
        <v>1</v>
      </c>
      <c r="AD41" s="7"/>
      <c r="AE41" s="7"/>
      <c r="AF41" s="5">
        <f>(AE41-AD41)*0.0842</f>
        <v>0</v>
      </c>
      <c r="AG41" s="5">
        <f>AD41-AG$2</f>
        <v>0</v>
      </c>
      <c r="AH41" s="5">
        <f>AE41-AD41</f>
        <v>0</v>
      </c>
      <c r="AI41" s="5">
        <f>AD42-AE41</f>
        <v>0.625</v>
      </c>
      <c r="AJ41" s="5">
        <f>AE42-AD42</f>
        <v>0.16666666666666663</v>
      </c>
      <c r="AK41" s="5">
        <f>AD43-AE42</f>
        <v>-0.79166666666666663</v>
      </c>
      <c r="AL41" s="5">
        <f>AE43-AD43</f>
        <v>0</v>
      </c>
      <c r="AM41" s="5">
        <f>AH$2-AE43</f>
        <v>1</v>
      </c>
      <c r="AN41" s="7">
        <v>0.375</v>
      </c>
      <c r="AO41" s="7">
        <v>0.5</v>
      </c>
      <c r="AP41" s="5">
        <f>(AO41-AN41)*0.0842</f>
        <v>1.0525E-2</v>
      </c>
      <c r="AQ41" s="5">
        <f>AN41-AQ$2</f>
        <v>0.375</v>
      </c>
      <c r="AR41" s="5">
        <f>AO41-AN41</f>
        <v>0.125</v>
      </c>
      <c r="AS41" s="5">
        <f>AN42-AO41</f>
        <v>6.25E-2</v>
      </c>
      <c r="AT41" s="5">
        <f>AO42-AN42</f>
        <v>0.27083333333333337</v>
      </c>
      <c r="AU41" s="5">
        <f>AN43-AO42</f>
        <v>-0.83333333333333337</v>
      </c>
      <c r="AV41" s="5">
        <f>AO43-AN43</f>
        <v>0</v>
      </c>
      <c r="AW41" s="5">
        <f>AR$2-AO43</f>
        <v>1</v>
      </c>
      <c r="AX41" s="7">
        <v>0.33333333333333331</v>
      </c>
      <c r="AY41" s="7">
        <v>0.5</v>
      </c>
      <c r="AZ41" s="5">
        <f>(AY41-AX41)*0.0842</f>
        <v>1.4033333333333335E-2</v>
      </c>
      <c r="BA41" s="5">
        <f>AX41-BA$2</f>
        <v>0.33333333333333331</v>
      </c>
      <c r="BB41" s="5">
        <f>AY41-AX41</f>
        <v>0.16666666666666669</v>
      </c>
      <c r="BC41" s="5">
        <f>AX42-AY41</f>
        <v>4.166666666666663E-2</v>
      </c>
      <c r="BD41" s="5">
        <f>AY42-AX42</f>
        <v>0.1875</v>
      </c>
      <c r="BE41" s="5">
        <f>AX43-AY42</f>
        <v>-0.72916666666666663</v>
      </c>
      <c r="BF41" s="5">
        <f>AY43-AX43</f>
        <v>0</v>
      </c>
      <c r="BG41" s="5">
        <f>BB$2-AY43</f>
        <v>1</v>
      </c>
      <c r="BH41" s="7"/>
      <c r="BI41" s="7"/>
      <c r="BJ41" s="5">
        <f>(BI41-BH41)*0.0842</f>
        <v>0</v>
      </c>
      <c r="BK41" s="5">
        <f>BH41-BK$2</f>
        <v>0</v>
      </c>
      <c r="BL41" s="5">
        <f>BI41-BH41</f>
        <v>0</v>
      </c>
      <c r="BM41" s="5">
        <f>BH42-BI41</f>
        <v>0</v>
      </c>
      <c r="BN41" s="5">
        <f>BI42-BH42</f>
        <v>0</v>
      </c>
      <c r="BO41" s="5">
        <f>BH43-BI42</f>
        <v>0</v>
      </c>
      <c r="BP41" s="5">
        <f>BI43-BH43</f>
        <v>0</v>
      </c>
      <c r="BQ41" s="5">
        <f>BL$2-BI43</f>
        <v>1</v>
      </c>
      <c r="BR41" s="7"/>
      <c r="BS41" s="7"/>
      <c r="BT41" s="5">
        <f>(BS41-BR41)*0.0842</f>
        <v>0</v>
      </c>
      <c r="BU41" s="5">
        <f>BR41-BU$2</f>
        <v>0</v>
      </c>
      <c r="BV41" s="5">
        <f>BS41-BR41</f>
        <v>0</v>
      </c>
      <c r="BW41" s="5">
        <f>BR42-BS41</f>
        <v>0</v>
      </c>
      <c r="BX41" s="5">
        <f>BS42-BR42</f>
        <v>0</v>
      </c>
      <c r="BY41" s="5">
        <f>BR43-BS42</f>
        <v>0</v>
      </c>
      <c r="BZ41" s="5">
        <f>BS43-BR43</f>
        <v>0</v>
      </c>
      <c r="CA41" s="5">
        <f>BV$2-BS43</f>
        <v>1</v>
      </c>
      <c r="CB41" s="74"/>
      <c r="CC41" s="23"/>
      <c r="CN41" s="23"/>
      <c r="CY41" s="23"/>
      <c r="DJ41" s="23"/>
      <c r="DU41" s="23"/>
      <c r="EF41" s="23"/>
      <c r="EQ41" s="23"/>
    </row>
    <row r="42" spans="1:147" x14ac:dyDescent="0.3">
      <c r="A42" s="19"/>
      <c r="B42" s="19"/>
      <c r="C42" s="19"/>
      <c r="D42" s="20"/>
      <c r="E42" s="7"/>
      <c r="F42" s="7"/>
      <c r="G42" s="5">
        <f>(F42-E42)*0.0842</f>
        <v>0</v>
      </c>
      <c r="K42" s="27"/>
      <c r="L42" s="27"/>
      <c r="M42" s="27"/>
      <c r="N42" s="27"/>
      <c r="O42" s="27"/>
      <c r="P42" s="27"/>
      <c r="Q42" s="27"/>
      <c r="R42" s="27"/>
      <c r="S42" s="27"/>
      <c r="T42" s="7"/>
      <c r="U42" s="7"/>
      <c r="V42" s="5">
        <f>(U42-T42)*0.0842</f>
        <v>0</v>
      </c>
      <c r="W42"/>
      <c r="X42"/>
      <c r="Y42"/>
      <c r="Z42" s="27"/>
      <c r="AA42" s="27"/>
      <c r="AB42" s="27"/>
      <c r="AC42" s="27"/>
      <c r="AD42" s="7">
        <v>0.625</v>
      </c>
      <c r="AE42" s="7">
        <v>0.79166666666666663</v>
      </c>
      <c r="AF42" s="5">
        <f>(AE42-AD42)*0.0842</f>
        <v>1.403333333333333E-2</v>
      </c>
      <c r="AG42"/>
      <c r="AH42"/>
      <c r="AI42"/>
      <c r="AJ42" s="27"/>
      <c r="AK42" s="27"/>
      <c r="AL42" s="27"/>
      <c r="AM42" s="27"/>
      <c r="AN42" s="7">
        <v>0.5625</v>
      </c>
      <c r="AO42" s="7">
        <v>0.83333333333333337</v>
      </c>
      <c r="AP42" s="5">
        <f>(AO42-AN42)*0.0842</f>
        <v>2.280416666666667E-2</v>
      </c>
      <c r="AQ42"/>
      <c r="AR42"/>
      <c r="AS42"/>
      <c r="AT42" s="27"/>
      <c r="AU42" s="27"/>
      <c r="AV42" s="27"/>
      <c r="AW42" s="27"/>
      <c r="AX42" s="7">
        <v>0.54166666666666663</v>
      </c>
      <c r="AY42" s="7">
        <v>0.72916666666666663</v>
      </c>
      <c r="AZ42" s="5">
        <f>(AY42-AX42)*0.0842</f>
        <v>1.5787499999999999E-2</v>
      </c>
      <c r="BA42"/>
      <c r="BB42"/>
      <c r="BC42"/>
      <c r="BD42" s="27"/>
      <c r="BE42" s="27"/>
      <c r="BF42" s="27"/>
      <c r="BG42" s="27"/>
      <c r="BH42" s="7"/>
      <c r="BI42" s="7"/>
      <c r="BJ42" s="5">
        <f>(BI42-BH42)*0.0842</f>
        <v>0</v>
      </c>
      <c r="BK42"/>
      <c r="BL42"/>
      <c r="BM42"/>
      <c r="BN42" s="27"/>
      <c r="BO42" s="27"/>
      <c r="BP42" s="27"/>
      <c r="BQ42" s="27"/>
      <c r="BR42" s="7"/>
      <c r="BS42" s="7"/>
      <c r="BT42" s="5">
        <f>(BS42-BR42)*0.0842</f>
        <v>0</v>
      </c>
      <c r="BU42"/>
      <c r="BV42"/>
      <c r="BW42"/>
      <c r="BX42" s="27"/>
      <c r="BY42" s="27"/>
      <c r="BZ42" s="27"/>
      <c r="CA42" s="27"/>
      <c r="CB42" s="74"/>
      <c r="CC42" s="24"/>
      <c r="CN42" s="24"/>
      <c r="CY42" s="24"/>
      <c r="DJ42" s="24"/>
      <c r="DU42" s="24"/>
      <c r="EF42" s="24"/>
      <c r="EQ42" s="24"/>
    </row>
    <row r="43" spans="1:147" x14ac:dyDescent="0.3">
      <c r="A43" s="75" t="s">
        <v>0</v>
      </c>
      <c r="B43" s="76"/>
      <c r="C43" s="19"/>
      <c r="D43" s="20"/>
      <c r="E43" s="7"/>
      <c r="F43" s="7"/>
      <c r="G43" s="5">
        <f>(F43-E43)*0.0842</f>
        <v>0</v>
      </c>
      <c r="H43" s="5"/>
      <c r="I43" s="5"/>
      <c r="K43" s="27"/>
      <c r="L43" s="27"/>
      <c r="M43" s="27"/>
      <c r="N43" s="27"/>
      <c r="O43" s="27"/>
      <c r="P43" s="27"/>
      <c r="Q43" s="27"/>
      <c r="R43" s="27"/>
      <c r="S43" s="27"/>
      <c r="T43" s="7"/>
      <c r="U43" s="7"/>
      <c r="V43" s="5">
        <f>(U43-T43)*0.0842</f>
        <v>0</v>
      </c>
      <c r="W43" s="5"/>
      <c r="X43" s="5"/>
      <c r="Y43"/>
      <c r="Z43" s="27"/>
      <c r="AA43" s="27"/>
      <c r="AB43" s="27"/>
      <c r="AC43" s="27"/>
      <c r="AD43" s="7"/>
      <c r="AE43" s="7"/>
      <c r="AF43" s="5">
        <f>(AE43-AD43)*0.0842</f>
        <v>0</v>
      </c>
      <c r="AG43" s="5"/>
      <c r="AH43" s="5"/>
      <c r="AI43"/>
      <c r="AJ43" s="27"/>
      <c r="AK43" s="27"/>
      <c r="AL43" s="27"/>
      <c r="AM43" s="27"/>
      <c r="AN43" s="7"/>
      <c r="AO43" s="7"/>
      <c r="AP43" s="5">
        <f>(AO43-AN43)*0.0842</f>
        <v>0</v>
      </c>
      <c r="AQ43" s="5"/>
      <c r="AR43" s="5"/>
      <c r="AS43"/>
      <c r="AT43" s="27"/>
      <c r="AU43" s="27"/>
      <c r="AV43" s="27"/>
      <c r="AW43" s="27"/>
      <c r="AX43" s="7"/>
      <c r="AY43" s="7"/>
      <c r="AZ43" s="5">
        <f>(AY43-AX43)*0.0842</f>
        <v>0</v>
      </c>
      <c r="BA43" s="5"/>
      <c r="BB43" s="5"/>
      <c r="BC43"/>
      <c r="BD43" s="27"/>
      <c r="BE43" s="27"/>
      <c r="BF43" s="27"/>
      <c r="BG43" s="27"/>
      <c r="BH43" s="7"/>
      <c r="BI43" s="7"/>
      <c r="BJ43" s="5">
        <f>(BI43-BH43)*0.0842</f>
        <v>0</v>
      </c>
      <c r="BK43" s="5"/>
      <c r="BL43" s="5"/>
      <c r="BM43"/>
      <c r="BN43" s="27"/>
      <c r="BO43" s="27"/>
      <c r="BP43" s="27"/>
      <c r="BQ43" s="27"/>
      <c r="BR43" s="7"/>
      <c r="BS43" s="7"/>
      <c r="BT43" s="5">
        <f>(BS43-BR43)*0.0842</f>
        <v>0</v>
      </c>
      <c r="BU43" s="5"/>
      <c r="BV43" s="5"/>
      <c r="BW43"/>
      <c r="BX43" s="27"/>
      <c r="BY43" s="27"/>
      <c r="BZ43" s="27"/>
      <c r="CA43" s="27"/>
      <c r="CB43" s="74"/>
    </row>
    <row r="44" spans="1:147" s="6" customFormat="1" ht="14.1" customHeight="1" x14ac:dyDescent="0.25">
      <c r="A44" s="21"/>
      <c r="B44" s="21">
        <v>1.2083333333333333</v>
      </c>
      <c r="C44" s="21"/>
      <c r="D44" s="22">
        <f>SUM(E44,T44,AD44,AN44,AX44,BH44,BR44)</f>
        <v>0.91666666666666674</v>
      </c>
      <c r="E44" s="98">
        <f>(F41-E41)+(F42-E42)+(F43-E43)</f>
        <v>0</v>
      </c>
      <c r="F44" s="99"/>
      <c r="G44" s="9">
        <f>SUM(G41:G43)</f>
        <v>0</v>
      </c>
      <c r="H44" s="9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77">
        <f>(U41-T41)+(U42-T42)+(U43-T43)</f>
        <v>0</v>
      </c>
      <c r="U44" s="78"/>
      <c r="V44" s="11">
        <f>SUM(V41:V43)</f>
        <v>0</v>
      </c>
      <c r="W44" s="11"/>
      <c r="X44" s="11"/>
      <c r="Y44" s="11"/>
      <c r="Z44" s="11"/>
      <c r="AA44" s="11"/>
      <c r="AB44" s="11"/>
      <c r="AC44" s="11"/>
      <c r="AD44" s="87">
        <f>((AE41-AD41)+(AE42-AD42)+(AE43-AD43))</f>
        <v>0.16666666666666663</v>
      </c>
      <c r="AE44" s="87"/>
      <c r="AF44" s="9">
        <f>SUM(AF41:AF43)</f>
        <v>1.403333333333333E-2</v>
      </c>
      <c r="AG44" s="9"/>
      <c r="AH44" s="9"/>
      <c r="AI44" s="9"/>
      <c r="AJ44" s="9"/>
      <c r="AK44" s="9"/>
      <c r="AL44" s="9"/>
      <c r="AM44" s="9"/>
      <c r="AN44" s="88">
        <f>((AO41-AN41)+(AO42-AN42)+(AO43-AN43))</f>
        <v>0.39583333333333337</v>
      </c>
      <c r="AO44" s="88"/>
      <c r="AP44" s="9">
        <f>SUM(AP41:AP43)</f>
        <v>3.3329166666666674E-2</v>
      </c>
      <c r="AQ44" s="9"/>
      <c r="AR44" s="9"/>
      <c r="AS44" s="9"/>
      <c r="AT44" s="9"/>
      <c r="AU44" s="9"/>
      <c r="AV44" s="9"/>
      <c r="AW44" s="9"/>
      <c r="AX44" s="83">
        <f>((AY41-AX41)+(AY42-AX42)+(AY43-AX43))</f>
        <v>0.35416666666666669</v>
      </c>
      <c r="AY44" s="83"/>
      <c r="AZ44" s="9">
        <f>SUM(AZ41:AZ43)</f>
        <v>2.9820833333333335E-2</v>
      </c>
      <c r="BA44" s="9"/>
      <c r="BB44" s="9"/>
      <c r="BC44" s="9"/>
      <c r="BD44" s="9"/>
      <c r="BE44" s="9"/>
      <c r="BF44" s="9"/>
      <c r="BG44" s="9"/>
      <c r="BH44" s="83">
        <f>((BI41-BH41)+(BI42-BH42)+(BI43-BH43))</f>
        <v>0</v>
      </c>
      <c r="BI44" s="83"/>
      <c r="BJ44" s="9">
        <f>SUM(BJ41:BJ43)</f>
        <v>0</v>
      </c>
      <c r="BK44" s="9"/>
      <c r="BL44" s="9"/>
      <c r="BM44" s="9"/>
      <c r="BN44" s="9"/>
      <c r="BO44" s="9"/>
      <c r="BP44" s="9"/>
      <c r="BQ44" s="9"/>
      <c r="BR44" s="83">
        <f>((BS41-BR41)+(BS42-BR42)+(BS43-BR43))</f>
        <v>0</v>
      </c>
      <c r="BS44" s="83"/>
      <c r="BT44" s="9">
        <f>SUM(BT41:BT43)</f>
        <v>0</v>
      </c>
      <c r="BU44" s="25"/>
      <c r="BV44" s="25"/>
      <c r="BW44" s="25"/>
      <c r="BX44" s="25"/>
      <c r="BY44" s="25"/>
      <c r="BZ44" s="25"/>
      <c r="CA44" s="25"/>
      <c r="CB44" s="74"/>
    </row>
    <row r="45" spans="1:147" s="4" customFormat="1" ht="15.95" customHeight="1" x14ac:dyDescent="0.25">
      <c r="A45" s="66" t="s">
        <v>24</v>
      </c>
      <c r="B45" s="67"/>
      <c r="C45" s="67"/>
      <c r="D45" s="68"/>
      <c r="E45" s="100">
        <f>E49</f>
        <v>0.29166666666666674</v>
      </c>
      <c r="F45" s="101"/>
      <c r="G45" s="33"/>
      <c r="H45" s="33"/>
      <c r="I45" s="33"/>
      <c r="J45" s="33"/>
      <c r="K45" s="51"/>
      <c r="L45" s="51"/>
      <c r="M45" s="51"/>
      <c r="N45" s="51"/>
      <c r="O45" s="51"/>
      <c r="P45" s="51"/>
      <c r="Q45" s="51"/>
      <c r="R45" s="51"/>
      <c r="S45" s="51"/>
      <c r="T45" s="84">
        <f>T49</f>
        <v>0</v>
      </c>
      <c r="U45" s="85"/>
      <c r="V45" s="33"/>
      <c r="W45" s="33"/>
      <c r="X45" s="33"/>
      <c r="Y45" s="33"/>
      <c r="Z45" s="51"/>
      <c r="AA45" s="51"/>
      <c r="AB45" s="51"/>
      <c r="AC45" s="51"/>
      <c r="AD45" s="84">
        <f>AD49</f>
        <v>0.29166666666666674</v>
      </c>
      <c r="AE45" s="85"/>
      <c r="AF45" s="33"/>
      <c r="AG45" s="33"/>
      <c r="AH45" s="33"/>
      <c r="AI45" s="33"/>
      <c r="AJ45" s="51"/>
      <c r="AK45" s="51"/>
      <c r="AL45" s="51"/>
      <c r="AM45" s="51"/>
      <c r="AN45" s="84">
        <f>AN49</f>
        <v>0.29166666666666674</v>
      </c>
      <c r="AO45" s="85"/>
      <c r="AP45" s="33"/>
      <c r="AQ45" s="33"/>
      <c r="AR45" s="33"/>
      <c r="AS45" s="33"/>
      <c r="AT45" s="51"/>
      <c r="AU45" s="51"/>
      <c r="AV45" s="51"/>
      <c r="AW45" s="51"/>
      <c r="AX45" s="84">
        <f>AX49</f>
        <v>0.29166666666666669</v>
      </c>
      <c r="AY45" s="85"/>
      <c r="AZ45" s="33"/>
      <c r="BA45" s="33"/>
      <c r="BB45" s="33"/>
      <c r="BC45" s="33"/>
      <c r="BD45" s="51"/>
      <c r="BE45" s="51"/>
      <c r="BF45" s="51"/>
      <c r="BG45" s="51"/>
      <c r="BH45" s="84">
        <f>BH49</f>
        <v>0.29166666666666669</v>
      </c>
      <c r="BI45" s="85"/>
      <c r="BJ45" s="28"/>
      <c r="BK45" s="28"/>
      <c r="BL45" s="28"/>
      <c r="BM45" s="28"/>
      <c r="BN45" s="29"/>
      <c r="BO45" s="29"/>
      <c r="BP45" s="29"/>
      <c r="BQ45" s="29"/>
      <c r="BR45" s="81">
        <f>BR49</f>
        <v>0</v>
      </c>
      <c r="BS45" s="82"/>
      <c r="BT45" s="30"/>
      <c r="BU45" s="31"/>
      <c r="BV45" s="31"/>
      <c r="BW45" s="31"/>
      <c r="BX45" s="31"/>
      <c r="BY45" s="31"/>
      <c r="BZ45" s="31"/>
      <c r="CA45" s="31"/>
      <c r="CB45" s="35"/>
    </row>
    <row r="46" spans="1:147" x14ac:dyDescent="0.3">
      <c r="A46" s="71" t="s">
        <v>18</v>
      </c>
      <c r="B46" s="72"/>
      <c r="C46" s="72"/>
      <c r="D46" s="73"/>
      <c r="E46" s="7">
        <v>0.5</v>
      </c>
      <c r="F46" s="7">
        <v>0.625</v>
      </c>
      <c r="G46" s="5">
        <f>(F46-E46)*0.0842</f>
        <v>1.0525E-2</v>
      </c>
      <c r="H46" s="5">
        <f>E46-H$2</f>
        <v>0.5</v>
      </c>
      <c r="I46" s="5">
        <f>F46-E46</f>
        <v>0.125</v>
      </c>
      <c r="J46" s="5">
        <f>E47-F46</f>
        <v>4.166666666666663E-2</v>
      </c>
      <c r="K46" s="5">
        <f>F47-E47</f>
        <v>0.16666666666666674</v>
      </c>
      <c r="L46" s="5">
        <f>E48-F47</f>
        <v>-0.83333333333333337</v>
      </c>
      <c r="M46" s="5">
        <f>F48-E48</f>
        <v>0</v>
      </c>
      <c r="N46" s="5">
        <f>I$2-F48</f>
        <v>1</v>
      </c>
      <c r="O46" s="5"/>
      <c r="P46" s="5"/>
      <c r="Q46" s="5"/>
      <c r="R46" s="5"/>
      <c r="S46" s="5"/>
      <c r="T46" s="7"/>
      <c r="U46" s="7"/>
      <c r="V46" s="5">
        <f>(U46-T46)*0.0842</f>
        <v>0</v>
      </c>
      <c r="W46" s="5">
        <f>T46-W$2</f>
        <v>0</v>
      </c>
      <c r="X46" s="5">
        <f>U46-T46</f>
        <v>0</v>
      </c>
      <c r="Y46" s="5">
        <f>T47-U46</f>
        <v>0</v>
      </c>
      <c r="Z46" s="5">
        <f>U47-T47</f>
        <v>0</v>
      </c>
      <c r="AA46" s="5">
        <f>T48-U47</f>
        <v>0</v>
      </c>
      <c r="AB46" s="5">
        <f>U48-T48</f>
        <v>0</v>
      </c>
      <c r="AC46" s="5">
        <f>X$2-U48</f>
        <v>1</v>
      </c>
      <c r="AD46" s="39">
        <v>0.5</v>
      </c>
      <c r="AE46" s="40">
        <v>0.625</v>
      </c>
      <c r="AF46" s="5">
        <f>(AE46-AD46)*0.0842</f>
        <v>1.0525E-2</v>
      </c>
      <c r="AG46" s="5">
        <f>AD46-AG$2</f>
        <v>0.5</v>
      </c>
      <c r="AH46" s="5">
        <f>AE46-AD46</f>
        <v>0.125</v>
      </c>
      <c r="AI46" s="5">
        <f>AD47-AE46</f>
        <v>4.166666666666663E-2</v>
      </c>
      <c r="AJ46" s="5">
        <f>AE47-AD47</f>
        <v>0.16666666666666674</v>
      </c>
      <c r="AK46" s="5">
        <f>AD48-AE47</f>
        <v>-0.83333333333333337</v>
      </c>
      <c r="AL46" s="5">
        <f>AE48-AD48</f>
        <v>0</v>
      </c>
      <c r="AM46" s="5">
        <f>AH$2-AE48</f>
        <v>1</v>
      </c>
      <c r="AN46" s="7">
        <v>0.5</v>
      </c>
      <c r="AO46" s="7">
        <v>0.58333333333333337</v>
      </c>
      <c r="AP46" s="5">
        <f>(AO46-AN46)*0.0842</f>
        <v>7.0166666666666693E-3</v>
      </c>
      <c r="AQ46" s="5">
        <f>AN46-AQ$2</f>
        <v>0.5</v>
      </c>
      <c r="AR46" s="5">
        <f>AO46-AN46</f>
        <v>8.333333333333337E-2</v>
      </c>
      <c r="AS46" s="5">
        <f>AN47-AO46</f>
        <v>4.166666666666663E-2</v>
      </c>
      <c r="AT46" s="5">
        <f>AO47-AN47</f>
        <v>0.20833333333333337</v>
      </c>
      <c r="AU46" s="5">
        <f>AN48-AO47</f>
        <v>-0.83333333333333337</v>
      </c>
      <c r="AV46" s="5">
        <f>AO48-AN48</f>
        <v>0</v>
      </c>
      <c r="AW46" s="5">
        <f>AR$2-AO48</f>
        <v>1</v>
      </c>
      <c r="AX46" s="7">
        <v>0.41666666666666669</v>
      </c>
      <c r="AY46" s="7">
        <v>0.625</v>
      </c>
      <c r="AZ46" s="5">
        <f>(AY46-AX46)*0.0842</f>
        <v>1.7541666666666664E-2</v>
      </c>
      <c r="BA46" s="5">
        <f>AX46-BA$2</f>
        <v>0.41666666666666669</v>
      </c>
      <c r="BB46" s="5">
        <f>AY46-AX46</f>
        <v>0.20833333333333331</v>
      </c>
      <c r="BC46" s="5">
        <f>AX47-AY46</f>
        <v>4.166666666666663E-2</v>
      </c>
      <c r="BD46" s="5">
        <f>AY47-AX47</f>
        <v>8.333333333333337E-2</v>
      </c>
      <c r="BE46" s="5">
        <f>AX48-AY47</f>
        <v>-0.75</v>
      </c>
      <c r="BF46" s="5">
        <f>AY48-AX48</f>
        <v>0</v>
      </c>
      <c r="BG46" s="5">
        <f>BB$2-AY48</f>
        <v>1</v>
      </c>
      <c r="BH46" s="7">
        <v>0.41666666666666669</v>
      </c>
      <c r="BI46" s="7">
        <v>0.58333333333333337</v>
      </c>
      <c r="BJ46" s="5">
        <f>(BI46-BH46)*0.0842</f>
        <v>1.4033333333333335E-2</v>
      </c>
      <c r="BK46" s="5">
        <f>BH46-BK$2</f>
        <v>0.41666666666666669</v>
      </c>
      <c r="BL46" s="5">
        <f>BI46-BH46</f>
        <v>0.16666666666666669</v>
      </c>
      <c r="BM46" s="5">
        <f>BH47-BI46</f>
        <v>4.166666666666663E-2</v>
      </c>
      <c r="BN46" s="5">
        <f>BI47-BH47</f>
        <v>0.125</v>
      </c>
      <c r="BO46" s="5">
        <f>BH48-BI47</f>
        <v>-0.75</v>
      </c>
      <c r="BP46" s="5">
        <f>BI48-BH48</f>
        <v>0</v>
      </c>
      <c r="BQ46" s="5">
        <f>BL$2-BI48</f>
        <v>1</v>
      </c>
      <c r="BR46" s="7"/>
      <c r="BS46" s="7"/>
      <c r="BT46" s="5">
        <f>(BS46-BR46)*0.0842</f>
        <v>0</v>
      </c>
      <c r="BU46" s="5">
        <f>BR46-BU$2</f>
        <v>0</v>
      </c>
      <c r="BV46" s="5">
        <f>BS46-BR46</f>
        <v>0</v>
      </c>
      <c r="BW46" s="5">
        <f>BR47-BS46</f>
        <v>0</v>
      </c>
      <c r="BX46" s="5">
        <f>BS47-BR47</f>
        <v>0</v>
      </c>
      <c r="BY46" s="5">
        <f>BR48-BS47</f>
        <v>0</v>
      </c>
      <c r="BZ46" s="5">
        <f>BS48-BR48</f>
        <v>0</v>
      </c>
      <c r="CA46" s="5">
        <f>BV$2-BS48</f>
        <v>1</v>
      </c>
      <c r="CB46" s="74"/>
      <c r="CC46" s="23"/>
      <c r="CN46" s="23"/>
      <c r="CY46" s="23"/>
      <c r="DJ46" s="23"/>
      <c r="DU46" s="23"/>
      <c r="EF46" s="23"/>
      <c r="EQ46" s="23"/>
    </row>
    <row r="47" spans="1:147" x14ac:dyDescent="0.3">
      <c r="A47" s="19"/>
      <c r="B47" s="19"/>
      <c r="C47" s="19"/>
      <c r="D47" s="20"/>
      <c r="E47" s="7">
        <v>0.66666666666666663</v>
      </c>
      <c r="F47" s="7">
        <v>0.83333333333333337</v>
      </c>
      <c r="G47" s="5">
        <f>(F47-E47)*0.0842</f>
        <v>1.4033333333333339E-2</v>
      </c>
      <c r="K47" s="27"/>
      <c r="L47" s="27"/>
      <c r="M47" s="27"/>
      <c r="N47" s="27"/>
      <c r="O47" s="27"/>
      <c r="P47" s="27"/>
      <c r="Q47" s="27"/>
      <c r="R47" s="27"/>
      <c r="S47" s="27"/>
      <c r="T47" s="7"/>
      <c r="U47" s="7"/>
      <c r="V47" s="5">
        <f>(U47-T47)*0.0842</f>
        <v>0</v>
      </c>
      <c r="W47"/>
      <c r="X47"/>
      <c r="Y47"/>
      <c r="Z47" s="27"/>
      <c r="AA47" s="27"/>
      <c r="AB47" s="27"/>
      <c r="AC47" s="27"/>
      <c r="AD47" s="41">
        <v>0.66666666666666663</v>
      </c>
      <c r="AE47" s="42">
        <v>0.83333333333333337</v>
      </c>
      <c r="AF47" s="5">
        <f>(AE47-AD47)*0.0842</f>
        <v>1.4033333333333339E-2</v>
      </c>
      <c r="AG47"/>
      <c r="AH47"/>
      <c r="AI47"/>
      <c r="AJ47" s="27"/>
      <c r="AK47" s="27"/>
      <c r="AL47" s="27"/>
      <c r="AM47" s="27"/>
      <c r="AN47" s="7">
        <v>0.625</v>
      </c>
      <c r="AO47" s="7">
        <v>0.83333333333333337</v>
      </c>
      <c r="AP47" s="5">
        <f>(AO47-AN47)*0.0842</f>
        <v>1.7541666666666671E-2</v>
      </c>
      <c r="AQ47"/>
      <c r="AR47"/>
      <c r="AS47"/>
      <c r="AT47" s="27"/>
      <c r="AU47" s="27"/>
      <c r="AV47" s="27"/>
      <c r="AW47" s="27"/>
      <c r="AX47" s="7">
        <v>0.66666666666666663</v>
      </c>
      <c r="AY47" s="7">
        <v>0.75</v>
      </c>
      <c r="AZ47" s="5">
        <f>(AY47-AX47)*0.0842</f>
        <v>7.0166666666666693E-3</v>
      </c>
      <c r="BA47"/>
      <c r="BB47"/>
      <c r="BC47"/>
      <c r="BD47" s="27"/>
      <c r="BE47" s="27"/>
      <c r="BF47" s="27"/>
      <c r="BG47" s="27"/>
      <c r="BH47" s="7">
        <v>0.625</v>
      </c>
      <c r="BI47" s="7">
        <v>0.75</v>
      </c>
      <c r="BJ47" s="5">
        <f>(BI47-BH47)*0.0842</f>
        <v>1.0525E-2</v>
      </c>
      <c r="BK47"/>
      <c r="BL47"/>
      <c r="BM47"/>
      <c r="BN47" s="27"/>
      <c r="BO47" s="27"/>
      <c r="BP47" s="27"/>
      <c r="BQ47" s="27"/>
      <c r="BR47" s="7"/>
      <c r="BS47" s="7"/>
      <c r="BT47" s="5">
        <f>(BS47-BR47)*0.0842</f>
        <v>0</v>
      </c>
      <c r="BU47"/>
      <c r="BV47"/>
      <c r="BW47"/>
      <c r="BX47" s="27"/>
      <c r="BY47" s="27"/>
      <c r="BZ47" s="27"/>
      <c r="CA47" s="27"/>
      <c r="CB47" s="74"/>
      <c r="CC47" s="24"/>
      <c r="CN47" s="24"/>
      <c r="CY47" s="24"/>
      <c r="DJ47" s="24"/>
      <c r="DU47" s="24"/>
      <c r="EF47" s="24"/>
      <c r="EQ47" s="24"/>
    </row>
    <row r="48" spans="1:147" x14ac:dyDescent="0.3">
      <c r="A48" s="75" t="s">
        <v>10</v>
      </c>
      <c r="B48" s="76"/>
      <c r="C48" s="19"/>
      <c r="D48" s="20"/>
      <c r="E48" s="7"/>
      <c r="F48" s="7"/>
      <c r="G48" s="5">
        <f>(F48-E48)*0.0842</f>
        <v>0</v>
      </c>
      <c r="H48" s="5"/>
      <c r="I48" s="5"/>
      <c r="K48" s="27"/>
      <c r="L48" s="27"/>
      <c r="M48" s="27"/>
      <c r="N48" s="27"/>
      <c r="O48" s="27"/>
      <c r="P48" s="27"/>
      <c r="Q48" s="27"/>
      <c r="R48" s="27"/>
      <c r="S48" s="27"/>
      <c r="T48" s="7"/>
      <c r="U48" s="7"/>
      <c r="V48" s="5">
        <f>(U48-T48)*0.0842</f>
        <v>0</v>
      </c>
      <c r="W48" s="5"/>
      <c r="X48" s="5"/>
      <c r="Y48"/>
      <c r="Z48" s="27"/>
      <c r="AA48" s="27"/>
      <c r="AB48" s="27"/>
      <c r="AC48" s="27"/>
      <c r="AD48" s="7"/>
      <c r="AE48" s="7"/>
      <c r="AF48" s="5">
        <f>(AE48-AD48)*0.0842</f>
        <v>0</v>
      </c>
      <c r="AG48" s="5"/>
      <c r="AH48" s="5"/>
      <c r="AI48"/>
      <c r="AJ48" s="27"/>
      <c r="AK48" s="27"/>
      <c r="AL48" s="27"/>
      <c r="AM48" s="27"/>
      <c r="AN48" s="7"/>
      <c r="AO48" s="7"/>
      <c r="AP48" s="5">
        <f>(AO48-AN48)*0.0842</f>
        <v>0</v>
      </c>
      <c r="AQ48" s="5"/>
      <c r="AR48" s="5"/>
      <c r="AS48"/>
      <c r="AT48" s="27"/>
      <c r="AU48" s="27"/>
      <c r="AV48" s="27"/>
      <c r="AW48" s="27"/>
      <c r="AX48" s="7"/>
      <c r="AY48" s="7"/>
      <c r="AZ48" s="5">
        <f>(AY48-AX48)*0.0842</f>
        <v>0</v>
      </c>
      <c r="BA48" s="5"/>
      <c r="BB48" s="5"/>
      <c r="BC48"/>
      <c r="BD48" s="27"/>
      <c r="BE48" s="27"/>
      <c r="BF48" s="27"/>
      <c r="BG48" s="27"/>
      <c r="BH48" s="7"/>
      <c r="BI48" s="7"/>
      <c r="BJ48" s="5">
        <f>(BI48-BH48)*0.0842</f>
        <v>0</v>
      </c>
      <c r="BK48" s="5"/>
      <c r="BL48" s="5"/>
      <c r="BM48"/>
      <c r="BN48" s="27"/>
      <c r="BO48" s="27"/>
      <c r="BP48" s="27"/>
      <c r="BQ48" s="27"/>
      <c r="BR48" s="7"/>
      <c r="BS48" s="7"/>
      <c r="BT48" s="5">
        <f>(BS48-BR48)*0.0842</f>
        <v>0</v>
      </c>
      <c r="BU48" s="5"/>
      <c r="BV48" s="5"/>
      <c r="BW48"/>
      <c r="BX48" s="27"/>
      <c r="BY48" s="27"/>
      <c r="BZ48" s="27"/>
      <c r="CA48" s="27"/>
      <c r="CB48" s="74"/>
    </row>
    <row r="49" spans="1:147" s="6" customFormat="1" ht="14.1" customHeight="1" x14ac:dyDescent="0.25">
      <c r="A49" s="21"/>
      <c r="B49" s="21">
        <v>1.4583333333333333</v>
      </c>
      <c r="C49" s="21"/>
      <c r="D49" s="22">
        <f>SUM(E49,T49,AD49,AN49,AX49,BH49,BR49)</f>
        <v>1.4583333333333337</v>
      </c>
      <c r="E49" s="98">
        <f>(F46-E46)+(F47-E47)+(F48-E48)</f>
        <v>0.29166666666666674</v>
      </c>
      <c r="F49" s="99"/>
      <c r="G49" s="9">
        <f>SUM(G46:G48)</f>
        <v>2.4558333333333338E-2</v>
      </c>
      <c r="H49" s="9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77">
        <f>(U46-T46)+(U47-T47)+(U48-T48)</f>
        <v>0</v>
      </c>
      <c r="U49" s="78"/>
      <c r="V49" s="11">
        <f>SUM(V46:V48)</f>
        <v>0</v>
      </c>
      <c r="W49" s="11"/>
      <c r="X49" s="11"/>
      <c r="Y49" s="11"/>
      <c r="Z49" s="11"/>
      <c r="AA49" s="11"/>
      <c r="AB49" s="11"/>
      <c r="AC49" s="11"/>
      <c r="AD49" s="77">
        <f>((AE46-AD46)+(AE47-AD47)+(AE48-AD48))</f>
        <v>0.29166666666666674</v>
      </c>
      <c r="AE49" s="78"/>
      <c r="AF49" s="9">
        <f>SUM(AF46:AF48)</f>
        <v>2.4558333333333338E-2</v>
      </c>
      <c r="AG49" s="9"/>
      <c r="AH49" s="9"/>
      <c r="AI49" s="9"/>
      <c r="AJ49" s="9"/>
      <c r="AK49" s="9"/>
      <c r="AL49" s="9"/>
      <c r="AM49" s="9"/>
      <c r="AN49" s="79">
        <f>((AO46-AN46)+(AO47-AN47)+(AO48-AN48))</f>
        <v>0.29166666666666674</v>
      </c>
      <c r="AO49" s="80"/>
      <c r="AP49" s="9">
        <f>SUM(AP46:AP48)</f>
        <v>2.4558333333333342E-2</v>
      </c>
      <c r="AQ49" s="9"/>
      <c r="AR49" s="9"/>
      <c r="AS49" s="9"/>
      <c r="AT49" s="9"/>
      <c r="AU49" s="9"/>
      <c r="AV49" s="9"/>
      <c r="AW49" s="9"/>
      <c r="AX49" s="69">
        <f>((AY46-AX46)+(AY47-AX47)+(AY48-AX48))</f>
        <v>0.29166666666666669</v>
      </c>
      <c r="AY49" s="70"/>
      <c r="AZ49" s="9">
        <f>SUM(AZ46:AZ48)</f>
        <v>2.4558333333333335E-2</v>
      </c>
      <c r="BA49" s="9"/>
      <c r="BB49" s="9"/>
      <c r="BC49" s="9"/>
      <c r="BD49" s="9"/>
      <c r="BE49" s="9"/>
      <c r="BF49" s="9"/>
      <c r="BG49" s="9"/>
      <c r="BH49" s="69">
        <f>((BI46-BH46)+(BI47-BH47)+(BI48-BH48))</f>
        <v>0.29166666666666669</v>
      </c>
      <c r="BI49" s="70"/>
      <c r="BJ49" s="9">
        <f>SUM(BJ46:BJ48)</f>
        <v>2.4558333333333335E-2</v>
      </c>
      <c r="BK49" s="9"/>
      <c r="BL49" s="9"/>
      <c r="BM49" s="9"/>
      <c r="BN49" s="9"/>
      <c r="BO49" s="9"/>
      <c r="BP49" s="9"/>
      <c r="BQ49" s="9"/>
      <c r="BR49" s="69">
        <f>((BS46-BR46)+(BS47-BR47)+(BS48-BR48))</f>
        <v>0</v>
      </c>
      <c r="BS49" s="70"/>
      <c r="BT49" s="9">
        <f>SUM(BT46:BT48)</f>
        <v>0</v>
      </c>
      <c r="BU49" s="25"/>
      <c r="BV49" s="25"/>
      <c r="BW49" s="25"/>
      <c r="BX49" s="25"/>
      <c r="BY49" s="25"/>
      <c r="BZ49" s="25"/>
      <c r="CA49" s="25"/>
      <c r="CB49" s="74"/>
    </row>
    <row r="50" spans="1:147" s="4" customFormat="1" ht="15.95" customHeight="1" x14ac:dyDescent="0.25">
      <c r="A50" s="66" t="s">
        <v>25</v>
      </c>
      <c r="B50" s="67"/>
      <c r="C50" s="67"/>
      <c r="D50" s="68"/>
      <c r="E50" s="100">
        <f>E54+E58+E62+E66+E70+E74</f>
        <v>0.64583333333333337</v>
      </c>
      <c r="F50" s="101"/>
      <c r="G50" s="33"/>
      <c r="H50" s="33"/>
      <c r="I50" s="33"/>
      <c r="J50" s="33"/>
      <c r="K50" s="51"/>
      <c r="L50" s="51"/>
      <c r="M50" s="51"/>
      <c r="N50" s="51"/>
      <c r="O50" s="51"/>
      <c r="P50" s="51"/>
      <c r="Q50" s="51"/>
      <c r="R50" s="51"/>
      <c r="S50" s="51"/>
      <c r="T50" s="84">
        <f>T54+T58+T62+T66+T70+T74</f>
        <v>0.60416666666666663</v>
      </c>
      <c r="U50" s="85"/>
      <c r="V50" s="33"/>
      <c r="W50" s="33"/>
      <c r="X50" s="33"/>
      <c r="Y50" s="33"/>
      <c r="Z50" s="51"/>
      <c r="AA50" s="51"/>
      <c r="AB50" s="51"/>
      <c r="AC50" s="51"/>
      <c r="AD50" s="84">
        <f>AD54+AD58+AD62+AD66+AD70+AD74</f>
        <v>0.77083333333333348</v>
      </c>
      <c r="AE50" s="85"/>
      <c r="AF50" s="33"/>
      <c r="AG50" s="33"/>
      <c r="AH50" s="33"/>
      <c r="AI50" s="33"/>
      <c r="AJ50" s="51"/>
      <c r="AK50" s="51"/>
      <c r="AL50" s="51"/>
      <c r="AM50" s="51"/>
      <c r="AN50" s="84">
        <f>AN54+AN58+AN62+AN66+AN70+AN74</f>
        <v>0.72916666666666674</v>
      </c>
      <c r="AO50" s="85"/>
      <c r="AP50" s="33"/>
      <c r="AQ50" s="33"/>
      <c r="AR50" s="33"/>
      <c r="AS50" s="33"/>
      <c r="AT50" s="51"/>
      <c r="AU50" s="51"/>
      <c r="AV50" s="51"/>
      <c r="AW50" s="51"/>
      <c r="AX50" s="84">
        <f>AX54+AX58+AX62+AX66+AX70+AX74</f>
        <v>0.58333333333333337</v>
      </c>
      <c r="AY50" s="85"/>
      <c r="AZ50" s="33"/>
      <c r="BA50" s="33"/>
      <c r="BB50" s="33"/>
      <c r="BC50" s="33"/>
      <c r="BD50" s="51"/>
      <c r="BE50" s="51"/>
      <c r="BF50" s="51"/>
      <c r="BG50" s="51"/>
      <c r="BH50" s="84">
        <f>BH54+BH58+BH62+BH66+BH70+BH74</f>
        <v>1.3333333333333335</v>
      </c>
      <c r="BI50" s="85"/>
      <c r="BJ50" s="28"/>
      <c r="BK50" s="28"/>
      <c r="BL50" s="28"/>
      <c r="BM50" s="28"/>
      <c r="BN50" s="29"/>
      <c r="BO50" s="29"/>
      <c r="BP50" s="29"/>
      <c r="BQ50" s="29"/>
      <c r="BR50" s="81" t="e">
        <f>BR54+BR58+BR62+#REF!</f>
        <v>#REF!</v>
      </c>
      <c r="BS50" s="82"/>
      <c r="BT50" s="30"/>
      <c r="BU50" s="31"/>
      <c r="BV50" s="31"/>
      <c r="BW50" s="31"/>
      <c r="BX50" s="31"/>
      <c r="BY50" s="31"/>
      <c r="BZ50" s="31"/>
      <c r="CA50" s="31"/>
      <c r="CB50" s="35"/>
    </row>
    <row r="51" spans="1:147" ht="15.95" customHeight="1" x14ac:dyDescent="0.3">
      <c r="A51" s="71" t="s">
        <v>18</v>
      </c>
      <c r="B51" s="72"/>
      <c r="C51" s="72"/>
      <c r="D51" s="73"/>
      <c r="E51" s="7">
        <v>0.5</v>
      </c>
      <c r="F51" s="7">
        <v>0.625</v>
      </c>
      <c r="G51" s="5">
        <f>(F51-E51)*0.0842</f>
        <v>1.0525E-2</v>
      </c>
      <c r="H51" s="5">
        <f>E51-H$2</f>
        <v>0.5</v>
      </c>
      <c r="I51" s="5">
        <f>F51-E51</f>
        <v>0.125</v>
      </c>
      <c r="J51" s="5">
        <f>E52-F51</f>
        <v>2.083333333333337E-2</v>
      </c>
      <c r="K51" s="5">
        <f>F52-E52</f>
        <v>0.14583333333333326</v>
      </c>
      <c r="L51" s="5">
        <f>E53-F52</f>
        <v>-0.79166666666666663</v>
      </c>
      <c r="M51" s="5">
        <f>F53-E53</f>
        <v>0</v>
      </c>
      <c r="N51" s="5">
        <f>I$2-F53</f>
        <v>1</v>
      </c>
      <c r="O51" s="5"/>
      <c r="P51" s="5"/>
      <c r="Q51" s="5"/>
      <c r="R51" s="5"/>
      <c r="S51" s="5"/>
      <c r="T51" s="7"/>
      <c r="U51" s="7"/>
      <c r="V51" s="5">
        <f>(U51-T51)*0.0842</f>
        <v>0</v>
      </c>
      <c r="W51" s="5">
        <f>T51-W$2</f>
        <v>0</v>
      </c>
      <c r="X51" s="5">
        <f>U51-T51</f>
        <v>0</v>
      </c>
      <c r="Y51" s="5">
        <f>T52-U51</f>
        <v>0</v>
      </c>
      <c r="Z51" s="5">
        <f>U52-T52</f>
        <v>0</v>
      </c>
      <c r="AA51" s="5">
        <f>T53-U52</f>
        <v>0</v>
      </c>
      <c r="AB51" s="5">
        <f>U53-T53</f>
        <v>0</v>
      </c>
      <c r="AC51" s="5">
        <f>X$2-U53</f>
        <v>1</v>
      </c>
      <c r="AD51" s="7">
        <v>0.5</v>
      </c>
      <c r="AE51" s="7">
        <v>0.58333333333333337</v>
      </c>
      <c r="AF51" s="5">
        <f>(AE51-AD51)*0.0842</f>
        <v>7.0166666666666693E-3</v>
      </c>
      <c r="AG51" s="5">
        <f>AD51-AG$2</f>
        <v>0.5</v>
      </c>
      <c r="AH51" s="5">
        <f>AE51-AD51</f>
        <v>8.333333333333337E-2</v>
      </c>
      <c r="AI51" s="5">
        <f>AD52-AE51</f>
        <v>2.0833333333333259E-2</v>
      </c>
      <c r="AJ51" s="5">
        <f>AE52-AD52</f>
        <v>0.1875</v>
      </c>
      <c r="AK51" s="5">
        <f>AD53-AE52</f>
        <v>-0.79166666666666663</v>
      </c>
      <c r="AL51" s="5">
        <f>AE53-AD53</f>
        <v>0</v>
      </c>
      <c r="AM51" s="5">
        <f>AH$2-AE53</f>
        <v>1</v>
      </c>
      <c r="AN51" s="7"/>
      <c r="AO51" s="7"/>
      <c r="AP51" s="5">
        <f>(AO51-AN51)*0.0842</f>
        <v>0</v>
      </c>
      <c r="AQ51" s="5">
        <f>AN51-AQ$2</f>
        <v>0</v>
      </c>
      <c r="AR51" s="5">
        <f>AO51-AN51</f>
        <v>0</v>
      </c>
      <c r="AS51" s="5">
        <f>AN52-AO51</f>
        <v>0</v>
      </c>
      <c r="AT51" s="5">
        <f>AO52-AN52</f>
        <v>0</v>
      </c>
      <c r="AU51" s="5">
        <f>AN53-AO52</f>
        <v>0</v>
      </c>
      <c r="AV51" s="5">
        <f>AO53-AN53</f>
        <v>0</v>
      </c>
      <c r="AW51" s="5">
        <f>AR$2-AO53</f>
        <v>1</v>
      </c>
      <c r="AX51" s="7">
        <v>0.5</v>
      </c>
      <c r="AY51" s="7">
        <v>0.58333333333333337</v>
      </c>
      <c r="AZ51" s="5">
        <f>(AY51-AX51)*0.0842</f>
        <v>7.0166666666666693E-3</v>
      </c>
      <c r="BA51" s="5">
        <f>AX51-BA$2</f>
        <v>0.5</v>
      </c>
      <c r="BB51" s="5">
        <f>AY51-AX51</f>
        <v>8.333333333333337E-2</v>
      </c>
      <c r="BC51" s="5">
        <f>AX52-AY51</f>
        <v>2.0833333333333259E-2</v>
      </c>
      <c r="BD51" s="5">
        <f>AY52-AX52</f>
        <v>0.16666666666666674</v>
      </c>
      <c r="BE51" s="5">
        <f>AX53-AY52</f>
        <v>-0.77083333333333337</v>
      </c>
      <c r="BF51" s="5">
        <f>AY53-AX53</f>
        <v>0</v>
      </c>
      <c r="BG51" s="5">
        <f>BB$2-AY53</f>
        <v>1</v>
      </c>
      <c r="BH51" s="7"/>
      <c r="BI51" s="7"/>
      <c r="BJ51" s="5">
        <f>(BI51-BH51)*0.0842</f>
        <v>0</v>
      </c>
      <c r="BK51" s="5">
        <f>BH51-BK$2</f>
        <v>0</v>
      </c>
      <c r="BL51" s="5">
        <f>BI51-BH51</f>
        <v>0</v>
      </c>
      <c r="BM51" s="5">
        <f>BH52-BI51</f>
        <v>0</v>
      </c>
      <c r="BN51" s="5">
        <f>BI52-BH52</f>
        <v>0</v>
      </c>
      <c r="BO51" s="5">
        <f>BH53-BI52</f>
        <v>0</v>
      </c>
      <c r="BP51" s="5">
        <f>BI53-BH53</f>
        <v>0</v>
      </c>
      <c r="BQ51" s="5">
        <f>BL$2-BI53</f>
        <v>1</v>
      </c>
      <c r="BR51" s="7"/>
      <c r="BS51" s="7"/>
      <c r="BT51" s="5">
        <f>(BS51-BR51)*0.0842</f>
        <v>0</v>
      </c>
      <c r="BU51" s="5">
        <f>BR51-BU$2</f>
        <v>0</v>
      </c>
      <c r="BV51" s="5">
        <f>BS51-BR51</f>
        <v>0</v>
      </c>
      <c r="BW51" s="5">
        <f>BR52-BS51</f>
        <v>0</v>
      </c>
      <c r="BX51" s="5">
        <f>BS52-BR52</f>
        <v>0</v>
      </c>
      <c r="BY51" s="5">
        <f>BR53-BS52</f>
        <v>0</v>
      </c>
      <c r="BZ51" s="5">
        <f>BS53-BR53</f>
        <v>0</v>
      </c>
      <c r="CA51" s="5">
        <f>BV$2-BS53</f>
        <v>1</v>
      </c>
      <c r="CB51" s="74"/>
      <c r="CC51" s="23"/>
      <c r="CN51" s="23"/>
      <c r="CY51" s="23"/>
      <c r="DJ51" s="23"/>
      <c r="DU51" s="23"/>
      <c r="EF51" s="23"/>
      <c r="EQ51" s="23"/>
    </row>
    <row r="52" spans="1:147" x14ac:dyDescent="0.3">
      <c r="A52" s="75"/>
      <c r="B52" s="76"/>
      <c r="C52" s="19"/>
      <c r="D52" s="20"/>
      <c r="E52" s="7">
        <v>0.64583333333333337</v>
      </c>
      <c r="F52" s="7">
        <v>0.79166666666666663</v>
      </c>
      <c r="G52" s="5">
        <f>(F52-E52)*0.0842</f>
        <v>1.227916666666666E-2</v>
      </c>
      <c r="K52" s="27"/>
      <c r="L52" s="27"/>
      <c r="M52" s="27"/>
      <c r="N52" s="27"/>
      <c r="O52" s="27"/>
      <c r="P52" s="27"/>
      <c r="Q52" s="27"/>
      <c r="R52" s="27"/>
      <c r="S52" s="27"/>
      <c r="T52" s="7"/>
      <c r="U52" s="7"/>
      <c r="V52" s="5">
        <f>(U52-T52)*0.0842</f>
        <v>0</v>
      </c>
      <c r="W52"/>
      <c r="X52"/>
      <c r="Y52"/>
      <c r="Z52" s="27"/>
      <c r="AA52" s="27"/>
      <c r="AB52" s="27"/>
      <c r="AC52" s="27"/>
      <c r="AD52" s="7">
        <v>0.60416666666666663</v>
      </c>
      <c r="AE52" s="7">
        <v>0.79166666666666663</v>
      </c>
      <c r="AF52" s="5">
        <f>(AE52-AD52)*0.0842</f>
        <v>1.5787499999999999E-2</v>
      </c>
      <c r="AG52"/>
      <c r="AH52"/>
      <c r="AI52"/>
      <c r="AJ52" s="27"/>
      <c r="AK52" s="27"/>
      <c r="AL52" s="27"/>
      <c r="AM52" s="27"/>
      <c r="AN52" s="7"/>
      <c r="AO52" s="7"/>
      <c r="AP52" s="5">
        <f>(AO52-AN52)*0.0842</f>
        <v>0</v>
      </c>
      <c r="AQ52"/>
      <c r="AR52"/>
      <c r="AS52"/>
      <c r="AT52" s="27"/>
      <c r="AU52" s="27"/>
      <c r="AV52" s="27"/>
      <c r="AW52" s="27"/>
      <c r="AX52" s="7">
        <v>0.60416666666666663</v>
      </c>
      <c r="AY52" s="7">
        <v>0.77083333333333337</v>
      </c>
      <c r="AZ52" s="5">
        <f>(AY52-AX52)*0.0842</f>
        <v>1.4033333333333339E-2</v>
      </c>
      <c r="BA52"/>
      <c r="BB52"/>
      <c r="BC52"/>
      <c r="BD52" s="27"/>
      <c r="BE52" s="27"/>
      <c r="BF52" s="27"/>
      <c r="BG52" s="27"/>
      <c r="BH52" s="7"/>
      <c r="BI52" s="7"/>
      <c r="BJ52" s="5">
        <f>(BI52-BH52)*0.0842</f>
        <v>0</v>
      </c>
      <c r="BK52"/>
      <c r="BL52"/>
      <c r="BM52"/>
      <c r="BN52" s="27"/>
      <c r="BO52" s="27"/>
      <c r="BP52" s="27"/>
      <c r="BQ52" s="27"/>
      <c r="BR52" s="7"/>
      <c r="BS52" s="7"/>
      <c r="BT52" s="5">
        <f>(BS52-BR52)*0.0842</f>
        <v>0</v>
      </c>
      <c r="BU52"/>
      <c r="BV52"/>
      <c r="BW52"/>
      <c r="BX52" s="27"/>
      <c r="BY52" s="27"/>
      <c r="BZ52" s="27"/>
      <c r="CA52" s="27"/>
      <c r="CB52" s="74"/>
      <c r="CC52" s="24"/>
      <c r="CN52" s="24"/>
      <c r="CY52" s="24"/>
      <c r="DJ52" s="24"/>
      <c r="DU52" s="24"/>
      <c r="EF52" s="24"/>
      <c r="EQ52" s="24"/>
    </row>
    <row r="53" spans="1:147" x14ac:dyDescent="0.3">
      <c r="A53" s="75"/>
      <c r="B53" s="76"/>
      <c r="C53" s="19"/>
      <c r="D53" s="48">
        <v>0.66666666666666663</v>
      </c>
      <c r="E53" s="7"/>
      <c r="F53" s="7"/>
      <c r="G53" s="5">
        <f>(F53-E53)*0.0842</f>
        <v>0</v>
      </c>
      <c r="H53" s="5"/>
      <c r="I53" s="5"/>
      <c r="K53" s="27"/>
      <c r="L53" s="27"/>
      <c r="M53" s="27"/>
      <c r="N53" s="27"/>
      <c r="O53" s="27"/>
      <c r="P53" s="27"/>
      <c r="Q53" s="27"/>
      <c r="R53" s="27"/>
      <c r="S53" s="27"/>
      <c r="T53" s="7"/>
      <c r="U53" s="7"/>
      <c r="V53" s="5">
        <f>(U53-T53)*0.0842</f>
        <v>0</v>
      </c>
      <c r="W53" s="5"/>
      <c r="X53" s="5"/>
      <c r="Y53"/>
      <c r="Z53" s="27"/>
      <c r="AA53" s="27"/>
      <c r="AB53" s="27"/>
      <c r="AC53" s="27"/>
      <c r="AD53" s="7"/>
      <c r="AE53" s="7"/>
      <c r="AF53" s="5">
        <f>(AE53-AD53)*0.0842</f>
        <v>0</v>
      </c>
      <c r="AG53" s="5"/>
      <c r="AH53" s="5"/>
      <c r="AI53"/>
      <c r="AJ53" s="27"/>
      <c r="AK53" s="27"/>
      <c r="AL53" s="27"/>
      <c r="AM53" s="27"/>
      <c r="AN53" s="7"/>
      <c r="AO53" s="7"/>
      <c r="AP53" s="5">
        <f>(AO53-AN53)*0.0842</f>
        <v>0</v>
      </c>
      <c r="AQ53" s="5"/>
      <c r="AR53" s="5"/>
      <c r="AS53"/>
      <c r="AT53" s="27"/>
      <c r="AU53" s="27"/>
      <c r="AV53" s="27"/>
      <c r="AW53" s="27"/>
      <c r="AX53" s="7"/>
      <c r="AY53" s="7"/>
      <c r="AZ53" s="5">
        <f>(AY53-AX53)*0.0842</f>
        <v>0</v>
      </c>
      <c r="BA53" s="5"/>
      <c r="BB53" s="5"/>
      <c r="BC53"/>
      <c r="BD53" s="27"/>
      <c r="BE53" s="27"/>
      <c r="BF53" s="27"/>
      <c r="BG53" s="27"/>
      <c r="BH53" s="7"/>
      <c r="BI53" s="7"/>
      <c r="BJ53" s="5">
        <f>(BI53-BH53)*0.0842</f>
        <v>0</v>
      </c>
      <c r="BK53" s="5"/>
      <c r="BL53" s="5"/>
      <c r="BM53"/>
      <c r="BN53" s="27"/>
      <c r="BO53" s="27"/>
      <c r="BP53" s="27"/>
      <c r="BQ53" s="27"/>
      <c r="BR53" s="7"/>
      <c r="BS53" s="7"/>
      <c r="BT53" s="5">
        <f>(BS53-BR53)*0.0842</f>
        <v>0</v>
      </c>
      <c r="BU53" s="5"/>
      <c r="BV53" s="5"/>
      <c r="BW53"/>
      <c r="BX53" s="27"/>
      <c r="BY53" s="27"/>
      <c r="BZ53" s="27"/>
      <c r="CA53" s="27"/>
      <c r="CB53" s="74"/>
    </row>
    <row r="54" spans="1:147" s="6" customFormat="1" ht="14.1" customHeight="1" x14ac:dyDescent="0.25">
      <c r="A54" s="21"/>
      <c r="B54" s="21">
        <f>D53+D54</f>
        <v>1.4583333333333335</v>
      </c>
      <c r="C54" s="21"/>
      <c r="D54" s="22">
        <f>SUM(E54,T54,AD54,AN54,AX54,BH54,BR54)</f>
        <v>0.79166666666666674</v>
      </c>
      <c r="E54" s="98">
        <f>(F51-E51)+(F52-E52)+(F53-E53)</f>
        <v>0.27083333333333326</v>
      </c>
      <c r="F54" s="99"/>
      <c r="G54" s="9">
        <f>SUM(G51:G53)</f>
        <v>2.280416666666666E-2</v>
      </c>
      <c r="H54" s="9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77">
        <f>(U51-T51)+(U52-T52)+(U53-T53)</f>
        <v>0</v>
      </c>
      <c r="U54" s="78"/>
      <c r="V54" s="11">
        <f>SUM(V51:V53)</f>
        <v>0</v>
      </c>
      <c r="W54" s="11"/>
      <c r="X54" s="11"/>
      <c r="Y54" s="11"/>
      <c r="Z54" s="11"/>
      <c r="AA54" s="11"/>
      <c r="AB54" s="11"/>
      <c r="AC54" s="11"/>
      <c r="AD54" s="77">
        <f>((AE51-AD51)+(AE52-AD52)+(AE53-AD53))</f>
        <v>0.27083333333333337</v>
      </c>
      <c r="AE54" s="78"/>
      <c r="AF54" s="9">
        <f>SUM(AF51:AF53)</f>
        <v>2.2804166666666667E-2</v>
      </c>
      <c r="AG54" s="9"/>
      <c r="AH54" s="9"/>
      <c r="AI54" s="9"/>
      <c r="AJ54" s="9"/>
      <c r="AK54" s="9"/>
      <c r="AL54" s="9"/>
      <c r="AM54" s="9"/>
      <c r="AN54" s="79">
        <f>((AO51-AN51)+(AO52-AN52)+(AO53-AN53))</f>
        <v>0</v>
      </c>
      <c r="AO54" s="80"/>
      <c r="AP54" s="9">
        <f>SUM(AP51:AP53)</f>
        <v>0</v>
      </c>
      <c r="AQ54" s="9"/>
      <c r="AR54" s="9"/>
      <c r="AS54" s="9"/>
      <c r="AT54" s="9"/>
      <c r="AU54" s="9"/>
      <c r="AV54" s="9"/>
      <c r="AW54" s="9"/>
      <c r="AX54" s="69">
        <f>((AY51-AX51)+(AY52-AX52)+(AY53-AX53))</f>
        <v>0.25000000000000011</v>
      </c>
      <c r="AY54" s="70"/>
      <c r="AZ54" s="9">
        <f>SUM(AZ51:AZ53)</f>
        <v>2.1050000000000006E-2</v>
      </c>
      <c r="BA54" s="9"/>
      <c r="BB54" s="9"/>
      <c r="BC54" s="9"/>
      <c r="BD54" s="9"/>
      <c r="BE54" s="9"/>
      <c r="BF54" s="9"/>
      <c r="BG54" s="9"/>
      <c r="BH54" s="69">
        <f>((BI51-BH51)+(BI52-BH52)+(BI53-BH53))</f>
        <v>0</v>
      </c>
      <c r="BI54" s="70"/>
      <c r="BJ54" s="9">
        <f>SUM(BJ51:BJ53)</f>
        <v>0</v>
      </c>
      <c r="BK54" s="9"/>
      <c r="BL54" s="9"/>
      <c r="BM54" s="9"/>
      <c r="BN54" s="9"/>
      <c r="BO54" s="9"/>
      <c r="BP54" s="9"/>
      <c r="BQ54" s="9"/>
      <c r="BR54" s="69">
        <f>((BS51-BR51)+(BS52-BR52)+(BS53-BR53))</f>
        <v>0</v>
      </c>
      <c r="BS54" s="70"/>
      <c r="BT54" s="9">
        <f>SUM(BT51:BT53)</f>
        <v>0</v>
      </c>
      <c r="BU54" s="25"/>
      <c r="BV54" s="25"/>
      <c r="BW54" s="25"/>
      <c r="BX54" s="25"/>
      <c r="BY54" s="25"/>
      <c r="BZ54" s="25"/>
      <c r="CA54" s="25"/>
      <c r="CB54" s="74"/>
    </row>
    <row r="55" spans="1:147" ht="15.95" customHeight="1" x14ac:dyDescent="0.3">
      <c r="A55" s="71" t="s">
        <v>19</v>
      </c>
      <c r="B55" s="72"/>
      <c r="C55" s="72"/>
      <c r="D55" s="73"/>
      <c r="E55" s="7"/>
      <c r="F55" s="7"/>
      <c r="G55" s="5">
        <f>(F55-E55)*0.0842</f>
        <v>0</v>
      </c>
      <c r="H55" s="5">
        <f>E55-H$2</f>
        <v>0</v>
      </c>
      <c r="I55" s="5">
        <f>F55-E55</f>
        <v>0</v>
      </c>
      <c r="J55" s="5">
        <f>E56-F55</f>
        <v>0</v>
      </c>
      <c r="K55" s="5">
        <f>F56-E56</f>
        <v>0</v>
      </c>
      <c r="L55" s="5">
        <f>E57-F56</f>
        <v>0</v>
      </c>
      <c r="M55" s="5">
        <f>F57-E57</f>
        <v>0</v>
      </c>
      <c r="N55" s="5">
        <f>I$2-F57</f>
        <v>1</v>
      </c>
      <c r="O55" s="5"/>
      <c r="P55" s="5"/>
      <c r="Q55" s="5"/>
      <c r="R55" s="5"/>
      <c r="S55" s="5"/>
      <c r="T55" s="7">
        <v>0.47916666666666669</v>
      </c>
      <c r="U55" s="7">
        <v>0.58333333333333337</v>
      </c>
      <c r="V55" s="5">
        <f>(U55-T55)*0.0842</f>
        <v>8.7708333333333353E-3</v>
      </c>
      <c r="W55" s="5">
        <f>T55-W$2</f>
        <v>0.47916666666666669</v>
      </c>
      <c r="X55" s="5">
        <f>U55-T55</f>
        <v>0.10416666666666669</v>
      </c>
      <c r="Y55" s="5">
        <f>T56-U55</f>
        <v>2.0833333333333259E-2</v>
      </c>
      <c r="Z55" s="5">
        <f>U56-T56</f>
        <v>0.14583333333333337</v>
      </c>
      <c r="AA55" s="5">
        <f>T57-U56</f>
        <v>-0.75</v>
      </c>
      <c r="AB55" s="5">
        <f>U57-T57</f>
        <v>0</v>
      </c>
      <c r="AC55" s="5">
        <f>X$2-U57</f>
        <v>1</v>
      </c>
      <c r="AD55" s="7"/>
      <c r="AE55" s="7"/>
      <c r="AF55" s="5">
        <f>(AE55-AD55)*0.0842</f>
        <v>0</v>
      </c>
      <c r="AG55" s="5">
        <f>AD55-AG$2</f>
        <v>0</v>
      </c>
      <c r="AH55" s="5">
        <f>AE55-AD55</f>
        <v>0</v>
      </c>
      <c r="AI55" s="5">
        <f>AD56-AE55</f>
        <v>0</v>
      </c>
      <c r="AJ55" s="5">
        <f>AE56-AD56</f>
        <v>0</v>
      </c>
      <c r="AK55" s="5">
        <f>AD57-AE56</f>
        <v>0</v>
      </c>
      <c r="AL55" s="5">
        <f>AE57-AD57</f>
        <v>0</v>
      </c>
      <c r="AM55" s="5">
        <f>AH$2-AE57</f>
        <v>1</v>
      </c>
      <c r="AN55" s="7">
        <v>0.5</v>
      </c>
      <c r="AO55" s="7">
        <v>0.60416666666666663</v>
      </c>
      <c r="AP55" s="5">
        <f>(AO55-AN55)*0.0842</f>
        <v>8.7708333333333301E-3</v>
      </c>
      <c r="AQ55" s="5">
        <f>AN55-AQ$2</f>
        <v>0.5</v>
      </c>
      <c r="AR55" s="5">
        <f>AO55-AN55</f>
        <v>0.10416666666666663</v>
      </c>
      <c r="AS55" s="5">
        <f>AN56-AO55</f>
        <v>2.083333333333337E-2</v>
      </c>
      <c r="AT55" s="5">
        <f>AO56-AN56</f>
        <v>0.16666666666666663</v>
      </c>
      <c r="AU55" s="5">
        <f>AN57-AO56</f>
        <v>-0.79166666666666663</v>
      </c>
      <c r="AV55" s="5">
        <f>AO57-AN57</f>
        <v>0</v>
      </c>
      <c r="AW55" s="5">
        <f>AR$2-AO57</f>
        <v>1</v>
      </c>
      <c r="AX55" s="7"/>
      <c r="AY55" s="7"/>
      <c r="AZ55" s="5">
        <f>(AY55-AX55)*0.0842</f>
        <v>0</v>
      </c>
      <c r="BA55" s="5">
        <f>AX55-BA$2</f>
        <v>0</v>
      </c>
      <c r="BB55" s="5">
        <f>AY55-AX55</f>
        <v>0</v>
      </c>
      <c r="BC55" s="5">
        <f>AX56-AY55</f>
        <v>0</v>
      </c>
      <c r="BD55" s="5">
        <f>AY56-AX56</f>
        <v>0</v>
      </c>
      <c r="BE55" s="5">
        <f>AX57-AY56</f>
        <v>0</v>
      </c>
      <c r="BF55" s="5">
        <f>AY57-AX57</f>
        <v>0</v>
      </c>
      <c r="BG55" s="5">
        <f>BB$2-AY57</f>
        <v>1</v>
      </c>
      <c r="BH55" s="7">
        <v>0.54166666666666663</v>
      </c>
      <c r="BI55" s="7">
        <v>0.625</v>
      </c>
      <c r="BJ55" s="5">
        <f>(BI55-BH55)*0.0842</f>
        <v>7.0166666666666693E-3</v>
      </c>
      <c r="BK55" s="5">
        <f>BH55-BK$2</f>
        <v>0.54166666666666663</v>
      </c>
      <c r="BL55" s="5">
        <f>BI55-BH55</f>
        <v>8.333333333333337E-2</v>
      </c>
      <c r="BM55" s="5">
        <f>BH56-BI55</f>
        <v>2.083333333333337E-2</v>
      </c>
      <c r="BN55" s="5">
        <f>BI56-BH56</f>
        <v>0.1875</v>
      </c>
      <c r="BO55" s="5">
        <f>BH57-BI56</f>
        <v>-0.83333333333333337</v>
      </c>
      <c r="BP55" s="5">
        <f>BI57-BH57</f>
        <v>0</v>
      </c>
      <c r="BQ55" s="5">
        <f>BL$2-BI57</f>
        <v>1</v>
      </c>
      <c r="BR55" s="7"/>
      <c r="BS55" s="7"/>
      <c r="BT55" s="5">
        <f>(BS55-BR55)*0.0842</f>
        <v>0</v>
      </c>
      <c r="BU55" s="5">
        <f>BR55-BU$2</f>
        <v>0</v>
      </c>
      <c r="BV55" s="5">
        <f>BS55-BR55</f>
        <v>0</v>
      </c>
      <c r="BW55" s="5">
        <f>BR56-BS55</f>
        <v>0</v>
      </c>
      <c r="BX55" s="5">
        <f>BS56-BR56</f>
        <v>0</v>
      </c>
      <c r="BY55" s="5">
        <f>BR57-BS56</f>
        <v>0</v>
      </c>
      <c r="BZ55" s="5">
        <f>BS57-BR57</f>
        <v>0</v>
      </c>
      <c r="CA55" s="5">
        <f>BV$2-BS57</f>
        <v>1</v>
      </c>
      <c r="CB55" s="74"/>
      <c r="CC55" s="23"/>
      <c r="CN55" s="23"/>
      <c r="CY55" s="23"/>
      <c r="DJ55" s="23"/>
      <c r="DU55" s="23"/>
      <c r="EF55" s="23"/>
      <c r="EQ55" s="23"/>
    </row>
    <row r="56" spans="1:147" x14ac:dyDescent="0.3">
      <c r="A56" s="75" t="s">
        <v>9</v>
      </c>
      <c r="B56" s="76"/>
      <c r="C56" s="19"/>
      <c r="D56" s="20"/>
      <c r="E56" s="7"/>
      <c r="F56" s="7"/>
      <c r="G56" s="5">
        <f>(F56-E56)*0.0842</f>
        <v>0</v>
      </c>
      <c r="K56" s="27"/>
      <c r="L56" s="27"/>
      <c r="M56" s="27"/>
      <c r="N56" s="27"/>
      <c r="O56" s="27"/>
      <c r="P56" s="27"/>
      <c r="Q56" s="27"/>
      <c r="R56" s="27"/>
      <c r="S56" s="27"/>
      <c r="T56" s="7">
        <v>0.60416666666666663</v>
      </c>
      <c r="U56" s="7">
        <v>0.75</v>
      </c>
      <c r="V56" s="5">
        <f>(U56-T56)*0.0842</f>
        <v>1.2279166666666669E-2</v>
      </c>
      <c r="W56"/>
      <c r="X56"/>
      <c r="Y56"/>
      <c r="Z56" s="27"/>
      <c r="AA56" s="27"/>
      <c r="AB56" s="27"/>
      <c r="AC56" s="27"/>
      <c r="AD56" s="7"/>
      <c r="AE56" s="7"/>
      <c r="AF56" s="5">
        <f>(AE56-AD56)*0.0842</f>
        <v>0</v>
      </c>
      <c r="AG56"/>
      <c r="AH56"/>
      <c r="AI56"/>
      <c r="AJ56" s="27"/>
      <c r="AK56" s="27"/>
      <c r="AL56" s="27"/>
      <c r="AM56" s="27"/>
      <c r="AN56" s="7">
        <v>0.625</v>
      </c>
      <c r="AO56" s="7">
        <v>0.79166666666666663</v>
      </c>
      <c r="AP56" s="5">
        <f>(AO56-AN56)*0.0842</f>
        <v>1.403333333333333E-2</v>
      </c>
      <c r="AQ56"/>
      <c r="AR56"/>
      <c r="AS56"/>
      <c r="AT56" s="27"/>
      <c r="AU56" s="27"/>
      <c r="AV56" s="27"/>
      <c r="AW56" s="27"/>
      <c r="AX56" s="7"/>
      <c r="AY56" s="7"/>
      <c r="AZ56" s="5">
        <f>(AY56-AX56)*0.0842</f>
        <v>0</v>
      </c>
      <c r="BA56"/>
      <c r="BB56"/>
      <c r="BC56"/>
      <c r="BD56" s="27"/>
      <c r="BE56" s="27"/>
      <c r="BF56" s="27"/>
      <c r="BG56" s="27"/>
      <c r="BH56" s="7">
        <v>0.64583333333333337</v>
      </c>
      <c r="BI56" s="7">
        <v>0.83333333333333337</v>
      </c>
      <c r="BJ56" s="5">
        <f>(BI56-BH56)*0.0842</f>
        <v>1.5787499999999999E-2</v>
      </c>
      <c r="BK56"/>
      <c r="BL56"/>
      <c r="BM56"/>
      <c r="BN56" s="27"/>
      <c r="BO56" s="27"/>
      <c r="BP56" s="27"/>
      <c r="BQ56" s="27"/>
      <c r="BR56" s="7"/>
      <c r="BS56" s="7"/>
      <c r="BT56" s="5">
        <f>(BS56-BR56)*0.0842</f>
        <v>0</v>
      </c>
      <c r="BU56"/>
      <c r="BV56"/>
      <c r="BW56"/>
      <c r="BX56" s="27"/>
      <c r="BY56" s="27"/>
      <c r="BZ56" s="27"/>
      <c r="CA56" s="27"/>
      <c r="CB56" s="74"/>
      <c r="CC56" s="24"/>
      <c r="CN56" s="24"/>
      <c r="CY56" s="24"/>
      <c r="DJ56" s="24"/>
      <c r="DU56" s="24"/>
      <c r="EF56" s="24"/>
      <c r="EQ56" s="24"/>
    </row>
    <row r="57" spans="1:147" x14ac:dyDescent="0.3">
      <c r="A57" s="75" t="s">
        <v>15</v>
      </c>
      <c r="B57" s="76"/>
      <c r="C57" s="19"/>
      <c r="D57" s="48">
        <v>0.66666666666666663</v>
      </c>
      <c r="E57" s="7"/>
      <c r="F57" s="7"/>
      <c r="G57" s="5">
        <f>(F57-E57)*0.0842</f>
        <v>0</v>
      </c>
      <c r="H57" s="5"/>
      <c r="I57" s="5"/>
      <c r="K57" s="27"/>
      <c r="L57" s="27"/>
      <c r="M57" s="27"/>
      <c r="N57" s="27"/>
      <c r="O57" s="27"/>
      <c r="P57" s="27"/>
      <c r="Q57" s="27"/>
      <c r="R57" s="27"/>
      <c r="S57" s="27"/>
      <c r="T57" s="7"/>
      <c r="U57" s="7"/>
      <c r="V57" s="5">
        <f>(U57-T57)*0.0842</f>
        <v>0</v>
      </c>
      <c r="W57" s="5"/>
      <c r="X57" s="5"/>
      <c r="Y57"/>
      <c r="Z57" s="27"/>
      <c r="AA57" s="27"/>
      <c r="AB57" s="27"/>
      <c r="AC57" s="27"/>
      <c r="AD57" s="7"/>
      <c r="AE57" s="7"/>
      <c r="AF57" s="5">
        <f>(AE57-AD57)*0.0842</f>
        <v>0</v>
      </c>
      <c r="AG57" s="5"/>
      <c r="AH57" s="5"/>
      <c r="AI57"/>
      <c r="AJ57" s="27"/>
      <c r="AK57" s="27"/>
      <c r="AL57" s="27"/>
      <c r="AM57" s="27"/>
      <c r="AN57" s="7"/>
      <c r="AO57" s="7"/>
      <c r="AP57" s="5">
        <f>(AO57-AN57)*0.0842</f>
        <v>0</v>
      </c>
      <c r="AQ57" s="5"/>
      <c r="AR57" s="5"/>
      <c r="AS57"/>
      <c r="AT57" s="27"/>
      <c r="AU57" s="27"/>
      <c r="AV57" s="27"/>
      <c r="AW57" s="27"/>
      <c r="AX57" s="7"/>
      <c r="AY57" s="7"/>
      <c r="AZ57" s="5">
        <f>(AY57-AX57)*0.0842</f>
        <v>0</v>
      </c>
      <c r="BA57" s="5"/>
      <c r="BB57" s="5"/>
      <c r="BC57"/>
      <c r="BD57" s="27"/>
      <c r="BE57" s="27"/>
      <c r="BF57" s="27"/>
      <c r="BG57" s="27"/>
      <c r="BH57" s="7"/>
      <c r="BI57" s="7"/>
      <c r="BJ57" s="5">
        <f>(BI57-BH57)*0.0842</f>
        <v>0</v>
      </c>
      <c r="BK57" s="5"/>
      <c r="BL57" s="5"/>
      <c r="BM57"/>
      <c r="BN57" s="27"/>
      <c r="BO57" s="27"/>
      <c r="BP57" s="27"/>
      <c r="BQ57" s="27"/>
      <c r="BR57" s="7"/>
      <c r="BS57" s="7"/>
      <c r="BT57" s="5">
        <f>(BS57-BR57)*0.0842</f>
        <v>0</v>
      </c>
      <c r="BU57" s="5"/>
      <c r="BV57" s="5"/>
      <c r="BW57"/>
      <c r="BX57" s="27"/>
      <c r="BY57" s="27"/>
      <c r="BZ57" s="27"/>
      <c r="CA57" s="27"/>
      <c r="CB57" s="74"/>
    </row>
    <row r="58" spans="1:147" s="6" customFormat="1" ht="14.1" customHeight="1" x14ac:dyDescent="0.25">
      <c r="A58" s="21"/>
      <c r="B58" s="21">
        <f>D57+D58</f>
        <v>1.4583333333333333</v>
      </c>
      <c r="C58" s="21"/>
      <c r="D58" s="22">
        <f>SUM(E58,T58,AD58,AN58,AX58,BH58,BR58)</f>
        <v>0.79166666666666663</v>
      </c>
      <c r="E58" s="98">
        <f>(F55-E55)+(F56-E56)+(F57-E57)</f>
        <v>0</v>
      </c>
      <c r="F58" s="99"/>
      <c r="G58" s="9">
        <f>SUM(G55:G57)</f>
        <v>0</v>
      </c>
      <c r="H58" s="9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77">
        <f>(U55-T55)+(U56-T56)+(U57-T57)</f>
        <v>0.25000000000000006</v>
      </c>
      <c r="U58" s="78"/>
      <c r="V58" s="11">
        <f>SUM(V55:V57)</f>
        <v>2.1050000000000006E-2</v>
      </c>
      <c r="W58" s="11"/>
      <c r="X58" s="11"/>
      <c r="Y58" s="11"/>
      <c r="Z58" s="11"/>
      <c r="AA58" s="11"/>
      <c r="AB58" s="11"/>
      <c r="AC58" s="11"/>
      <c r="AD58" s="77">
        <f>((AE55-AD55)+(AE56-AD56)+(AE57-AD57))</f>
        <v>0</v>
      </c>
      <c r="AE58" s="78"/>
      <c r="AF58" s="9">
        <f>SUM(AF55:AF57)</f>
        <v>0</v>
      </c>
      <c r="AG58" s="9"/>
      <c r="AH58" s="9"/>
      <c r="AI58" s="9"/>
      <c r="AJ58" s="9"/>
      <c r="AK58" s="9"/>
      <c r="AL58" s="9"/>
      <c r="AM58" s="9"/>
      <c r="AN58" s="79">
        <f>((AO55-AN55)+(AO56-AN56)+(AO57-AN57))</f>
        <v>0.27083333333333326</v>
      </c>
      <c r="AO58" s="80"/>
      <c r="AP58" s="9">
        <f>SUM(AP55:AP57)</f>
        <v>2.280416666666666E-2</v>
      </c>
      <c r="AQ58" s="9"/>
      <c r="AR58" s="9"/>
      <c r="AS58" s="9"/>
      <c r="AT58" s="9"/>
      <c r="AU58" s="9"/>
      <c r="AV58" s="9"/>
      <c r="AW58" s="9"/>
      <c r="AX58" s="69">
        <f>((AY55-AX55)+(AY56-AX56)+(AY57-AX57))</f>
        <v>0</v>
      </c>
      <c r="AY58" s="70"/>
      <c r="AZ58" s="9">
        <f>SUM(AZ55:AZ57)</f>
        <v>0</v>
      </c>
      <c r="BA58" s="9"/>
      <c r="BB58" s="9"/>
      <c r="BC58" s="9"/>
      <c r="BD58" s="9"/>
      <c r="BE58" s="9"/>
      <c r="BF58" s="9"/>
      <c r="BG58" s="9"/>
      <c r="BH58" s="69">
        <f>((BI55-BH55)+(BI56-BH56)+(BI57-BH57))</f>
        <v>0.27083333333333337</v>
      </c>
      <c r="BI58" s="70"/>
      <c r="BJ58" s="9">
        <f>SUM(BJ55:BJ57)</f>
        <v>2.2804166666666667E-2</v>
      </c>
      <c r="BK58" s="9"/>
      <c r="BL58" s="9"/>
      <c r="BM58" s="9"/>
      <c r="BN58" s="9"/>
      <c r="BO58" s="9"/>
      <c r="BP58" s="9"/>
      <c r="BQ58" s="9"/>
      <c r="BR58" s="69">
        <f>((BS55-BR55)+(BS56-BR56)+(BS57-BR57))</f>
        <v>0</v>
      </c>
      <c r="BS58" s="70"/>
      <c r="BT58" s="9">
        <f>SUM(BT55:BT57)</f>
        <v>0</v>
      </c>
      <c r="BU58" s="25"/>
      <c r="BV58" s="25"/>
      <c r="BW58" s="25"/>
      <c r="BX58" s="25"/>
      <c r="BY58" s="25"/>
      <c r="BZ58" s="25"/>
      <c r="CA58" s="25"/>
      <c r="CB58" s="74"/>
    </row>
    <row r="59" spans="1:147" ht="15.95" customHeight="1" x14ac:dyDescent="0.3">
      <c r="A59" s="71" t="s">
        <v>20</v>
      </c>
      <c r="B59" s="72"/>
      <c r="C59" s="72"/>
      <c r="D59" s="73"/>
      <c r="E59" s="7"/>
      <c r="F59" s="7"/>
      <c r="G59" s="5">
        <f>(F59-E59)*0.0842</f>
        <v>0</v>
      </c>
      <c r="H59" s="5">
        <f>E59-H$2</f>
        <v>0</v>
      </c>
      <c r="I59" s="5">
        <f>F59-E59</f>
        <v>0</v>
      </c>
      <c r="J59" s="5">
        <f>E60-F59</f>
        <v>0</v>
      </c>
      <c r="K59" s="5">
        <f>F60-E60</f>
        <v>0</v>
      </c>
      <c r="L59" s="5">
        <f>E61-F60</f>
        <v>0</v>
      </c>
      <c r="M59" s="5">
        <f>F61-E61</f>
        <v>0</v>
      </c>
      <c r="N59" s="5">
        <f>I$2-F61</f>
        <v>1</v>
      </c>
      <c r="O59" s="5"/>
      <c r="P59" s="5"/>
      <c r="Q59" s="5"/>
      <c r="R59" s="5"/>
      <c r="S59" s="5"/>
      <c r="T59" s="7">
        <v>0.5</v>
      </c>
      <c r="U59" s="7">
        <v>0.60416666666666663</v>
      </c>
      <c r="V59" s="5">
        <f>(U59-T59)*0.0842</f>
        <v>8.7708333333333301E-3</v>
      </c>
      <c r="W59" s="5">
        <f>T59-W$2</f>
        <v>0.5</v>
      </c>
      <c r="X59" s="5">
        <f>U59-T59</f>
        <v>0.10416666666666663</v>
      </c>
      <c r="Y59" s="5">
        <f>T60-U59</f>
        <v>2.083333333333337E-2</v>
      </c>
      <c r="Z59" s="5">
        <f>U60-T60</f>
        <v>0.16666666666666663</v>
      </c>
      <c r="AA59" s="5">
        <f>T61-U60</f>
        <v>-0.79166666666666663</v>
      </c>
      <c r="AB59" s="5">
        <f>U61-T61</f>
        <v>0</v>
      </c>
      <c r="AC59" s="5">
        <f>X$2-U61</f>
        <v>1</v>
      </c>
      <c r="AD59" s="7"/>
      <c r="AE59" s="7"/>
      <c r="AF59" s="5">
        <f>(AE59-AD59)*0.0842</f>
        <v>0</v>
      </c>
      <c r="AG59" s="5">
        <f>AD59-AG$2</f>
        <v>0</v>
      </c>
      <c r="AH59" s="5">
        <f>AE59-AD59</f>
        <v>0</v>
      </c>
      <c r="AI59" s="5">
        <f>AD60-AE59</f>
        <v>0</v>
      </c>
      <c r="AJ59" s="5">
        <f>AE60-AD60</f>
        <v>0</v>
      </c>
      <c r="AK59" s="5">
        <f>AD61-AE60</f>
        <v>0</v>
      </c>
      <c r="AL59" s="5">
        <f>AE61-AD61</f>
        <v>0</v>
      </c>
      <c r="AM59" s="5">
        <f>AH$2-AE61</f>
        <v>1</v>
      </c>
      <c r="AN59" s="7"/>
      <c r="AO59" s="7"/>
      <c r="AP59" s="5">
        <f>(AO59-AN59)*0.0842</f>
        <v>0</v>
      </c>
      <c r="AQ59" s="5">
        <f>AN59-AQ$2</f>
        <v>0</v>
      </c>
      <c r="AR59" s="5">
        <f>AO59-AN59</f>
        <v>0</v>
      </c>
      <c r="AS59" s="5">
        <f>AN60-AO59</f>
        <v>0</v>
      </c>
      <c r="AT59" s="5">
        <f>AO60-AN60</f>
        <v>0</v>
      </c>
      <c r="AU59" s="5">
        <f>AN61-AO60</f>
        <v>0</v>
      </c>
      <c r="AV59" s="5">
        <f>AO61-AN61</f>
        <v>0</v>
      </c>
      <c r="AW59" s="5">
        <f>AR$2-AO61</f>
        <v>1</v>
      </c>
      <c r="AX59" s="7">
        <v>0.47916666666666669</v>
      </c>
      <c r="AY59" s="7">
        <v>0.5625</v>
      </c>
      <c r="AZ59" s="5">
        <f>(AY59-AX59)*0.0842</f>
        <v>7.016666666666665E-3</v>
      </c>
      <c r="BA59" s="5">
        <f>AX59-BA$2</f>
        <v>0.47916666666666669</v>
      </c>
      <c r="BB59" s="5">
        <f>AY59-AX59</f>
        <v>8.3333333333333315E-2</v>
      </c>
      <c r="BC59" s="5">
        <f>AX60-AY59</f>
        <v>2.083333333333337E-2</v>
      </c>
      <c r="BD59" s="5">
        <f>AY60-AX60</f>
        <v>0.16666666666666663</v>
      </c>
      <c r="BE59" s="5">
        <f>AX61-AY60</f>
        <v>-0.75</v>
      </c>
      <c r="BF59" s="5">
        <f>AY61-AX61</f>
        <v>0</v>
      </c>
      <c r="BG59" s="5">
        <f>BB$2-AY61</f>
        <v>1</v>
      </c>
      <c r="BH59" s="7">
        <v>0.5</v>
      </c>
      <c r="BI59" s="7">
        <v>0.60416666666666663</v>
      </c>
      <c r="BJ59" s="5">
        <f>(BI59-BH59)*0.0842</f>
        <v>8.7708333333333301E-3</v>
      </c>
      <c r="BK59" s="5">
        <f>BH59-BK$2</f>
        <v>0.5</v>
      </c>
      <c r="BL59" s="5">
        <f>BI59-BH59</f>
        <v>0.10416666666666663</v>
      </c>
      <c r="BM59" s="5">
        <f>BH60-BI59</f>
        <v>2.083333333333337E-2</v>
      </c>
      <c r="BN59" s="5">
        <f>BI60-BH60</f>
        <v>0.16666666666666663</v>
      </c>
      <c r="BO59" s="5">
        <f>BH61-BI60</f>
        <v>-0.79166666666666663</v>
      </c>
      <c r="BP59" s="5">
        <f>BI61-BH61</f>
        <v>0</v>
      </c>
      <c r="BQ59" s="5">
        <f>BL$2-BI61</f>
        <v>1</v>
      </c>
      <c r="BR59" s="7"/>
      <c r="BS59" s="7"/>
      <c r="BT59" s="5">
        <f>(BS59-BR59)*0.0842</f>
        <v>0</v>
      </c>
      <c r="BU59" s="5">
        <f>BR59-BU$2</f>
        <v>0</v>
      </c>
      <c r="BV59" s="5">
        <f>BS59-BR59</f>
        <v>0</v>
      </c>
      <c r="BW59" s="5">
        <f>BR60-BS59</f>
        <v>0</v>
      </c>
      <c r="BX59" s="5">
        <f>BS60-BR60</f>
        <v>0</v>
      </c>
      <c r="BY59" s="5">
        <f>BR61-BS60</f>
        <v>0</v>
      </c>
      <c r="BZ59" s="5">
        <f>BS61-BR61</f>
        <v>0</v>
      </c>
      <c r="CA59" s="5">
        <f>BV$2-BS61</f>
        <v>1</v>
      </c>
      <c r="CB59" s="89"/>
      <c r="CC59" s="23"/>
      <c r="CN59" s="23"/>
      <c r="CY59" s="23"/>
      <c r="DJ59" s="23"/>
      <c r="DU59" s="23"/>
      <c r="EF59" s="23"/>
      <c r="EQ59" s="23"/>
    </row>
    <row r="60" spans="1:147" x14ac:dyDescent="0.3">
      <c r="A60" s="75" t="s">
        <v>9</v>
      </c>
      <c r="B60" s="76"/>
      <c r="C60" s="19"/>
      <c r="D60" s="20"/>
      <c r="E60" s="7"/>
      <c r="F60" s="7"/>
      <c r="G60" s="5">
        <f>(F60-E60)*0.0842</f>
        <v>0</v>
      </c>
      <c r="K60" s="27"/>
      <c r="L60" s="27"/>
      <c r="M60" s="27"/>
      <c r="N60" s="27"/>
      <c r="O60" s="27"/>
      <c r="P60" s="27"/>
      <c r="Q60" s="27"/>
      <c r="R60" s="27"/>
      <c r="S60" s="27"/>
      <c r="T60" s="7">
        <v>0.625</v>
      </c>
      <c r="U60" s="7">
        <v>0.79166666666666663</v>
      </c>
      <c r="V60" s="5">
        <f>(U60-T60)*0.0842</f>
        <v>1.403333333333333E-2</v>
      </c>
      <c r="W60"/>
      <c r="X60"/>
      <c r="Y60"/>
      <c r="Z60" s="27"/>
      <c r="AA60" s="27"/>
      <c r="AB60" s="27"/>
      <c r="AC60" s="27"/>
      <c r="AD60" s="7"/>
      <c r="AE60" s="7"/>
      <c r="AF60" s="5">
        <f>(AE60-AD60)*0.0842</f>
        <v>0</v>
      </c>
      <c r="AG60"/>
      <c r="AH60"/>
      <c r="AI60"/>
      <c r="AJ60" s="27"/>
      <c r="AK60" s="27"/>
      <c r="AL60" s="27"/>
      <c r="AM60" s="27"/>
      <c r="AN60" s="7"/>
      <c r="AO60" s="7"/>
      <c r="AP60" s="5">
        <f>(AO60-AN60)*0.0842</f>
        <v>0</v>
      </c>
      <c r="AQ60"/>
      <c r="AR60"/>
      <c r="AS60"/>
      <c r="AT60" s="27"/>
      <c r="AU60" s="27"/>
      <c r="AV60" s="27"/>
      <c r="AW60" s="27"/>
      <c r="AX60" s="7">
        <v>0.58333333333333337</v>
      </c>
      <c r="AY60" s="7">
        <v>0.75</v>
      </c>
      <c r="AZ60" s="5">
        <f>(AY60-AX60)*0.0842</f>
        <v>1.403333333333333E-2</v>
      </c>
      <c r="BA60"/>
      <c r="BB60"/>
      <c r="BC60"/>
      <c r="BD60" s="27"/>
      <c r="BE60" s="27"/>
      <c r="BF60" s="27"/>
      <c r="BG60" s="27"/>
      <c r="BH60" s="7">
        <v>0.625</v>
      </c>
      <c r="BI60" s="7">
        <v>0.79166666666666663</v>
      </c>
      <c r="BJ60" s="5">
        <f>(BI60-BH60)*0.0842</f>
        <v>1.403333333333333E-2</v>
      </c>
      <c r="BK60"/>
      <c r="BL60"/>
      <c r="BM60"/>
      <c r="BN60" s="27"/>
      <c r="BO60" s="27"/>
      <c r="BP60" s="27"/>
      <c r="BQ60" s="27"/>
      <c r="BR60" s="7"/>
      <c r="BS60" s="7"/>
      <c r="BT60" s="5">
        <f>(BS60-BR60)*0.0842</f>
        <v>0</v>
      </c>
      <c r="BU60"/>
      <c r="BV60"/>
      <c r="BW60"/>
      <c r="BX60" s="27"/>
      <c r="BY60" s="27"/>
      <c r="BZ60" s="27"/>
      <c r="CA60" s="27"/>
      <c r="CB60" s="89"/>
      <c r="CC60" s="24"/>
      <c r="CN60" s="24"/>
      <c r="CY60" s="24"/>
      <c r="DJ60" s="24"/>
      <c r="DU60" s="24"/>
      <c r="EF60" s="24"/>
      <c r="EQ60" s="24"/>
    </row>
    <row r="61" spans="1:147" x14ac:dyDescent="0.3">
      <c r="A61" s="75" t="s">
        <v>16</v>
      </c>
      <c r="B61" s="76"/>
      <c r="C61" s="19"/>
      <c r="D61" s="48">
        <v>0.66666666666666663</v>
      </c>
      <c r="E61" s="7"/>
      <c r="F61" s="7"/>
      <c r="G61" s="5">
        <f>(F61-E61)*0.0842</f>
        <v>0</v>
      </c>
      <c r="H61" s="5"/>
      <c r="I61" s="5"/>
      <c r="K61" s="27"/>
      <c r="L61" s="27"/>
      <c r="M61" s="27"/>
      <c r="N61" s="27"/>
      <c r="O61" s="27"/>
      <c r="P61" s="27"/>
      <c r="Q61" s="27"/>
      <c r="R61" s="27"/>
      <c r="S61" s="27"/>
      <c r="T61" s="7"/>
      <c r="U61" s="7"/>
      <c r="V61" s="5">
        <f>(U61-T61)*0.0842</f>
        <v>0</v>
      </c>
      <c r="W61" s="5"/>
      <c r="X61" s="5"/>
      <c r="Y61"/>
      <c r="Z61" s="27"/>
      <c r="AA61" s="27"/>
      <c r="AB61" s="27"/>
      <c r="AC61" s="27"/>
      <c r="AD61" s="7"/>
      <c r="AE61" s="7"/>
      <c r="AF61" s="5">
        <f>(AE61-AD61)*0.0842</f>
        <v>0</v>
      </c>
      <c r="AG61" s="5"/>
      <c r="AH61" s="5"/>
      <c r="AI61"/>
      <c r="AJ61" s="27"/>
      <c r="AK61" s="27"/>
      <c r="AL61" s="27"/>
      <c r="AM61" s="27"/>
      <c r="AN61" s="7"/>
      <c r="AO61" s="7"/>
      <c r="AP61" s="5">
        <f>(AO61-AN61)*0.0842</f>
        <v>0</v>
      </c>
      <c r="AQ61" s="5"/>
      <c r="AR61" s="5"/>
      <c r="AS61"/>
      <c r="AT61" s="27"/>
      <c r="AU61" s="27"/>
      <c r="AV61" s="27"/>
      <c r="AW61" s="27"/>
      <c r="AX61" s="7"/>
      <c r="AY61" s="7"/>
      <c r="AZ61" s="5">
        <f>(AY61-AX61)*0.0842</f>
        <v>0</v>
      </c>
      <c r="BA61" s="5"/>
      <c r="BB61" s="5"/>
      <c r="BC61"/>
      <c r="BD61" s="27"/>
      <c r="BE61" s="27"/>
      <c r="BF61" s="27"/>
      <c r="BG61" s="27"/>
      <c r="BH61" s="7"/>
      <c r="BI61" s="7"/>
      <c r="BJ61" s="5">
        <f>(BI61-BH61)*0.0842</f>
        <v>0</v>
      </c>
      <c r="BK61" s="5"/>
      <c r="BL61" s="5"/>
      <c r="BM61"/>
      <c r="BN61" s="27"/>
      <c r="BO61" s="27"/>
      <c r="BP61" s="27"/>
      <c r="BQ61" s="27"/>
      <c r="BR61" s="7"/>
      <c r="BS61" s="7"/>
      <c r="BT61" s="5">
        <f>(BS61-BR61)*0.0842</f>
        <v>0</v>
      </c>
      <c r="BU61" s="5"/>
      <c r="BV61" s="5"/>
      <c r="BW61"/>
      <c r="BX61" s="27"/>
      <c r="BY61" s="27"/>
      <c r="BZ61" s="27"/>
      <c r="CA61" s="27"/>
      <c r="CB61" s="89"/>
    </row>
    <row r="62" spans="1:147" s="6" customFormat="1" ht="14.1" customHeight="1" x14ac:dyDescent="0.25">
      <c r="A62" s="21"/>
      <c r="B62" s="21">
        <f>D61+D62</f>
        <v>1.458333333333333</v>
      </c>
      <c r="C62" s="21"/>
      <c r="D62" s="22">
        <f>SUM(E62,T62,AD62,AN62,AX62,BH62,BR62)</f>
        <v>0.79166666666666652</v>
      </c>
      <c r="E62" s="98">
        <f>(F59-E59)+(F60-E60)+(F61-E61)</f>
        <v>0</v>
      </c>
      <c r="F62" s="99"/>
      <c r="G62" s="9">
        <f>SUM(G59:G61)</f>
        <v>0</v>
      </c>
      <c r="H62" s="9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77">
        <f>(U59-T59)+(U60-T60)+(U61-T61)</f>
        <v>0.27083333333333326</v>
      </c>
      <c r="U62" s="78"/>
      <c r="V62" s="11">
        <f>SUM(V59:V61)</f>
        <v>2.280416666666666E-2</v>
      </c>
      <c r="W62" s="11"/>
      <c r="X62" s="11"/>
      <c r="Y62" s="11"/>
      <c r="Z62" s="11"/>
      <c r="AA62" s="11"/>
      <c r="AB62" s="11"/>
      <c r="AC62" s="11"/>
      <c r="AD62" s="87">
        <f>((AE59-AD59)+(AE60-AD60)+(AE61-AD61))</f>
        <v>0</v>
      </c>
      <c r="AE62" s="87"/>
      <c r="AF62" s="9">
        <f>SUM(AF59:AF61)</f>
        <v>0</v>
      </c>
      <c r="AG62" s="9"/>
      <c r="AH62" s="9"/>
      <c r="AI62" s="9"/>
      <c r="AJ62" s="9"/>
      <c r="AK62" s="9"/>
      <c r="AL62" s="9"/>
      <c r="AM62" s="9"/>
      <c r="AN62" s="88">
        <f>((AO59-AN59)+(AO60-AN60)+(AO61-AN61))</f>
        <v>0</v>
      </c>
      <c r="AO62" s="88"/>
      <c r="AP62" s="9">
        <f>SUM(AP59:AP61)</f>
        <v>0</v>
      </c>
      <c r="AQ62" s="9"/>
      <c r="AR62" s="9"/>
      <c r="AS62" s="9"/>
      <c r="AT62" s="9"/>
      <c r="AU62" s="9"/>
      <c r="AV62" s="9"/>
      <c r="AW62" s="9"/>
      <c r="AX62" s="83">
        <f>((AY59-AX59)+(AY60-AX60)+(AY61-AX61))</f>
        <v>0.24999999999999994</v>
      </c>
      <c r="AY62" s="83"/>
      <c r="AZ62" s="9">
        <f>SUM(AZ59:AZ61)</f>
        <v>2.1049999999999996E-2</v>
      </c>
      <c r="BA62" s="9"/>
      <c r="BB62" s="9"/>
      <c r="BC62" s="9"/>
      <c r="BD62" s="9"/>
      <c r="BE62" s="9"/>
      <c r="BF62" s="9"/>
      <c r="BG62" s="9"/>
      <c r="BH62" s="83">
        <f>((BI59-BH59)+(BI60-BH60)+(BI61-BH61))</f>
        <v>0.27083333333333326</v>
      </c>
      <c r="BI62" s="83"/>
      <c r="BJ62" s="9">
        <f>SUM(BJ59:BJ61)</f>
        <v>2.280416666666666E-2</v>
      </c>
      <c r="BK62" s="9"/>
      <c r="BL62" s="9"/>
      <c r="BM62" s="9"/>
      <c r="BN62" s="9"/>
      <c r="BO62" s="9"/>
      <c r="BP62" s="9"/>
      <c r="BQ62" s="9"/>
      <c r="BR62" s="83">
        <f>((BS59-BR59)+(BS60-BR60)+(BS61-BR61))</f>
        <v>0</v>
      </c>
      <c r="BS62" s="83"/>
      <c r="BT62" s="9">
        <f>SUM(BT59:BT61)</f>
        <v>0</v>
      </c>
      <c r="BU62" s="25"/>
      <c r="BV62" s="25"/>
      <c r="BW62" s="25"/>
      <c r="BX62" s="25"/>
      <c r="BY62" s="25"/>
      <c r="BZ62" s="25"/>
      <c r="CA62" s="25"/>
      <c r="CB62" s="89"/>
    </row>
    <row r="63" spans="1:147" x14ac:dyDescent="0.3">
      <c r="A63" s="86" t="s">
        <v>21</v>
      </c>
      <c r="B63" s="86"/>
      <c r="C63" s="86"/>
      <c r="D63" s="86"/>
      <c r="E63" s="7"/>
      <c r="F63" s="7"/>
      <c r="G63" s="5">
        <f>(F63-E63)*0.0842</f>
        <v>0</v>
      </c>
      <c r="H63" s="5">
        <f>E63-H$2</f>
        <v>0</v>
      </c>
      <c r="I63" s="5">
        <f>F63-E63</f>
        <v>0</v>
      </c>
      <c r="J63" s="5">
        <f>E64-F63</f>
        <v>0</v>
      </c>
      <c r="K63" s="5">
        <f>F64-E64</f>
        <v>0</v>
      </c>
      <c r="L63" s="5">
        <f>E65-F64</f>
        <v>0</v>
      </c>
      <c r="M63" s="5">
        <f>F65-E65</f>
        <v>0</v>
      </c>
      <c r="N63" s="5">
        <f>I$2-F65</f>
        <v>1</v>
      </c>
      <c r="O63" s="5"/>
      <c r="P63" s="5"/>
      <c r="Q63" s="5"/>
      <c r="R63" s="5"/>
      <c r="S63" s="5"/>
      <c r="T63" s="7">
        <v>0.75</v>
      </c>
      <c r="U63" s="7">
        <v>0.83333333333333337</v>
      </c>
      <c r="V63" s="5">
        <f>(U63-T63)*0.0842</f>
        <v>7.0166666666666693E-3</v>
      </c>
      <c r="W63" s="5">
        <f>T63-W$2</f>
        <v>0.75</v>
      </c>
      <c r="X63" s="5">
        <f>U63-T63</f>
        <v>8.333333333333337E-2</v>
      </c>
      <c r="Y63" s="5">
        <f>T64-U63</f>
        <v>-0.83333333333333337</v>
      </c>
      <c r="Z63" s="5">
        <f>U64-T64</f>
        <v>0</v>
      </c>
      <c r="AA63" s="5">
        <f>T65-U64</f>
        <v>0</v>
      </c>
      <c r="AB63" s="5">
        <f>U65-T65</f>
        <v>0</v>
      </c>
      <c r="AC63" s="5">
        <f>X$2-U65</f>
        <v>1</v>
      </c>
      <c r="AD63" s="7"/>
      <c r="AE63" s="7"/>
      <c r="AF63" s="5">
        <f>(AE63-AD63)*0.0842</f>
        <v>0</v>
      </c>
      <c r="AG63" s="5">
        <f>AD63-AG$2</f>
        <v>0</v>
      </c>
      <c r="AH63" s="5">
        <f>AE63-AD63</f>
        <v>0</v>
      </c>
      <c r="AI63" s="5">
        <f>AD64-AE63</f>
        <v>0</v>
      </c>
      <c r="AJ63" s="5">
        <f>AE64-AD64</f>
        <v>0</v>
      </c>
      <c r="AK63" s="5">
        <f>AD65-AE64</f>
        <v>0</v>
      </c>
      <c r="AL63" s="5">
        <f>AE65-AD65</f>
        <v>0</v>
      </c>
      <c r="AM63" s="5">
        <f>AH$2-AE65</f>
        <v>1</v>
      </c>
      <c r="AN63" s="7">
        <v>0.75</v>
      </c>
      <c r="AO63" s="7">
        <v>0.83333333333333337</v>
      </c>
      <c r="AP63" s="5">
        <f>(AO63-AN63)*0.0842</f>
        <v>7.0166666666666693E-3</v>
      </c>
      <c r="AQ63" s="5">
        <f>AN63-AQ$2</f>
        <v>0.75</v>
      </c>
      <c r="AR63" s="5">
        <f>AO63-AN63</f>
        <v>8.333333333333337E-2</v>
      </c>
      <c r="AS63" s="5">
        <f>AN64-AO63</f>
        <v>-0.83333333333333337</v>
      </c>
      <c r="AT63" s="5">
        <f>AO64-AN64</f>
        <v>0</v>
      </c>
      <c r="AU63" s="5">
        <f>AN65-AO64</f>
        <v>0</v>
      </c>
      <c r="AV63" s="5">
        <f>AO65-AN65</f>
        <v>0</v>
      </c>
      <c r="AW63" s="5">
        <f>AR$2-AO65</f>
        <v>1</v>
      </c>
      <c r="AX63" s="7">
        <v>0.75</v>
      </c>
      <c r="AY63" s="7">
        <v>0.83333333333333337</v>
      </c>
      <c r="AZ63" s="5">
        <f>(AY63-AX63)*0.0842</f>
        <v>7.0166666666666693E-3</v>
      </c>
      <c r="BA63" s="5">
        <f>AX63-BA$2</f>
        <v>0.75</v>
      </c>
      <c r="BB63" s="5">
        <f>AY63-AX63</f>
        <v>8.333333333333337E-2</v>
      </c>
      <c r="BC63" s="5">
        <f>AX64-AY63</f>
        <v>-0.83333333333333337</v>
      </c>
      <c r="BD63" s="5">
        <f>AY64-AX64</f>
        <v>0</v>
      </c>
      <c r="BE63" s="5">
        <f>AX65-AY64</f>
        <v>0</v>
      </c>
      <c r="BF63" s="5">
        <f>AY65-AX65</f>
        <v>0</v>
      </c>
      <c r="BG63" s="5">
        <f>BB$2-AY65</f>
        <v>1</v>
      </c>
      <c r="BH63" s="7">
        <v>0.66666666666666663</v>
      </c>
      <c r="BI63" s="7">
        <v>0.83333333333333337</v>
      </c>
      <c r="BJ63" s="5">
        <f>(BI63-BH63)*0.0842</f>
        <v>1.4033333333333339E-2</v>
      </c>
      <c r="BK63" s="5">
        <f>BH63-BK$2</f>
        <v>0.66666666666666663</v>
      </c>
      <c r="BL63" s="5">
        <f>BI63-BH63</f>
        <v>0.16666666666666674</v>
      </c>
      <c r="BM63" s="5">
        <f>BH64-BI63</f>
        <v>-0.83333333333333337</v>
      </c>
      <c r="BN63" s="5">
        <f>BI64-BH64</f>
        <v>0</v>
      </c>
      <c r="BO63" s="5">
        <f>BH65-BI64</f>
        <v>0</v>
      </c>
      <c r="BP63" s="5">
        <f>BI65-BH65</f>
        <v>0</v>
      </c>
      <c r="BQ63" s="5">
        <f>BL$2-BI65</f>
        <v>1</v>
      </c>
      <c r="BR63" s="7"/>
      <c r="BS63" s="7"/>
      <c r="BT63" s="5">
        <f>(BS63-BR63)*0.0842</f>
        <v>0</v>
      </c>
      <c r="BU63" s="5">
        <f>BR63-BU$2</f>
        <v>0</v>
      </c>
      <c r="BV63" s="5">
        <f>BS63-BR63</f>
        <v>0</v>
      </c>
      <c r="BW63" s="5">
        <f>BR64-BS63</f>
        <v>0</v>
      </c>
      <c r="BX63" s="5">
        <f>BS64-BR64</f>
        <v>0</v>
      </c>
      <c r="BY63" s="5">
        <f>BR65-BS64</f>
        <v>0</v>
      </c>
      <c r="BZ63" s="5">
        <f>BS65-BR65</f>
        <v>0</v>
      </c>
      <c r="CA63" s="5">
        <f>BV$2-BS65</f>
        <v>1</v>
      </c>
      <c r="CB63" s="74"/>
      <c r="CC63" s="23"/>
      <c r="CN63" s="23"/>
      <c r="CY63" s="23"/>
      <c r="DJ63" s="23"/>
      <c r="DU63" s="23"/>
      <c r="EF63" s="23"/>
      <c r="EQ63" s="23"/>
    </row>
    <row r="64" spans="1:147" x14ac:dyDescent="0.3">
      <c r="A64" s="19"/>
      <c r="B64" s="19"/>
      <c r="C64" s="19"/>
      <c r="D64" s="20"/>
      <c r="E64" s="7"/>
      <c r="F64" s="7"/>
      <c r="G64" s="5">
        <f>(F64-E64)*0.0842</f>
        <v>0</v>
      </c>
      <c r="K64" s="27"/>
      <c r="L64" s="27"/>
      <c r="M64" s="27"/>
      <c r="N64" s="27"/>
      <c r="O64" s="27"/>
      <c r="P64" s="27"/>
      <c r="Q64" s="27"/>
      <c r="R64" s="27"/>
      <c r="S64" s="27"/>
      <c r="T64" s="7"/>
      <c r="U64" s="7"/>
      <c r="V64" s="5">
        <f>(U64-T64)*0.0842</f>
        <v>0</v>
      </c>
      <c r="W64"/>
      <c r="X64"/>
      <c r="Y64"/>
      <c r="Z64" s="27"/>
      <c r="AA64" s="27"/>
      <c r="AB64" s="27"/>
      <c r="AC64" s="27"/>
      <c r="AD64" s="7"/>
      <c r="AE64" s="7"/>
      <c r="AF64" s="5">
        <f>(AE64-AD64)*0.0842</f>
        <v>0</v>
      </c>
      <c r="AG64"/>
      <c r="AH64"/>
      <c r="AI64"/>
      <c r="AJ64" s="27"/>
      <c r="AK64" s="27"/>
      <c r="AL64" s="27"/>
      <c r="AM64" s="27"/>
      <c r="AN64" s="7"/>
      <c r="AO64" s="7"/>
      <c r="AP64" s="5">
        <f>(AO64-AN64)*0.0842</f>
        <v>0</v>
      </c>
      <c r="AQ64"/>
      <c r="AR64"/>
      <c r="AS64"/>
      <c r="AT64" s="27"/>
      <c r="AU64" s="27"/>
      <c r="AV64" s="27"/>
      <c r="AW64" s="27"/>
      <c r="AX64" s="7"/>
      <c r="AY64" s="7"/>
      <c r="AZ64" s="5">
        <f>(AY64-AX64)*0.0842</f>
        <v>0</v>
      </c>
      <c r="BA64"/>
      <c r="BB64"/>
      <c r="BC64"/>
      <c r="BD64" s="27"/>
      <c r="BE64" s="27"/>
      <c r="BF64" s="27"/>
      <c r="BG64" s="27"/>
      <c r="BH64" s="7"/>
      <c r="BI64" s="7"/>
      <c r="BJ64" s="5">
        <f>(BI64-BH64)*0.0842</f>
        <v>0</v>
      </c>
      <c r="BK64"/>
      <c r="BL64"/>
      <c r="BM64"/>
      <c r="BN64" s="27"/>
      <c r="BO64" s="27"/>
      <c r="BP64" s="27"/>
      <c r="BQ64" s="27"/>
      <c r="BR64" s="7"/>
      <c r="BS64" s="7"/>
      <c r="BT64" s="5">
        <f>(BS64-BR64)*0.0842</f>
        <v>0</v>
      </c>
      <c r="BU64"/>
      <c r="BV64"/>
      <c r="BW64"/>
      <c r="BX64" s="27"/>
      <c r="BY64" s="27"/>
      <c r="BZ64" s="27"/>
      <c r="CA64" s="27"/>
      <c r="CB64" s="74"/>
      <c r="CC64" s="24"/>
      <c r="CN64" s="24"/>
      <c r="CY64" s="24"/>
      <c r="DJ64" s="24"/>
      <c r="DU64" s="24"/>
      <c r="EF64" s="24"/>
      <c r="EQ64" s="24"/>
    </row>
    <row r="65" spans="1:147" x14ac:dyDescent="0.3">
      <c r="A65" s="75" t="s">
        <v>0</v>
      </c>
      <c r="B65" s="76"/>
      <c r="C65" s="19"/>
      <c r="D65" s="20"/>
      <c r="E65" s="7"/>
      <c r="F65" s="7"/>
      <c r="G65" s="5">
        <f>(F65-E65)*0.0842</f>
        <v>0</v>
      </c>
      <c r="H65" s="5"/>
      <c r="I65" s="5"/>
      <c r="K65" s="27"/>
      <c r="L65" s="27"/>
      <c r="M65" s="27"/>
      <c r="N65" s="27"/>
      <c r="O65" s="27"/>
      <c r="P65" s="27"/>
      <c r="Q65" s="27"/>
      <c r="R65" s="27"/>
      <c r="S65" s="27"/>
      <c r="T65" s="7"/>
      <c r="U65" s="7"/>
      <c r="V65" s="5">
        <f>(U65-T65)*0.0842</f>
        <v>0</v>
      </c>
      <c r="W65" s="5"/>
      <c r="X65" s="5"/>
      <c r="Y65"/>
      <c r="Z65" s="27"/>
      <c r="AA65" s="27"/>
      <c r="AB65" s="27"/>
      <c r="AC65" s="27"/>
      <c r="AD65" s="7"/>
      <c r="AE65" s="7"/>
      <c r="AF65" s="5">
        <f>(AE65-AD65)*0.0842</f>
        <v>0</v>
      </c>
      <c r="AG65" s="5"/>
      <c r="AH65" s="5"/>
      <c r="AI65"/>
      <c r="AJ65" s="27"/>
      <c r="AK65" s="27"/>
      <c r="AL65" s="27"/>
      <c r="AM65" s="27"/>
      <c r="AN65" s="7"/>
      <c r="AO65" s="7"/>
      <c r="AP65" s="5">
        <f>(AO65-AN65)*0.0842</f>
        <v>0</v>
      </c>
      <c r="AQ65" s="5"/>
      <c r="AR65" s="5"/>
      <c r="AS65"/>
      <c r="AT65" s="27"/>
      <c r="AU65" s="27"/>
      <c r="AV65" s="27"/>
      <c r="AW65" s="27"/>
      <c r="AX65" s="7"/>
      <c r="AY65" s="7"/>
      <c r="AZ65" s="5">
        <f>(AY65-AX65)*0.0842</f>
        <v>0</v>
      </c>
      <c r="BA65" s="5"/>
      <c r="BB65" s="5"/>
      <c r="BC65"/>
      <c r="BD65" s="27"/>
      <c r="BE65" s="27"/>
      <c r="BF65" s="27"/>
      <c r="BG65" s="27"/>
      <c r="BH65" s="7"/>
      <c r="BI65" s="7"/>
      <c r="BJ65" s="5">
        <f>(BI65-BH65)*0.0842</f>
        <v>0</v>
      </c>
      <c r="BK65" s="5"/>
      <c r="BL65" s="5"/>
      <c r="BM65"/>
      <c r="BN65" s="27"/>
      <c r="BO65" s="27"/>
      <c r="BP65" s="27"/>
      <c r="BQ65" s="27"/>
      <c r="BR65" s="7"/>
      <c r="BS65" s="7"/>
      <c r="BT65" s="5">
        <f>(BS65-BR65)*0.0842</f>
        <v>0</v>
      </c>
      <c r="BU65" s="5"/>
      <c r="BV65" s="5"/>
      <c r="BW65"/>
      <c r="BX65" s="27"/>
      <c r="BY65" s="27"/>
      <c r="BZ65" s="27"/>
      <c r="CA65" s="27"/>
      <c r="CB65" s="74"/>
    </row>
    <row r="66" spans="1:147" s="6" customFormat="1" ht="14.25" x14ac:dyDescent="0.25">
      <c r="A66" s="21"/>
      <c r="B66" s="21">
        <v>0.41666666666666669</v>
      </c>
      <c r="C66" s="21"/>
      <c r="D66" s="22">
        <f>SUM(E66,T66,AD66,AN66,AX66,BH66,BR66)</f>
        <v>0.41666666666666685</v>
      </c>
      <c r="E66" s="98">
        <f>(F63-E63)+(F64-E64)+(F65-E65)</f>
        <v>0</v>
      </c>
      <c r="F66" s="99"/>
      <c r="G66" s="9">
        <f>SUM(G63:G65)</f>
        <v>0</v>
      </c>
      <c r="H66" s="9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77">
        <f>(U63-T63)+(U64-T64)+(U65-T65)</f>
        <v>8.333333333333337E-2</v>
      </c>
      <c r="U66" s="78"/>
      <c r="V66" s="11">
        <f>SUM(V63:V65)</f>
        <v>7.0166666666666693E-3</v>
      </c>
      <c r="W66" s="11"/>
      <c r="X66" s="11"/>
      <c r="Y66" s="11"/>
      <c r="Z66" s="11"/>
      <c r="AA66" s="11"/>
      <c r="AB66" s="11"/>
      <c r="AC66" s="11"/>
      <c r="AD66" s="87">
        <f>((AE63-AD63)+(AE64-AD64)+(AE65-AD65))</f>
        <v>0</v>
      </c>
      <c r="AE66" s="87"/>
      <c r="AF66" s="9">
        <f>SUM(AF63:AF65)</f>
        <v>0</v>
      </c>
      <c r="AG66" s="9"/>
      <c r="AH66" s="9"/>
      <c r="AI66" s="9"/>
      <c r="AJ66" s="9"/>
      <c r="AK66" s="9"/>
      <c r="AL66" s="9"/>
      <c r="AM66" s="9"/>
      <c r="AN66" s="88">
        <f>((AO63-AN63)+(AO64-AN64)+(AO65-AN65))</f>
        <v>8.333333333333337E-2</v>
      </c>
      <c r="AO66" s="88"/>
      <c r="AP66" s="9">
        <f>SUM(AP63:AP65)</f>
        <v>7.0166666666666693E-3</v>
      </c>
      <c r="AQ66" s="9"/>
      <c r="AR66" s="9"/>
      <c r="AS66" s="9"/>
      <c r="AT66" s="9"/>
      <c r="AU66" s="9"/>
      <c r="AV66" s="9"/>
      <c r="AW66" s="9"/>
      <c r="AX66" s="83">
        <f>((AY63-AX63)+(AY64-AX64)+(AY65-AX65))</f>
        <v>8.333333333333337E-2</v>
      </c>
      <c r="AY66" s="83"/>
      <c r="AZ66" s="9">
        <f>SUM(AZ63:AZ65)</f>
        <v>7.0166666666666693E-3</v>
      </c>
      <c r="BA66" s="9"/>
      <c r="BB66" s="9"/>
      <c r="BC66" s="9"/>
      <c r="BD66" s="9"/>
      <c r="BE66" s="9"/>
      <c r="BF66" s="9"/>
      <c r="BG66" s="9"/>
      <c r="BH66" s="83">
        <f>((BI63-BH63)+(BI64-BH64)+(BI65-BH65))</f>
        <v>0.16666666666666674</v>
      </c>
      <c r="BI66" s="83"/>
      <c r="BJ66" s="9">
        <f>SUM(BJ63:BJ65)</f>
        <v>1.4033333333333339E-2</v>
      </c>
      <c r="BK66" s="9"/>
      <c r="BL66" s="9"/>
      <c r="BM66" s="9"/>
      <c r="BN66" s="9"/>
      <c r="BO66" s="9"/>
      <c r="BP66" s="9"/>
      <c r="BQ66" s="9"/>
      <c r="BR66" s="83">
        <f>((BS63-BR63)+(BS64-BR64)+(BS65-BR65))</f>
        <v>0</v>
      </c>
      <c r="BS66" s="83"/>
      <c r="BT66" s="9">
        <f>SUM(BT63:BT65)</f>
        <v>0</v>
      </c>
      <c r="BU66" s="25"/>
      <c r="BV66" s="25"/>
      <c r="BW66" s="25"/>
      <c r="BX66" s="25"/>
      <c r="BY66" s="25"/>
      <c r="BZ66" s="25"/>
      <c r="CA66" s="25"/>
      <c r="CB66" s="74"/>
    </row>
    <row r="67" spans="1:147" x14ac:dyDescent="0.3">
      <c r="A67" s="86" t="s">
        <v>22</v>
      </c>
      <c r="B67" s="86"/>
      <c r="C67" s="86"/>
      <c r="D67" s="86"/>
      <c r="E67" s="7">
        <v>0.75</v>
      </c>
      <c r="F67" s="7">
        <v>0.83333333333333337</v>
      </c>
      <c r="G67" s="5">
        <f>(F67-E67)*0.0842</f>
        <v>7.0166666666666693E-3</v>
      </c>
      <c r="H67" s="5">
        <f>E67-H$2</f>
        <v>0.75</v>
      </c>
      <c r="I67" s="5">
        <f>F67-E67</f>
        <v>8.333333333333337E-2</v>
      </c>
      <c r="J67" s="5">
        <f>E68-F67</f>
        <v>-0.83333333333333337</v>
      </c>
      <c r="K67" s="5">
        <f>F68-E68</f>
        <v>0</v>
      </c>
      <c r="L67" s="5">
        <f>E69-F68</f>
        <v>0</v>
      </c>
      <c r="M67" s="5">
        <f>F69-E69</f>
        <v>0</v>
      </c>
      <c r="N67" s="5">
        <f>I$2-F69</f>
        <v>1</v>
      </c>
      <c r="O67" s="5"/>
      <c r="P67" s="5"/>
      <c r="Q67" s="5"/>
      <c r="R67" s="5"/>
      <c r="S67" s="5"/>
      <c r="T67" s="7"/>
      <c r="U67" s="7"/>
      <c r="V67" s="5">
        <f>(U67-T67)*0.0842</f>
        <v>0</v>
      </c>
      <c r="W67" s="5">
        <f>T67-W$2</f>
        <v>0</v>
      </c>
      <c r="X67" s="5">
        <f>U67-T67</f>
        <v>0</v>
      </c>
      <c r="Y67" s="5">
        <f>T68-U67</f>
        <v>0</v>
      </c>
      <c r="Z67" s="5">
        <f>U68-T68</f>
        <v>0</v>
      </c>
      <c r="AA67" s="5">
        <f>T69-U68</f>
        <v>0</v>
      </c>
      <c r="AB67" s="5">
        <f>U69-T69</f>
        <v>0</v>
      </c>
      <c r="AC67" s="5">
        <f>X$2-U69</f>
        <v>1</v>
      </c>
      <c r="AD67" s="7">
        <v>0.75</v>
      </c>
      <c r="AE67" s="7">
        <v>0.83333333333333337</v>
      </c>
      <c r="AF67" s="5">
        <f>(AE67-AD67)*0.0842</f>
        <v>7.0166666666666693E-3</v>
      </c>
      <c r="AG67" s="5">
        <f>AD67-AG$2</f>
        <v>0.75</v>
      </c>
      <c r="AH67" s="5">
        <f>AE67-AD67</f>
        <v>8.333333333333337E-2</v>
      </c>
      <c r="AI67" s="5">
        <f>AD68-AE67</f>
        <v>-0.83333333333333337</v>
      </c>
      <c r="AJ67" s="5">
        <f>AE68-AD68</f>
        <v>0</v>
      </c>
      <c r="AK67" s="5">
        <f>AD69-AE68</f>
        <v>0</v>
      </c>
      <c r="AL67" s="5">
        <f>AE69-AD69</f>
        <v>0</v>
      </c>
      <c r="AM67" s="5">
        <f>AH$2-AE69</f>
        <v>1</v>
      </c>
      <c r="AN67" s="7"/>
      <c r="AO67" s="7"/>
      <c r="AP67" s="5">
        <f>(AO67-AN67)*0.0842</f>
        <v>0</v>
      </c>
      <c r="AQ67" s="5">
        <f>AN67-AQ$2</f>
        <v>0</v>
      </c>
      <c r="AR67" s="5">
        <f>AO67-AN67</f>
        <v>0</v>
      </c>
      <c r="AS67" s="5">
        <f>AN68-AO67</f>
        <v>0</v>
      </c>
      <c r="AT67" s="5">
        <f>AO68-AN68</f>
        <v>0</v>
      </c>
      <c r="AU67" s="5">
        <f>AN69-AO68</f>
        <v>0</v>
      </c>
      <c r="AV67" s="5">
        <f>AO69-AN69</f>
        <v>0</v>
      </c>
      <c r="AW67" s="5">
        <f>AR$2-AO69</f>
        <v>1</v>
      </c>
      <c r="AX67" s="7"/>
      <c r="AY67" s="7"/>
      <c r="AZ67" s="5">
        <f>(AY67-AX67)*0.0842</f>
        <v>0</v>
      </c>
      <c r="BA67" s="5">
        <f>AX67-BA$2</f>
        <v>0</v>
      </c>
      <c r="BB67" s="5">
        <f>AY67-AX67</f>
        <v>0</v>
      </c>
      <c r="BC67" s="5">
        <f>AX68-AY67</f>
        <v>0</v>
      </c>
      <c r="BD67" s="5">
        <f>AY68-AX68</f>
        <v>0</v>
      </c>
      <c r="BE67" s="5">
        <f>AX69-AY68</f>
        <v>0</v>
      </c>
      <c r="BF67" s="5">
        <f>AY69-AX69</f>
        <v>0</v>
      </c>
      <c r="BG67" s="5">
        <f>BB$2-AY69</f>
        <v>1</v>
      </c>
      <c r="BH67" s="7">
        <v>0.58333333333333337</v>
      </c>
      <c r="BI67" s="7">
        <v>0.83333333333333337</v>
      </c>
      <c r="BJ67" s="5">
        <f>(BI67-BH67)*0.0842</f>
        <v>2.1049999999999999E-2</v>
      </c>
      <c r="BK67" s="5">
        <f>BH67-BK$2</f>
        <v>0.58333333333333337</v>
      </c>
      <c r="BL67" s="5">
        <f>BI67-BH67</f>
        <v>0.25</v>
      </c>
      <c r="BM67" s="5">
        <f>BH68-BI67</f>
        <v>-0.83333333333333337</v>
      </c>
      <c r="BN67" s="5">
        <f>BI68-BH68</f>
        <v>0</v>
      </c>
      <c r="BO67" s="5">
        <f>BH69-BI68</f>
        <v>0</v>
      </c>
      <c r="BP67" s="5">
        <f>BI69-BH69</f>
        <v>0</v>
      </c>
      <c r="BQ67" s="5">
        <f>BL$2-BI69</f>
        <v>1</v>
      </c>
      <c r="BR67" s="7"/>
      <c r="BS67" s="7"/>
      <c r="BT67" s="5">
        <f>(BS67-BR67)*0.0842</f>
        <v>0</v>
      </c>
      <c r="BU67" s="5">
        <f>BR67-BU$2</f>
        <v>0</v>
      </c>
      <c r="BV67" s="5">
        <f>BS67-BR67</f>
        <v>0</v>
      </c>
      <c r="BW67" s="5">
        <f>BR68-BS67</f>
        <v>0</v>
      </c>
      <c r="BX67" s="5">
        <f>BS68-BR68</f>
        <v>0</v>
      </c>
      <c r="BY67" s="5">
        <f>BR69-BS68</f>
        <v>0</v>
      </c>
      <c r="BZ67" s="5">
        <f>BS69-BR69</f>
        <v>0</v>
      </c>
      <c r="CA67" s="5">
        <f>BV$2-BS69</f>
        <v>1</v>
      </c>
      <c r="CB67" s="74"/>
      <c r="CC67" s="23"/>
      <c r="CN67" s="23"/>
      <c r="CY67" s="23"/>
      <c r="DJ67" s="23"/>
      <c r="DU67" s="23"/>
      <c r="EF67" s="23"/>
      <c r="EQ67" s="23"/>
    </row>
    <row r="68" spans="1:147" x14ac:dyDescent="0.3">
      <c r="A68" s="19"/>
      <c r="B68" s="19"/>
      <c r="C68" s="19"/>
      <c r="D68" s="20"/>
      <c r="E68" s="7"/>
      <c r="F68" s="7"/>
      <c r="G68" s="5">
        <f>(F68-E68)*0.0842</f>
        <v>0</v>
      </c>
      <c r="K68" s="27"/>
      <c r="L68" s="27"/>
      <c r="M68" s="27"/>
      <c r="N68" s="27"/>
      <c r="O68" s="27"/>
      <c r="P68" s="27"/>
      <c r="Q68" s="27"/>
      <c r="R68" s="27"/>
      <c r="S68" s="27"/>
      <c r="T68" s="7"/>
      <c r="U68" s="7"/>
      <c r="V68" s="5">
        <f>(U68-T68)*0.0842</f>
        <v>0</v>
      </c>
      <c r="W68"/>
      <c r="X68"/>
      <c r="Y68"/>
      <c r="Z68" s="27"/>
      <c r="AA68" s="27"/>
      <c r="AB68" s="27"/>
      <c r="AC68" s="27"/>
      <c r="AD68" s="7"/>
      <c r="AE68" s="7"/>
      <c r="AF68" s="5">
        <f>(AE68-AD68)*0.0842</f>
        <v>0</v>
      </c>
      <c r="AG68"/>
      <c r="AH68"/>
      <c r="AI68"/>
      <c r="AJ68" s="27"/>
      <c r="AK68" s="27"/>
      <c r="AL68" s="27"/>
      <c r="AM68" s="27"/>
      <c r="AN68" s="7"/>
      <c r="AO68" s="7"/>
      <c r="AP68" s="5">
        <f>(AO68-AN68)*0.0842</f>
        <v>0</v>
      </c>
      <c r="AQ68"/>
      <c r="AR68"/>
      <c r="AS68"/>
      <c r="AT68" s="27"/>
      <c r="AU68" s="27"/>
      <c r="AV68" s="27"/>
      <c r="AW68" s="27"/>
      <c r="AX68" s="7"/>
      <c r="AY68" s="7"/>
      <c r="AZ68" s="5">
        <f>(AY68-AX68)*0.0842</f>
        <v>0</v>
      </c>
      <c r="BA68"/>
      <c r="BB68"/>
      <c r="BC68"/>
      <c r="BD68" s="27"/>
      <c r="BE68" s="27"/>
      <c r="BF68" s="27"/>
      <c r="BG68" s="27"/>
      <c r="BH68" s="7"/>
      <c r="BI68" s="7"/>
      <c r="BJ68" s="5">
        <f>(BI68-BH68)*0.0842</f>
        <v>0</v>
      </c>
      <c r="BK68"/>
      <c r="BL68"/>
      <c r="BM68"/>
      <c r="BN68" s="27"/>
      <c r="BO68" s="27"/>
      <c r="BP68" s="27"/>
      <c r="BQ68" s="27"/>
      <c r="BR68" s="7"/>
      <c r="BS68" s="7"/>
      <c r="BT68" s="5">
        <f>(BS68-BR68)*0.0842</f>
        <v>0</v>
      </c>
      <c r="BU68"/>
      <c r="BV68"/>
      <c r="BW68"/>
      <c r="BX68" s="27"/>
      <c r="BY68" s="27"/>
      <c r="BZ68" s="27"/>
      <c r="CA68" s="27"/>
      <c r="CB68" s="74"/>
      <c r="CC68" s="24"/>
      <c r="CN68" s="24"/>
      <c r="CY68" s="24"/>
      <c r="DJ68" s="24"/>
      <c r="DU68" s="24"/>
      <c r="EF68" s="24"/>
      <c r="EQ68" s="24"/>
    </row>
    <row r="69" spans="1:147" x14ac:dyDescent="0.3">
      <c r="A69" s="75" t="s">
        <v>0</v>
      </c>
      <c r="B69" s="76"/>
      <c r="C69" s="19"/>
      <c r="D69" s="20"/>
      <c r="E69" s="7"/>
      <c r="F69" s="7"/>
      <c r="G69" s="5">
        <f>(F69-E69)*0.0842</f>
        <v>0</v>
      </c>
      <c r="H69" s="5"/>
      <c r="I69" s="5"/>
      <c r="K69" s="27"/>
      <c r="L69" s="27"/>
      <c r="M69" s="27"/>
      <c r="N69" s="27"/>
      <c r="O69" s="27"/>
      <c r="P69" s="27"/>
      <c r="Q69" s="27"/>
      <c r="R69" s="27"/>
      <c r="S69" s="27"/>
      <c r="T69" s="7"/>
      <c r="U69" s="7"/>
      <c r="V69" s="5">
        <f>(U69-T69)*0.0842</f>
        <v>0</v>
      </c>
      <c r="W69" s="5"/>
      <c r="X69" s="5"/>
      <c r="Y69"/>
      <c r="Z69" s="27"/>
      <c r="AA69" s="27"/>
      <c r="AB69" s="27"/>
      <c r="AC69" s="27"/>
      <c r="AD69" s="7"/>
      <c r="AE69" s="7"/>
      <c r="AF69" s="5">
        <f>(AE69-AD69)*0.0842</f>
        <v>0</v>
      </c>
      <c r="AG69" s="5"/>
      <c r="AH69" s="5"/>
      <c r="AI69"/>
      <c r="AJ69" s="27"/>
      <c r="AK69" s="27"/>
      <c r="AL69" s="27"/>
      <c r="AM69" s="27"/>
      <c r="AN69" s="7"/>
      <c r="AO69" s="7"/>
      <c r="AP69" s="5">
        <f>(AO69-AN69)*0.0842</f>
        <v>0</v>
      </c>
      <c r="AQ69" s="5"/>
      <c r="AR69" s="5"/>
      <c r="AS69"/>
      <c r="AT69" s="27"/>
      <c r="AU69" s="27"/>
      <c r="AV69" s="27"/>
      <c r="AW69" s="27"/>
      <c r="AX69" s="7"/>
      <c r="AY69" s="7"/>
      <c r="AZ69" s="5">
        <f>(AY69-AX69)*0.0842</f>
        <v>0</v>
      </c>
      <c r="BA69" s="5"/>
      <c r="BB69" s="5"/>
      <c r="BC69"/>
      <c r="BD69" s="27"/>
      <c r="BE69" s="27"/>
      <c r="BF69" s="27"/>
      <c r="BG69" s="27"/>
      <c r="BH69" s="7"/>
      <c r="BI69" s="7"/>
      <c r="BJ69" s="5">
        <f>(BI69-BH69)*0.0842</f>
        <v>0</v>
      </c>
      <c r="BK69" s="5"/>
      <c r="BL69" s="5"/>
      <c r="BM69"/>
      <c r="BN69" s="27"/>
      <c r="BO69" s="27"/>
      <c r="BP69" s="27"/>
      <c r="BQ69" s="27"/>
      <c r="BR69" s="7"/>
      <c r="BS69" s="7"/>
      <c r="BT69" s="5">
        <f>(BS69-BR69)*0.0842</f>
        <v>0</v>
      </c>
      <c r="BU69" s="5"/>
      <c r="BV69" s="5"/>
      <c r="BW69"/>
      <c r="BX69" s="27"/>
      <c r="BY69" s="27"/>
      <c r="BZ69" s="27"/>
      <c r="CA69" s="27"/>
      <c r="CB69" s="74"/>
    </row>
    <row r="70" spans="1:147" s="6" customFormat="1" ht="14.25" x14ac:dyDescent="0.25">
      <c r="A70" s="21"/>
      <c r="B70" s="21">
        <v>0.41666666666666669</v>
      </c>
      <c r="C70" s="21"/>
      <c r="D70" s="22">
        <f>SUM(E70,T70,AD70,AN70,AX70,BH70,BR70)</f>
        <v>0.41666666666666674</v>
      </c>
      <c r="E70" s="98">
        <f>(F67-E67)+(F68-E68)+(F69-E69)</f>
        <v>8.333333333333337E-2</v>
      </c>
      <c r="F70" s="99"/>
      <c r="G70" s="9">
        <f>SUM(G67:G69)</f>
        <v>7.0166666666666693E-3</v>
      </c>
      <c r="H70" s="9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77">
        <f>(U67-T67)+(U68-T68)+(U69-T69)</f>
        <v>0</v>
      </c>
      <c r="U70" s="78"/>
      <c r="V70" s="11">
        <f>SUM(V67:V69)</f>
        <v>0</v>
      </c>
      <c r="W70" s="11"/>
      <c r="X70" s="11"/>
      <c r="Y70" s="11"/>
      <c r="Z70" s="11"/>
      <c r="AA70" s="11"/>
      <c r="AB70" s="11"/>
      <c r="AC70" s="11"/>
      <c r="AD70" s="87">
        <f>((AE67-AD67)+(AE68-AD68)+(AE69-AD69))</f>
        <v>8.333333333333337E-2</v>
      </c>
      <c r="AE70" s="87"/>
      <c r="AF70" s="9">
        <f>SUM(AF67:AF69)</f>
        <v>7.0166666666666693E-3</v>
      </c>
      <c r="AG70" s="9"/>
      <c r="AH70" s="9"/>
      <c r="AI70" s="9"/>
      <c r="AJ70" s="9"/>
      <c r="AK70" s="9"/>
      <c r="AL70" s="9"/>
      <c r="AM70" s="9"/>
      <c r="AN70" s="88">
        <f>((AO67-AN67)+(AO68-AN68)+(AO69-AN69))</f>
        <v>0</v>
      </c>
      <c r="AO70" s="88"/>
      <c r="AP70" s="9">
        <f>SUM(AP67:AP69)</f>
        <v>0</v>
      </c>
      <c r="AQ70" s="9"/>
      <c r="AR70" s="9"/>
      <c r="AS70" s="9"/>
      <c r="AT70" s="9"/>
      <c r="AU70" s="9"/>
      <c r="AV70" s="9"/>
      <c r="AW70" s="9"/>
      <c r="AX70" s="83">
        <f>((AY67-AX67)+(AY68-AX68)+(AY69-AX69))</f>
        <v>0</v>
      </c>
      <c r="AY70" s="83"/>
      <c r="AZ70" s="9">
        <f>SUM(AZ67:AZ69)</f>
        <v>0</v>
      </c>
      <c r="BA70" s="9"/>
      <c r="BB70" s="9"/>
      <c r="BC70" s="9"/>
      <c r="BD70" s="9"/>
      <c r="BE70" s="9"/>
      <c r="BF70" s="9"/>
      <c r="BG70" s="9"/>
      <c r="BH70" s="83">
        <f>((BI67-BH67)+(BI68-BH68)+(BI69-BH69))</f>
        <v>0.25</v>
      </c>
      <c r="BI70" s="83"/>
      <c r="BJ70" s="9">
        <f>SUM(BJ67:BJ69)</f>
        <v>2.1049999999999999E-2</v>
      </c>
      <c r="BK70" s="9"/>
      <c r="BL70" s="9"/>
      <c r="BM70" s="9"/>
      <c r="BN70" s="9"/>
      <c r="BO70" s="9"/>
      <c r="BP70" s="9"/>
      <c r="BQ70" s="9"/>
      <c r="BR70" s="83">
        <f>((BS67-BR67)+(BS68-BR68)+(BS69-BR69))</f>
        <v>0</v>
      </c>
      <c r="BS70" s="83"/>
      <c r="BT70" s="9">
        <f>SUM(BT67:BT69)</f>
        <v>0</v>
      </c>
      <c r="BU70" s="25"/>
      <c r="BV70" s="25"/>
      <c r="BW70" s="25"/>
      <c r="BX70" s="25"/>
      <c r="BY70" s="25"/>
      <c r="BZ70" s="25"/>
      <c r="CA70" s="25"/>
      <c r="CB70" s="74"/>
    </row>
    <row r="71" spans="1:147" x14ac:dyDescent="0.3">
      <c r="A71" s="86" t="s">
        <v>26</v>
      </c>
      <c r="B71" s="86"/>
      <c r="C71" s="86"/>
      <c r="D71" s="86"/>
      <c r="E71" s="7">
        <v>0.51041666666666663</v>
      </c>
      <c r="F71" s="7">
        <v>0.58333333333333337</v>
      </c>
      <c r="G71" s="5">
        <f>(F71-E71)*0.0842</f>
        <v>6.1395833333333398E-3</v>
      </c>
      <c r="H71" s="5">
        <f>E71-H$2</f>
        <v>0.51041666666666663</v>
      </c>
      <c r="I71" s="5">
        <f>F71-E71</f>
        <v>7.2916666666666741E-2</v>
      </c>
      <c r="J71" s="5">
        <f>E72-F71</f>
        <v>4.166666666666663E-2</v>
      </c>
      <c r="K71" s="5">
        <f>F72-E72</f>
        <v>0.21875</v>
      </c>
      <c r="L71" s="5">
        <f>E73-F72</f>
        <v>-0.84375</v>
      </c>
      <c r="M71" s="5">
        <f>F73-E73</f>
        <v>0</v>
      </c>
      <c r="N71" s="5">
        <f>I$2-F73</f>
        <v>1</v>
      </c>
      <c r="O71" s="5"/>
      <c r="P71" s="5"/>
      <c r="Q71" s="5"/>
      <c r="R71" s="5"/>
      <c r="S71" s="5"/>
      <c r="T71" s="7"/>
      <c r="U71" s="7"/>
      <c r="V71" s="5">
        <f>(U71-T71)*0.0842</f>
        <v>0</v>
      </c>
      <c r="W71" s="5">
        <f>T71-W$2</f>
        <v>0</v>
      </c>
      <c r="X71" s="5">
        <f>U71-T71</f>
        <v>0</v>
      </c>
      <c r="Y71" s="5">
        <f>T72-U71</f>
        <v>0</v>
      </c>
      <c r="Z71" s="5">
        <f>U72-T72</f>
        <v>0</v>
      </c>
      <c r="AA71" s="5">
        <f>T73-U72</f>
        <v>0</v>
      </c>
      <c r="AB71" s="5">
        <f>U73-T73</f>
        <v>0</v>
      </c>
      <c r="AC71" s="5">
        <f>X$2-U73</f>
        <v>1</v>
      </c>
      <c r="AD71" s="7">
        <v>0.33333333333333331</v>
      </c>
      <c r="AE71" s="7">
        <v>0.58333333333333337</v>
      </c>
      <c r="AF71" s="5">
        <f>(AE71-AD71)*0.0842</f>
        <v>2.1050000000000003E-2</v>
      </c>
      <c r="AG71" s="5">
        <f>AD71-AG$2</f>
        <v>0.33333333333333331</v>
      </c>
      <c r="AH71" s="5">
        <f>AE71-AD71</f>
        <v>0.25000000000000006</v>
      </c>
      <c r="AI71" s="5">
        <f>AD72-AE71</f>
        <v>4.166666666666663E-2</v>
      </c>
      <c r="AJ71" s="5">
        <f>AE72-AD72</f>
        <v>0.16666666666666663</v>
      </c>
      <c r="AK71" s="5">
        <f>AD73-AE72</f>
        <v>-0.79166666666666663</v>
      </c>
      <c r="AL71" s="5">
        <f>AE73-AD73</f>
        <v>0</v>
      </c>
      <c r="AM71" s="5">
        <f>AH$2-AE73</f>
        <v>1</v>
      </c>
      <c r="AN71" s="7">
        <v>0.41666666666666669</v>
      </c>
      <c r="AO71" s="7">
        <v>0.58333333333333337</v>
      </c>
      <c r="AP71" s="5">
        <f>(AO71-AN71)*0.0842</f>
        <v>1.4033333333333335E-2</v>
      </c>
      <c r="AQ71" s="5">
        <f>AN71-AQ$2</f>
        <v>0.41666666666666669</v>
      </c>
      <c r="AR71" s="5">
        <f>AO71-AN71</f>
        <v>0.16666666666666669</v>
      </c>
      <c r="AS71" s="5">
        <f>AN72-AO71</f>
        <v>4.166666666666663E-2</v>
      </c>
      <c r="AT71" s="5">
        <f>AO72-AN72</f>
        <v>0.20833333333333337</v>
      </c>
      <c r="AU71" s="5">
        <f>AN73-AO72</f>
        <v>-0.83333333333333337</v>
      </c>
      <c r="AV71" s="5">
        <f>AO73-AN73</f>
        <v>0</v>
      </c>
      <c r="AW71" s="5">
        <f>AR$2-AO73</f>
        <v>1</v>
      </c>
      <c r="AX71" s="7"/>
      <c r="AY71" s="7"/>
      <c r="AZ71" s="5">
        <f>(AY71-AX71)*0.0842</f>
        <v>0</v>
      </c>
      <c r="BA71" s="5">
        <f>AX71-BA$2</f>
        <v>0</v>
      </c>
      <c r="BB71" s="5">
        <f>AY71-AX71</f>
        <v>0</v>
      </c>
      <c r="BC71" s="5">
        <f>AX72-AY71</f>
        <v>0</v>
      </c>
      <c r="BD71" s="5">
        <f>AY72-AX72</f>
        <v>0</v>
      </c>
      <c r="BE71" s="5">
        <f>AX73-AY72</f>
        <v>0</v>
      </c>
      <c r="BF71" s="5">
        <f>AY73-AX73</f>
        <v>0</v>
      </c>
      <c r="BG71" s="5">
        <f>BB$2-AY73</f>
        <v>1</v>
      </c>
      <c r="BH71" s="7">
        <v>0.33333333333333331</v>
      </c>
      <c r="BI71" s="7">
        <v>0.58333333333333337</v>
      </c>
      <c r="BJ71" s="5">
        <f>(BI71-BH71)*0.0842</f>
        <v>2.1050000000000003E-2</v>
      </c>
      <c r="BK71" s="5">
        <f>BH71-BK$2</f>
        <v>0.33333333333333331</v>
      </c>
      <c r="BL71" s="5">
        <f>BI71-BH71</f>
        <v>0.25000000000000006</v>
      </c>
      <c r="BM71" s="5">
        <f>BH72-BI71</f>
        <v>4.166666666666663E-2</v>
      </c>
      <c r="BN71" s="5">
        <f>BI72-BH72</f>
        <v>0.125</v>
      </c>
      <c r="BO71" s="5">
        <f>BH73-BI72</f>
        <v>-0.75</v>
      </c>
      <c r="BP71" s="5">
        <f>BI73-BH73</f>
        <v>0</v>
      </c>
      <c r="BQ71" s="5">
        <f>BL$2-BI73</f>
        <v>1</v>
      </c>
      <c r="BR71" s="7"/>
      <c r="BS71" s="7"/>
      <c r="BT71" s="5">
        <f>(BS71-BR71)*0.0842</f>
        <v>0</v>
      </c>
      <c r="BU71" s="5">
        <f>BR71-BU$2</f>
        <v>0</v>
      </c>
      <c r="BV71" s="5">
        <f>BS71-BR71</f>
        <v>0</v>
      </c>
      <c r="BW71" s="5">
        <f>BR72-BS71</f>
        <v>0</v>
      </c>
      <c r="BX71" s="5">
        <f>BS72-BR72</f>
        <v>0</v>
      </c>
      <c r="BY71" s="5">
        <f>BR73-BS72</f>
        <v>0</v>
      </c>
      <c r="BZ71" s="5">
        <f>BS73-BR73</f>
        <v>0</v>
      </c>
      <c r="CA71" s="5">
        <f>BV$2-BS73</f>
        <v>1</v>
      </c>
      <c r="CB71" s="74"/>
      <c r="CC71" s="23"/>
      <c r="CN71" s="23"/>
      <c r="CY71" s="23"/>
      <c r="DJ71" s="23"/>
      <c r="DU71" s="23"/>
      <c r="EF71" s="23"/>
      <c r="EQ71" s="23"/>
    </row>
    <row r="72" spans="1:147" x14ac:dyDescent="0.3">
      <c r="A72" s="19"/>
      <c r="B72" s="19"/>
      <c r="C72" s="19"/>
      <c r="D72" s="20"/>
      <c r="E72" s="7">
        <v>0.625</v>
      </c>
      <c r="F72" s="7">
        <v>0.84375</v>
      </c>
      <c r="G72" s="5">
        <f>(F72-E72)*0.0842</f>
        <v>1.8418749999999998E-2</v>
      </c>
      <c r="K72" s="27"/>
      <c r="L72" s="27"/>
      <c r="M72" s="27"/>
      <c r="N72" s="27"/>
      <c r="O72" s="27"/>
      <c r="P72" s="27"/>
      <c r="Q72" s="27"/>
      <c r="R72" s="27"/>
      <c r="S72" s="27"/>
      <c r="T72" s="7"/>
      <c r="U72" s="7"/>
      <c r="V72" s="5">
        <f>(U72-T72)*0.0842</f>
        <v>0</v>
      </c>
      <c r="W72"/>
      <c r="X72"/>
      <c r="Y72"/>
      <c r="Z72" s="27"/>
      <c r="AA72" s="27"/>
      <c r="AB72" s="27"/>
      <c r="AC72" s="27"/>
      <c r="AD72" s="7">
        <v>0.625</v>
      </c>
      <c r="AE72" s="7">
        <v>0.79166666666666663</v>
      </c>
      <c r="AF72" s="5">
        <f>(AE72-AD72)*0.0842</f>
        <v>1.403333333333333E-2</v>
      </c>
      <c r="AG72"/>
      <c r="AH72"/>
      <c r="AI72"/>
      <c r="AJ72" s="27"/>
      <c r="AK72" s="27"/>
      <c r="AL72" s="27"/>
      <c r="AM72" s="27"/>
      <c r="AN72" s="7">
        <v>0.625</v>
      </c>
      <c r="AO72" s="7">
        <v>0.83333333333333337</v>
      </c>
      <c r="AP72" s="5">
        <f>(AO72-AN72)*0.0842</f>
        <v>1.7541666666666671E-2</v>
      </c>
      <c r="AQ72"/>
      <c r="AR72"/>
      <c r="AS72"/>
      <c r="AT72" s="27"/>
      <c r="AU72" s="27"/>
      <c r="AV72" s="27"/>
      <c r="AW72" s="27"/>
      <c r="AX72" s="7"/>
      <c r="AY72" s="7"/>
      <c r="AZ72" s="5">
        <f>(AY72-AX72)*0.0842</f>
        <v>0</v>
      </c>
      <c r="BA72"/>
      <c r="BB72"/>
      <c r="BC72"/>
      <c r="BD72" s="27"/>
      <c r="BE72" s="27"/>
      <c r="BF72" s="27"/>
      <c r="BG72" s="27"/>
      <c r="BH72" s="7">
        <v>0.625</v>
      </c>
      <c r="BI72" s="7">
        <v>0.75</v>
      </c>
      <c r="BJ72" s="5">
        <f>(BI72-BH72)*0.0842</f>
        <v>1.0525E-2</v>
      </c>
      <c r="BK72"/>
      <c r="BL72"/>
      <c r="BM72"/>
      <c r="BN72" s="27"/>
      <c r="BO72" s="27"/>
      <c r="BP72" s="27"/>
      <c r="BQ72" s="27"/>
      <c r="BR72" s="7"/>
      <c r="BS72" s="7"/>
      <c r="BT72" s="5">
        <f>(BS72-BR72)*0.0842</f>
        <v>0</v>
      </c>
      <c r="BU72"/>
      <c r="BV72"/>
      <c r="BW72"/>
      <c r="BX72" s="27"/>
      <c r="BY72" s="27"/>
      <c r="BZ72" s="27"/>
      <c r="CA72" s="27"/>
      <c r="CB72" s="74"/>
      <c r="CC72" s="24"/>
      <c r="CN72" s="24"/>
      <c r="CY72" s="24"/>
      <c r="DJ72" s="24"/>
      <c r="DU72" s="24"/>
      <c r="EF72" s="24"/>
      <c r="EQ72" s="24"/>
    </row>
    <row r="73" spans="1:147" x14ac:dyDescent="0.3">
      <c r="A73" s="75" t="s">
        <v>10</v>
      </c>
      <c r="B73" s="76"/>
      <c r="C73" s="19"/>
      <c r="D73" s="20"/>
      <c r="E73" s="7"/>
      <c r="F73" s="7"/>
      <c r="G73" s="5">
        <f>(F73-E73)*0.0842</f>
        <v>0</v>
      </c>
      <c r="H73" s="5"/>
      <c r="I73" s="5"/>
      <c r="K73" s="27"/>
      <c r="L73" s="27"/>
      <c r="M73" s="27"/>
      <c r="N73" s="27"/>
      <c r="O73" s="27"/>
      <c r="P73" s="27"/>
      <c r="Q73" s="27"/>
      <c r="R73" s="27"/>
      <c r="S73" s="27"/>
      <c r="T73" s="7"/>
      <c r="U73" s="7"/>
      <c r="V73" s="5">
        <f>(U73-T73)*0.0842</f>
        <v>0</v>
      </c>
      <c r="W73" s="5"/>
      <c r="X73" s="5"/>
      <c r="Y73"/>
      <c r="Z73" s="27"/>
      <c r="AA73" s="27"/>
      <c r="AB73" s="27"/>
      <c r="AC73" s="27"/>
      <c r="AD73" s="7"/>
      <c r="AE73" s="7"/>
      <c r="AF73" s="5">
        <f>(AE73-AD73)*0.0842</f>
        <v>0</v>
      </c>
      <c r="AG73" s="5"/>
      <c r="AH73" s="5"/>
      <c r="AI73"/>
      <c r="AJ73" s="27"/>
      <c r="AK73" s="27"/>
      <c r="AL73" s="27"/>
      <c r="AM73" s="27"/>
      <c r="AN73" s="7"/>
      <c r="AO73" s="7"/>
      <c r="AP73" s="5">
        <f>(AO73-AN73)*0.0842</f>
        <v>0</v>
      </c>
      <c r="AQ73" s="5"/>
      <c r="AR73" s="5"/>
      <c r="AS73"/>
      <c r="AT73" s="27"/>
      <c r="AU73" s="27"/>
      <c r="AV73" s="27"/>
      <c r="AW73" s="27"/>
      <c r="AX73" s="7"/>
      <c r="AY73" s="7"/>
      <c r="AZ73" s="5">
        <f>(AY73-AX73)*0.0842</f>
        <v>0</v>
      </c>
      <c r="BA73" s="5"/>
      <c r="BB73" s="5"/>
      <c r="BC73"/>
      <c r="BD73" s="27"/>
      <c r="BE73" s="27"/>
      <c r="BF73" s="27"/>
      <c r="BG73" s="27"/>
      <c r="BH73" s="7"/>
      <c r="BI73" s="7"/>
      <c r="BJ73" s="5">
        <f>(BI73-BH73)*0.0842</f>
        <v>0</v>
      </c>
      <c r="BK73" s="5"/>
      <c r="BL73" s="5"/>
      <c r="BM73"/>
      <c r="BN73" s="27"/>
      <c r="BO73" s="27"/>
      <c r="BP73" s="27"/>
      <c r="BQ73" s="27"/>
      <c r="BR73" s="7"/>
      <c r="BS73" s="7"/>
      <c r="BT73" s="5">
        <f>(BS73-BR73)*0.0842</f>
        <v>0</v>
      </c>
      <c r="BU73" s="5"/>
      <c r="BV73" s="5"/>
      <c r="BW73"/>
      <c r="BX73" s="27"/>
      <c r="BY73" s="27"/>
      <c r="BZ73" s="27"/>
      <c r="CA73" s="27"/>
      <c r="CB73" s="74"/>
    </row>
    <row r="74" spans="1:147" s="6" customFormat="1" ht="14.25" x14ac:dyDescent="0.25">
      <c r="A74" s="21"/>
      <c r="B74" s="21">
        <v>1.4583333333333333</v>
      </c>
      <c r="C74" s="21"/>
      <c r="D74" s="22">
        <f>SUM(E74,T74,AD74,AN74,AX74,BH74,BR74)</f>
        <v>1.4583333333333335</v>
      </c>
      <c r="E74" s="98">
        <f>(F71-E71)+(F72-E72)+(F73-E73)</f>
        <v>0.29166666666666674</v>
      </c>
      <c r="F74" s="99"/>
      <c r="G74" s="9">
        <f>SUM(G71:G73)</f>
        <v>2.4558333333333338E-2</v>
      </c>
      <c r="H74" s="9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77">
        <f>(U71-T71)+(U72-T72)+(U73-T73)</f>
        <v>0</v>
      </c>
      <c r="U74" s="78"/>
      <c r="V74" s="11">
        <f>SUM(V71:V73)</f>
        <v>0</v>
      </c>
      <c r="W74" s="11"/>
      <c r="X74" s="11"/>
      <c r="Y74" s="11"/>
      <c r="Z74" s="11"/>
      <c r="AA74" s="11"/>
      <c r="AB74" s="11"/>
      <c r="AC74" s="11"/>
      <c r="AD74" s="87">
        <f>((AE71-AD71)+(AE72-AD72)+(AE73-AD73))</f>
        <v>0.41666666666666669</v>
      </c>
      <c r="AE74" s="87"/>
      <c r="AF74" s="9">
        <f>SUM(AF71:AF73)</f>
        <v>3.5083333333333334E-2</v>
      </c>
      <c r="AG74" s="9"/>
      <c r="AH74" s="9"/>
      <c r="AI74" s="9"/>
      <c r="AJ74" s="9"/>
      <c r="AK74" s="9"/>
      <c r="AL74" s="9"/>
      <c r="AM74" s="9"/>
      <c r="AN74" s="88">
        <f>((AO71-AN71)+(AO72-AN72)+(AO73-AN73))</f>
        <v>0.37500000000000006</v>
      </c>
      <c r="AO74" s="88"/>
      <c r="AP74" s="9">
        <f>SUM(AP71:AP73)</f>
        <v>3.1575000000000006E-2</v>
      </c>
      <c r="AQ74" s="9"/>
      <c r="AR74" s="9"/>
      <c r="AS74" s="9"/>
      <c r="AT74" s="9"/>
      <c r="AU74" s="9"/>
      <c r="AV74" s="9"/>
      <c r="AW74" s="9"/>
      <c r="AX74" s="83">
        <f>((AY71-AX71)+(AY72-AX72)+(AY73-AX73))</f>
        <v>0</v>
      </c>
      <c r="AY74" s="83"/>
      <c r="AZ74" s="9">
        <f>SUM(AZ71:AZ73)</f>
        <v>0</v>
      </c>
      <c r="BA74" s="9"/>
      <c r="BB74" s="9"/>
      <c r="BC74" s="9"/>
      <c r="BD74" s="9"/>
      <c r="BE74" s="9"/>
      <c r="BF74" s="9"/>
      <c r="BG74" s="9"/>
      <c r="BH74" s="83">
        <f>((BI71-BH71)+(BI72-BH72)+(BI73-BH73))</f>
        <v>0.37500000000000006</v>
      </c>
      <c r="BI74" s="83"/>
      <c r="BJ74" s="9">
        <f>SUM(BJ71:BJ73)</f>
        <v>3.1575000000000006E-2</v>
      </c>
      <c r="BK74" s="9"/>
      <c r="BL74" s="9"/>
      <c r="BM74" s="9"/>
      <c r="BN74" s="9"/>
      <c r="BO74" s="9"/>
      <c r="BP74" s="9"/>
      <c r="BQ74" s="9"/>
      <c r="BR74" s="83">
        <f>((BS71-BR71)+(BS72-BR72)+(BS73-BR73))</f>
        <v>0</v>
      </c>
      <c r="BS74" s="83"/>
      <c r="BT74" s="9">
        <f>SUM(BT71:BT73)</f>
        <v>0</v>
      </c>
      <c r="BU74" s="25"/>
      <c r="BV74" s="25"/>
      <c r="BW74" s="25"/>
      <c r="BX74" s="25"/>
      <c r="BY74" s="25"/>
      <c r="BZ74" s="25"/>
      <c r="CA74" s="25"/>
      <c r="CB74" s="74"/>
    </row>
    <row r="75" spans="1:147" s="4" customFormat="1" ht="15.95" customHeight="1" x14ac:dyDescent="0.25">
      <c r="A75" s="66" t="s">
        <v>27</v>
      </c>
      <c r="B75" s="67"/>
      <c r="C75" s="67"/>
      <c r="D75" s="68"/>
      <c r="E75" s="100">
        <f>E79+E87+E91</f>
        <v>0.35416666666666663</v>
      </c>
      <c r="F75" s="101"/>
      <c r="G75" s="33"/>
      <c r="H75" s="33"/>
      <c r="I75" s="33"/>
      <c r="J75" s="33"/>
      <c r="K75" s="51"/>
      <c r="L75" s="51"/>
      <c r="M75" s="51"/>
      <c r="N75" s="51"/>
      <c r="O75" s="51"/>
      <c r="P75" s="51"/>
      <c r="Q75" s="51"/>
      <c r="R75" s="51"/>
      <c r="S75" s="51"/>
      <c r="T75" s="84">
        <f>T79+T87+T91</f>
        <v>0.6875</v>
      </c>
      <c r="U75" s="85"/>
      <c r="V75" s="33"/>
      <c r="W75" s="33"/>
      <c r="X75" s="33"/>
      <c r="Y75" s="33"/>
      <c r="Z75" s="51"/>
      <c r="AA75" s="51"/>
      <c r="AB75" s="51"/>
      <c r="AC75" s="51"/>
      <c r="AD75" s="84">
        <f>AD79+AD87+AD91</f>
        <v>0.37499999999999994</v>
      </c>
      <c r="AE75" s="85"/>
      <c r="AF75" s="33"/>
      <c r="AG75" s="33"/>
      <c r="AH75" s="33"/>
      <c r="AI75" s="33"/>
      <c r="AJ75" s="51"/>
      <c r="AK75" s="51"/>
      <c r="AL75" s="51"/>
      <c r="AM75" s="51"/>
      <c r="AN75" s="84">
        <f>AN79+AN87+AN91</f>
        <v>0.37499999999999994</v>
      </c>
      <c r="AO75" s="85"/>
      <c r="AP75" s="33"/>
      <c r="AQ75" s="33"/>
      <c r="AR75" s="33"/>
      <c r="AS75" s="33"/>
      <c r="AT75" s="51"/>
      <c r="AU75" s="51"/>
      <c r="AV75" s="51"/>
      <c r="AW75" s="51"/>
      <c r="AX75" s="84">
        <f>AX79+AX87+AX91</f>
        <v>0.375</v>
      </c>
      <c r="AY75" s="85"/>
      <c r="AZ75" s="33"/>
      <c r="BA75" s="33"/>
      <c r="BB75" s="33"/>
      <c r="BC75" s="33"/>
      <c r="BD75" s="51"/>
      <c r="BE75" s="51"/>
      <c r="BF75" s="51"/>
      <c r="BG75" s="51"/>
      <c r="BH75" s="84">
        <f>BH79+BH87+BH91</f>
        <v>0.37499999999999994</v>
      </c>
      <c r="BI75" s="85"/>
      <c r="BJ75" s="28"/>
      <c r="BK75" s="28"/>
      <c r="BL75" s="28"/>
      <c r="BM75" s="28"/>
      <c r="BN75" s="29"/>
      <c r="BO75" s="29"/>
      <c r="BP75" s="29"/>
      <c r="BQ75" s="29"/>
      <c r="BR75" s="81" t="e">
        <f>BR79+BR87+BR91+BR95+#REF!+BR157+BR161+BR165</f>
        <v>#REF!</v>
      </c>
      <c r="BS75" s="82"/>
      <c r="BT75" s="30"/>
      <c r="BU75" s="31"/>
      <c r="BV75" s="31"/>
      <c r="BW75" s="31"/>
      <c r="BX75" s="31"/>
      <c r="BY75" s="31"/>
      <c r="BZ75" s="31"/>
      <c r="CA75" s="31"/>
      <c r="CB75" s="35"/>
    </row>
    <row r="76" spans="1:147" x14ac:dyDescent="0.3">
      <c r="A76" s="71" t="s">
        <v>18</v>
      </c>
      <c r="B76" s="72"/>
      <c r="C76" s="72"/>
      <c r="D76" s="73"/>
      <c r="E76" s="7"/>
      <c r="F76" s="7"/>
      <c r="G76" s="5">
        <f>(F76-E76)*0.0842</f>
        <v>0</v>
      </c>
      <c r="H76" s="5">
        <f>E76-H$2</f>
        <v>0</v>
      </c>
      <c r="I76" s="5">
        <f>F76-E76</f>
        <v>0</v>
      </c>
      <c r="J76" s="5">
        <f>E77-F76</f>
        <v>0</v>
      </c>
      <c r="K76" s="5">
        <f>F77-E77</f>
        <v>0</v>
      </c>
      <c r="L76" s="5">
        <f>E78-F77</f>
        <v>0</v>
      </c>
      <c r="M76" s="5">
        <f>F78-E78</f>
        <v>0</v>
      </c>
      <c r="N76" s="5">
        <f>I$2-F78</f>
        <v>1</v>
      </c>
      <c r="O76" s="5"/>
      <c r="P76" s="5"/>
      <c r="Q76" s="5"/>
      <c r="R76" s="5"/>
      <c r="S76" s="5"/>
      <c r="T76" s="7">
        <v>0.39583333333333331</v>
      </c>
      <c r="U76" s="7">
        <v>0.54166666666666663</v>
      </c>
      <c r="V76" s="5">
        <f>(U76-T76)*0.0842</f>
        <v>1.2279166666666664E-2</v>
      </c>
      <c r="W76" s="5">
        <f>T76-W$2</f>
        <v>0.39583333333333331</v>
      </c>
      <c r="X76" s="5">
        <f>U76-T76</f>
        <v>0.14583333333333331</v>
      </c>
      <c r="Y76" s="5">
        <f>T77-U76</f>
        <v>4.1666666666666741E-2</v>
      </c>
      <c r="Z76" s="5">
        <f>U77-T77</f>
        <v>0.1875</v>
      </c>
      <c r="AA76" s="5">
        <f>T78-U77</f>
        <v>-0.77083333333333337</v>
      </c>
      <c r="AB76" s="5">
        <f>U78-T78</f>
        <v>0</v>
      </c>
      <c r="AC76" s="5">
        <f>X$2-U78</f>
        <v>1</v>
      </c>
      <c r="AD76" s="7">
        <v>0.35416666666666669</v>
      </c>
      <c r="AE76" s="7">
        <v>0.54166666666666663</v>
      </c>
      <c r="AF76" s="5">
        <f>(AE76-AD76)*0.0842</f>
        <v>1.5787499999999996E-2</v>
      </c>
      <c r="AG76" s="5">
        <f>AD76-AG$2</f>
        <v>0.35416666666666669</v>
      </c>
      <c r="AH76" s="5">
        <f>AE76-AD76</f>
        <v>0.18749999999999994</v>
      </c>
      <c r="AI76" s="5">
        <f>AD77-AE76</f>
        <v>4.1666666666666741E-2</v>
      </c>
      <c r="AJ76" s="5">
        <f>AE77-AD77</f>
        <v>0.1875</v>
      </c>
      <c r="AK76" s="5">
        <f>AD78-AE77</f>
        <v>-0.77083333333333337</v>
      </c>
      <c r="AL76" s="5">
        <f>AE78-AD78</f>
        <v>0</v>
      </c>
      <c r="AM76" s="5">
        <f>AH$2-AE78</f>
        <v>1</v>
      </c>
      <c r="AN76" s="7">
        <v>0.35416666666666669</v>
      </c>
      <c r="AO76" s="7">
        <v>0.54166666666666663</v>
      </c>
      <c r="AP76" s="5">
        <f>(AO76-AN76)*0.0842</f>
        <v>1.5787499999999996E-2</v>
      </c>
      <c r="AQ76" s="5">
        <f>AN76-AQ$2</f>
        <v>0.35416666666666669</v>
      </c>
      <c r="AR76" s="5">
        <f>AO76-AN76</f>
        <v>0.18749999999999994</v>
      </c>
      <c r="AS76" s="5">
        <f>AN77-AO76</f>
        <v>4.1666666666666741E-2</v>
      </c>
      <c r="AT76" s="5">
        <f>AO77-AN77</f>
        <v>0.1875</v>
      </c>
      <c r="AU76" s="5">
        <f>AN78-AO77</f>
        <v>-0.77083333333333337</v>
      </c>
      <c r="AV76" s="5">
        <f>AO78-AN78</f>
        <v>0</v>
      </c>
      <c r="AW76" s="5">
        <f>AR$2-AO78</f>
        <v>1</v>
      </c>
      <c r="AX76" s="7"/>
      <c r="AY76" s="7"/>
      <c r="AZ76" s="5">
        <f>(AY76-AX76)*0.0842</f>
        <v>0</v>
      </c>
      <c r="BA76" s="5">
        <f>AX76-BA$2</f>
        <v>0</v>
      </c>
      <c r="BB76" s="5">
        <f>AY76-AX76</f>
        <v>0</v>
      </c>
      <c r="BC76" s="5">
        <f>AX77-AY76</f>
        <v>0</v>
      </c>
      <c r="BD76" s="5">
        <f>AY77-AX77</f>
        <v>0</v>
      </c>
      <c r="BE76" s="5">
        <f>AX78-AY77</f>
        <v>0</v>
      </c>
      <c r="BF76" s="5">
        <f>AY78-AX78</f>
        <v>0</v>
      </c>
      <c r="BG76" s="5">
        <f>BB$2-AY78</f>
        <v>1</v>
      </c>
      <c r="BH76" s="7">
        <v>0.35416666666666669</v>
      </c>
      <c r="BI76" s="7">
        <v>0.54166666666666663</v>
      </c>
      <c r="BJ76" s="5">
        <f>(BI76-BH76)*0.0842</f>
        <v>1.5787499999999996E-2</v>
      </c>
      <c r="BK76" s="5">
        <f>BH76-BK$2</f>
        <v>0.35416666666666669</v>
      </c>
      <c r="BL76" s="5">
        <f>BI76-BH76</f>
        <v>0.18749999999999994</v>
      </c>
      <c r="BM76" s="5">
        <f>BH77-BI76</f>
        <v>4.1666666666666741E-2</v>
      </c>
      <c r="BN76" s="5">
        <f>BI77-BH77</f>
        <v>0.1875</v>
      </c>
      <c r="BO76" s="5">
        <f>BH78-BI77</f>
        <v>-0.77083333333333337</v>
      </c>
      <c r="BP76" s="5">
        <f>BI78-BH78</f>
        <v>0</v>
      </c>
      <c r="BQ76" s="5">
        <f>BL$2-BI78</f>
        <v>1</v>
      </c>
      <c r="BR76" s="7"/>
      <c r="BS76" s="7"/>
      <c r="BT76" s="5">
        <f>(BS76-BR76)*0.0842</f>
        <v>0</v>
      </c>
      <c r="BU76" s="5">
        <f>BR76-BU$2</f>
        <v>0</v>
      </c>
      <c r="BV76" s="5">
        <f>BS76-BR76</f>
        <v>0</v>
      </c>
      <c r="BW76" s="5">
        <f>BR77-BS76</f>
        <v>0</v>
      </c>
      <c r="BX76" s="5">
        <f>BS77-BR77</f>
        <v>0</v>
      </c>
      <c r="BY76" s="5">
        <f>BR78-BS77</f>
        <v>0</v>
      </c>
      <c r="BZ76" s="5">
        <f>BS78-BR78</f>
        <v>0</v>
      </c>
      <c r="CA76" s="5">
        <f>BV$2-BS78</f>
        <v>1</v>
      </c>
      <c r="CB76" s="74"/>
      <c r="CC76" s="23"/>
      <c r="CN76" s="23"/>
      <c r="CY76" s="23"/>
      <c r="DJ76" s="23"/>
      <c r="DU76" s="23"/>
      <c r="EF76" s="23"/>
      <c r="EQ76" s="23"/>
    </row>
    <row r="77" spans="1:147" x14ac:dyDescent="0.3">
      <c r="A77" s="19"/>
      <c r="B77" s="19"/>
      <c r="C77" s="19"/>
      <c r="D77" s="20"/>
      <c r="E77" s="7"/>
      <c r="F77" s="7"/>
      <c r="G77" s="5">
        <f>(F77-E77)*0.0842</f>
        <v>0</v>
      </c>
      <c r="K77" s="27"/>
      <c r="L77" s="27"/>
      <c r="M77" s="27"/>
      <c r="N77" s="27"/>
      <c r="O77" s="27"/>
      <c r="P77" s="27"/>
      <c r="Q77" s="27"/>
      <c r="R77" s="27"/>
      <c r="S77" s="27"/>
      <c r="T77" s="7">
        <v>0.58333333333333337</v>
      </c>
      <c r="U77" s="7">
        <v>0.77083333333333337</v>
      </c>
      <c r="V77" s="5">
        <f>(U77-T77)*0.0842</f>
        <v>1.5787499999999999E-2</v>
      </c>
      <c r="W77"/>
      <c r="X77"/>
      <c r="Y77"/>
      <c r="Z77" s="27"/>
      <c r="AA77" s="27"/>
      <c r="AB77" s="27"/>
      <c r="AC77" s="27"/>
      <c r="AD77" s="7">
        <v>0.58333333333333337</v>
      </c>
      <c r="AE77" s="7">
        <v>0.77083333333333337</v>
      </c>
      <c r="AF77" s="5">
        <f>(AE77-AD77)*0.0842</f>
        <v>1.5787499999999999E-2</v>
      </c>
      <c r="AG77"/>
      <c r="AH77"/>
      <c r="AI77"/>
      <c r="AJ77" s="27"/>
      <c r="AK77" s="27"/>
      <c r="AL77" s="27"/>
      <c r="AM77" s="27"/>
      <c r="AN77" s="7">
        <v>0.58333333333333337</v>
      </c>
      <c r="AO77" s="7">
        <v>0.77083333333333337</v>
      </c>
      <c r="AP77" s="5">
        <f>(AO77-AN77)*0.0842</f>
        <v>1.5787499999999999E-2</v>
      </c>
      <c r="AQ77"/>
      <c r="AR77"/>
      <c r="AS77"/>
      <c r="AT77" s="27"/>
      <c r="AU77" s="27"/>
      <c r="AV77" s="27"/>
      <c r="AW77" s="27"/>
      <c r="AX77" s="7"/>
      <c r="AY77" s="7"/>
      <c r="AZ77" s="5">
        <f>(AY77-AX77)*0.0842</f>
        <v>0</v>
      </c>
      <c r="BA77"/>
      <c r="BB77"/>
      <c r="BC77"/>
      <c r="BD77" s="27"/>
      <c r="BE77" s="27"/>
      <c r="BF77" s="27"/>
      <c r="BG77" s="27"/>
      <c r="BH77" s="7">
        <v>0.58333333333333337</v>
      </c>
      <c r="BI77" s="7">
        <v>0.77083333333333337</v>
      </c>
      <c r="BJ77" s="5">
        <f>(BI77-BH77)*0.0842</f>
        <v>1.5787499999999999E-2</v>
      </c>
      <c r="BK77"/>
      <c r="BL77"/>
      <c r="BM77"/>
      <c r="BN77" s="27"/>
      <c r="BO77" s="27"/>
      <c r="BP77" s="27"/>
      <c r="BQ77" s="27"/>
      <c r="BR77" s="7"/>
      <c r="BS77" s="7"/>
      <c r="BT77" s="5">
        <f>(BS77-BR77)*0.0842</f>
        <v>0</v>
      </c>
      <c r="BU77"/>
      <c r="BV77"/>
      <c r="BW77"/>
      <c r="BX77" s="27"/>
      <c r="BY77" s="27"/>
      <c r="BZ77" s="27"/>
      <c r="CA77" s="27"/>
      <c r="CB77" s="74"/>
      <c r="CC77" s="24"/>
      <c r="CN77" s="24"/>
      <c r="CY77" s="24"/>
      <c r="DJ77" s="24"/>
      <c r="DU77" s="24"/>
      <c r="EF77" s="24"/>
      <c r="EQ77" s="24"/>
    </row>
    <row r="78" spans="1:147" x14ac:dyDescent="0.3">
      <c r="A78" s="75" t="s">
        <v>10</v>
      </c>
      <c r="B78" s="76"/>
      <c r="C78" s="19"/>
      <c r="D78" s="20"/>
      <c r="E78" s="7"/>
      <c r="F78" s="7"/>
      <c r="G78" s="5">
        <f>(F78-E78)*0.0842</f>
        <v>0</v>
      </c>
      <c r="H78" s="5"/>
      <c r="I78" s="5"/>
      <c r="K78" s="27"/>
      <c r="L78" s="27"/>
      <c r="M78" s="27"/>
      <c r="N78" s="27"/>
      <c r="O78" s="27"/>
      <c r="P78" s="27"/>
      <c r="Q78" s="27"/>
      <c r="R78" s="27"/>
      <c r="S78" s="27"/>
      <c r="T78" s="7"/>
      <c r="U78" s="7"/>
      <c r="V78" s="5">
        <f>(U78-T78)*0.0842</f>
        <v>0</v>
      </c>
      <c r="W78" s="5"/>
      <c r="X78" s="5"/>
      <c r="Y78"/>
      <c r="Z78" s="27"/>
      <c r="AA78" s="27"/>
      <c r="AB78" s="27"/>
      <c r="AC78" s="27"/>
      <c r="AD78" s="7"/>
      <c r="AE78" s="7"/>
      <c r="AF78" s="5">
        <f>(AE78-AD78)*0.0842</f>
        <v>0</v>
      </c>
      <c r="AG78" s="5"/>
      <c r="AH78" s="5"/>
      <c r="AI78"/>
      <c r="AJ78" s="27"/>
      <c r="AK78" s="27"/>
      <c r="AL78" s="27"/>
      <c r="AM78" s="27"/>
      <c r="AN78" s="7"/>
      <c r="AO78" s="7"/>
      <c r="AP78" s="5">
        <f>(AO78-AN78)*0.0842</f>
        <v>0</v>
      </c>
      <c r="AQ78" s="5"/>
      <c r="AR78" s="5"/>
      <c r="AS78"/>
      <c r="AT78" s="27"/>
      <c r="AU78" s="27"/>
      <c r="AV78" s="27"/>
      <c r="AW78" s="27"/>
      <c r="AX78" s="7"/>
      <c r="AY78" s="7"/>
      <c r="AZ78" s="5">
        <f>(AY78-AX78)*0.0842</f>
        <v>0</v>
      </c>
      <c r="BA78" s="5"/>
      <c r="BB78" s="5"/>
      <c r="BC78"/>
      <c r="BD78" s="27"/>
      <c r="BE78" s="27"/>
      <c r="BF78" s="27"/>
      <c r="BG78" s="27"/>
      <c r="BH78" s="7"/>
      <c r="BI78" s="7"/>
      <c r="BJ78" s="5">
        <f>(BI78-BH78)*0.0842</f>
        <v>0</v>
      </c>
      <c r="BK78" s="5"/>
      <c r="BL78" s="5"/>
      <c r="BM78"/>
      <c r="BN78" s="27"/>
      <c r="BO78" s="27"/>
      <c r="BP78" s="27"/>
      <c r="BQ78" s="27"/>
      <c r="BR78" s="7"/>
      <c r="BS78" s="7"/>
      <c r="BT78" s="5">
        <f>(BS78-BR78)*0.0842</f>
        <v>0</v>
      </c>
      <c r="BU78" s="5"/>
      <c r="BV78" s="5"/>
      <c r="BW78"/>
      <c r="BX78" s="27"/>
      <c r="BY78" s="27"/>
      <c r="BZ78" s="27"/>
      <c r="CA78" s="27"/>
      <c r="CB78" s="74"/>
    </row>
    <row r="79" spans="1:147" s="6" customFormat="1" ht="14.1" customHeight="1" x14ac:dyDescent="0.25">
      <c r="A79" s="21"/>
      <c r="B79" s="21">
        <v>1.4583333333333333</v>
      </c>
      <c r="C79" s="21"/>
      <c r="D79" s="22">
        <f>SUM(E79,T79,AD79,AN79,AX79,BH79,BR79)</f>
        <v>1.4583333333333333</v>
      </c>
      <c r="E79" s="98">
        <f>(F76-E76)+(F77-E77)+(F78-E78)</f>
        <v>0</v>
      </c>
      <c r="F79" s="99"/>
      <c r="G79" s="9">
        <f>SUM(G76:G78)</f>
        <v>0</v>
      </c>
      <c r="H79" s="9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77">
        <f>(U76-T76)+(U77-T77)+(U78-T78)</f>
        <v>0.33333333333333331</v>
      </c>
      <c r="U79" s="78"/>
      <c r="V79" s="11">
        <f>SUM(V76:V78)</f>
        <v>2.8066666666666663E-2</v>
      </c>
      <c r="W79" s="11"/>
      <c r="X79" s="11"/>
      <c r="Y79" s="11"/>
      <c r="Z79" s="11"/>
      <c r="AA79" s="11"/>
      <c r="AB79" s="11"/>
      <c r="AC79" s="11"/>
      <c r="AD79" s="77">
        <f>((AE76-AD76)+(AE77-AD77)+(AE78-AD78))</f>
        <v>0.37499999999999994</v>
      </c>
      <c r="AE79" s="78"/>
      <c r="AF79" s="9">
        <f>SUM(AF76:AF78)</f>
        <v>3.1574999999999992E-2</v>
      </c>
      <c r="AG79" s="9"/>
      <c r="AH79" s="9"/>
      <c r="AI79" s="9"/>
      <c r="AJ79" s="9"/>
      <c r="AK79" s="9"/>
      <c r="AL79" s="9"/>
      <c r="AM79" s="9"/>
      <c r="AN79" s="79">
        <f>((AO76-AN76)+(AO77-AN77)+(AO78-AN78))</f>
        <v>0.37499999999999994</v>
      </c>
      <c r="AO79" s="80"/>
      <c r="AP79" s="9">
        <f>SUM(AP76:AP78)</f>
        <v>3.1574999999999992E-2</v>
      </c>
      <c r="AQ79" s="9"/>
      <c r="AR79" s="9"/>
      <c r="AS79" s="9"/>
      <c r="AT79" s="9"/>
      <c r="AU79" s="9"/>
      <c r="AV79" s="9"/>
      <c r="AW79" s="9"/>
      <c r="AX79" s="69">
        <f>((AY76-AX76)+(AY77-AX77)+(AY78-AX78))</f>
        <v>0</v>
      </c>
      <c r="AY79" s="70"/>
      <c r="AZ79" s="9">
        <f>SUM(AZ76:AZ78)</f>
        <v>0</v>
      </c>
      <c r="BA79" s="9"/>
      <c r="BB79" s="9"/>
      <c r="BC79" s="9"/>
      <c r="BD79" s="9"/>
      <c r="BE79" s="9"/>
      <c r="BF79" s="9"/>
      <c r="BG79" s="9"/>
      <c r="BH79" s="69">
        <f>((BI76-BH76)+(BI77-BH77)+(BI78-BH78))</f>
        <v>0.37499999999999994</v>
      </c>
      <c r="BI79" s="70"/>
      <c r="BJ79" s="9">
        <f>SUM(BJ76:BJ78)</f>
        <v>3.1574999999999992E-2</v>
      </c>
      <c r="BK79" s="9"/>
      <c r="BL79" s="9"/>
      <c r="BM79" s="9"/>
      <c r="BN79" s="9"/>
      <c r="BO79" s="9"/>
      <c r="BP79" s="9"/>
      <c r="BQ79" s="9"/>
      <c r="BR79" s="69">
        <f>((BS76-BR76)+(BS77-BR77)+(BS78-BR78))</f>
        <v>0</v>
      </c>
      <c r="BS79" s="70"/>
      <c r="BT79" s="9">
        <f>SUM(BT76:BT78)</f>
        <v>0</v>
      </c>
      <c r="BU79" s="25"/>
      <c r="BV79" s="25"/>
      <c r="BW79" s="25"/>
      <c r="BX79" s="25"/>
      <c r="BY79" s="25"/>
      <c r="BZ79" s="25"/>
      <c r="CA79" s="25"/>
      <c r="CB79" s="74"/>
    </row>
    <row r="80" spans="1:147" x14ac:dyDescent="0.3">
      <c r="A80" s="71" t="s">
        <v>19</v>
      </c>
      <c r="B80" s="72"/>
      <c r="C80" s="72"/>
      <c r="D80" s="73"/>
      <c r="E80" s="7"/>
      <c r="F80" s="7"/>
      <c r="G80" s="5">
        <f>(F80-E80)*0.0842</f>
        <v>0</v>
      </c>
      <c r="H80" s="5">
        <f>E80-H$2</f>
        <v>0</v>
      </c>
      <c r="I80" s="5">
        <f>F80-E80</f>
        <v>0</v>
      </c>
      <c r="J80" s="5">
        <f>E81-F80</f>
        <v>0</v>
      </c>
      <c r="K80" s="5">
        <f>F81-E81</f>
        <v>0</v>
      </c>
      <c r="L80" s="5">
        <f>E82-F81</f>
        <v>0</v>
      </c>
      <c r="M80" s="5">
        <f>F82-E82</f>
        <v>0</v>
      </c>
      <c r="N80" s="5">
        <f>I$2-F82</f>
        <v>1</v>
      </c>
      <c r="O80" s="5"/>
      <c r="P80" s="5"/>
      <c r="Q80" s="5"/>
      <c r="R80" s="5"/>
      <c r="S80" s="5"/>
      <c r="T80" s="7"/>
      <c r="U80" s="7"/>
      <c r="V80" s="5">
        <f>(U80-T80)*0.0842</f>
        <v>0</v>
      </c>
      <c r="W80" s="5">
        <f>T80-W$2</f>
        <v>0</v>
      </c>
      <c r="X80" s="5">
        <f>U80-T80</f>
        <v>0</v>
      </c>
      <c r="Y80" s="5">
        <f>T81-U80</f>
        <v>0</v>
      </c>
      <c r="Z80" s="5">
        <f>U81-T81</f>
        <v>0</v>
      </c>
      <c r="AA80" s="5">
        <f>T82-U81</f>
        <v>0</v>
      </c>
      <c r="AB80" s="5">
        <f>U82-T82</f>
        <v>0</v>
      </c>
      <c r="AC80" s="5">
        <f>X$2-U82</f>
        <v>1</v>
      </c>
      <c r="AD80" s="7">
        <v>0.41666666666666669</v>
      </c>
      <c r="AE80" s="7">
        <v>0.58333333333333337</v>
      </c>
      <c r="AF80" s="5">
        <f>(AE80-AD80)*0.0842</f>
        <v>1.4033333333333335E-2</v>
      </c>
      <c r="AG80" s="5">
        <f>AD80-AG$2</f>
        <v>0.41666666666666669</v>
      </c>
      <c r="AH80" s="5">
        <f>AE80-AD80</f>
        <v>0.16666666666666669</v>
      </c>
      <c r="AI80" s="5">
        <f>AD81-AE80</f>
        <v>-0.58333333333333337</v>
      </c>
      <c r="AJ80" s="5">
        <f>AE81-AD81</f>
        <v>0</v>
      </c>
      <c r="AK80" s="5">
        <f>AD82-AE81</f>
        <v>0</v>
      </c>
      <c r="AL80" s="5">
        <f>AE82-AD82</f>
        <v>0</v>
      </c>
      <c r="AM80" s="5">
        <f>AH$2-AE82</f>
        <v>1</v>
      </c>
      <c r="AN80" s="7"/>
      <c r="AO80" s="7"/>
      <c r="AP80" s="5">
        <f>(AO80-AN80)*0.0842</f>
        <v>0</v>
      </c>
      <c r="AQ80" s="5">
        <f>AN80-AQ$2</f>
        <v>0</v>
      </c>
      <c r="AR80" s="5">
        <f>AO80-AN80</f>
        <v>0</v>
      </c>
      <c r="AS80" s="5">
        <f>AN81-AO80</f>
        <v>0</v>
      </c>
      <c r="AT80" s="5">
        <f>AO81-AN81</f>
        <v>0</v>
      </c>
      <c r="AU80" s="5">
        <f>AN82-AO81</f>
        <v>0</v>
      </c>
      <c r="AV80" s="5">
        <f>AO82-AN82</f>
        <v>0</v>
      </c>
      <c r="AW80" s="5">
        <f>AR$2-AO82</f>
        <v>1</v>
      </c>
      <c r="AX80" s="7"/>
      <c r="AY80" s="7"/>
      <c r="AZ80" s="5">
        <f>(AY80-AX80)*0.0842</f>
        <v>0</v>
      </c>
      <c r="BA80" s="5">
        <f>AX80-BA$2</f>
        <v>0</v>
      </c>
      <c r="BB80" s="5">
        <f>AY80-AX80</f>
        <v>0</v>
      </c>
      <c r="BC80" s="5">
        <f>AX81-AY80</f>
        <v>0</v>
      </c>
      <c r="BD80" s="5">
        <f>AY81-AX81</f>
        <v>0</v>
      </c>
      <c r="BE80" s="5">
        <f>AX82-AY81</f>
        <v>0</v>
      </c>
      <c r="BF80" s="5">
        <f>AY82-AX82</f>
        <v>0</v>
      </c>
      <c r="BG80" s="5">
        <f>BB$2-AY82</f>
        <v>1</v>
      </c>
      <c r="BH80" s="7"/>
      <c r="BI80" s="7"/>
      <c r="BJ80" s="5">
        <f>(BI80-BH80)*0.0842</f>
        <v>0</v>
      </c>
      <c r="BK80" s="5">
        <f>BH80-BK$2</f>
        <v>0</v>
      </c>
      <c r="BL80" s="5">
        <f>BI80-BH80</f>
        <v>0</v>
      </c>
      <c r="BM80" s="5">
        <f>BH81-BI80</f>
        <v>0</v>
      </c>
      <c r="BN80" s="5">
        <f>BI81-BH81</f>
        <v>0</v>
      </c>
      <c r="BO80" s="5">
        <f>BH82-BI81</f>
        <v>0</v>
      </c>
      <c r="BP80" s="5">
        <f>BI82-BH82</f>
        <v>0</v>
      </c>
      <c r="BQ80" s="5">
        <f>BL$2-BI82</f>
        <v>1</v>
      </c>
      <c r="BR80" s="7"/>
      <c r="BS80" s="7"/>
      <c r="BT80" s="5">
        <f>(BS80-BR80)*0.0842</f>
        <v>0</v>
      </c>
      <c r="BU80" s="5">
        <f>BR80-BU$2</f>
        <v>0</v>
      </c>
      <c r="BV80" s="5">
        <f>BS80-BR80</f>
        <v>0</v>
      </c>
      <c r="BW80" s="5">
        <f>BR81-BS80</f>
        <v>0</v>
      </c>
      <c r="BX80" s="5">
        <f>BS81-BR81</f>
        <v>0</v>
      </c>
      <c r="BY80" s="5">
        <f>BR82-BS81</f>
        <v>0</v>
      </c>
      <c r="BZ80" s="5">
        <f>BS82-BR82</f>
        <v>0</v>
      </c>
      <c r="CA80" s="5">
        <f>BV$2-BS82</f>
        <v>1</v>
      </c>
      <c r="CB80" s="74"/>
      <c r="CC80" s="23"/>
      <c r="CN80" s="23"/>
      <c r="CY80" s="23"/>
      <c r="DJ80" s="23"/>
      <c r="DU80" s="23"/>
      <c r="EF80" s="23"/>
      <c r="EQ80" s="23"/>
    </row>
    <row r="81" spans="1:147" x14ac:dyDescent="0.3">
      <c r="A81" s="19"/>
      <c r="B81" s="19"/>
      <c r="C81" s="19"/>
      <c r="D81" s="20"/>
      <c r="E81" s="7"/>
      <c r="F81" s="7"/>
      <c r="G81" s="5">
        <f>(F81-E81)*0.0842</f>
        <v>0</v>
      </c>
      <c r="K81" s="27"/>
      <c r="L81" s="27"/>
      <c r="M81" s="27"/>
      <c r="N81" s="27"/>
      <c r="O81" s="27"/>
      <c r="P81" s="27"/>
      <c r="Q81" s="27"/>
      <c r="R81" s="27"/>
      <c r="S81" s="27"/>
      <c r="T81" s="7"/>
      <c r="U81" s="7"/>
      <c r="V81" s="5">
        <f>(U81-T81)*0.0842</f>
        <v>0</v>
      </c>
      <c r="W81"/>
      <c r="X81"/>
      <c r="Y81"/>
      <c r="Z81" s="27"/>
      <c r="AA81" s="27"/>
      <c r="AB81" s="27"/>
      <c r="AC81" s="27"/>
      <c r="AD81" s="7"/>
      <c r="AE81" s="7"/>
      <c r="AF81" s="5">
        <f>(AE81-AD81)*0.0842</f>
        <v>0</v>
      </c>
      <c r="AG81"/>
      <c r="AH81"/>
      <c r="AI81"/>
      <c r="AJ81" s="27"/>
      <c r="AK81" s="27"/>
      <c r="AL81" s="27"/>
      <c r="AM81" s="27"/>
      <c r="AN81" s="7"/>
      <c r="AO81" s="7"/>
      <c r="AP81" s="5">
        <f>(AO81-AN81)*0.0842</f>
        <v>0</v>
      </c>
      <c r="AQ81"/>
      <c r="AR81"/>
      <c r="AS81"/>
      <c r="AT81" s="27"/>
      <c r="AU81" s="27"/>
      <c r="AV81" s="27"/>
      <c r="AW81" s="27"/>
      <c r="AX81" s="7"/>
      <c r="AY81" s="7"/>
      <c r="AZ81" s="5">
        <f>(AY81-AX81)*0.0842</f>
        <v>0</v>
      </c>
      <c r="BA81"/>
      <c r="BB81"/>
      <c r="BC81"/>
      <c r="BD81" s="27"/>
      <c r="BE81" s="27"/>
      <c r="BF81" s="27"/>
      <c r="BG81" s="27"/>
      <c r="BH81" s="7"/>
      <c r="BI81" s="7"/>
      <c r="BJ81" s="5">
        <f>(BI81-BH81)*0.0842</f>
        <v>0</v>
      </c>
      <c r="BK81"/>
      <c r="BL81"/>
      <c r="BM81"/>
      <c r="BN81" s="27"/>
      <c r="BO81" s="27"/>
      <c r="BP81" s="27"/>
      <c r="BQ81" s="27"/>
      <c r="BR81" s="7"/>
      <c r="BS81" s="7"/>
      <c r="BT81" s="5">
        <f>(BS81-BR81)*0.0842</f>
        <v>0</v>
      </c>
      <c r="BU81"/>
      <c r="BV81"/>
      <c r="BW81"/>
      <c r="BX81" s="27"/>
      <c r="BY81" s="27"/>
      <c r="BZ81" s="27"/>
      <c r="CA81" s="27"/>
      <c r="CB81" s="74"/>
      <c r="CC81" s="24"/>
      <c r="CN81" s="24"/>
      <c r="CY81" s="24"/>
      <c r="DJ81" s="24"/>
      <c r="DU81" s="24"/>
      <c r="EF81" s="24"/>
      <c r="EQ81" s="24"/>
    </row>
    <row r="82" spans="1:147" x14ac:dyDescent="0.3">
      <c r="A82" s="75" t="s">
        <v>10</v>
      </c>
      <c r="B82" s="76"/>
      <c r="C82" s="19"/>
      <c r="D82" s="20"/>
      <c r="E82" s="7"/>
      <c r="F82" s="7"/>
      <c r="G82" s="5">
        <f>(F82-E82)*0.0842</f>
        <v>0</v>
      </c>
      <c r="H82" s="5"/>
      <c r="I82" s="5"/>
      <c r="K82" s="27"/>
      <c r="L82" s="27"/>
      <c r="M82" s="27"/>
      <c r="N82" s="27"/>
      <c r="O82" s="27"/>
      <c r="P82" s="27"/>
      <c r="Q82" s="27"/>
      <c r="R82" s="27"/>
      <c r="S82" s="27"/>
      <c r="T82" s="7"/>
      <c r="U82" s="7"/>
      <c r="V82" s="5">
        <f>(U82-T82)*0.0842</f>
        <v>0</v>
      </c>
      <c r="W82" s="5"/>
      <c r="X82" s="5"/>
      <c r="Y82"/>
      <c r="Z82" s="27"/>
      <c r="AA82" s="27"/>
      <c r="AB82" s="27"/>
      <c r="AC82" s="27"/>
      <c r="AD82" s="7"/>
      <c r="AE82" s="7"/>
      <c r="AF82" s="5">
        <f>(AE82-AD82)*0.0842</f>
        <v>0</v>
      </c>
      <c r="AG82" s="5"/>
      <c r="AH82" s="5"/>
      <c r="AI82"/>
      <c r="AJ82" s="27"/>
      <c r="AK82" s="27"/>
      <c r="AL82" s="27"/>
      <c r="AM82" s="27"/>
      <c r="AN82" s="7"/>
      <c r="AO82" s="7"/>
      <c r="AP82" s="5">
        <f>(AO82-AN82)*0.0842</f>
        <v>0</v>
      </c>
      <c r="AQ82" s="5"/>
      <c r="AR82" s="5"/>
      <c r="AS82"/>
      <c r="AT82" s="27"/>
      <c r="AU82" s="27"/>
      <c r="AV82" s="27"/>
      <c r="AW82" s="27"/>
      <c r="AX82" s="7"/>
      <c r="AY82" s="7"/>
      <c r="AZ82" s="5">
        <f>(AY82-AX82)*0.0842</f>
        <v>0</v>
      </c>
      <c r="BA82" s="5"/>
      <c r="BB82" s="5"/>
      <c r="BC82"/>
      <c r="BD82" s="27"/>
      <c r="BE82" s="27"/>
      <c r="BF82" s="27"/>
      <c r="BG82" s="27"/>
      <c r="BH82" s="7"/>
      <c r="BI82" s="7"/>
      <c r="BJ82" s="5">
        <f>(BI82-BH82)*0.0842</f>
        <v>0</v>
      </c>
      <c r="BK82" s="5"/>
      <c r="BL82" s="5"/>
      <c r="BM82"/>
      <c r="BN82" s="27"/>
      <c r="BO82" s="27"/>
      <c r="BP82" s="27"/>
      <c r="BQ82" s="27"/>
      <c r="BR82" s="7"/>
      <c r="BS82" s="7"/>
      <c r="BT82" s="5">
        <f>(BS82-BR82)*0.0842</f>
        <v>0</v>
      </c>
      <c r="BU82" s="5"/>
      <c r="BV82" s="5"/>
      <c r="BW82"/>
      <c r="BX82" s="27"/>
      <c r="BY82" s="27"/>
      <c r="BZ82" s="27"/>
      <c r="CA82" s="27"/>
      <c r="CB82" s="74"/>
    </row>
    <row r="83" spans="1:147" s="6" customFormat="1" ht="14.1" customHeight="1" x14ac:dyDescent="0.25">
      <c r="A83" s="21"/>
      <c r="B83" s="21">
        <v>1.4583333333333333</v>
      </c>
      <c r="C83" s="21"/>
      <c r="D83" s="22">
        <f>SUM(E83,T83,AD83,AN83,AX83,BH83,BR83)</f>
        <v>0.16666666666666669</v>
      </c>
      <c r="E83" s="98">
        <f>(F80-E80)+(F81-E81)+(F82-E82)</f>
        <v>0</v>
      </c>
      <c r="F83" s="99"/>
      <c r="G83" s="9">
        <f>SUM(G80:G82)</f>
        <v>0</v>
      </c>
      <c r="H83" s="9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77">
        <f>(U80-T80)+(U81-T81)+(U82-T82)</f>
        <v>0</v>
      </c>
      <c r="U83" s="78"/>
      <c r="V83" s="11">
        <f>SUM(V80:V82)</f>
        <v>0</v>
      </c>
      <c r="W83" s="11"/>
      <c r="X83" s="11"/>
      <c r="Y83" s="11"/>
      <c r="Z83" s="11"/>
      <c r="AA83" s="11"/>
      <c r="AB83" s="11"/>
      <c r="AC83" s="11"/>
      <c r="AD83" s="77">
        <f>((AE80-AD80)+(AE81-AD81)+(AE82-AD82))</f>
        <v>0.16666666666666669</v>
      </c>
      <c r="AE83" s="78"/>
      <c r="AF83" s="9">
        <f>SUM(AF80:AF82)</f>
        <v>1.4033333333333335E-2</v>
      </c>
      <c r="AG83" s="9"/>
      <c r="AH83" s="9"/>
      <c r="AI83" s="9"/>
      <c r="AJ83" s="9"/>
      <c r="AK83" s="9"/>
      <c r="AL83" s="9"/>
      <c r="AM83" s="9"/>
      <c r="AN83" s="79">
        <f>((AO80-AN80)+(AO81-AN81)+(AO82-AN82))</f>
        <v>0</v>
      </c>
      <c r="AO83" s="80"/>
      <c r="AP83" s="9">
        <f>SUM(AP80:AP82)</f>
        <v>0</v>
      </c>
      <c r="AQ83" s="9"/>
      <c r="AR83" s="9"/>
      <c r="AS83" s="9"/>
      <c r="AT83" s="9"/>
      <c r="AU83" s="9"/>
      <c r="AV83" s="9"/>
      <c r="AW83" s="9"/>
      <c r="AX83" s="69">
        <f>((AY80-AX80)+(AY81-AX81)+(AY82-AX82))</f>
        <v>0</v>
      </c>
      <c r="AY83" s="70"/>
      <c r="AZ83" s="9">
        <f>SUM(AZ80:AZ82)</f>
        <v>0</v>
      </c>
      <c r="BA83" s="9"/>
      <c r="BB83" s="9"/>
      <c r="BC83" s="9"/>
      <c r="BD83" s="9"/>
      <c r="BE83" s="9"/>
      <c r="BF83" s="9"/>
      <c r="BG83" s="9"/>
      <c r="BH83" s="69">
        <f>((BI80-BH80)+(BI81-BH81)+(BI82-BH82))</f>
        <v>0</v>
      </c>
      <c r="BI83" s="70"/>
      <c r="BJ83" s="9">
        <f>SUM(BJ80:BJ82)</f>
        <v>0</v>
      </c>
      <c r="BK83" s="9"/>
      <c r="BL83" s="9"/>
      <c r="BM83" s="9"/>
      <c r="BN83" s="9"/>
      <c r="BO83" s="9"/>
      <c r="BP83" s="9"/>
      <c r="BQ83" s="9"/>
      <c r="BR83" s="69">
        <f>((BS80-BR80)+(BS81-BR81)+(BS82-BR82))</f>
        <v>0</v>
      </c>
      <c r="BS83" s="70"/>
      <c r="BT83" s="9">
        <f>SUM(BT80:BT82)</f>
        <v>0</v>
      </c>
      <c r="BU83" s="25"/>
      <c r="BV83" s="25"/>
      <c r="BW83" s="25"/>
      <c r="BX83" s="25"/>
      <c r="BY83" s="25"/>
      <c r="BZ83" s="25"/>
      <c r="CA83" s="25"/>
      <c r="CB83" s="74"/>
    </row>
    <row r="84" spans="1:147" x14ac:dyDescent="0.3">
      <c r="A84" s="71" t="s">
        <v>20</v>
      </c>
      <c r="B84" s="72"/>
      <c r="C84" s="72"/>
      <c r="D84" s="73"/>
      <c r="E84" s="7"/>
      <c r="F84" s="7"/>
      <c r="G84" s="5">
        <f>(F84-E84)*0.0842</f>
        <v>0</v>
      </c>
      <c r="H84" s="5">
        <f>E84-H$2</f>
        <v>0</v>
      </c>
      <c r="I84" s="5">
        <f>F84-E84</f>
        <v>0</v>
      </c>
      <c r="J84" s="5">
        <f>E85-F84</f>
        <v>0</v>
      </c>
      <c r="K84" s="5">
        <f>F85-E85</f>
        <v>0</v>
      </c>
      <c r="L84" s="5">
        <f>E86-F85</f>
        <v>0</v>
      </c>
      <c r="M84" s="5">
        <f>F86-E86</f>
        <v>0</v>
      </c>
      <c r="N84" s="5">
        <f>I$2-F86</f>
        <v>1</v>
      </c>
      <c r="O84" s="5"/>
      <c r="P84" s="5"/>
      <c r="Q84" s="5"/>
      <c r="R84" s="5"/>
      <c r="S84" s="5"/>
      <c r="T84" s="7"/>
      <c r="U84" s="7"/>
      <c r="V84" s="5">
        <f>(U84-T84)*0.0842</f>
        <v>0</v>
      </c>
      <c r="W84" s="5">
        <f>T84-W$2</f>
        <v>0</v>
      </c>
      <c r="X84" s="5">
        <f>U84-T84</f>
        <v>0</v>
      </c>
      <c r="Y84" s="5">
        <f>T85-U84</f>
        <v>0</v>
      </c>
      <c r="Z84" s="5">
        <f>U85-T85</f>
        <v>0</v>
      </c>
      <c r="AA84" s="5">
        <f>T86-U85</f>
        <v>0</v>
      </c>
      <c r="AB84" s="5">
        <f>U86-T86</f>
        <v>0</v>
      </c>
      <c r="AC84" s="5">
        <f>X$2-U86</f>
        <v>1</v>
      </c>
      <c r="AD84" s="7"/>
      <c r="AE84" s="7"/>
      <c r="AF84" s="5">
        <f>(AE84-AD84)*0.0842</f>
        <v>0</v>
      </c>
      <c r="AG84" s="5">
        <f>AD84-AG$2</f>
        <v>0</v>
      </c>
      <c r="AH84" s="5">
        <f>AE84-AD84</f>
        <v>0</v>
      </c>
      <c r="AI84" s="5">
        <f>AD85-AE84</f>
        <v>0</v>
      </c>
      <c r="AJ84" s="5">
        <f>AE85-AD85</f>
        <v>0</v>
      </c>
      <c r="AK84" s="5">
        <f>AD86-AE85</f>
        <v>0</v>
      </c>
      <c r="AL84" s="5">
        <f>AE86-AD86</f>
        <v>0</v>
      </c>
      <c r="AM84" s="5">
        <f>AH$2-AE86</f>
        <v>1</v>
      </c>
      <c r="AN84" s="7"/>
      <c r="AO84" s="7"/>
      <c r="AP84" s="5">
        <f>(AO84-AN84)*0.0842</f>
        <v>0</v>
      </c>
      <c r="AQ84" s="5">
        <f>AN84-AQ$2</f>
        <v>0</v>
      </c>
      <c r="AR84" s="5">
        <f>AO84-AN84</f>
        <v>0</v>
      </c>
      <c r="AS84" s="5">
        <f>AN85-AO84</f>
        <v>0</v>
      </c>
      <c r="AT84" s="5">
        <f>AO85-AN85</f>
        <v>0</v>
      </c>
      <c r="AU84" s="5">
        <f>AN86-AO85</f>
        <v>0</v>
      </c>
      <c r="AV84" s="5">
        <f>AO86-AN86</f>
        <v>0</v>
      </c>
      <c r="AW84" s="5">
        <f>AR$2-AO86</f>
        <v>1</v>
      </c>
      <c r="AX84" s="7"/>
      <c r="AY84" s="7"/>
      <c r="AZ84" s="5">
        <f>(AY84-AX84)*0.0842</f>
        <v>0</v>
      </c>
      <c r="BA84" s="5">
        <f>AX84-BA$2</f>
        <v>0</v>
      </c>
      <c r="BB84" s="5">
        <f>AY84-AX84</f>
        <v>0</v>
      </c>
      <c r="BC84" s="5">
        <f>AX85-AY84</f>
        <v>0</v>
      </c>
      <c r="BD84" s="5">
        <f>AY85-AX85</f>
        <v>0</v>
      </c>
      <c r="BE84" s="5">
        <f>AX86-AY85</f>
        <v>0</v>
      </c>
      <c r="BF84" s="5">
        <f>AY86-AX86</f>
        <v>0</v>
      </c>
      <c r="BG84" s="5">
        <f>BB$2-AY86</f>
        <v>1</v>
      </c>
      <c r="BH84" s="7"/>
      <c r="BI84" s="7"/>
      <c r="BJ84" s="5">
        <f>(BI84-BH84)*0.0842</f>
        <v>0</v>
      </c>
      <c r="BK84" s="5">
        <f>BH84-BK$2</f>
        <v>0</v>
      </c>
      <c r="BL84" s="5">
        <f>BI84-BH84</f>
        <v>0</v>
      </c>
      <c r="BM84" s="5">
        <f>BH85-BI84</f>
        <v>0</v>
      </c>
      <c r="BN84" s="5">
        <f>BI85-BH85</f>
        <v>0</v>
      </c>
      <c r="BO84" s="5">
        <f>BH86-BI85</f>
        <v>0</v>
      </c>
      <c r="BP84" s="5">
        <f>BI86-BH86</f>
        <v>0</v>
      </c>
      <c r="BQ84" s="5">
        <f>BL$2-BI86</f>
        <v>1</v>
      </c>
      <c r="BR84" s="7"/>
      <c r="BS84" s="7"/>
      <c r="BT84" s="5">
        <f>(BS84-BR84)*0.0842</f>
        <v>0</v>
      </c>
      <c r="BU84" s="5">
        <f>BR84-BU$2</f>
        <v>0</v>
      </c>
      <c r="BV84" s="5">
        <f>BS84-BR84</f>
        <v>0</v>
      </c>
      <c r="BW84" s="5">
        <f>BR85-BS84</f>
        <v>0</v>
      </c>
      <c r="BX84" s="5">
        <f>BS85-BR85</f>
        <v>0</v>
      </c>
      <c r="BY84" s="5">
        <f>BR86-BS85</f>
        <v>0</v>
      </c>
      <c r="BZ84" s="5">
        <f>BS86-BR86</f>
        <v>0</v>
      </c>
      <c r="CA84" s="5">
        <f>BV$2-BS86</f>
        <v>1</v>
      </c>
      <c r="CB84" s="74"/>
      <c r="CC84" s="23"/>
      <c r="CN84" s="23"/>
      <c r="CY84" s="23"/>
      <c r="DJ84" s="23"/>
      <c r="DU84" s="23"/>
      <c r="EF84" s="23"/>
      <c r="EQ84" s="23"/>
    </row>
    <row r="85" spans="1:147" x14ac:dyDescent="0.3">
      <c r="A85" s="19"/>
      <c r="B85" s="19"/>
      <c r="C85" s="19"/>
      <c r="D85" s="20"/>
      <c r="E85" s="7"/>
      <c r="F85" s="7"/>
      <c r="G85" s="5">
        <f>(F85-E85)*0.0842</f>
        <v>0</v>
      </c>
      <c r="K85" s="27"/>
      <c r="L85" s="27"/>
      <c r="M85" s="27"/>
      <c r="N85" s="27"/>
      <c r="O85" s="27"/>
      <c r="P85" s="27"/>
      <c r="Q85" s="27"/>
      <c r="R85" s="27"/>
      <c r="S85" s="27"/>
      <c r="T85" s="7"/>
      <c r="U85" s="7"/>
      <c r="V85" s="5">
        <f>(U85-T85)*0.0842</f>
        <v>0</v>
      </c>
      <c r="W85"/>
      <c r="X85"/>
      <c r="Y85"/>
      <c r="Z85" s="27"/>
      <c r="AA85" s="27"/>
      <c r="AB85" s="27"/>
      <c r="AC85" s="27"/>
      <c r="AD85" s="7"/>
      <c r="AE85" s="7"/>
      <c r="AF85" s="5">
        <f>(AE85-AD85)*0.0842</f>
        <v>0</v>
      </c>
      <c r="AG85"/>
      <c r="AH85"/>
      <c r="AI85"/>
      <c r="AJ85" s="27"/>
      <c r="AK85" s="27"/>
      <c r="AL85" s="27"/>
      <c r="AM85" s="27"/>
      <c r="AN85" s="7"/>
      <c r="AO85" s="7"/>
      <c r="AP85" s="5">
        <f>(AO85-AN85)*0.0842</f>
        <v>0</v>
      </c>
      <c r="AQ85"/>
      <c r="AR85"/>
      <c r="AS85"/>
      <c r="AT85" s="27"/>
      <c r="AU85" s="27"/>
      <c r="AV85" s="27"/>
      <c r="AW85" s="27"/>
      <c r="AX85" s="7"/>
      <c r="AY85" s="7"/>
      <c r="AZ85" s="5">
        <f>(AY85-AX85)*0.0842</f>
        <v>0</v>
      </c>
      <c r="BA85"/>
      <c r="BB85"/>
      <c r="BC85"/>
      <c r="BD85" s="27"/>
      <c r="BE85" s="27"/>
      <c r="BF85" s="27"/>
      <c r="BG85" s="27"/>
      <c r="BH85" s="7"/>
      <c r="BI85" s="7"/>
      <c r="BJ85" s="5">
        <f>(BI85-BH85)*0.0842</f>
        <v>0</v>
      </c>
      <c r="BK85"/>
      <c r="BL85"/>
      <c r="BM85"/>
      <c r="BN85" s="27"/>
      <c r="BO85" s="27"/>
      <c r="BP85" s="27"/>
      <c r="BQ85" s="27"/>
      <c r="BR85" s="7"/>
      <c r="BS85" s="7"/>
      <c r="BT85" s="5">
        <f>(BS85-BR85)*0.0842</f>
        <v>0</v>
      </c>
      <c r="BU85"/>
      <c r="BV85"/>
      <c r="BW85"/>
      <c r="BX85" s="27"/>
      <c r="BY85" s="27"/>
      <c r="BZ85" s="27"/>
      <c r="CA85" s="27"/>
      <c r="CB85" s="74"/>
      <c r="CC85" s="24"/>
      <c r="CN85" s="24"/>
      <c r="CY85" s="24"/>
      <c r="DJ85" s="24"/>
      <c r="DU85" s="24"/>
      <c r="EF85" s="24"/>
      <c r="EQ85" s="24"/>
    </row>
    <row r="86" spans="1:147" x14ac:dyDescent="0.3">
      <c r="A86" s="75" t="s">
        <v>0</v>
      </c>
      <c r="B86" s="76"/>
      <c r="C86" s="19"/>
      <c r="D86" s="20"/>
      <c r="E86" s="7"/>
      <c r="F86" s="7"/>
      <c r="G86" s="5">
        <f>(F86-E86)*0.0842</f>
        <v>0</v>
      </c>
      <c r="H86" s="5"/>
      <c r="I86" s="5"/>
      <c r="K86" s="27"/>
      <c r="L86" s="27"/>
      <c r="M86" s="27"/>
      <c r="N86" s="27"/>
      <c r="O86" s="27"/>
      <c r="P86" s="27"/>
      <c r="Q86" s="27"/>
      <c r="R86" s="27"/>
      <c r="S86" s="27"/>
      <c r="T86" s="7"/>
      <c r="U86" s="7"/>
      <c r="V86" s="5">
        <f>(U86-T86)*0.0842</f>
        <v>0</v>
      </c>
      <c r="W86" s="5"/>
      <c r="X86" s="5"/>
      <c r="Y86"/>
      <c r="Z86" s="27"/>
      <c r="AA86" s="27"/>
      <c r="AB86" s="27"/>
      <c r="AC86" s="27"/>
      <c r="AD86" s="7"/>
      <c r="AE86" s="7"/>
      <c r="AF86" s="5">
        <f>(AE86-AD86)*0.0842</f>
        <v>0</v>
      </c>
      <c r="AG86" s="5"/>
      <c r="AH86" s="5"/>
      <c r="AI86"/>
      <c r="AJ86" s="27"/>
      <c r="AK86" s="27"/>
      <c r="AL86" s="27"/>
      <c r="AM86" s="27"/>
      <c r="AN86" s="7"/>
      <c r="AO86" s="7"/>
      <c r="AP86" s="5">
        <f>(AO86-AN86)*0.0842</f>
        <v>0</v>
      </c>
      <c r="AQ86" s="5"/>
      <c r="AR86" s="5"/>
      <c r="AS86"/>
      <c r="AT86" s="27"/>
      <c r="AU86" s="27"/>
      <c r="AV86" s="27"/>
      <c r="AW86" s="27"/>
      <c r="AX86" s="7"/>
      <c r="AY86" s="7"/>
      <c r="AZ86" s="5">
        <f>(AY86-AX86)*0.0842</f>
        <v>0</v>
      </c>
      <c r="BA86" s="5"/>
      <c r="BB86" s="5"/>
      <c r="BC86"/>
      <c r="BD86" s="27"/>
      <c r="BE86" s="27"/>
      <c r="BF86" s="27"/>
      <c r="BG86" s="27"/>
      <c r="BH86" s="7"/>
      <c r="BI86" s="7"/>
      <c r="BJ86" s="5">
        <f>(BI86-BH86)*0.0842</f>
        <v>0</v>
      </c>
      <c r="BK86" s="5"/>
      <c r="BL86" s="5"/>
      <c r="BM86"/>
      <c r="BN86" s="27"/>
      <c r="BO86" s="27"/>
      <c r="BP86" s="27"/>
      <c r="BQ86" s="27"/>
      <c r="BR86" s="7"/>
      <c r="BS86" s="7"/>
      <c r="BT86" s="5">
        <f>(BS86-BR86)*0.0842</f>
        <v>0</v>
      </c>
      <c r="BU86" s="5"/>
      <c r="BV86" s="5"/>
      <c r="BW86"/>
      <c r="BX86" s="27"/>
      <c r="BY86" s="27"/>
      <c r="BZ86" s="27"/>
      <c r="CA86" s="27"/>
      <c r="CB86" s="74"/>
    </row>
    <row r="87" spans="1:147" s="6" customFormat="1" ht="14.1" customHeight="1" x14ac:dyDescent="0.25">
      <c r="A87" s="21"/>
      <c r="B87" s="21">
        <v>1.4583333333333333</v>
      </c>
      <c r="C87" s="21"/>
      <c r="D87" s="22">
        <f>SUM(E87,T87,AD87,AN87,AX87,BH87,BR87)</f>
        <v>0</v>
      </c>
      <c r="E87" s="98">
        <f>(F84-E84)+(F85-E85)+(F86-E86)</f>
        <v>0</v>
      </c>
      <c r="F87" s="99"/>
      <c r="G87" s="9">
        <f>SUM(G84:G86)</f>
        <v>0</v>
      </c>
      <c r="H87" s="9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77">
        <f>(U84-T84)+(U85-T85)+(U86-T86)</f>
        <v>0</v>
      </c>
      <c r="U87" s="78"/>
      <c r="V87" s="11">
        <f>SUM(V84:V86)</f>
        <v>0</v>
      </c>
      <c r="W87" s="11"/>
      <c r="X87" s="11"/>
      <c r="Y87" s="11"/>
      <c r="Z87" s="11"/>
      <c r="AA87" s="11"/>
      <c r="AB87" s="11"/>
      <c r="AC87" s="11"/>
      <c r="AD87" s="77">
        <f>((AE84-AD84)+(AE85-AD85)+(AE86-AD86))</f>
        <v>0</v>
      </c>
      <c r="AE87" s="78"/>
      <c r="AF87" s="9">
        <f>SUM(AF84:AF86)</f>
        <v>0</v>
      </c>
      <c r="AG87" s="9"/>
      <c r="AH87" s="9"/>
      <c r="AI87" s="9"/>
      <c r="AJ87" s="9"/>
      <c r="AK87" s="9"/>
      <c r="AL87" s="9"/>
      <c r="AM87" s="9"/>
      <c r="AN87" s="79">
        <f>((AO84-AN84)+(AO85-AN85)+(AO86-AN86))</f>
        <v>0</v>
      </c>
      <c r="AO87" s="80"/>
      <c r="AP87" s="9">
        <f>SUM(AP84:AP86)</f>
        <v>0</v>
      </c>
      <c r="AQ87" s="9"/>
      <c r="AR87" s="9"/>
      <c r="AS87" s="9"/>
      <c r="AT87" s="9"/>
      <c r="AU87" s="9"/>
      <c r="AV87" s="9"/>
      <c r="AW87" s="9"/>
      <c r="AX87" s="69">
        <f>((AY84-AX84)+(AY85-AX85)+(AY86-AX86))</f>
        <v>0</v>
      </c>
      <c r="AY87" s="70"/>
      <c r="AZ87" s="9">
        <f>SUM(AZ84:AZ86)</f>
        <v>0</v>
      </c>
      <c r="BA87" s="9"/>
      <c r="BB87" s="9"/>
      <c r="BC87" s="9"/>
      <c r="BD87" s="9"/>
      <c r="BE87" s="9"/>
      <c r="BF87" s="9"/>
      <c r="BG87" s="9"/>
      <c r="BH87" s="69">
        <f>((BI84-BH84)+(BI85-BH85)+(BI86-BH86))</f>
        <v>0</v>
      </c>
      <c r="BI87" s="70"/>
      <c r="BJ87" s="9">
        <f>SUM(BJ84:BJ86)</f>
        <v>0</v>
      </c>
      <c r="BK87" s="9"/>
      <c r="BL87" s="9"/>
      <c r="BM87" s="9"/>
      <c r="BN87" s="9"/>
      <c r="BO87" s="9"/>
      <c r="BP87" s="9"/>
      <c r="BQ87" s="9"/>
      <c r="BR87" s="69">
        <f>((BS84-BR84)+(BS85-BR85)+(BS86-BR86))</f>
        <v>0</v>
      </c>
      <c r="BS87" s="70"/>
      <c r="BT87" s="9">
        <f>SUM(BT84:BT86)</f>
        <v>0</v>
      </c>
      <c r="BU87" s="25"/>
      <c r="BV87" s="25"/>
      <c r="BW87" s="25"/>
      <c r="BX87" s="25"/>
      <c r="BY87" s="25"/>
      <c r="BZ87" s="25"/>
      <c r="CA87" s="25"/>
      <c r="CB87" s="74"/>
    </row>
    <row r="88" spans="1:147" x14ac:dyDescent="0.3">
      <c r="A88" s="71" t="s">
        <v>21</v>
      </c>
      <c r="B88" s="72"/>
      <c r="C88" s="72"/>
      <c r="D88" s="73"/>
      <c r="E88" s="7">
        <v>0.375</v>
      </c>
      <c r="F88" s="7">
        <v>0.5</v>
      </c>
      <c r="G88" s="5">
        <f>(F88-E88)*0.0842</f>
        <v>1.0525E-2</v>
      </c>
      <c r="H88" s="5">
        <f>E88-H$2</f>
        <v>0.375</v>
      </c>
      <c r="I88" s="5">
        <f>F88-E88</f>
        <v>0.125</v>
      </c>
      <c r="J88" s="5">
        <f>E89-F88</f>
        <v>2.083333333333337E-2</v>
      </c>
      <c r="K88" s="5">
        <f>F89-E89</f>
        <v>0.22916666666666663</v>
      </c>
      <c r="L88" s="5">
        <f>E90-F89</f>
        <v>-0.75</v>
      </c>
      <c r="M88" s="5">
        <f>F90-E90</f>
        <v>0</v>
      </c>
      <c r="N88" s="5">
        <f>I$2-F90</f>
        <v>1</v>
      </c>
      <c r="O88" s="5"/>
      <c r="P88" s="5"/>
      <c r="Q88" s="5"/>
      <c r="R88" s="5"/>
      <c r="S88" s="5"/>
      <c r="T88" s="7">
        <v>0.375</v>
      </c>
      <c r="U88" s="7">
        <v>0.5</v>
      </c>
      <c r="V88" s="5">
        <f>(U88-T88)*0.0842</f>
        <v>1.0525E-2</v>
      </c>
      <c r="W88" s="5">
        <f>T88-W$2</f>
        <v>0.375</v>
      </c>
      <c r="X88" s="5">
        <f>U88-T88</f>
        <v>0.125</v>
      </c>
      <c r="Y88" s="5">
        <f>T89-U88</f>
        <v>2.083333333333337E-2</v>
      </c>
      <c r="Z88" s="5">
        <f>U89-T89</f>
        <v>0.22916666666666663</v>
      </c>
      <c r="AA88" s="5">
        <f>T90-U89</f>
        <v>-0.75</v>
      </c>
      <c r="AB88" s="5">
        <f>U90-T90</f>
        <v>0</v>
      </c>
      <c r="AC88" s="5">
        <f>X$2-U90</f>
        <v>1</v>
      </c>
      <c r="AD88" s="7"/>
      <c r="AE88" s="7"/>
      <c r="AF88" s="5">
        <f>(AE88-AD88)*0.0842</f>
        <v>0</v>
      </c>
      <c r="AG88" s="5">
        <f>AD88-AG$2</f>
        <v>0</v>
      </c>
      <c r="AH88" s="5">
        <f>AE88-AD88</f>
        <v>0</v>
      </c>
      <c r="AI88" s="5">
        <f>AD89-AE88</f>
        <v>0</v>
      </c>
      <c r="AJ88" s="5">
        <f>AE89-AD89</f>
        <v>0</v>
      </c>
      <c r="AK88" s="5">
        <f>AD90-AE89</f>
        <v>0</v>
      </c>
      <c r="AL88" s="5">
        <f>AE90-AD90</f>
        <v>0</v>
      </c>
      <c r="AM88" s="5">
        <f>AH$2-AE90</f>
        <v>1</v>
      </c>
      <c r="AN88" s="7"/>
      <c r="AO88" s="7"/>
      <c r="AP88" s="5">
        <f>(AO88-AN88)*0.0842</f>
        <v>0</v>
      </c>
      <c r="AQ88" s="5">
        <f>AN88-AQ$2</f>
        <v>0</v>
      </c>
      <c r="AR88" s="5">
        <f>AO88-AN88</f>
        <v>0</v>
      </c>
      <c r="AS88" s="5">
        <f>AN89-AO88</f>
        <v>0</v>
      </c>
      <c r="AT88" s="5">
        <f>AO89-AN89</f>
        <v>0</v>
      </c>
      <c r="AU88" s="5">
        <f>AN90-AO89</f>
        <v>0</v>
      </c>
      <c r="AV88" s="5">
        <f>AO90-AN90</f>
        <v>0</v>
      </c>
      <c r="AW88" s="5">
        <f>AR$2-AO90</f>
        <v>1</v>
      </c>
      <c r="AX88" s="7">
        <v>0.375</v>
      </c>
      <c r="AY88" s="7">
        <v>0.5</v>
      </c>
      <c r="AZ88" s="5">
        <f>(AY88-AX88)*0.0842</f>
        <v>1.0525E-2</v>
      </c>
      <c r="BA88" s="5">
        <f>AX88-BA$2</f>
        <v>0.375</v>
      </c>
      <c r="BB88" s="5">
        <f>AY88-AX88</f>
        <v>0.125</v>
      </c>
      <c r="BC88" s="5">
        <f>AX89-AY88</f>
        <v>2.083333333333337E-2</v>
      </c>
      <c r="BD88" s="5">
        <f>AY89-AX89</f>
        <v>0.25</v>
      </c>
      <c r="BE88" s="5">
        <f>AX90-AY89</f>
        <v>-0.77083333333333337</v>
      </c>
      <c r="BF88" s="5">
        <f>AY90-AX90</f>
        <v>0</v>
      </c>
      <c r="BG88" s="5">
        <f>BB$2-AY90</f>
        <v>1</v>
      </c>
      <c r="BH88" s="7"/>
      <c r="BI88" s="7"/>
      <c r="BJ88" s="5">
        <f>(BI88-BH88)*0.0842</f>
        <v>0</v>
      </c>
      <c r="BK88" s="5">
        <f>BH88-BK$2</f>
        <v>0</v>
      </c>
      <c r="BL88" s="5">
        <f>BI88-BH88</f>
        <v>0</v>
      </c>
      <c r="BM88" s="5">
        <f>BH89-BI88</f>
        <v>0</v>
      </c>
      <c r="BN88" s="5">
        <f>BI89-BH89</f>
        <v>0</v>
      </c>
      <c r="BO88" s="5">
        <f>BH90-BI89</f>
        <v>0</v>
      </c>
      <c r="BP88" s="5">
        <f>BI90-BH90</f>
        <v>0</v>
      </c>
      <c r="BQ88" s="5">
        <f>BL$2-BI90</f>
        <v>1</v>
      </c>
      <c r="BR88" s="7"/>
      <c r="BS88" s="7"/>
      <c r="BT88" s="5">
        <f>(BS88-BR88)*0.0842</f>
        <v>0</v>
      </c>
      <c r="BU88" s="5">
        <f>BR88-BU$2</f>
        <v>0</v>
      </c>
      <c r="BV88" s="5">
        <f>BS88-BR88</f>
        <v>0</v>
      </c>
      <c r="BW88" s="5">
        <f>BR89-BS88</f>
        <v>0</v>
      </c>
      <c r="BX88" s="5">
        <f>BS89-BR89</f>
        <v>0</v>
      </c>
      <c r="BY88" s="5">
        <f>BR90-BS89</f>
        <v>0</v>
      </c>
      <c r="BZ88" s="5">
        <f>BS90-BR90</f>
        <v>0</v>
      </c>
      <c r="CA88" s="5">
        <f>BV$2-BS90</f>
        <v>1</v>
      </c>
      <c r="CB88" s="74"/>
      <c r="CC88" s="23"/>
      <c r="CN88" s="23"/>
      <c r="CY88" s="23"/>
      <c r="DJ88" s="23"/>
      <c r="DU88" s="23"/>
      <c r="EF88" s="23"/>
      <c r="EQ88" s="23"/>
    </row>
    <row r="89" spans="1:147" x14ac:dyDescent="0.3">
      <c r="A89" s="19"/>
      <c r="B89" s="19"/>
      <c r="C89" s="19"/>
      <c r="D89" s="20"/>
      <c r="E89" s="7">
        <v>0.52083333333333337</v>
      </c>
      <c r="F89" s="7">
        <v>0.75</v>
      </c>
      <c r="G89" s="5">
        <f>(F89-E89)*0.0842</f>
        <v>1.9295833333333328E-2</v>
      </c>
      <c r="K89" s="27"/>
      <c r="L89" s="27"/>
      <c r="M89" s="27"/>
      <c r="N89" s="27"/>
      <c r="O89" s="27"/>
      <c r="P89" s="27"/>
      <c r="Q89" s="27"/>
      <c r="R89" s="27"/>
      <c r="S89" s="27"/>
      <c r="T89" s="7">
        <v>0.52083333333333337</v>
      </c>
      <c r="U89" s="7">
        <v>0.75</v>
      </c>
      <c r="V89" s="5">
        <f>(U89-T89)*0.0842</f>
        <v>1.9295833333333328E-2</v>
      </c>
      <c r="W89"/>
      <c r="X89"/>
      <c r="Y89"/>
      <c r="Z89" s="27"/>
      <c r="AA89" s="27"/>
      <c r="AB89" s="27"/>
      <c r="AC89" s="27"/>
      <c r="AD89" s="7"/>
      <c r="AE89" s="7"/>
      <c r="AF89" s="5">
        <f>(AE89-AD89)*0.0842</f>
        <v>0</v>
      </c>
      <c r="AG89"/>
      <c r="AH89"/>
      <c r="AI89"/>
      <c r="AJ89" s="27"/>
      <c r="AK89" s="27"/>
      <c r="AL89" s="27"/>
      <c r="AM89" s="27"/>
      <c r="AN89" s="7"/>
      <c r="AO89" s="7"/>
      <c r="AP89" s="5">
        <f>(AO89-AN89)*0.0842</f>
        <v>0</v>
      </c>
      <c r="AQ89"/>
      <c r="AR89"/>
      <c r="AS89"/>
      <c r="AT89" s="27"/>
      <c r="AU89" s="27"/>
      <c r="AV89" s="27"/>
      <c r="AW89" s="27"/>
      <c r="AX89" s="7">
        <v>0.52083333333333337</v>
      </c>
      <c r="AY89" s="7">
        <v>0.77083333333333337</v>
      </c>
      <c r="AZ89" s="5">
        <f>(AY89-AX89)*0.0842</f>
        <v>2.1049999999999999E-2</v>
      </c>
      <c r="BA89"/>
      <c r="BB89"/>
      <c r="BC89"/>
      <c r="BD89" s="27"/>
      <c r="BE89" s="27"/>
      <c r="BF89" s="27"/>
      <c r="BG89" s="27"/>
      <c r="BH89" s="7"/>
      <c r="BI89" s="7"/>
      <c r="BJ89" s="5">
        <f>(BI89-BH89)*0.0842</f>
        <v>0</v>
      </c>
      <c r="BK89"/>
      <c r="BL89"/>
      <c r="BM89"/>
      <c r="BN89" s="27"/>
      <c r="BO89" s="27"/>
      <c r="BP89" s="27"/>
      <c r="BQ89" s="27"/>
      <c r="BR89" s="7"/>
      <c r="BS89" s="7"/>
      <c r="BT89" s="5">
        <f>(BS89-BR89)*0.0842</f>
        <v>0</v>
      </c>
      <c r="BU89"/>
      <c r="BV89"/>
      <c r="BW89"/>
      <c r="BX89" s="27"/>
      <c r="BY89" s="27"/>
      <c r="BZ89" s="27"/>
      <c r="CA89" s="27"/>
      <c r="CB89" s="74"/>
      <c r="CC89" s="24"/>
      <c r="CN89" s="24"/>
      <c r="CY89" s="24"/>
      <c r="DJ89" s="24"/>
      <c r="DU89" s="24"/>
      <c r="EF89" s="24"/>
      <c r="EQ89" s="24"/>
    </row>
    <row r="90" spans="1:147" x14ac:dyDescent="0.3">
      <c r="A90" s="75" t="s">
        <v>0</v>
      </c>
      <c r="B90" s="76"/>
      <c r="C90" s="19"/>
      <c r="D90" s="20"/>
      <c r="E90" s="7"/>
      <c r="F90" s="7"/>
      <c r="G90" s="5">
        <f>(F90-E90)*0.0842</f>
        <v>0</v>
      </c>
      <c r="H90" s="5"/>
      <c r="I90" s="5"/>
      <c r="K90" s="27"/>
      <c r="L90" s="27"/>
      <c r="M90" s="27"/>
      <c r="N90" s="27"/>
      <c r="O90" s="27"/>
      <c r="P90" s="27"/>
      <c r="Q90" s="27"/>
      <c r="R90" s="27"/>
      <c r="S90" s="27"/>
      <c r="T90" s="7"/>
      <c r="U90" s="7"/>
      <c r="V90" s="5">
        <f>(U90-T90)*0.0842</f>
        <v>0</v>
      </c>
      <c r="W90" s="5"/>
      <c r="X90" s="5"/>
      <c r="Y90"/>
      <c r="Z90" s="27"/>
      <c r="AA90" s="27"/>
      <c r="AB90" s="27"/>
      <c r="AC90" s="27"/>
      <c r="AD90" s="7"/>
      <c r="AE90" s="7"/>
      <c r="AF90" s="5">
        <f>(AE90-AD90)*0.0842</f>
        <v>0</v>
      </c>
      <c r="AG90" s="5"/>
      <c r="AH90" s="5"/>
      <c r="AI90"/>
      <c r="AJ90" s="27"/>
      <c r="AK90" s="27"/>
      <c r="AL90" s="27"/>
      <c r="AM90" s="27"/>
      <c r="AN90" s="7"/>
      <c r="AO90" s="7"/>
      <c r="AP90" s="5">
        <f>(AO90-AN90)*0.0842</f>
        <v>0</v>
      </c>
      <c r="AQ90" s="5"/>
      <c r="AR90" s="5"/>
      <c r="AS90"/>
      <c r="AT90" s="27"/>
      <c r="AU90" s="27"/>
      <c r="AV90" s="27"/>
      <c r="AW90" s="27"/>
      <c r="AX90" s="7"/>
      <c r="AY90" s="7"/>
      <c r="AZ90" s="5">
        <f>(AY90-AX90)*0.0842</f>
        <v>0</v>
      </c>
      <c r="BA90" s="5"/>
      <c r="BB90" s="5"/>
      <c r="BC90"/>
      <c r="BD90" s="27"/>
      <c r="BE90" s="27"/>
      <c r="BF90" s="27"/>
      <c r="BG90" s="27"/>
      <c r="BH90" s="7"/>
      <c r="BI90" s="7"/>
      <c r="BJ90" s="5">
        <f>(BI90-BH90)*0.0842</f>
        <v>0</v>
      </c>
      <c r="BK90" s="5"/>
      <c r="BL90" s="5"/>
      <c r="BM90"/>
      <c r="BN90" s="27"/>
      <c r="BO90" s="27"/>
      <c r="BP90" s="27"/>
      <c r="BQ90" s="27"/>
      <c r="BR90" s="7"/>
      <c r="BS90" s="7"/>
      <c r="BT90" s="5">
        <f>(BS90-BR90)*0.0842</f>
        <v>0</v>
      </c>
      <c r="BU90" s="5"/>
      <c r="BV90" s="5"/>
      <c r="BW90"/>
      <c r="BX90" s="27"/>
      <c r="BY90" s="27"/>
      <c r="BZ90" s="27"/>
      <c r="CA90" s="27"/>
      <c r="CB90" s="74"/>
    </row>
    <row r="91" spans="1:147" s="6" customFormat="1" ht="14.1" customHeight="1" x14ac:dyDescent="0.25">
      <c r="A91" s="21"/>
      <c r="B91" s="21">
        <v>1.25</v>
      </c>
      <c r="C91" s="21"/>
      <c r="D91" s="22">
        <f>SUM(E91,T91,AD91,AN91,AX91,BH91,BR91)</f>
        <v>1.0833333333333333</v>
      </c>
      <c r="E91" s="98">
        <f>(F88-E88)+(F89-E89)+(F90-E90)</f>
        <v>0.35416666666666663</v>
      </c>
      <c r="F91" s="99"/>
      <c r="G91" s="9">
        <f>SUM(G88:G90)</f>
        <v>2.9820833333333328E-2</v>
      </c>
      <c r="H91" s="9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77">
        <f>(U88-T88)+(U89-T89)+(U90-T90)</f>
        <v>0.35416666666666663</v>
      </c>
      <c r="U91" s="78"/>
      <c r="V91" s="11">
        <f>SUM(V88:V90)</f>
        <v>2.9820833333333328E-2</v>
      </c>
      <c r="W91" s="11"/>
      <c r="X91" s="11"/>
      <c r="Y91" s="11"/>
      <c r="Z91" s="11"/>
      <c r="AA91" s="11"/>
      <c r="AB91" s="11"/>
      <c r="AC91" s="11"/>
      <c r="AD91" s="77">
        <f>((AE88-AD88)+(AE89-AD89)+(AE90-AD90))</f>
        <v>0</v>
      </c>
      <c r="AE91" s="78"/>
      <c r="AF91" s="9">
        <f>SUM(AF88:AF90)</f>
        <v>0</v>
      </c>
      <c r="AG91" s="9"/>
      <c r="AH91" s="9"/>
      <c r="AI91" s="9"/>
      <c r="AJ91" s="9"/>
      <c r="AK91" s="9"/>
      <c r="AL91" s="9"/>
      <c r="AM91" s="9"/>
      <c r="AN91" s="79">
        <f>((AO88-AN88)+(AO89-AN89)+(AO90-AN90))</f>
        <v>0</v>
      </c>
      <c r="AO91" s="80"/>
      <c r="AP91" s="9">
        <f>SUM(AP88:AP90)</f>
        <v>0</v>
      </c>
      <c r="AQ91" s="9"/>
      <c r="AR91" s="9"/>
      <c r="AS91" s="9"/>
      <c r="AT91" s="9"/>
      <c r="AU91" s="9"/>
      <c r="AV91" s="9"/>
      <c r="AW91" s="9"/>
      <c r="AX91" s="69">
        <f>((AY88-AX88)+(AY89-AX89)+(AY90-AX90))</f>
        <v>0.375</v>
      </c>
      <c r="AY91" s="70"/>
      <c r="AZ91" s="9">
        <f>SUM(AZ88:AZ90)</f>
        <v>3.1574999999999999E-2</v>
      </c>
      <c r="BA91" s="9"/>
      <c r="BB91" s="9"/>
      <c r="BC91" s="9"/>
      <c r="BD91" s="9"/>
      <c r="BE91" s="9"/>
      <c r="BF91" s="9"/>
      <c r="BG91" s="9"/>
      <c r="BH91" s="69">
        <f>((BI88-BH88)+(BI89-BH89)+(BI90-BH90))</f>
        <v>0</v>
      </c>
      <c r="BI91" s="70"/>
      <c r="BJ91" s="9">
        <f>SUM(BJ88:BJ90)</f>
        <v>0</v>
      </c>
      <c r="BK91" s="9"/>
      <c r="BL91" s="9"/>
      <c r="BM91" s="9"/>
      <c r="BN91" s="9"/>
      <c r="BO91" s="9"/>
      <c r="BP91" s="9"/>
      <c r="BQ91" s="9"/>
      <c r="BR91" s="69">
        <f>((BS88-BR88)+(BS89-BR89)+(BS90-BR90))</f>
        <v>0</v>
      </c>
      <c r="BS91" s="70"/>
      <c r="BT91" s="9">
        <f>SUM(BT88:BT90)</f>
        <v>0</v>
      </c>
      <c r="BU91" s="25"/>
      <c r="BV91" s="25"/>
      <c r="BW91" s="25"/>
      <c r="BX91" s="25"/>
      <c r="BY91" s="25"/>
      <c r="BZ91" s="25"/>
      <c r="CA91" s="25"/>
      <c r="CB91" s="74"/>
    </row>
    <row r="92" spans="1:147" ht="19.5" x14ac:dyDescent="0.3">
      <c r="A92" s="66" t="s">
        <v>28</v>
      </c>
      <c r="B92" s="67"/>
      <c r="C92" s="67"/>
      <c r="D92" s="68"/>
      <c r="E92" s="62"/>
      <c r="F92" s="63"/>
      <c r="G92" s="36"/>
      <c r="H92" s="36"/>
      <c r="I92" s="36"/>
      <c r="J92" s="36"/>
      <c r="K92" s="37"/>
      <c r="L92" s="37"/>
      <c r="M92" s="37"/>
      <c r="N92" s="37"/>
      <c r="O92" s="37"/>
      <c r="P92" s="37"/>
      <c r="Q92" s="37"/>
      <c r="R92" s="37"/>
      <c r="S92" s="37"/>
      <c r="T92" s="62"/>
      <c r="U92" s="63"/>
      <c r="V92" s="36"/>
      <c r="W92" s="36"/>
      <c r="X92" s="36"/>
      <c r="Y92" s="36"/>
      <c r="Z92" s="37"/>
      <c r="AA92" s="37"/>
      <c r="AB92" s="37"/>
      <c r="AC92" s="37"/>
      <c r="AD92" s="62"/>
      <c r="AE92" s="63"/>
      <c r="AF92" s="36"/>
      <c r="AG92" s="36"/>
      <c r="AH92" s="36"/>
      <c r="AI92" s="36"/>
      <c r="AJ92" s="37"/>
      <c r="AK92" s="37"/>
      <c r="AL92" s="37"/>
      <c r="AM92" s="37"/>
      <c r="AN92" s="62"/>
      <c r="AO92" s="63"/>
      <c r="AP92" s="36"/>
      <c r="AQ92" s="36"/>
      <c r="AR92" s="36"/>
      <c r="AS92" s="36"/>
      <c r="AT92" s="37"/>
      <c r="AU92" s="37"/>
      <c r="AV92" s="37"/>
      <c r="AW92" s="37"/>
      <c r="AX92" s="62"/>
      <c r="AY92" s="63"/>
      <c r="AZ92" s="36"/>
      <c r="BA92" s="36"/>
      <c r="BB92" s="36"/>
      <c r="BC92" s="36"/>
      <c r="BD92" s="37"/>
      <c r="BE92" s="37"/>
      <c r="BF92" s="37"/>
      <c r="BG92" s="37"/>
      <c r="BH92" s="62"/>
      <c r="BI92" s="63"/>
      <c r="BJ92" s="28"/>
      <c r="BK92" s="28"/>
      <c r="BL92" s="28"/>
      <c r="BM92" s="28"/>
      <c r="BN92" s="29"/>
      <c r="BO92" s="29"/>
      <c r="BP92" s="29"/>
      <c r="BQ92" s="29"/>
      <c r="BR92" s="64"/>
      <c r="BS92" s="65"/>
      <c r="BT92" s="32"/>
      <c r="BU92" s="32"/>
      <c r="BV92" s="32"/>
      <c r="BW92" s="32"/>
      <c r="BX92" s="32"/>
      <c r="BY92" s="32"/>
      <c r="BZ92" s="32"/>
      <c r="CA92" s="32"/>
    </row>
    <row r="93" spans="1:147" ht="19.5" x14ac:dyDescent="0.3">
      <c r="A93" s="66" t="s">
        <v>28</v>
      </c>
      <c r="B93" s="67"/>
      <c r="C93" s="67"/>
      <c r="D93" s="68"/>
      <c r="E93" s="62"/>
      <c r="F93" s="63"/>
      <c r="G93" s="36"/>
      <c r="H93" s="36"/>
      <c r="I93" s="36"/>
      <c r="J93" s="36"/>
      <c r="K93" s="37"/>
      <c r="L93" s="37"/>
      <c r="M93" s="37"/>
      <c r="N93" s="37"/>
      <c r="O93" s="37"/>
      <c r="P93" s="37"/>
      <c r="Q93" s="37"/>
      <c r="R93" s="37"/>
      <c r="S93" s="37"/>
      <c r="T93" s="62"/>
      <c r="U93" s="63"/>
      <c r="V93" s="36"/>
      <c r="W93" s="36"/>
      <c r="X93" s="36"/>
      <c r="Y93" s="36"/>
      <c r="Z93" s="37"/>
      <c r="AA93" s="37"/>
      <c r="AB93" s="37"/>
      <c r="AC93" s="37"/>
      <c r="AD93" s="62"/>
      <c r="AE93" s="63"/>
      <c r="AF93" s="36"/>
      <c r="AG93" s="36"/>
      <c r="AH93" s="36"/>
      <c r="AI93" s="36"/>
      <c r="AJ93" s="37"/>
      <c r="AK93" s="37"/>
      <c r="AL93" s="37"/>
      <c r="AM93" s="37"/>
      <c r="AN93" s="62"/>
      <c r="AO93" s="63"/>
      <c r="AP93" s="36"/>
      <c r="AQ93" s="36"/>
      <c r="AR93" s="36"/>
      <c r="AS93" s="36"/>
      <c r="AT93" s="37"/>
      <c r="AU93" s="37"/>
      <c r="AV93" s="37"/>
      <c r="AW93" s="37"/>
      <c r="AX93" s="62"/>
      <c r="AY93" s="63"/>
      <c r="AZ93" s="36"/>
      <c r="BA93" s="36"/>
      <c r="BB93" s="36"/>
      <c r="BC93" s="36"/>
      <c r="BD93" s="37"/>
      <c r="BE93" s="37"/>
      <c r="BF93" s="37"/>
      <c r="BG93" s="37"/>
      <c r="BH93" s="62"/>
      <c r="BI93" s="63"/>
      <c r="BJ93" s="28"/>
      <c r="BK93" s="28"/>
      <c r="BL93" s="28"/>
      <c r="BM93" s="28"/>
      <c r="BN93" s="29"/>
      <c r="BO93" s="29"/>
      <c r="BP93" s="29"/>
      <c r="BQ93" s="29"/>
      <c r="BR93" s="64"/>
      <c r="BS93" s="65"/>
      <c r="BT93" s="32"/>
      <c r="BU93" s="32"/>
      <c r="BV93" s="32"/>
      <c r="BW93" s="32"/>
      <c r="BX93" s="32"/>
      <c r="BY93" s="32"/>
      <c r="BZ93" s="32"/>
      <c r="CA93" s="32"/>
      <c r="CD93" s="2"/>
      <c r="CE93" s="23"/>
      <c r="CF93" s="23"/>
    </row>
    <row r="94" spans="1:147" x14ac:dyDescent="0.3">
      <c r="A94" s="61"/>
      <c r="B94" s="61"/>
      <c r="C94" s="61"/>
      <c r="D94" s="61"/>
      <c r="E94" s="60"/>
      <c r="F94" s="60"/>
      <c r="G94" s="10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60"/>
      <c r="U94" s="60"/>
      <c r="AD94" s="60"/>
      <c r="AE94" s="60"/>
      <c r="AF94" s="60"/>
      <c r="AG94" s="60"/>
      <c r="AH94" s="60"/>
      <c r="AI94" s="60"/>
      <c r="AJ94" s="52"/>
      <c r="AK94" s="52"/>
      <c r="AL94" s="52"/>
      <c r="AM94" s="52"/>
      <c r="AN94" s="60"/>
      <c r="AO94" s="60"/>
      <c r="AP94" s="60"/>
      <c r="AQ94" s="60"/>
      <c r="AR94" s="60"/>
      <c r="AS94" s="60"/>
      <c r="AT94" s="52"/>
      <c r="AU94" s="52"/>
      <c r="AV94" s="52"/>
      <c r="AW94" s="52"/>
      <c r="AX94" s="60"/>
      <c r="AY94" s="60"/>
      <c r="AZ94" s="60"/>
      <c r="BA94" s="60"/>
      <c r="BB94" s="60"/>
      <c r="BC94" s="60"/>
      <c r="BD94" s="52"/>
      <c r="BE94" s="52"/>
      <c r="BF94" s="52"/>
      <c r="BG94" s="52"/>
      <c r="BH94" s="60"/>
      <c r="BI94" s="60"/>
      <c r="BJ94" s="60"/>
      <c r="BK94" s="60"/>
      <c r="BL94" s="60"/>
      <c r="BM94" s="60"/>
      <c r="BN94" s="52"/>
      <c r="BO94" s="52"/>
      <c r="BP94" s="52"/>
      <c r="BQ94" s="52"/>
      <c r="BR94" s="60"/>
      <c r="BS94" s="60"/>
      <c r="CE94" s="23"/>
    </row>
    <row r="95" spans="1:147" x14ac:dyDescent="0.3">
      <c r="A95" s="61"/>
      <c r="B95" s="61"/>
      <c r="C95" s="61"/>
      <c r="D95" s="61"/>
      <c r="E95" s="60"/>
      <c r="F95" s="60"/>
      <c r="G95" s="10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60"/>
      <c r="U95" s="60"/>
      <c r="AD95" s="60"/>
      <c r="AE95" s="60"/>
      <c r="AF95" s="60"/>
      <c r="AG95" s="60"/>
      <c r="AH95" s="60"/>
      <c r="AI95" s="60"/>
      <c r="AJ95" s="52"/>
      <c r="AK95" s="52"/>
      <c r="AL95" s="52"/>
      <c r="AM95" s="52"/>
      <c r="AN95" s="60"/>
      <c r="AO95" s="60"/>
      <c r="AP95" s="60"/>
      <c r="AQ95" s="60"/>
      <c r="AR95" s="60"/>
      <c r="AS95" s="60"/>
      <c r="AT95" s="52"/>
      <c r="AU95" s="52"/>
      <c r="AV95" s="52"/>
      <c r="AW95" s="52"/>
      <c r="AX95" s="60"/>
      <c r="AY95" s="60"/>
      <c r="AZ95" s="60"/>
      <c r="BA95" s="60"/>
      <c r="BB95" s="60"/>
      <c r="BC95" s="60"/>
      <c r="BD95" s="52"/>
      <c r="BE95" s="52"/>
      <c r="BF95" s="52"/>
      <c r="BG95" s="52"/>
      <c r="BH95" s="60"/>
      <c r="BI95" s="60"/>
      <c r="BJ95" s="60"/>
      <c r="BK95" s="60"/>
      <c r="BL95" s="60"/>
      <c r="BM95" s="60"/>
      <c r="BN95" s="52"/>
      <c r="BO95" s="52"/>
      <c r="BP95" s="52"/>
      <c r="BQ95" s="52"/>
      <c r="BR95" s="60"/>
      <c r="BS95" s="60"/>
    </row>
    <row r="96" spans="1:147" x14ac:dyDescent="0.3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3"/>
      <c r="AA96" s="53"/>
      <c r="AB96" s="53"/>
      <c r="AC96" s="53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  <c r="AT96" s="53"/>
      <c r="AU96" s="53"/>
      <c r="AV96" s="53"/>
      <c r="AW96" s="53"/>
      <c r="AX96" s="59"/>
      <c r="AY96" s="59"/>
      <c r="AZ96" s="59"/>
      <c r="BA96" s="59"/>
      <c r="BB96" s="59"/>
      <c r="BC96" s="59"/>
      <c r="BD96" s="59"/>
      <c r="BE96" s="59"/>
      <c r="BF96" s="59"/>
      <c r="BG96" s="59"/>
      <c r="BH96" s="59"/>
      <c r="BI96" s="59"/>
      <c r="BJ96" s="59"/>
      <c r="BK96" s="59"/>
      <c r="BL96" s="59"/>
      <c r="BM96" s="59"/>
      <c r="BN96" s="53"/>
      <c r="BO96" s="53"/>
      <c r="BP96" s="53"/>
      <c r="BQ96" s="53"/>
      <c r="BR96" s="59"/>
      <c r="BS96" s="59"/>
      <c r="BT96" s="59"/>
      <c r="BU96" s="59"/>
    </row>
    <row r="97" spans="1:73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P97" s="2"/>
      <c r="AQ97" s="2"/>
      <c r="AR97" s="2"/>
      <c r="AS97" s="2"/>
      <c r="AT97" s="2"/>
      <c r="AU97" s="2"/>
      <c r="AV97" s="2"/>
      <c r="AW97" s="2"/>
      <c r="AZ97" s="2"/>
      <c r="BA97" s="2"/>
      <c r="BB97" s="2"/>
      <c r="BC97" s="2"/>
      <c r="BD97" s="2"/>
      <c r="BE97" s="2"/>
      <c r="BF97" s="2"/>
      <c r="BG97" s="2"/>
      <c r="BJ97" s="2"/>
      <c r="BK97" s="2"/>
      <c r="BL97" s="2"/>
      <c r="BM97" s="2"/>
      <c r="BN97" s="2"/>
      <c r="BO97" s="2"/>
      <c r="BP97" s="2"/>
      <c r="BQ97" s="2"/>
      <c r="BT97" s="2"/>
      <c r="BU97" s="2"/>
    </row>
    <row r="98" spans="1:73" ht="18" x14ac:dyDescent="0.35">
      <c r="A98" s="58" t="s">
        <v>30</v>
      </c>
      <c r="B98" s="58"/>
      <c r="C98" s="58"/>
      <c r="D98" s="58"/>
    </row>
    <row r="99" spans="1:73" x14ac:dyDescent="0.3">
      <c r="B99" s="56">
        <v>0.3125</v>
      </c>
      <c r="C99" s="2" t="s">
        <v>12</v>
      </c>
      <c r="D99" s="56">
        <v>0.33333333333333331</v>
      </c>
      <c r="F99" s="8">
        <f>SUMPRODUCT((lunDeb&lt;=(D99-"0:15"))*(lunFin&gt;=(B99+"0:15")))</f>
        <v>1</v>
      </c>
      <c r="U99" s="8">
        <v>1</v>
      </c>
      <c r="AE99" s="8">
        <v>1</v>
      </c>
      <c r="AO99" s="2">
        <v>1</v>
      </c>
      <c r="AY99" s="2">
        <v>1</v>
      </c>
      <c r="BI99" s="2">
        <v>1</v>
      </c>
    </row>
    <row r="100" spans="1:73" x14ac:dyDescent="0.3">
      <c r="B100" s="56">
        <v>0.33333333333333331</v>
      </c>
      <c r="C100" s="2" t="s">
        <v>12</v>
      </c>
      <c r="D100" s="56">
        <v>0.35416666666666669</v>
      </c>
      <c r="F100" s="8">
        <f>SUMPRODUCT((lunDeb&lt;=(D100-"0:15"))*(lunFin&gt;=(B100+"0:15")))</f>
        <v>2</v>
      </c>
      <c r="U100" s="8">
        <v>2</v>
      </c>
      <c r="AE100" s="8">
        <v>2</v>
      </c>
      <c r="AO100" s="2">
        <v>2</v>
      </c>
      <c r="AY100" s="2">
        <v>2</v>
      </c>
      <c r="BI100" s="2">
        <v>2</v>
      </c>
    </row>
    <row r="101" spans="1:73" x14ac:dyDescent="0.3">
      <c r="B101" s="56">
        <v>0.35416666666666669</v>
      </c>
      <c r="C101" s="2" t="s">
        <v>12</v>
      </c>
      <c r="D101" s="56">
        <v>0.375</v>
      </c>
      <c r="F101" s="8">
        <f>SUMPRODUCT((lunDeb&lt;=(D101-"0:15"))*(lunFin&gt;=(B101+"0:15")))</f>
        <v>2</v>
      </c>
    </row>
    <row r="102" spans="1:73" x14ac:dyDescent="0.3">
      <c r="B102" s="56">
        <v>0.375</v>
      </c>
      <c r="C102" s="2" t="s">
        <v>12</v>
      </c>
      <c r="D102" s="56">
        <v>0.39583333333333298</v>
      </c>
      <c r="F102" s="8">
        <f>SUMPRODUCT((lunDeb&lt;=(D102-"0:15"))*(lunFin&gt;=(B102+"0:15")))</f>
        <v>3</v>
      </c>
    </row>
    <row r="103" spans="1:73" x14ac:dyDescent="0.3">
      <c r="B103" s="56">
        <v>0.39583333333333298</v>
      </c>
      <c r="C103" s="2" t="s">
        <v>12</v>
      </c>
      <c r="D103" s="56">
        <v>0.41666666666666702</v>
      </c>
      <c r="F103" s="8">
        <f>SUMPRODUCT((lunDeb&lt;=(D103-"0:15"))*(lunFin&gt;=(B103+"0:15")))</f>
        <v>3</v>
      </c>
    </row>
    <row r="104" spans="1:73" x14ac:dyDescent="0.3">
      <c r="B104" s="56">
        <v>0.41666666666666702</v>
      </c>
      <c r="C104" s="2" t="s">
        <v>12</v>
      </c>
      <c r="D104" s="56">
        <v>0.4375</v>
      </c>
      <c r="F104" s="8">
        <f>SUMPRODUCT((lunDeb&lt;=(D104-"0:15"))*(lunFin&gt;=(B104+"0:15")))</f>
        <v>5</v>
      </c>
    </row>
    <row r="105" spans="1:73" x14ac:dyDescent="0.3">
      <c r="B105" s="56">
        <v>0.4375</v>
      </c>
      <c r="C105" s="2" t="s">
        <v>12</v>
      </c>
      <c r="D105" s="56">
        <v>0.45833333333333298</v>
      </c>
      <c r="F105" s="8">
        <f>SUMPRODUCT((lunDeb&lt;=(D105-"0:15"))*(lunFin&gt;=(B105+"0:15")))</f>
        <v>5</v>
      </c>
    </row>
    <row r="106" spans="1:73" x14ac:dyDescent="0.3">
      <c r="B106" s="56">
        <v>0.45833333333333298</v>
      </c>
      <c r="C106" s="2" t="s">
        <v>12</v>
      </c>
      <c r="D106" s="56">
        <v>0.47916666666666702</v>
      </c>
      <c r="F106" s="8">
        <f>SUMPRODUCT((lunDeb&lt;=(D106-"0:15"))*(lunFin&gt;=(B106+"0:15")))</f>
        <v>5</v>
      </c>
    </row>
    <row r="107" spans="1:73" x14ac:dyDescent="0.3">
      <c r="B107" s="56">
        <v>0.47916666666666702</v>
      </c>
      <c r="C107" s="2" t="s">
        <v>12</v>
      </c>
      <c r="D107" s="56">
        <v>0.5</v>
      </c>
      <c r="F107" s="8">
        <f>SUMPRODUCT((lunDeb&lt;=(D107-"0:15"))*(lunFin&gt;=(B107+"0:15")))</f>
        <v>4</v>
      </c>
    </row>
    <row r="108" spans="1:73" x14ac:dyDescent="0.3">
      <c r="B108" s="56">
        <v>0.5</v>
      </c>
      <c r="C108" s="2" t="s">
        <v>12</v>
      </c>
      <c r="D108" s="56">
        <v>0.52083333333333304</v>
      </c>
      <c r="F108" s="8">
        <f>SUMPRODUCT((lunDeb&lt;=(D108-"0:15"))*(lunFin&gt;=(B108+"0:15")))</f>
        <v>5</v>
      </c>
    </row>
    <row r="109" spans="1:73" x14ac:dyDescent="0.3">
      <c r="B109" s="56">
        <v>0.52083333333333304</v>
      </c>
      <c r="C109" s="2" t="s">
        <v>12</v>
      </c>
      <c r="D109" s="56">
        <v>0.54166666666666696</v>
      </c>
      <c r="F109" s="8">
        <f>SUMPRODUCT((lunDeb&lt;=(D109-"0:15"))*(lunFin&gt;=(B109+"0:15")))</f>
        <v>7</v>
      </c>
    </row>
    <row r="110" spans="1:73" x14ac:dyDescent="0.3">
      <c r="B110" s="56">
        <v>0.54166666666666596</v>
      </c>
      <c r="C110" s="2" t="s">
        <v>12</v>
      </c>
      <c r="D110" s="56">
        <v>0.5625</v>
      </c>
      <c r="F110" s="8">
        <f>SUMPRODUCT((lunDeb&lt;=(D110-"0:15"))*(lunFin&gt;=(B110+"0:15")))</f>
        <v>7</v>
      </c>
    </row>
    <row r="111" spans="1:73" x14ac:dyDescent="0.3">
      <c r="B111" s="56">
        <v>0.5625</v>
      </c>
      <c r="C111" s="2" t="s">
        <v>12</v>
      </c>
      <c r="D111" s="56">
        <v>0.58333333333333304</v>
      </c>
      <c r="F111" s="8">
        <f>SUMPRODUCT((lunDeb&lt;=(D111-"0:15"))*(lunFin&gt;=(B111+"0:15")))</f>
        <v>6</v>
      </c>
    </row>
    <row r="112" spans="1:73" x14ac:dyDescent="0.3">
      <c r="B112" s="56">
        <v>0.58333333333333304</v>
      </c>
      <c r="C112" s="2" t="s">
        <v>12</v>
      </c>
      <c r="D112" s="56">
        <v>0.60416666666666696</v>
      </c>
      <c r="F112" s="8">
        <f>SUMPRODUCT((lunDeb&lt;=(D112-"0:15"))*(lunFin&gt;=(B112+"0:15")))</f>
        <v>7</v>
      </c>
    </row>
    <row r="113" spans="1:61" x14ac:dyDescent="0.3">
      <c r="B113" s="56">
        <v>0.60416666666666596</v>
      </c>
      <c r="C113" s="2" t="s">
        <v>12</v>
      </c>
      <c r="D113" s="56">
        <v>0.625</v>
      </c>
      <c r="F113" s="8">
        <f>SUMPRODUCT((lunDeb&lt;=(D113-"0:15"))*(lunFin&gt;=(B113+"0:15")))</f>
        <v>7</v>
      </c>
    </row>
    <row r="114" spans="1:61" x14ac:dyDescent="0.3">
      <c r="B114" s="56">
        <v>0.625</v>
      </c>
      <c r="C114" s="2" t="s">
        <v>12</v>
      </c>
      <c r="D114" s="56">
        <v>0.64583333333333404</v>
      </c>
      <c r="F114" s="8">
        <f>SUMPRODUCT((lunDeb&lt;=(D114-"0:15"))*(lunFin&gt;=(B114+"0:15")))</f>
        <v>6</v>
      </c>
    </row>
    <row r="115" spans="1:61" x14ac:dyDescent="0.3">
      <c r="B115" s="56">
        <v>0.64583333333333304</v>
      </c>
      <c r="C115" s="2" t="s">
        <v>12</v>
      </c>
      <c r="D115" s="56">
        <v>0.66666666666666696</v>
      </c>
      <c r="F115" s="8">
        <f>SUMPRODUCT((lunDeb&lt;=(D115-"0:15"))*(lunFin&gt;=(B115+"0:15")))</f>
        <v>8</v>
      </c>
    </row>
    <row r="116" spans="1:61" x14ac:dyDescent="0.3">
      <c r="B116" s="56">
        <v>0.66666666666666596</v>
      </c>
      <c r="C116" s="2" t="s">
        <v>12</v>
      </c>
      <c r="D116" s="56">
        <v>0.6875</v>
      </c>
      <c r="F116" s="8">
        <f>SUMPRODUCT((lunDeb&lt;=(D116-"0:15"))*(lunFin&gt;=(B116+"0:15")))</f>
        <v>9</v>
      </c>
    </row>
    <row r="117" spans="1:61" x14ac:dyDescent="0.3">
      <c r="B117" s="56">
        <v>0.6875</v>
      </c>
      <c r="C117" s="2" t="s">
        <v>12</v>
      </c>
      <c r="D117" s="56">
        <v>0.70833333333333404</v>
      </c>
      <c r="F117" s="8">
        <f>SUMPRODUCT((lunDeb&lt;=(D117-"0:15"))*(lunFin&gt;=(B117+"0:15")))</f>
        <v>9</v>
      </c>
    </row>
    <row r="118" spans="1:61" x14ac:dyDescent="0.3">
      <c r="B118" s="56">
        <v>0.70833333333333304</v>
      </c>
      <c r="C118" s="2" t="s">
        <v>12</v>
      </c>
      <c r="D118" s="56">
        <v>0.72916666666666696</v>
      </c>
      <c r="F118" s="8">
        <f>SUMPRODUCT((lunDeb&lt;=(D118-"0:15"))*(lunFin&gt;=(B118+"0:15")))</f>
        <v>8</v>
      </c>
    </row>
    <row r="119" spans="1:61" x14ac:dyDescent="0.3">
      <c r="B119" s="56">
        <v>0.72916666666666596</v>
      </c>
      <c r="C119" s="2" t="s">
        <v>12</v>
      </c>
      <c r="D119" s="56">
        <v>0.75</v>
      </c>
      <c r="F119" s="8">
        <f>SUMPRODUCT((lunDeb&lt;=(D119-"0:15"))*(lunFin&gt;=(B119+"0:15")))</f>
        <v>8</v>
      </c>
    </row>
    <row r="120" spans="1:61" x14ac:dyDescent="0.3">
      <c r="B120" s="56">
        <v>0.75</v>
      </c>
      <c r="C120" s="2" t="s">
        <v>12</v>
      </c>
      <c r="D120" s="56">
        <v>0.77083333333333404</v>
      </c>
      <c r="F120" s="8">
        <f>SUMPRODUCT((lunDeb&lt;=(D120-"0:15"))*(lunFin&gt;=(B120+"0:15")))</f>
        <v>8</v>
      </c>
    </row>
    <row r="121" spans="1:61" x14ac:dyDescent="0.3">
      <c r="B121" s="56">
        <v>0.77083333333333304</v>
      </c>
      <c r="C121" s="2" t="s">
        <v>12</v>
      </c>
      <c r="D121" s="56">
        <v>0.79166666666666696</v>
      </c>
      <c r="F121" s="8">
        <f>SUMPRODUCT((lunDeb&lt;=(D121-"0:15"))*(lunFin&gt;=(B121+"0:15")))</f>
        <v>8</v>
      </c>
    </row>
    <row r="122" spans="1:61" x14ac:dyDescent="0.3">
      <c r="B122" s="56">
        <v>0.79166666666666596</v>
      </c>
      <c r="C122" s="2" t="s">
        <v>12</v>
      </c>
      <c r="D122" s="56">
        <v>0.812500000000001</v>
      </c>
      <c r="F122" s="8">
        <f>SUMPRODUCT((lunDeb&lt;=(D122-"0:15"))*(lunFin&gt;=(B122+"0:15")))</f>
        <v>6</v>
      </c>
    </row>
    <row r="123" spans="1:61" x14ac:dyDescent="0.3">
      <c r="B123" s="56">
        <v>0.8125</v>
      </c>
      <c r="C123" s="2" t="s">
        <v>12</v>
      </c>
      <c r="D123" s="56">
        <v>0.83333333333333404</v>
      </c>
      <c r="F123" s="8">
        <f>SUMPRODUCT((lunDeb&lt;=(D123-"0:15"))*(lunFin&gt;=(B123+"0:15")))</f>
        <v>6</v>
      </c>
    </row>
    <row r="124" spans="1:61" x14ac:dyDescent="0.3">
      <c r="B124" s="56">
        <v>0.83333333333333304</v>
      </c>
      <c r="C124" s="2" t="s">
        <v>12</v>
      </c>
      <c r="D124" s="56">
        <v>0.85416666666666696</v>
      </c>
      <c r="F124" s="8">
        <f>SUMPRODUCT((lunDeb&lt;=(D124-"0:15"))*(lunFin&gt;=(B124+"0:15")))</f>
        <v>2</v>
      </c>
    </row>
    <row r="125" spans="1:61" ht="18" x14ac:dyDescent="0.35">
      <c r="A125" s="58" t="s">
        <v>31</v>
      </c>
      <c r="B125" s="58"/>
      <c r="C125" s="58"/>
      <c r="D125" s="58"/>
    </row>
    <row r="126" spans="1:61" x14ac:dyDescent="0.3">
      <c r="B126" s="56">
        <v>0.3125</v>
      </c>
      <c r="C126" s="2" t="s">
        <v>12</v>
      </c>
      <c r="D126" s="56">
        <v>0.33333333333333331</v>
      </c>
      <c r="F126" s="8">
        <v>1</v>
      </c>
      <c r="U126" s="8">
        <v>1</v>
      </c>
      <c r="AE126" s="8">
        <v>1</v>
      </c>
      <c r="AO126" s="2">
        <v>1</v>
      </c>
      <c r="AY126" s="2">
        <v>1</v>
      </c>
      <c r="BI126" s="2">
        <v>1</v>
      </c>
    </row>
    <row r="127" spans="1:61" x14ac:dyDescent="0.3">
      <c r="B127" s="56">
        <v>0.33333333333333331</v>
      </c>
      <c r="C127" s="2" t="s">
        <v>12</v>
      </c>
      <c r="D127" s="56">
        <v>0.35416666666666669</v>
      </c>
      <c r="F127" s="8">
        <v>2</v>
      </c>
      <c r="U127" s="8">
        <v>2</v>
      </c>
      <c r="AE127" s="8">
        <v>2</v>
      </c>
      <c r="AO127" s="2">
        <v>2</v>
      </c>
      <c r="AY127" s="2">
        <v>2</v>
      </c>
      <c r="BI127" s="2">
        <v>2</v>
      </c>
    </row>
    <row r="128" spans="1:61" x14ac:dyDescent="0.3">
      <c r="B128" s="56">
        <v>0.35416666666666669</v>
      </c>
      <c r="C128" s="2" t="s">
        <v>12</v>
      </c>
      <c r="D128" s="56">
        <v>0.375</v>
      </c>
    </row>
    <row r="129" spans="2:4" x14ac:dyDescent="0.3">
      <c r="B129" s="56">
        <v>0.375</v>
      </c>
      <c r="C129" s="2" t="s">
        <v>12</v>
      </c>
      <c r="D129" s="56">
        <v>0.39583333333333298</v>
      </c>
    </row>
    <row r="130" spans="2:4" x14ac:dyDescent="0.3">
      <c r="B130" s="56">
        <v>0.39583333333333298</v>
      </c>
      <c r="C130" s="2" t="s">
        <v>12</v>
      </c>
      <c r="D130" s="56">
        <v>0.41666666666666702</v>
      </c>
    </row>
    <row r="131" spans="2:4" x14ac:dyDescent="0.3">
      <c r="B131" s="56">
        <v>0.41666666666666702</v>
      </c>
      <c r="C131" s="2" t="s">
        <v>12</v>
      </c>
      <c r="D131" s="56">
        <v>0.4375</v>
      </c>
    </row>
    <row r="132" spans="2:4" x14ac:dyDescent="0.3">
      <c r="B132" s="56">
        <v>0.4375</v>
      </c>
      <c r="C132" s="2" t="s">
        <v>12</v>
      </c>
      <c r="D132" s="56">
        <v>0.45833333333333298</v>
      </c>
    </row>
    <row r="133" spans="2:4" x14ac:dyDescent="0.3">
      <c r="B133" s="56">
        <v>0.45833333333333298</v>
      </c>
      <c r="C133" s="2" t="s">
        <v>12</v>
      </c>
      <c r="D133" s="56">
        <v>0.47916666666666702</v>
      </c>
    </row>
    <row r="134" spans="2:4" x14ac:dyDescent="0.3">
      <c r="B134" s="56">
        <v>0.47916666666666702</v>
      </c>
      <c r="C134" s="2" t="s">
        <v>12</v>
      </c>
      <c r="D134" s="56">
        <v>0.5</v>
      </c>
    </row>
    <row r="135" spans="2:4" x14ac:dyDescent="0.3">
      <c r="B135" s="56">
        <v>0.5</v>
      </c>
      <c r="C135" s="2" t="s">
        <v>12</v>
      </c>
      <c r="D135" s="56">
        <v>0.52083333333333304</v>
      </c>
    </row>
    <row r="136" spans="2:4" x14ac:dyDescent="0.3">
      <c r="B136" s="56">
        <v>0.52083333333333304</v>
      </c>
      <c r="C136" s="2" t="s">
        <v>12</v>
      </c>
      <c r="D136" s="56">
        <v>0.54166666666666696</v>
      </c>
    </row>
    <row r="137" spans="2:4" x14ac:dyDescent="0.3">
      <c r="B137" s="56">
        <v>0.54166666666666596</v>
      </c>
      <c r="C137" s="2" t="s">
        <v>12</v>
      </c>
      <c r="D137" s="56">
        <v>0.5625</v>
      </c>
    </row>
    <row r="138" spans="2:4" x14ac:dyDescent="0.3">
      <c r="B138" s="56">
        <v>0.5625</v>
      </c>
      <c r="C138" s="2" t="s">
        <v>12</v>
      </c>
      <c r="D138" s="56">
        <v>0.58333333333333304</v>
      </c>
    </row>
    <row r="139" spans="2:4" x14ac:dyDescent="0.3">
      <c r="B139" s="56">
        <v>0.58333333333333304</v>
      </c>
      <c r="C139" s="2" t="s">
        <v>12</v>
      </c>
      <c r="D139" s="56">
        <v>0.60416666666666696</v>
      </c>
    </row>
    <row r="140" spans="2:4" x14ac:dyDescent="0.3">
      <c r="B140" s="56">
        <v>0.60416666666666596</v>
      </c>
      <c r="C140" s="2" t="s">
        <v>12</v>
      </c>
      <c r="D140" s="56">
        <v>0.625</v>
      </c>
    </row>
    <row r="141" spans="2:4" x14ac:dyDescent="0.3">
      <c r="B141" s="56">
        <v>0.625</v>
      </c>
      <c r="C141" s="2" t="s">
        <v>12</v>
      </c>
      <c r="D141" s="56">
        <v>0.64583333333333404</v>
      </c>
    </row>
    <row r="142" spans="2:4" x14ac:dyDescent="0.3">
      <c r="B142" s="56">
        <v>0.64583333333333304</v>
      </c>
      <c r="C142" s="2" t="s">
        <v>12</v>
      </c>
      <c r="D142" s="56">
        <v>0.66666666666666696</v>
      </c>
    </row>
    <row r="143" spans="2:4" x14ac:dyDescent="0.3">
      <c r="B143" s="56">
        <v>0.66666666666666596</v>
      </c>
      <c r="C143" s="2" t="s">
        <v>12</v>
      </c>
      <c r="D143" s="56">
        <v>0.6875</v>
      </c>
    </row>
    <row r="144" spans="2:4" x14ac:dyDescent="0.3">
      <c r="B144" s="56">
        <v>0.6875</v>
      </c>
      <c r="C144" s="2" t="s">
        <v>12</v>
      </c>
      <c r="D144" s="56">
        <v>0.70833333333333404</v>
      </c>
    </row>
    <row r="145" spans="1:61" x14ac:dyDescent="0.3">
      <c r="B145" s="56">
        <v>0.70833333333333304</v>
      </c>
      <c r="C145" s="2" t="s">
        <v>12</v>
      </c>
      <c r="D145" s="56">
        <v>0.72916666666666696</v>
      </c>
    </row>
    <row r="146" spans="1:61" x14ac:dyDescent="0.3">
      <c r="B146" s="56">
        <v>0.72916666666666596</v>
      </c>
      <c r="C146" s="2" t="s">
        <v>12</v>
      </c>
      <c r="D146" s="56">
        <v>0.75</v>
      </c>
    </row>
    <row r="147" spans="1:61" x14ac:dyDescent="0.3">
      <c r="B147" s="56">
        <v>0.75</v>
      </c>
      <c r="C147" s="2" t="s">
        <v>12</v>
      </c>
      <c r="D147" s="56">
        <v>0.77083333333333404</v>
      </c>
    </row>
    <row r="148" spans="1:61" x14ac:dyDescent="0.3">
      <c r="B148" s="56">
        <v>0.77083333333333304</v>
      </c>
      <c r="C148" s="2" t="s">
        <v>12</v>
      </c>
      <c r="D148" s="56">
        <v>0.79166666666666696</v>
      </c>
    </row>
    <row r="149" spans="1:61" x14ac:dyDescent="0.3">
      <c r="B149" s="56">
        <v>0.79166666666666596</v>
      </c>
      <c r="C149" s="2" t="s">
        <v>12</v>
      </c>
      <c r="D149" s="56">
        <v>0.812500000000001</v>
      </c>
    </row>
    <row r="150" spans="1:61" x14ac:dyDescent="0.3">
      <c r="B150" s="56">
        <v>0.8125</v>
      </c>
      <c r="C150" s="2" t="s">
        <v>12</v>
      </c>
      <c r="D150" s="56">
        <v>0.83333333333333404</v>
      </c>
    </row>
    <row r="151" spans="1:61" x14ac:dyDescent="0.3">
      <c r="B151" s="56">
        <v>0.83333333333333304</v>
      </c>
      <c r="C151" s="2" t="s">
        <v>12</v>
      </c>
      <c r="D151" s="56">
        <v>0.85416666666666696</v>
      </c>
    </row>
    <row r="152" spans="1:61" ht="18" x14ac:dyDescent="0.35">
      <c r="A152" s="58" t="s">
        <v>32</v>
      </c>
      <c r="B152" s="58"/>
      <c r="C152" s="58"/>
      <c r="D152" s="58"/>
    </row>
    <row r="153" spans="1:61" x14ac:dyDescent="0.3">
      <c r="B153" s="56">
        <v>0.3125</v>
      </c>
      <c r="C153" s="2" t="s">
        <v>12</v>
      </c>
      <c r="D153" s="56">
        <v>0.33333333333333331</v>
      </c>
      <c r="F153" s="8">
        <v>1</v>
      </c>
      <c r="U153" s="8">
        <v>1</v>
      </c>
      <c r="AE153" s="8">
        <v>1</v>
      </c>
      <c r="AO153" s="2">
        <v>1</v>
      </c>
      <c r="AY153" s="2">
        <v>1</v>
      </c>
      <c r="BI153" s="2">
        <v>1</v>
      </c>
    </row>
    <row r="154" spans="1:61" x14ac:dyDescent="0.3">
      <c r="B154" s="56">
        <v>0.33333333333333331</v>
      </c>
      <c r="C154" s="2" t="s">
        <v>12</v>
      </c>
      <c r="D154" s="56">
        <v>0.35416666666666669</v>
      </c>
      <c r="F154" s="8">
        <v>2</v>
      </c>
      <c r="U154" s="8">
        <v>2</v>
      </c>
      <c r="AE154" s="8">
        <v>2</v>
      </c>
      <c r="AO154" s="2">
        <v>2</v>
      </c>
      <c r="AY154" s="2">
        <v>2</v>
      </c>
      <c r="BI154" s="2">
        <v>2</v>
      </c>
    </row>
    <row r="155" spans="1:61" x14ac:dyDescent="0.3">
      <c r="B155" s="56">
        <v>0.35416666666666669</v>
      </c>
      <c r="C155" s="2" t="s">
        <v>12</v>
      </c>
      <c r="D155" s="56">
        <v>0.375</v>
      </c>
    </row>
    <row r="156" spans="1:61" x14ac:dyDescent="0.3">
      <c r="B156" s="56">
        <v>0.375</v>
      </c>
      <c r="C156" s="2" t="s">
        <v>12</v>
      </c>
      <c r="D156" s="56">
        <v>0.39583333333333298</v>
      </c>
    </row>
    <row r="157" spans="1:61" x14ac:dyDescent="0.3">
      <c r="B157" s="56">
        <v>0.39583333333333298</v>
      </c>
      <c r="C157" s="2" t="s">
        <v>12</v>
      </c>
      <c r="D157" s="56">
        <v>0.41666666666666702</v>
      </c>
    </row>
    <row r="158" spans="1:61" x14ac:dyDescent="0.3">
      <c r="B158" s="56">
        <v>0.41666666666666702</v>
      </c>
      <c r="C158" s="2" t="s">
        <v>12</v>
      </c>
      <c r="D158" s="56">
        <v>0.4375</v>
      </c>
    </row>
    <row r="159" spans="1:61" x14ac:dyDescent="0.3">
      <c r="B159" s="56">
        <v>0.4375</v>
      </c>
      <c r="C159" s="2" t="s">
        <v>12</v>
      </c>
      <c r="D159" s="56">
        <v>0.45833333333333298</v>
      </c>
    </row>
    <row r="160" spans="1:61" x14ac:dyDescent="0.3">
      <c r="B160" s="56">
        <v>0.45833333333333298</v>
      </c>
      <c r="C160" s="2" t="s">
        <v>12</v>
      </c>
      <c r="D160" s="56">
        <v>0.47916666666666702</v>
      </c>
    </row>
    <row r="161" spans="2:4" x14ac:dyDescent="0.3">
      <c r="B161" s="56">
        <v>0.47916666666666702</v>
      </c>
      <c r="C161" s="2" t="s">
        <v>12</v>
      </c>
      <c r="D161" s="56">
        <v>0.5</v>
      </c>
    </row>
    <row r="162" spans="2:4" x14ac:dyDescent="0.3">
      <c r="B162" s="56">
        <v>0.5</v>
      </c>
      <c r="C162" s="2" t="s">
        <v>12</v>
      </c>
      <c r="D162" s="56">
        <v>0.52083333333333304</v>
      </c>
    </row>
    <row r="163" spans="2:4" x14ac:dyDescent="0.3">
      <c r="B163" s="56">
        <v>0.52083333333333304</v>
      </c>
      <c r="C163" s="2" t="s">
        <v>12</v>
      </c>
      <c r="D163" s="56">
        <v>0.54166666666666696</v>
      </c>
    </row>
    <row r="164" spans="2:4" x14ac:dyDescent="0.3">
      <c r="B164" s="56">
        <v>0.54166666666666596</v>
      </c>
      <c r="C164" s="2" t="s">
        <v>12</v>
      </c>
      <c r="D164" s="56">
        <v>0.5625</v>
      </c>
    </row>
    <row r="165" spans="2:4" x14ac:dyDescent="0.3">
      <c r="B165" s="56">
        <v>0.5625</v>
      </c>
      <c r="C165" s="2" t="s">
        <v>12</v>
      </c>
      <c r="D165" s="56">
        <v>0.58333333333333304</v>
      </c>
    </row>
    <row r="166" spans="2:4" x14ac:dyDescent="0.3">
      <c r="B166" s="56">
        <v>0.58333333333333304</v>
      </c>
      <c r="C166" s="2" t="s">
        <v>12</v>
      </c>
      <c r="D166" s="56">
        <v>0.60416666666666696</v>
      </c>
    </row>
    <row r="167" spans="2:4" x14ac:dyDescent="0.3">
      <c r="B167" s="56">
        <v>0.60416666666666596</v>
      </c>
      <c r="C167" s="2" t="s">
        <v>12</v>
      </c>
      <c r="D167" s="56">
        <v>0.625</v>
      </c>
    </row>
    <row r="168" spans="2:4" x14ac:dyDescent="0.3">
      <c r="B168" s="56">
        <v>0.625</v>
      </c>
      <c r="C168" s="2" t="s">
        <v>12</v>
      </c>
      <c r="D168" s="56">
        <v>0.64583333333333404</v>
      </c>
    </row>
    <row r="169" spans="2:4" x14ac:dyDescent="0.3">
      <c r="B169" s="56">
        <v>0.64583333333333304</v>
      </c>
      <c r="C169" s="2" t="s">
        <v>12</v>
      </c>
      <c r="D169" s="56">
        <v>0.66666666666666696</v>
      </c>
    </row>
    <row r="170" spans="2:4" x14ac:dyDescent="0.3">
      <c r="B170" s="56">
        <v>0.66666666666666596</v>
      </c>
      <c r="C170" s="2" t="s">
        <v>12</v>
      </c>
      <c r="D170" s="56">
        <v>0.6875</v>
      </c>
    </row>
    <row r="171" spans="2:4" x14ac:dyDescent="0.3">
      <c r="B171" s="56">
        <v>0.6875</v>
      </c>
      <c r="C171" s="2" t="s">
        <v>12</v>
      </c>
      <c r="D171" s="56">
        <v>0.70833333333333404</v>
      </c>
    </row>
    <row r="172" spans="2:4" x14ac:dyDescent="0.3">
      <c r="B172" s="56">
        <v>0.70833333333333304</v>
      </c>
      <c r="C172" s="2" t="s">
        <v>12</v>
      </c>
      <c r="D172" s="56">
        <v>0.72916666666666696</v>
      </c>
    </row>
    <row r="173" spans="2:4" x14ac:dyDescent="0.3">
      <c r="B173" s="56">
        <v>0.72916666666666596</v>
      </c>
      <c r="C173" s="2" t="s">
        <v>12</v>
      </c>
      <c r="D173" s="56">
        <v>0.75</v>
      </c>
    </row>
    <row r="174" spans="2:4" x14ac:dyDescent="0.3">
      <c r="B174" s="56">
        <v>0.75</v>
      </c>
      <c r="C174" s="2" t="s">
        <v>12</v>
      </c>
      <c r="D174" s="56">
        <v>0.77083333333333404</v>
      </c>
    </row>
    <row r="175" spans="2:4" x14ac:dyDescent="0.3">
      <c r="B175" s="56">
        <v>0.77083333333333304</v>
      </c>
      <c r="C175" s="2" t="s">
        <v>12</v>
      </c>
      <c r="D175" s="56">
        <v>0.79166666666666696</v>
      </c>
    </row>
    <row r="176" spans="2:4" x14ac:dyDescent="0.3">
      <c r="B176" s="56">
        <v>0.79166666666666596</v>
      </c>
      <c r="C176" s="2" t="s">
        <v>12</v>
      </c>
      <c r="D176" s="56">
        <v>0.812500000000001</v>
      </c>
    </row>
    <row r="177" spans="1:61" x14ac:dyDescent="0.3">
      <c r="B177" s="56">
        <v>0.8125</v>
      </c>
      <c r="C177" s="2" t="s">
        <v>12</v>
      </c>
      <c r="D177" s="56">
        <v>0.83333333333333404</v>
      </c>
    </row>
    <row r="178" spans="1:61" x14ac:dyDescent="0.3">
      <c r="B178" s="56">
        <v>0.83333333333333304</v>
      </c>
      <c r="C178" s="2" t="s">
        <v>12</v>
      </c>
      <c r="D178" s="56">
        <v>0.85416666666666696</v>
      </c>
    </row>
    <row r="179" spans="1:61" ht="18" x14ac:dyDescent="0.35">
      <c r="A179" s="58" t="s">
        <v>33</v>
      </c>
      <c r="B179" s="58"/>
      <c r="C179" s="58"/>
      <c r="D179" s="58"/>
    </row>
    <row r="180" spans="1:61" x14ac:dyDescent="0.3">
      <c r="B180" s="56">
        <v>0.3125</v>
      </c>
      <c r="C180" s="2" t="s">
        <v>12</v>
      </c>
      <c r="D180" s="56">
        <v>0.33333333333333331</v>
      </c>
      <c r="F180" s="8">
        <v>1</v>
      </c>
      <c r="U180" s="8">
        <v>1</v>
      </c>
      <c r="AE180" s="8">
        <v>1</v>
      </c>
      <c r="AO180" s="2">
        <v>1</v>
      </c>
      <c r="AY180" s="2">
        <v>1</v>
      </c>
      <c r="BI180" s="2">
        <v>1</v>
      </c>
    </row>
    <row r="181" spans="1:61" x14ac:dyDescent="0.3">
      <c r="B181" s="56">
        <v>0.33333333333333331</v>
      </c>
      <c r="C181" s="2" t="s">
        <v>12</v>
      </c>
      <c r="D181" s="56">
        <v>0.35416666666666669</v>
      </c>
      <c r="F181" s="8">
        <v>2</v>
      </c>
      <c r="U181" s="8">
        <v>2</v>
      </c>
      <c r="AE181" s="8">
        <v>2</v>
      </c>
      <c r="AO181" s="2">
        <v>2</v>
      </c>
      <c r="AY181" s="2">
        <v>2</v>
      </c>
      <c r="BI181" s="2">
        <v>2</v>
      </c>
    </row>
    <row r="182" spans="1:61" x14ac:dyDescent="0.3">
      <c r="B182" s="56">
        <v>0.35416666666666669</v>
      </c>
      <c r="C182" s="2" t="s">
        <v>12</v>
      </c>
      <c r="D182" s="56">
        <v>0.375</v>
      </c>
    </row>
    <row r="183" spans="1:61" x14ac:dyDescent="0.3">
      <c r="B183" s="56">
        <v>0.375</v>
      </c>
      <c r="C183" s="2" t="s">
        <v>12</v>
      </c>
      <c r="D183" s="56">
        <v>0.39583333333333298</v>
      </c>
    </row>
    <row r="184" spans="1:61" x14ac:dyDescent="0.3">
      <c r="B184" s="56">
        <v>0.39583333333333298</v>
      </c>
      <c r="C184" s="2" t="s">
        <v>12</v>
      </c>
      <c r="D184" s="56">
        <v>0.41666666666666702</v>
      </c>
    </row>
    <row r="185" spans="1:61" x14ac:dyDescent="0.3">
      <c r="B185" s="56">
        <v>0.41666666666666702</v>
      </c>
      <c r="C185" s="2" t="s">
        <v>12</v>
      </c>
      <c r="D185" s="56">
        <v>0.4375</v>
      </c>
    </row>
    <row r="186" spans="1:61" x14ac:dyDescent="0.3">
      <c r="B186" s="56">
        <v>0.4375</v>
      </c>
      <c r="C186" s="2" t="s">
        <v>12</v>
      </c>
      <c r="D186" s="56">
        <v>0.45833333333333298</v>
      </c>
    </row>
    <row r="187" spans="1:61" x14ac:dyDescent="0.3">
      <c r="B187" s="56">
        <v>0.45833333333333298</v>
      </c>
      <c r="C187" s="2" t="s">
        <v>12</v>
      </c>
      <c r="D187" s="56">
        <v>0.47916666666666702</v>
      </c>
    </row>
    <row r="188" spans="1:61" x14ac:dyDescent="0.3">
      <c r="B188" s="56">
        <v>0.47916666666666702</v>
      </c>
      <c r="C188" s="2" t="s">
        <v>12</v>
      </c>
      <c r="D188" s="56">
        <v>0.5</v>
      </c>
    </row>
    <row r="189" spans="1:61" x14ac:dyDescent="0.3">
      <c r="B189" s="56">
        <v>0.5</v>
      </c>
      <c r="C189" s="2" t="s">
        <v>12</v>
      </c>
      <c r="D189" s="56">
        <v>0.52083333333333304</v>
      </c>
    </row>
    <row r="190" spans="1:61" x14ac:dyDescent="0.3">
      <c r="B190" s="56">
        <v>0.52083333333333304</v>
      </c>
      <c r="C190" s="2" t="s">
        <v>12</v>
      </c>
      <c r="D190" s="56">
        <v>0.54166666666666696</v>
      </c>
    </row>
    <row r="191" spans="1:61" x14ac:dyDescent="0.3">
      <c r="B191" s="56">
        <v>0.54166666666666596</v>
      </c>
      <c r="C191" s="2" t="s">
        <v>12</v>
      </c>
      <c r="D191" s="56">
        <v>0.5625</v>
      </c>
    </row>
    <row r="192" spans="1:61" x14ac:dyDescent="0.3">
      <c r="B192" s="56">
        <v>0.5625</v>
      </c>
      <c r="C192" s="2" t="s">
        <v>12</v>
      </c>
      <c r="D192" s="56">
        <v>0.58333333333333304</v>
      </c>
    </row>
    <row r="193" spans="1:61" x14ac:dyDescent="0.3">
      <c r="B193" s="56">
        <v>0.58333333333333304</v>
      </c>
      <c r="C193" s="2" t="s">
        <v>12</v>
      </c>
      <c r="D193" s="56">
        <v>0.60416666666666696</v>
      </c>
    </row>
    <row r="194" spans="1:61" x14ac:dyDescent="0.3">
      <c r="B194" s="56">
        <v>0.60416666666666596</v>
      </c>
      <c r="C194" s="2" t="s">
        <v>12</v>
      </c>
      <c r="D194" s="56">
        <v>0.625</v>
      </c>
    </row>
    <row r="195" spans="1:61" x14ac:dyDescent="0.3">
      <c r="B195" s="56">
        <v>0.625</v>
      </c>
      <c r="C195" s="2" t="s">
        <v>12</v>
      </c>
      <c r="D195" s="56">
        <v>0.64583333333333404</v>
      </c>
    </row>
    <row r="196" spans="1:61" x14ac:dyDescent="0.3">
      <c r="B196" s="56">
        <v>0.64583333333333304</v>
      </c>
      <c r="C196" s="2" t="s">
        <v>12</v>
      </c>
      <c r="D196" s="56">
        <v>0.66666666666666696</v>
      </c>
    </row>
    <row r="197" spans="1:61" x14ac:dyDescent="0.3">
      <c r="B197" s="56">
        <v>0.66666666666666596</v>
      </c>
      <c r="C197" s="2" t="s">
        <v>12</v>
      </c>
      <c r="D197" s="56">
        <v>0.6875</v>
      </c>
    </row>
    <row r="198" spans="1:61" x14ac:dyDescent="0.3">
      <c r="B198" s="56">
        <v>0.6875</v>
      </c>
      <c r="C198" s="2" t="s">
        <v>12</v>
      </c>
      <c r="D198" s="56">
        <v>0.70833333333333404</v>
      </c>
    </row>
    <row r="199" spans="1:61" x14ac:dyDescent="0.3">
      <c r="B199" s="56">
        <v>0.70833333333333304</v>
      </c>
      <c r="C199" s="2" t="s">
        <v>12</v>
      </c>
      <c r="D199" s="56">
        <v>0.72916666666666696</v>
      </c>
    </row>
    <row r="200" spans="1:61" x14ac:dyDescent="0.3">
      <c r="B200" s="56">
        <v>0.72916666666666596</v>
      </c>
      <c r="C200" s="2" t="s">
        <v>12</v>
      </c>
      <c r="D200" s="56">
        <v>0.75</v>
      </c>
    </row>
    <row r="201" spans="1:61" x14ac:dyDescent="0.3">
      <c r="B201" s="56">
        <v>0.75</v>
      </c>
      <c r="C201" s="2" t="s">
        <v>12</v>
      </c>
      <c r="D201" s="56">
        <v>0.77083333333333404</v>
      </c>
    </row>
    <row r="202" spans="1:61" x14ac:dyDescent="0.3">
      <c r="B202" s="56">
        <v>0.77083333333333304</v>
      </c>
      <c r="C202" s="2" t="s">
        <v>12</v>
      </c>
      <c r="D202" s="56">
        <v>0.79166666666666696</v>
      </c>
    </row>
    <row r="203" spans="1:61" x14ac:dyDescent="0.3">
      <c r="B203" s="56">
        <v>0.79166666666666596</v>
      </c>
      <c r="C203" s="2" t="s">
        <v>12</v>
      </c>
      <c r="D203" s="56">
        <v>0.812500000000001</v>
      </c>
    </row>
    <row r="204" spans="1:61" x14ac:dyDescent="0.3">
      <c r="B204" s="56">
        <v>0.8125</v>
      </c>
      <c r="C204" s="2" t="s">
        <v>12</v>
      </c>
      <c r="D204" s="56">
        <v>0.83333333333333404</v>
      </c>
    </row>
    <row r="205" spans="1:61" x14ac:dyDescent="0.3">
      <c r="B205" s="56">
        <v>0.83333333333333304</v>
      </c>
      <c r="C205" s="2" t="s">
        <v>12</v>
      </c>
      <c r="D205" s="56">
        <v>0.85416666666666696</v>
      </c>
    </row>
    <row r="206" spans="1:61" ht="18" x14ac:dyDescent="0.35">
      <c r="A206" s="58" t="s">
        <v>34</v>
      </c>
      <c r="B206" s="58"/>
      <c r="C206" s="58"/>
      <c r="D206" s="58"/>
    </row>
    <row r="207" spans="1:61" x14ac:dyDescent="0.3">
      <c r="B207" s="56">
        <v>0.3125</v>
      </c>
      <c r="C207" s="2" t="s">
        <v>12</v>
      </c>
      <c r="D207" s="56">
        <v>0.33333333333333331</v>
      </c>
      <c r="F207" s="8">
        <v>1</v>
      </c>
      <c r="U207" s="8">
        <v>1</v>
      </c>
      <c r="AE207" s="8">
        <v>1</v>
      </c>
      <c r="AO207" s="2">
        <v>1</v>
      </c>
      <c r="AY207" s="2">
        <v>1</v>
      </c>
      <c r="BI207" s="2">
        <v>1</v>
      </c>
    </row>
    <row r="208" spans="1:61" x14ac:dyDescent="0.3">
      <c r="B208" s="56">
        <v>0.33333333333333331</v>
      </c>
      <c r="C208" s="2" t="s">
        <v>12</v>
      </c>
      <c r="D208" s="56">
        <v>0.35416666666666669</v>
      </c>
      <c r="F208" s="8">
        <v>2</v>
      </c>
      <c r="U208" s="8">
        <v>2</v>
      </c>
      <c r="AE208" s="8">
        <v>2</v>
      </c>
      <c r="AO208" s="2">
        <v>2</v>
      </c>
      <c r="AY208" s="2">
        <v>2</v>
      </c>
      <c r="BI208" s="2">
        <v>2</v>
      </c>
    </row>
    <row r="209" spans="2:4" x14ac:dyDescent="0.3">
      <c r="B209" s="56">
        <v>0.35416666666666669</v>
      </c>
      <c r="C209" s="2" t="s">
        <v>12</v>
      </c>
      <c r="D209" s="56">
        <v>0.375</v>
      </c>
    </row>
    <row r="210" spans="2:4" x14ac:dyDescent="0.3">
      <c r="B210" s="56">
        <v>0.375</v>
      </c>
      <c r="C210" s="2" t="s">
        <v>12</v>
      </c>
      <c r="D210" s="56">
        <v>0.39583333333333298</v>
      </c>
    </row>
    <row r="211" spans="2:4" x14ac:dyDescent="0.3">
      <c r="B211" s="56">
        <v>0.39583333333333298</v>
      </c>
      <c r="C211" s="2" t="s">
        <v>12</v>
      </c>
      <c r="D211" s="56">
        <v>0.41666666666666702</v>
      </c>
    </row>
    <row r="212" spans="2:4" x14ac:dyDescent="0.3">
      <c r="B212" s="56">
        <v>0.41666666666666702</v>
      </c>
      <c r="C212" s="2" t="s">
        <v>12</v>
      </c>
      <c r="D212" s="56">
        <v>0.4375</v>
      </c>
    </row>
    <row r="213" spans="2:4" x14ac:dyDescent="0.3">
      <c r="B213" s="56">
        <v>0.4375</v>
      </c>
      <c r="C213" s="2" t="s">
        <v>12</v>
      </c>
      <c r="D213" s="56">
        <v>0.45833333333333298</v>
      </c>
    </row>
    <row r="214" spans="2:4" x14ac:dyDescent="0.3">
      <c r="B214" s="56">
        <v>0.45833333333333298</v>
      </c>
      <c r="C214" s="2" t="s">
        <v>12</v>
      </c>
      <c r="D214" s="56">
        <v>0.47916666666666702</v>
      </c>
    </row>
    <row r="215" spans="2:4" x14ac:dyDescent="0.3">
      <c r="B215" s="56">
        <v>0.47916666666666702</v>
      </c>
      <c r="C215" s="2" t="s">
        <v>12</v>
      </c>
      <c r="D215" s="56">
        <v>0.5</v>
      </c>
    </row>
    <row r="216" spans="2:4" x14ac:dyDescent="0.3">
      <c r="B216" s="56">
        <v>0.5</v>
      </c>
      <c r="C216" s="2" t="s">
        <v>12</v>
      </c>
      <c r="D216" s="56">
        <v>0.52083333333333304</v>
      </c>
    </row>
    <row r="217" spans="2:4" x14ac:dyDescent="0.3">
      <c r="B217" s="56">
        <v>0.52083333333333304</v>
      </c>
      <c r="C217" s="2" t="s">
        <v>12</v>
      </c>
      <c r="D217" s="56">
        <v>0.54166666666666696</v>
      </c>
    </row>
    <row r="218" spans="2:4" x14ac:dyDescent="0.3">
      <c r="B218" s="56">
        <v>0.54166666666666596</v>
      </c>
      <c r="C218" s="2" t="s">
        <v>12</v>
      </c>
      <c r="D218" s="56">
        <v>0.5625</v>
      </c>
    </row>
    <row r="219" spans="2:4" x14ac:dyDescent="0.3">
      <c r="B219" s="56">
        <v>0.5625</v>
      </c>
      <c r="C219" s="2" t="s">
        <v>12</v>
      </c>
      <c r="D219" s="56">
        <v>0.58333333333333304</v>
      </c>
    </row>
    <row r="220" spans="2:4" x14ac:dyDescent="0.3">
      <c r="B220" s="56">
        <v>0.58333333333333304</v>
      </c>
      <c r="C220" s="2" t="s">
        <v>12</v>
      </c>
      <c r="D220" s="56">
        <v>0.60416666666666696</v>
      </c>
    </row>
    <row r="221" spans="2:4" x14ac:dyDescent="0.3">
      <c r="B221" s="56">
        <v>0.60416666666666596</v>
      </c>
      <c r="C221" s="2" t="s">
        <v>12</v>
      </c>
      <c r="D221" s="56">
        <v>0.625</v>
      </c>
    </row>
    <row r="222" spans="2:4" x14ac:dyDescent="0.3">
      <c r="B222" s="56">
        <v>0.625</v>
      </c>
      <c r="C222" s="2" t="s">
        <v>12</v>
      </c>
      <c r="D222" s="56">
        <v>0.64583333333333404</v>
      </c>
    </row>
    <row r="223" spans="2:4" x14ac:dyDescent="0.3">
      <c r="B223" s="56">
        <v>0.64583333333333304</v>
      </c>
      <c r="C223" s="2" t="s">
        <v>12</v>
      </c>
      <c r="D223" s="56">
        <v>0.66666666666666696</v>
      </c>
    </row>
    <row r="224" spans="2:4" x14ac:dyDescent="0.3">
      <c r="B224" s="56">
        <v>0.66666666666666596</v>
      </c>
      <c r="C224" s="2" t="s">
        <v>12</v>
      </c>
      <c r="D224" s="56">
        <v>0.6875</v>
      </c>
    </row>
    <row r="225" spans="2:5" x14ac:dyDescent="0.3">
      <c r="B225" s="56">
        <v>0.6875</v>
      </c>
      <c r="C225" s="2" t="s">
        <v>12</v>
      </c>
      <c r="D225" s="56">
        <v>0.70833333333333404</v>
      </c>
    </row>
    <row r="226" spans="2:5" x14ac:dyDescent="0.3">
      <c r="B226" s="56">
        <v>0.70833333333333304</v>
      </c>
      <c r="C226" s="2" t="s">
        <v>12</v>
      </c>
      <c r="D226" s="56">
        <v>0.72916666666666696</v>
      </c>
    </row>
    <row r="227" spans="2:5" x14ac:dyDescent="0.3">
      <c r="B227" s="56">
        <v>0.72916666666666596</v>
      </c>
      <c r="C227" s="2" t="s">
        <v>12</v>
      </c>
      <c r="D227" s="56">
        <v>0.75</v>
      </c>
    </row>
    <row r="228" spans="2:5" x14ac:dyDescent="0.3">
      <c r="B228" s="56">
        <v>0.75</v>
      </c>
      <c r="C228" s="2" t="s">
        <v>12</v>
      </c>
      <c r="D228" s="56">
        <v>0.77083333333333404</v>
      </c>
    </row>
    <row r="229" spans="2:5" x14ac:dyDescent="0.3">
      <c r="B229" s="56">
        <v>0.77083333333333304</v>
      </c>
      <c r="C229" s="2" t="s">
        <v>12</v>
      </c>
      <c r="D229" s="56">
        <v>0.79166666666666696</v>
      </c>
    </row>
    <row r="230" spans="2:5" x14ac:dyDescent="0.3">
      <c r="B230" s="56">
        <v>0.79166666666666596</v>
      </c>
      <c r="C230" s="2" t="s">
        <v>12</v>
      </c>
      <c r="D230" s="56">
        <v>0.812500000000001</v>
      </c>
    </row>
    <row r="231" spans="2:5" x14ac:dyDescent="0.3">
      <c r="B231" s="56">
        <v>0.8125</v>
      </c>
      <c r="C231" s="2" t="s">
        <v>12</v>
      </c>
      <c r="D231" s="56">
        <v>0.83333333333333404</v>
      </c>
    </row>
    <row r="232" spans="2:5" x14ac:dyDescent="0.3">
      <c r="B232" s="56">
        <v>0.83333333333333304</v>
      </c>
      <c r="C232" s="2" t="s">
        <v>12</v>
      </c>
      <c r="D232" s="56">
        <v>0.85416666666666696</v>
      </c>
    </row>
    <row r="233" spans="2:5" x14ac:dyDescent="0.3">
      <c r="B233" s="56"/>
      <c r="C233" s="2"/>
      <c r="D233" s="56"/>
    </row>
    <row r="235" spans="2:5" x14ac:dyDescent="0.3">
      <c r="E235" s="57" t="s">
        <v>35</v>
      </c>
    </row>
    <row r="236" spans="2:5" x14ac:dyDescent="0.3">
      <c r="E236" s="57" t="s">
        <v>29</v>
      </c>
    </row>
  </sheetData>
  <mergeCells count="307">
    <mergeCell ref="EF1:EP2"/>
    <mergeCell ref="EQ1:FA2"/>
    <mergeCell ref="A2:D2"/>
    <mergeCell ref="BR2:BS2"/>
    <mergeCell ref="A3:D3"/>
    <mergeCell ref="T3:U3"/>
    <mergeCell ref="AD3:AE3"/>
    <mergeCell ref="AN3:AO3"/>
    <mergeCell ref="AX3:AY3"/>
    <mergeCell ref="BR1:BS1"/>
    <mergeCell ref="CC1:CM2"/>
    <mergeCell ref="CN1:CX2"/>
    <mergeCell ref="CY1:DI2"/>
    <mergeCell ref="DJ1:DT2"/>
    <mergeCell ref="DU1:EE2"/>
    <mergeCell ref="E1:F1"/>
    <mergeCell ref="T1:U1"/>
    <mergeCell ref="AD1:AE1"/>
    <mergeCell ref="AN1:AO1"/>
    <mergeCell ref="AX1:AY1"/>
    <mergeCell ref="BH1:BI1"/>
    <mergeCell ref="BH3:BI3"/>
    <mergeCell ref="BR3:BS3"/>
    <mergeCell ref="A4:D4"/>
    <mergeCell ref="CB4:CB7"/>
    <mergeCell ref="A6:B6"/>
    <mergeCell ref="T7:U7"/>
    <mergeCell ref="AD7:AE7"/>
    <mergeCell ref="AN7:AO7"/>
    <mergeCell ref="AX7:AY7"/>
    <mergeCell ref="BH7:BI7"/>
    <mergeCell ref="BR7:BS7"/>
    <mergeCell ref="A8:D8"/>
    <mergeCell ref="CB8:CB11"/>
    <mergeCell ref="A10:B10"/>
    <mergeCell ref="T11:U11"/>
    <mergeCell ref="AD11:AE11"/>
    <mergeCell ref="AN11:AO11"/>
    <mergeCell ref="AX11:AY11"/>
    <mergeCell ref="BH11:BI11"/>
    <mergeCell ref="BR11:BS11"/>
    <mergeCell ref="A12:D12"/>
    <mergeCell ref="CB12:CB15"/>
    <mergeCell ref="A14:B14"/>
    <mergeCell ref="T15:U15"/>
    <mergeCell ref="AD15:AE15"/>
    <mergeCell ref="AN15:AO15"/>
    <mergeCell ref="AX15:AY15"/>
    <mergeCell ref="BH15:BI15"/>
    <mergeCell ref="BR15:BS15"/>
    <mergeCell ref="A16:D16"/>
    <mergeCell ref="CB16:CB19"/>
    <mergeCell ref="A18:B18"/>
    <mergeCell ref="T19:U19"/>
    <mergeCell ref="AD19:AE19"/>
    <mergeCell ref="AN19:AO19"/>
    <mergeCell ref="AX19:AY19"/>
    <mergeCell ref="BH19:BI19"/>
    <mergeCell ref="BR19:BS19"/>
    <mergeCell ref="A20:D20"/>
    <mergeCell ref="CB20:CB23"/>
    <mergeCell ref="A22:B22"/>
    <mergeCell ref="T23:U23"/>
    <mergeCell ref="AD23:AE23"/>
    <mergeCell ref="AN23:AO23"/>
    <mergeCell ref="AX23:AY23"/>
    <mergeCell ref="BH23:BI23"/>
    <mergeCell ref="BR23:BS23"/>
    <mergeCell ref="A24:D24"/>
    <mergeCell ref="T24:U24"/>
    <mergeCell ref="AD24:AE24"/>
    <mergeCell ref="AN24:AO24"/>
    <mergeCell ref="AX24:AY24"/>
    <mergeCell ref="BH24:BI24"/>
    <mergeCell ref="BR24:BS24"/>
    <mergeCell ref="A25:D25"/>
    <mergeCell ref="CB25:CB28"/>
    <mergeCell ref="A27:B27"/>
    <mergeCell ref="T28:U28"/>
    <mergeCell ref="AD28:AE28"/>
    <mergeCell ref="AN28:AO28"/>
    <mergeCell ref="AX28:AY28"/>
    <mergeCell ref="BH28:BI28"/>
    <mergeCell ref="BR28:BS28"/>
    <mergeCell ref="A29:D29"/>
    <mergeCell ref="CB29:CB32"/>
    <mergeCell ref="A31:B31"/>
    <mergeCell ref="T32:U32"/>
    <mergeCell ref="AD32:AE32"/>
    <mergeCell ref="AN32:AO32"/>
    <mergeCell ref="AX32:AY32"/>
    <mergeCell ref="BH32:BI32"/>
    <mergeCell ref="BR32:BS32"/>
    <mergeCell ref="A33:D33"/>
    <mergeCell ref="CB33:CB36"/>
    <mergeCell ref="A35:B35"/>
    <mergeCell ref="T36:U36"/>
    <mergeCell ref="AD36:AE36"/>
    <mergeCell ref="AN36:AO36"/>
    <mergeCell ref="AX36:AY36"/>
    <mergeCell ref="BH36:BI36"/>
    <mergeCell ref="BR36:BS36"/>
    <mergeCell ref="A37:D37"/>
    <mergeCell ref="CB37:CB40"/>
    <mergeCell ref="A39:B39"/>
    <mergeCell ref="T40:U40"/>
    <mergeCell ref="AD40:AE40"/>
    <mergeCell ref="AN40:AO40"/>
    <mergeCell ref="AX40:AY40"/>
    <mergeCell ref="BH40:BI40"/>
    <mergeCell ref="BR40:BS40"/>
    <mergeCell ref="A41:D41"/>
    <mergeCell ref="CB41:CB44"/>
    <mergeCell ref="A43:B43"/>
    <mergeCell ref="T44:U44"/>
    <mergeCell ref="AD44:AE44"/>
    <mergeCell ref="AN44:AO44"/>
    <mergeCell ref="AX44:AY44"/>
    <mergeCell ref="BH44:BI44"/>
    <mergeCell ref="BR44:BS44"/>
    <mergeCell ref="BH45:BI45"/>
    <mergeCell ref="BR45:BS45"/>
    <mergeCell ref="A46:D46"/>
    <mergeCell ref="CB46:CB49"/>
    <mergeCell ref="A48:B48"/>
    <mergeCell ref="T49:U49"/>
    <mergeCell ref="AD49:AE49"/>
    <mergeCell ref="AN49:AO49"/>
    <mergeCell ref="AX49:AY49"/>
    <mergeCell ref="A45:D45"/>
    <mergeCell ref="T45:U45"/>
    <mergeCell ref="AD45:AE45"/>
    <mergeCell ref="AN45:AO45"/>
    <mergeCell ref="AX45:AY45"/>
    <mergeCell ref="BH49:BI49"/>
    <mergeCell ref="BR49:BS49"/>
    <mergeCell ref="A50:D50"/>
    <mergeCell ref="T50:U50"/>
    <mergeCell ref="AD50:AE50"/>
    <mergeCell ref="AN50:AO50"/>
    <mergeCell ref="AX50:AY50"/>
    <mergeCell ref="BH50:BI50"/>
    <mergeCell ref="BR50:BS50"/>
    <mergeCell ref="A51:D51"/>
    <mergeCell ref="CB51:CB54"/>
    <mergeCell ref="A52:B52"/>
    <mergeCell ref="A53:B53"/>
    <mergeCell ref="T54:U54"/>
    <mergeCell ref="AD54:AE54"/>
    <mergeCell ref="AN54:AO54"/>
    <mergeCell ref="AX54:AY54"/>
    <mergeCell ref="BH54:BI54"/>
    <mergeCell ref="BR54:BS54"/>
    <mergeCell ref="A55:D55"/>
    <mergeCell ref="CB55:CB58"/>
    <mergeCell ref="A56:B56"/>
    <mergeCell ref="A57:B57"/>
    <mergeCell ref="T58:U58"/>
    <mergeCell ref="AD58:AE58"/>
    <mergeCell ref="AN58:AO58"/>
    <mergeCell ref="AX58:AY58"/>
    <mergeCell ref="BH58:BI58"/>
    <mergeCell ref="BR58:BS58"/>
    <mergeCell ref="A59:D59"/>
    <mergeCell ref="CB59:CB62"/>
    <mergeCell ref="A60:B60"/>
    <mergeCell ref="A61:B61"/>
    <mergeCell ref="T62:U62"/>
    <mergeCell ref="AD62:AE62"/>
    <mergeCell ref="AN62:AO62"/>
    <mergeCell ref="AX62:AY62"/>
    <mergeCell ref="BH62:BI62"/>
    <mergeCell ref="BR62:BS62"/>
    <mergeCell ref="A63:D63"/>
    <mergeCell ref="CB63:CB66"/>
    <mergeCell ref="A65:B65"/>
    <mergeCell ref="T66:U66"/>
    <mergeCell ref="AD66:AE66"/>
    <mergeCell ref="AN66:AO66"/>
    <mergeCell ref="AX66:AY66"/>
    <mergeCell ref="BH66:BI66"/>
    <mergeCell ref="BR66:BS66"/>
    <mergeCell ref="A67:D67"/>
    <mergeCell ref="CB67:CB70"/>
    <mergeCell ref="A69:B69"/>
    <mergeCell ref="T70:U70"/>
    <mergeCell ref="AD70:AE70"/>
    <mergeCell ref="AN70:AO70"/>
    <mergeCell ref="AX70:AY70"/>
    <mergeCell ref="BH70:BI70"/>
    <mergeCell ref="BR70:BS70"/>
    <mergeCell ref="A71:D71"/>
    <mergeCell ref="CB71:CB74"/>
    <mergeCell ref="A73:B73"/>
    <mergeCell ref="T74:U74"/>
    <mergeCell ref="AD74:AE74"/>
    <mergeCell ref="AN74:AO74"/>
    <mergeCell ref="AX74:AY74"/>
    <mergeCell ref="BH74:BI74"/>
    <mergeCell ref="BR74:BS74"/>
    <mergeCell ref="A75:D75"/>
    <mergeCell ref="T75:U75"/>
    <mergeCell ref="AD75:AE75"/>
    <mergeCell ref="AN75:AO75"/>
    <mergeCell ref="AX75:AY75"/>
    <mergeCell ref="BH75:BI75"/>
    <mergeCell ref="BR75:BS75"/>
    <mergeCell ref="A76:D76"/>
    <mergeCell ref="CB76:CB79"/>
    <mergeCell ref="A78:B78"/>
    <mergeCell ref="T79:U79"/>
    <mergeCell ref="AD79:AE79"/>
    <mergeCell ref="AN79:AO79"/>
    <mergeCell ref="AX79:AY79"/>
    <mergeCell ref="BH79:BI79"/>
    <mergeCell ref="BR79:BS79"/>
    <mergeCell ref="A80:D80"/>
    <mergeCell ref="CB80:CB83"/>
    <mergeCell ref="A82:B82"/>
    <mergeCell ref="T83:U83"/>
    <mergeCell ref="AD83:AE83"/>
    <mergeCell ref="AN83:AO83"/>
    <mergeCell ref="AX83:AY83"/>
    <mergeCell ref="BH83:BI83"/>
    <mergeCell ref="BR83:BS83"/>
    <mergeCell ref="A84:D84"/>
    <mergeCell ref="CB84:CB87"/>
    <mergeCell ref="A86:B86"/>
    <mergeCell ref="T87:U87"/>
    <mergeCell ref="AD87:AE87"/>
    <mergeCell ref="AN87:AO87"/>
    <mergeCell ref="AX87:AY87"/>
    <mergeCell ref="BH87:BI87"/>
    <mergeCell ref="BR87:BS87"/>
    <mergeCell ref="A88:D88"/>
    <mergeCell ref="CB88:CB91"/>
    <mergeCell ref="A90:B90"/>
    <mergeCell ref="T91:U91"/>
    <mergeCell ref="AD91:AE91"/>
    <mergeCell ref="AN91:AO91"/>
    <mergeCell ref="AX91:AY91"/>
    <mergeCell ref="BH91:BI91"/>
    <mergeCell ref="BR91:BS91"/>
    <mergeCell ref="A92:D92"/>
    <mergeCell ref="E92:F92"/>
    <mergeCell ref="T92:U92"/>
    <mergeCell ref="AD92:AE92"/>
    <mergeCell ref="AN92:AO92"/>
    <mergeCell ref="AX92:AY92"/>
    <mergeCell ref="BH92:BI92"/>
    <mergeCell ref="BR92:BS92"/>
    <mergeCell ref="BH93:BI93"/>
    <mergeCell ref="BR93:BS93"/>
    <mergeCell ref="A94:D94"/>
    <mergeCell ref="E94:F94"/>
    <mergeCell ref="T94:U94"/>
    <mergeCell ref="AD94:AE94"/>
    <mergeCell ref="AF94:AG94"/>
    <mergeCell ref="AH94:AI94"/>
    <mergeCell ref="AN94:AO94"/>
    <mergeCell ref="AP94:AQ94"/>
    <mergeCell ref="A93:D93"/>
    <mergeCell ref="E93:F93"/>
    <mergeCell ref="T93:U93"/>
    <mergeCell ref="AD93:AE93"/>
    <mergeCell ref="AN93:AO93"/>
    <mergeCell ref="AX93:AY93"/>
    <mergeCell ref="BL94:BM94"/>
    <mergeCell ref="BR94:BS94"/>
    <mergeCell ref="A95:D95"/>
    <mergeCell ref="E95:F95"/>
    <mergeCell ref="T95:U95"/>
    <mergeCell ref="AD95:AE95"/>
    <mergeCell ref="AF95:AG95"/>
    <mergeCell ref="AH95:AI95"/>
    <mergeCell ref="AN95:AO95"/>
    <mergeCell ref="AP95:AQ95"/>
    <mergeCell ref="AR94:AS94"/>
    <mergeCell ref="AX94:AY94"/>
    <mergeCell ref="AZ94:BA94"/>
    <mergeCell ref="BB94:BC94"/>
    <mergeCell ref="BH94:BI94"/>
    <mergeCell ref="BJ94:BK94"/>
    <mergeCell ref="A179:D179"/>
    <mergeCell ref="A206:D206"/>
    <mergeCell ref="BB96:BI96"/>
    <mergeCell ref="BJ96:BM96"/>
    <mergeCell ref="BR96:BU96"/>
    <mergeCell ref="A152:D152"/>
    <mergeCell ref="A98:D98"/>
    <mergeCell ref="A125:D125"/>
    <mergeCell ref="BL95:BM95"/>
    <mergeCell ref="BR95:BS95"/>
    <mergeCell ref="A96:D96"/>
    <mergeCell ref="E96:H96"/>
    <mergeCell ref="I96:U96"/>
    <mergeCell ref="V96:Y96"/>
    <mergeCell ref="AD96:AG96"/>
    <mergeCell ref="AH96:AO96"/>
    <mergeCell ref="AP96:AS96"/>
    <mergeCell ref="AX96:BA96"/>
    <mergeCell ref="AR95:AS95"/>
    <mergeCell ref="AX95:AY95"/>
    <mergeCell ref="AZ95:BA95"/>
    <mergeCell ref="BB95:BC95"/>
    <mergeCell ref="BH95:BI95"/>
    <mergeCell ref="BJ95:BK95"/>
  </mergeCells>
  <printOptions horizontalCentered="1"/>
  <pageMargins left="0.25" right="0.25" top="0.25" bottom="0.75000000000000011" header="0" footer="0.30000000000000004"/>
  <pageSetup paperSize="9" scale="54" orientation="portrait" horizontalDpi="4294967292" verticalDpi="4294967292"/>
  <headerFooter>
    <oddFooter xml:space="preserve">&amp;R&amp;D &amp;T 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SEM 1 - APRES</vt:lpstr>
      <vt:lpstr>lunDeb</vt:lpstr>
      <vt:lpstr>lunFin</vt:lpstr>
      <vt:lpstr>'SEM 1 - APRES'!Zone_d_impression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</cp:lastModifiedBy>
  <cp:lastPrinted>2016-10-07T16:30:05Z</cp:lastPrinted>
  <dcterms:created xsi:type="dcterms:W3CDTF">2016-08-19T19:48:10Z</dcterms:created>
  <dcterms:modified xsi:type="dcterms:W3CDTF">2016-10-08T22:55:27Z</dcterms:modified>
</cp:coreProperties>
</file>