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definedNames>
    <definedName name="solver_adj" localSheetId="0" hidden="1">Feuil1!$E$2:$E$21</definedName>
    <definedName name="solver_cvg" localSheetId="0" hidden="1">0.0001</definedName>
    <definedName name="solver_drv" localSheetId="0" hidden="1">1</definedName>
    <definedName name="solver_eng" localSheetId="0" hidden="1">3</definedName>
    <definedName name="solver_est" localSheetId="0" hidden="1">1</definedName>
    <definedName name="solver_itr" localSheetId="0" hidden="1">2147483647</definedName>
    <definedName name="solver_lhs1" localSheetId="0" hidden="1">Feuil1!$E$2:$E$21</definedName>
    <definedName name="solver_lhs2" localSheetId="0" hidden="1">Feuil1!$E$2:$E$21</definedName>
    <definedName name="solver_lhs3" localSheetId="0" hidden="1">Feuil1!$E$2:$E$21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2</definedName>
    <definedName name="solver_nod" localSheetId="0" hidden="1">2147483647</definedName>
    <definedName name="solver_num" localSheetId="0" hidden="1">3</definedName>
    <definedName name="solver_nwt" localSheetId="0" hidden="1">1</definedName>
    <definedName name="solver_opt" localSheetId="0" hidden="1">Feuil1!$K$6</definedName>
    <definedName name="solver_pre" localSheetId="0" hidden="1">0.000001</definedName>
    <definedName name="solver_rbv" localSheetId="0" hidden="1">1</definedName>
    <definedName name="solver_rel1" localSheetId="0" hidden="1">1</definedName>
    <definedName name="solver_rel2" localSheetId="0" hidden="1">4</definedName>
    <definedName name="solver_rel3" localSheetId="0" hidden="1">3</definedName>
    <definedName name="solver_rhs1" localSheetId="0" hidden="1">Feuil1!$K$2</definedName>
    <definedName name="solver_rhs2" localSheetId="0" hidden="1">entier</definedName>
    <definedName name="solver_rhs3" localSheetId="0" hidden="1">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45621"/>
</workbook>
</file>

<file path=xl/calcChain.xml><?xml version="1.0" encoding="utf-8"?>
<calcChain xmlns="http://schemas.openxmlformats.org/spreadsheetml/2006/main">
  <c r="J2" i="1" l="1"/>
  <c r="K2" i="1" s="1"/>
  <c r="H28" i="1" s="1"/>
  <c r="J28" i="1" s="1"/>
  <c r="K28" i="1" s="1"/>
  <c r="H24" i="1" l="1"/>
  <c r="J24" i="1" s="1"/>
  <c r="K24" i="1" s="1"/>
  <c r="H9" i="1"/>
  <c r="J9" i="1" s="1"/>
  <c r="H17" i="1"/>
  <c r="I17" i="1" s="1"/>
  <c r="H25" i="1"/>
  <c r="K25" i="1" s="1"/>
  <c r="H21" i="1"/>
  <c r="J21" i="1" s="1"/>
  <c r="K21" i="1" s="1"/>
  <c r="H16" i="1"/>
  <c r="I16" i="1" s="1"/>
  <c r="H10" i="1"/>
  <c r="I10" i="1" s="1"/>
  <c r="H18" i="1"/>
  <c r="I18" i="1" s="1"/>
  <c r="H26" i="1"/>
  <c r="I26" i="1" s="1"/>
  <c r="H14" i="1"/>
  <c r="K14" i="1" s="1"/>
  <c r="H23" i="1"/>
  <c r="K23" i="1" s="1"/>
  <c r="H11" i="1"/>
  <c r="J11" i="1" s="1"/>
  <c r="K11" i="1" s="1"/>
  <c r="H19" i="1"/>
  <c r="J19" i="1" s="1"/>
  <c r="K19" i="1" s="1"/>
  <c r="H27" i="1"/>
  <c r="I27" i="1" s="1"/>
  <c r="H13" i="1"/>
  <c r="J13" i="1" s="1"/>
  <c r="K13" i="1" s="1"/>
  <c r="H22" i="1"/>
  <c r="J22" i="1" s="1"/>
  <c r="H15" i="1"/>
  <c r="J15" i="1" s="1"/>
  <c r="H12" i="1"/>
  <c r="I12" i="1" s="1"/>
  <c r="H20" i="1"/>
  <c r="I20" i="1" s="1"/>
  <c r="J20" i="1"/>
  <c r="K20" i="1" s="1"/>
  <c r="I28" i="1"/>
  <c r="J27" i="1"/>
  <c r="K27" i="1" s="1"/>
  <c r="J26" i="1"/>
  <c r="K26" i="1" s="1"/>
  <c r="J25" i="1"/>
  <c r="J17" i="1"/>
  <c r="I23" i="1"/>
  <c r="J23" i="1"/>
  <c r="K17" i="1"/>
  <c r="I25" i="1"/>
  <c r="I11" i="1"/>
  <c r="K15" i="1"/>
  <c r="J14" i="1"/>
  <c r="I14" i="1"/>
  <c r="J16" i="1"/>
  <c r="K16" i="1" s="1"/>
  <c r="I24" i="1"/>
  <c r="J10" i="1"/>
  <c r="K10" i="1" s="1"/>
  <c r="I21" i="1"/>
  <c r="J12" i="1"/>
  <c r="K12" i="1" s="1"/>
  <c r="I15" i="1"/>
  <c r="I13" i="1"/>
  <c r="K9" i="1"/>
  <c r="I9" i="1"/>
  <c r="D13" i="1"/>
  <c r="D7" i="1"/>
  <c r="D4" i="1"/>
  <c r="D3" i="1"/>
  <c r="D20" i="1"/>
  <c r="D21" i="1"/>
  <c r="D2" i="1"/>
  <c r="D8" i="1"/>
  <c r="D19" i="1"/>
  <c r="D17" i="1"/>
  <c r="D16" i="1"/>
  <c r="D10" i="1"/>
  <c r="D5" i="1"/>
  <c r="D9" i="1"/>
  <c r="D15" i="1"/>
  <c r="J18" i="1" l="1"/>
  <c r="K18" i="1" s="1"/>
  <c r="I22" i="1"/>
  <c r="K22" i="1"/>
  <c r="I19" i="1"/>
  <c r="H6" i="1"/>
  <c r="D6" i="1"/>
  <c r="D14" i="1"/>
  <c r="D18" i="1"/>
  <c r="D11" i="1"/>
  <c r="D12" i="1"/>
  <c r="J6" i="1" l="1"/>
  <c r="K6" i="1"/>
  <c r="I2" i="1"/>
</calcChain>
</file>

<file path=xl/sharedStrings.xml><?xml version="1.0" encoding="utf-8"?>
<sst xmlns="http://schemas.openxmlformats.org/spreadsheetml/2006/main" count="19" uniqueCount="13">
  <si>
    <t>MP</t>
  </si>
  <si>
    <t>ID</t>
  </si>
  <si>
    <t>Poids en Kg</t>
  </si>
  <si>
    <t>MP pour 1000kg</t>
  </si>
  <si>
    <t>Poids par tranche</t>
  </si>
  <si>
    <t>Lot</t>
  </si>
  <si>
    <t>Poids total</t>
  </si>
  <si>
    <t>Moyenne</t>
  </si>
  <si>
    <t>Nb lots</t>
  </si>
  <si>
    <t>Ecart</t>
  </si>
  <si>
    <t>Ecart-type</t>
  </si>
  <si>
    <t>Poids</t>
  </si>
  <si>
    <t>Pondération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</si>
</sst>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0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sz val="11"/>
      <color theme="1" tint="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1" xfId="0" applyFill="1" applyBorder="1"/>
    <xf numFmtId="0" fontId="0" fillId="0" borderId="4" xfId="0" applyFill="1" applyBorder="1"/>
    <xf numFmtId="2" fontId="0" fillId="0" borderId="10" xfId="0" applyNumberFormat="1" applyBorder="1"/>
    <xf numFmtId="2" fontId="0" fillId="0" borderId="10" xfId="0" applyNumberFormat="1" applyFill="1" applyBorder="1"/>
    <xf numFmtId="2" fontId="0" fillId="0" borderId="14" xfId="0" applyNumberFormat="1" applyFill="1" applyBorder="1"/>
    <xf numFmtId="0" fontId="0" fillId="0" borderId="6" xfId="0" applyFill="1" applyBorder="1"/>
    <xf numFmtId="2" fontId="0" fillId="0" borderId="9" xfId="0" applyNumberFormat="1" applyFill="1" applyBorder="1"/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0" xfId="0" applyFont="1"/>
    <xf numFmtId="0" fontId="1" fillId="0" borderId="1" xfId="0" applyFont="1" applyBorder="1" applyAlignment="1">
      <alignment horizontal="center" wrapText="1"/>
    </xf>
    <xf numFmtId="0" fontId="1" fillId="0" borderId="0" xfId="0" applyNumberFormat="1" applyFont="1" applyBorder="1" applyAlignment="1">
      <alignment horizontal="center" vertical="center" wrapText="1"/>
    </xf>
    <xf numFmtId="0" fontId="0" fillId="0" borderId="11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2" borderId="1" xfId="0" applyFill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4" fillId="0" borderId="1" xfId="0" applyFont="1" applyBorder="1" applyAlignment="1">
      <alignment horizontal="center"/>
    </xf>
    <xf numFmtId="165" fontId="4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47625</xdr:colOff>
      <xdr:row>0</xdr:row>
      <xdr:rowOff>9525</xdr:rowOff>
    </xdr:from>
    <xdr:to>
      <xdr:col>21</xdr:col>
      <xdr:colOff>209550</xdr:colOff>
      <xdr:row>3</xdr:row>
      <xdr:rowOff>99583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915400" y="9525"/>
          <a:ext cx="5648325" cy="852058"/>
        </a:xfrm>
        <a:prstGeom prst="rect">
          <a:avLst/>
        </a:prstGeom>
      </xdr:spPr>
    </xdr:pic>
    <xdr:clientData/>
  </xdr:twoCellAnchor>
  <xdr:twoCellAnchor editAs="oneCell">
    <xdr:from>
      <xdr:col>12</xdr:col>
      <xdr:colOff>0</xdr:colOff>
      <xdr:row>3</xdr:row>
      <xdr:rowOff>190499</xdr:rowOff>
    </xdr:from>
    <xdr:to>
      <xdr:col>20</xdr:col>
      <xdr:colOff>8122</xdr:colOff>
      <xdr:row>29</xdr:row>
      <xdr:rowOff>161924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324850" y="952499"/>
          <a:ext cx="4884922" cy="49434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8"/>
  <sheetViews>
    <sheetView tabSelected="1" topLeftCell="F1" workbookViewId="0">
      <selection activeCell="F32" sqref="F32:K59"/>
    </sheetView>
  </sheetViews>
  <sheetFormatPr baseColWidth="10" defaultColWidth="9.140625" defaultRowHeight="15" x14ac:dyDescent="0.25"/>
  <cols>
    <col min="1" max="1" width="9.140625" customWidth="1"/>
    <col min="3" max="3" width="18" customWidth="1"/>
    <col min="4" max="4" width="14.85546875" customWidth="1"/>
    <col min="5" max="5" width="11.85546875" style="23" customWidth="1"/>
    <col min="7" max="7" width="10.85546875" style="24" bestFit="1" customWidth="1"/>
    <col min="8" max="8" width="10.42578125" style="24" customWidth="1"/>
    <col min="9" max="9" width="10.42578125" style="24" bestFit="1" customWidth="1"/>
    <col min="10" max="10" width="10.85546875" style="24" customWidth="1"/>
    <col min="11" max="11" width="12" bestFit="1" customWidth="1"/>
  </cols>
  <sheetData>
    <row r="1" spans="1:11" s="17" customFormat="1" ht="30" customHeight="1" thickBot="1" x14ac:dyDescent="0.3">
      <c r="A1" s="14" t="s">
        <v>1</v>
      </c>
      <c r="B1" s="15" t="s">
        <v>0</v>
      </c>
      <c r="C1" s="15" t="s">
        <v>2</v>
      </c>
      <c r="D1" s="16" t="s">
        <v>3</v>
      </c>
      <c r="E1" s="19" t="s">
        <v>5</v>
      </c>
      <c r="H1" s="18" t="s">
        <v>4</v>
      </c>
      <c r="I1" s="18" t="s">
        <v>7</v>
      </c>
      <c r="J1" s="18" t="s">
        <v>6</v>
      </c>
      <c r="K1" s="18" t="s">
        <v>8</v>
      </c>
    </row>
    <row r="2" spans="1:11" ht="15" customHeight="1" x14ac:dyDescent="0.25">
      <c r="A2" s="4">
        <v>14</v>
      </c>
      <c r="B2" s="10">
        <v>16</v>
      </c>
      <c r="C2" s="10">
        <v>1070</v>
      </c>
      <c r="D2" s="11">
        <f t="shared" ref="D2:D21" si="0">B2*1000/C2</f>
        <v>14.953271028037383</v>
      </c>
      <c r="E2" s="20"/>
      <c r="H2" s="26">
        <v>5000</v>
      </c>
      <c r="I2" s="13">
        <f>AVERAGE(D2:D21)</f>
        <v>15.027408022910958</v>
      </c>
      <c r="J2" s="12">
        <f>SUM(C2:C21)</f>
        <v>25335</v>
      </c>
      <c r="K2" s="12">
        <f>ROUND(J2/H2,0)</f>
        <v>5</v>
      </c>
    </row>
    <row r="3" spans="1:11" x14ac:dyDescent="0.25">
      <c r="A3" s="2">
        <v>17</v>
      </c>
      <c r="B3" s="5">
        <v>17</v>
      </c>
      <c r="C3" s="5">
        <v>1125</v>
      </c>
      <c r="D3" s="8">
        <f t="shared" si="0"/>
        <v>15.111111111111111</v>
      </c>
      <c r="E3" s="21"/>
    </row>
    <row r="4" spans="1:11" x14ac:dyDescent="0.25">
      <c r="A4" s="2">
        <v>18</v>
      </c>
      <c r="B4" s="5">
        <v>21</v>
      </c>
      <c r="C4" s="5">
        <v>1350</v>
      </c>
      <c r="D4" s="8">
        <f t="shared" si="0"/>
        <v>15.555555555555555</v>
      </c>
      <c r="E4" s="21"/>
      <c r="H4" s="25" t="s">
        <v>10</v>
      </c>
      <c r="J4" s="25" t="s">
        <v>10</v>
      </c>
      <c r="K4" s="24"/>
    </row>
    <row r="5" spans="1:11" x14ac:dyDescent="0.25">
      <c r="A5" s="2">
        <v>8</v>
      </c>
      <c r="B5" s="5">
        <v>17</v>
      </c>
      <c r="C5" s="5">
        <v>1200</v>
      </c>
      <c r="D5" s="8">
        <f t="shared" si="0"/>
        <v>14.166666666666666</v>
      </c>
      <c r="E5" s="21"/>
      <c r="H5" s="25" t="s">
        <v>11</v>
      </c>
      <c r="J5" s="25" t="s">
        <v>7</v>
      </c>
      <c r="K5" s="25" t="s">
        <v>12</v>
      </c>
    </row>
    <row r="6" spans="1:11" ht="15.75" customHeight="1" x14ac:dyDescent="0.25">
      <c r="A6" s="2">
        <v>2</v>
      </c>
      <c r="B6" s="1">
        <v>21</v>
      </c>
      <c r="C6" s="1">
        <v>1500</v>
      </c>
      <c r="D6" s="7">
        <f t="shared" si="0"/>
        <v>14</v>
      </c>
      <c r="E6" s="21"/>
      <c r="H6" s="12">
        <f ca="1">_xlfn.STDEV.S(OFFSET(H9,,,$K$2,))</f>
        <v>0</v>
      </c>
      <c r="J6" s="12" t="str">
        <f ca="1">IF(H6=0,"",_xlfn.STDEV.S(OFFSET(J9,,,$K$2,)))</f>
        <v/>
      </c>
      <c r="K6" s="29" t="str">
        <f ca="1">IF(H6=0,"",H6+J6*200)</f>
        <v/>
      </c>
    </row>
    <row r="7" spans="1:11" x14ac:dyDescent="0.25">
      <c r="A7" s="2">
        <v>19</v>
      </c>
      <c r="B7" s="5">
        <v>18</v>
      </c>
      <c r="C7" s="5">
        <v>1400</v>
      </c>
      <c r="D7" s="8">
        <f t="shared" si="0"/>
        <v>12.857142857142858</v>
      </c>
      <c r="E7" s="21"/>
    </row>
    <row r="8" spans="1:11" x14ac:dyDescent="0.25">
      <c r="A8" s="2">
        <v>13</v>
      </c>
      <c r="B8" s="5">
        <v>14</v>
      </c>
      <c r="C8" s="5">
        <v>1130</v>
      </c>
      <c r="D8" s="8">
        <f t="shared" si="0"/>
        <v>12.389380530973451</v>
      </c>
      <c r="E8" s="21"/>
      <c r="G8" s="25" t="s">
        <v>5</v>
      </c>
      <c r="H8" s="25" t="s">
        <v>11</v>
      </c>
      <c r="I8" s="30" t="s">
        <v>9</v>
      </c>
      <c r="J8" s="25" t="s">
        <v>7</v>
      </c>
      <c r="K8" s="30" t="s">
        <v>9</v>
      </c>
    </row>
    <row r="9" spans="1:11" x14ac:dyDescent="0.25">
      <c r="A9" s="2">
        <v>7</v>
      </c>
      <c r="B9" s="5">
        <v>16</v>
      </c>
      <c r="C9" s="5">
        <v>1400</v>
      </c>
      <c r="D9" s="8">
        <f t="shared" si="0"/>
        <v>11.428571428571429</v>
      </c>
      <c r="E9" s="21"/>
      <c r="G9" s="28">
        <v>1</v>
      </c>
      <c r="H9" s="12">
        <f>IF(G9&gt;$K$2,0,SUMIF(E:E,G9,C:C))</f>
        <v>0</v>
      </c>
      <c r="I9" s="31" t="str">
        <f>IF(H9=0,"",H9-$H$2)</f>
        <v/>
      </c>
      <c r="J9" s="27" t="str">
        <f>IF(H9=0,"",AVERAGEIF(E:E,G9,D:D))</f>
        <v/>
      </c>
      <c r="K9" s="32" t="str">
        <f>IF(H9=0,"",J9-$I$2)</f>
        <v/>
      </c>
    </row>
    <row r="10" spans="1:11" x14ac:dyDescent="0.25">
      <c r="A10" s="2">
        <v>9</v>
      </c>
      <c r="B10" s="5">
        <v>11</v>
      </c>
      <c r="C10" s="5">
        <v>980</v>
      </c>
      <c r="D10" s="8">
        <f t="shared" si="0"/>
        <v>11.224489795918368</v>
      </c>
      <c r="E10" s="21"/>
      <c r="G10" s="28">
        <v>2</v>
      </c>
      <c r="H10" s="12">
        <f t="shared" ref="H10:H28" si="1">IF(G10&gt;$K$2,0,SUMIF(E:E,G10,C:C))</f>
        <v>0</v>
      </c>
      <c r="I10" s="31" t="str">
        <f t="shared" ref="I10:I28" si="2">IF(H10=0,"",H10-$H$2)</f>
        <v/>
      </c>
      <c r="J10" s="27" t="str">
        <f t="shared" ref="J10:J28" si="3">IF(H10=0,"",AVERAGEIF(E:E,G10,D:D))</f>
        <v/>
      </c>
      <c r="K10" s="32" t="str">
        <f t="shared" ref="K10:K28" si="4">IF(H10=0,"",J10-$I$2)</f>
        <v/>
      </c>
    </row>
    <row r="11" spans="1:11" x14ac:dyDescent="0.25">
      <c r="A11" s="2">
        <v>5</v>
      </c>
      <c r="B11" s="1">
        <v>26</v>
      </c>
      <c r="C11" s="1">
        <v>1320</v>
      </c>
      <c r="D11" s="7">
        <f t="shared" si="0"/>
        <v>19.696969696969695</v>
      </c>
      <c r="E11" s="21"/>
      <c r="G11" s="28">
        <v>3</v>
      </c>
      <c r="H11" s="12">
        <f t="shared" si="1"/>
        <v>0</v>
      </c>
      <c r="I11" s="31" t="str">
        <f t="shared" si="2"/>
        <v/>
      </c>
      <c r="J11" s="27" t="str">
        <f t="shared" si="3"/>
        <v/>
      </c>
      <c r="K11" s="32" t="str">
        <f t="shared" si="4"/>
        <v/>
      </c>
    </row>
    <row r="12" spans="1:11" x14ac:dyDescent="0.25">
      <c r="A12" s="2">
        <v>1</v>
      </c>
      <c r="B12" s="1">
        <v>15</v>
      </c>
      <c r="C12" s="1">
        <v>1500</v>
      </c>
      <c r="D12" s="7">
        <f t="shared" si="0"/>
        <v>10</v>
      </c>
      <c r="E12" s="21"/>
      <c r="G12" s="28">
        <v>4</v>
      </c>
      <c r="H12" s="12">
        <f t="shared" si="1"/>
        <v>0</v>
      </c>
      <c r="I12" s="31" t="str">
        <f t="shared" si="2"/>
        <v/>
      </c>
      <c r="J12" s="27" t="str">
        <f t="shared" si="3"/>
        <v/>
      </c>
      <c r="K12" s="32" t="str">
        <f t="shared" si="4"/>
        <v/>
      </c>
    </row>
    <row r="13" spans="1:11" x14ac:dyDescent="0.25">
      <c r="A13" s="2">
        <v>20</v>
      </c>
      <c r="B13" s="5">
        <v>12</v>
      </c>
      <c r="C13" s="5">
        <v>1260</v>
      </c>
      <c r="D13" s="8">
        <f t="shared" si="0"/>
        <v>9.5238095238095237</v>
      </c>
      <c r="E13" s="21"/>
      <c r="G13" s="28">
        <v>5</v>
      </c>
      <c r="H13" s="12">
        <f t="shared" si="1"/>
        <v>0</v>
      </c>
      <c r="I13" s="31" t="str">
        <f t="shared" si="2"/>
        <v/>
      </c>
      <c r="J13" s="27" t="str">
        <f t="shared" si="3"/>
        <v/>
      </c>
      <c r="K13" s="32" t="str">
        <f t="shared" si="4"/>
        <v/>
      </c>
    </row>
    <row r="14" spans="1:11" x14ac:dyDescent="0.25">
      <c r="A14" s="2">
        <v>3</v>
      </c>
      <c r="B14" s="1">
        <v>11</v>
      </c>
      <c r="C14" s="1">
        <v>1300</v>
      </c>
      <c r="D14" s="7">
        <f t="shared" si="0"/>
        <v>8.4615384615384617</v>
      </c>
      <c r="E14" s="21"/>
      <c r="G14" s="28">
        <v>6</v>
      </c>
      <c r="H14" s="12">
        <f t="shared" si="1"/>
        <v>0</v>
      </c>
      <c r="I14" s="31" t="str">
        <f t="shared" si="2"/>
        <v/>
      </c>
      <c r="J14" s="27" t="str">
        <f t="shared" si="3"/>
        <v/>
      </c>
      <c r="K14" s="32" t="str">
        <f t="shared" si="4"/>
        <v/>
      </c>
    </row>
    <row r="15" spans="1:11" x14ac:dyDescent="0.25">
      <c r="A15" s="2">
        <v>6</v>
      </c>
      <c r="B15" s="5">
        <v>12</v>
      </c>
      <c r="C15" s="5">
        <v>1600</v>
      </c>
      <c r="D15" s="8">
        <f t="shared" si="0"/>
        <v>7.5</v>
      </c>
      <c r="E15" s="21"/>
      <c r="G15" s="28">
        <v>7</v>
      </c>
      <c r="H15" s="12">
        <f t="shared" si="1"/>
        <v>0</v>
      </c>
      <c r="I15" s="31" t="str">
        <f t="shared" si="2"/>
        <v/>
      </c>
      <c r="J15" s="27" t="str">
        <f t="shared" si="3"/>
        <v/>
      </c>
      <c r="K15" s="32" t="str">
        <f t="shared" si="4"/>
        <v/>
      </c>
    </row>
    <row r="16" spans="1:11" x14ac:dyDescent="0.25">
      <c r="A16" s="2">
        <v>10</v>
      </c>
      <c r="B16" s="5">
        <v>9</v>
      </c>
      <c r="C16" s="5">
        <v>1250</v>
      </c>
      <c r="D16" s="8">
        <f t="shared" si="0"/>
        <v>7.2</v>
      </c>
      <c r="E16" s="21"/>
      <c r="G16" s="28">
        <v>8</v>
      </c>
      <c r="H16" s="12">
        <f t="shared" si="1"/>
        <v>0</v>
      </c>
      <c r="I16" s="31" t="str">
        <f t="shared" si="2"/>
        <v/>
      </c>
      <c r="J16" s="27" t="str">
        <f t="shared" si="3"/>
        <v/>
      </c>
      <c r="K16" s="32" t="str">
        <f t="shared" si="4"/>
        <v/>
      </c>
    </row>
    <row r="17" spans="1:11" x14ac:dyDescent="0.25">
      <c r="A17" s="2">
        <v>11</v>
      </c>
      <c r="B17" s="5">
        <v>32</v>
      </c>
      <c r="C17" s="5">
        <v>1400</v>
      </c>
      <c r="D17" s="8">
        <f t="shared" si="0"/>
        <v>22.857142857142858</v>
      </c>
      <c r="E17" s="21"/>
      <c r="G17" s="28">
        <v>9</v>
      </c>
      <c r="H17" s="12">
        <f t="shared" si="1"/>
        <v>0</v>
      </c>
      <c r="I17" s="31" t="str">
        <f t="shared" si="2"/>
        <v/>
      </c>
      <c r="J17" s="27" t="str">
        <f t="shared" si="3"/>
        <v/>
      </c>
      <c r="K17" s="32" t="str">
        <f t="shared" si="4"/>
        <v/>
      </c>
    </row>
    <row r="18" spans="1:11" x14ac:dyDescent="0.25">
      <c r="A18" s="2">
        <v>4</v>
      </c>
      <c r="B18" s="1">
        <v>10</v>
      </c>
      <c r="C18" s="1">
        <v>1460</v>
      </c>
      <c r="D18" s="7">
        <f t="shared" si="0"/>
        <v>6.8493150684931505</v>
      </c>
      <c r="E18" s="21"/>
      <c r="G18" s="28">
        <v>10</v>
      </c>
      <c r="H18" s="12">
        <f t="shared" si="1"/>
        <v>0</v>
      </c>
      <c r="I18" s="31" t="str">
        <f t="shared" si="2"/>
        <v/>
      </c>
      <c r="J18" s="27" t="str">
        <f t="shared" si="3"/>
        <v/>
      </c>
      <c r="K18" s="32" t="str">
        <f t="shared" si="4"/>
        <v/>
      </c>
    </row>
    <row r="19" spans="1:11" x14ac:dyDescent="0.25">
      <c r="A19" s="2">
        <v>12</v>
      </c>
      <c r="B19" s="5">
        <v>28</v>
      </c>
      <c r="C19" s="5">
        <v>1120</v>
      </c>
      <c r="D19" s="8">
        <f t="shared" si="0"/>
        <v>25</v>
      </c>
      <c r="E19" s="21"/>
      <c r="G19" s="28">
        <v>11</v>
      </c>
      <c r="H19" s="12">
        <f t="shared" si="1"/>
        <v>0</v>
      </c>
      <c r="I19" s="31" t="str">
        <f t="shared" si="2"/>
        <v/>
      </c>
      <c r="J19" s="27" t="str">
        <f t="shared" si="3"/>
        <v/>
      </c>
      <c r="K19" s="32" t="str">
        <f t="shared" si="4"/>
        <v/>
      </c>
    </row>
    <row r="20" spans="1:11" x14ac:dyDescent="0.25">
      <c r="A20" s="2">
        <v>16</v>
      </c>
      <c r="B20" s="5">
        <v>25</v>
      </c>
      <c r="C20" s="5">
        <v>970</v>
      </c>
      <c r="D20" s="8">
        <f t="shared" si="0"/>
        <v>25.773195876288661</v>
      </c>
      <c r="E20" s="21"/>
      <c r="G20" s="28">
        <v>12</v>
      </c>
      <c r="H20" s="12">
        <f t="shared" si="1"/>
        <v>0</v>
      </c>
      <c r="I20" s="31" t="str">
        <f t="shared" si="2"/>
        <v/>
      </c>
      <c r="J20" s="27" t="str">
        <f t="shared" si="3"/>
        <v/>
      </c>
      <c r="K20" s="32" t="str">
        <f t="shared" si="4"/>
        <v/>
      </c>
    </row>
    <row r="21" spans="1:11" ht="15.75" thickBot="1" x14ac:dyDescent="0.3">
      <c r="A21" s="3">
        <v>15</v>
      </c>
      <c r="B21" s="6">
        <v>36</v>
      </c>
      <c r="C21" s="6">
        <v>1000</v>
      </c>
      <c r="D21" s="9">
        <f t="shared" si="0"/>
        <v>36</v>
      </c>
      <c r="E21" s="22"/>
      <c r="G21" s="28">
        <v>13</v>
      </c>
      <c r="H21" s="12">
        <f t="shared" si="1"/>
        <v>0</v>
      </c>
      <c r="I21" s="31" t="str">
        <f t="shared" si="2"/>
        <v/>
      </c>
      <c r="J21" s="27" t="str">
        <f t="shared" si="3"/>
        <v/>
      </c>
      <c r="K21" s="32" t="str">
        <f t="shared" si="4"/>
        <v/>
      </c>
    </row>
    <row r="22" spans="1:11" x14ac:dyDescent="0.25">
      <c r="G22" s="28">
        <v>14</v>
      </c>
      <c r="H22" s="12">
        <f t="shared" si="1"/>
        <v>0</v>
      </c>
      <c r="I22" s="31" t="str">
        <f t="shared" si="2"/>
        <v/>
      </c>
      <c r="J22" s="27" t="str">
        <f t="shared" si="3"/>
        <v/>
      </c>
      <c r="K22" s="32" t="str">
        <f t="shared" si="4"/>
        <v/>
      </c>
    </row>
    <row r="23" spans="1:11" x14ac:dyDescent="0.25">
      <c r="G23" s="28">
        <v>15</v>
      </c>
      <c r="H23" s="12">
        <f t="shared" si="1"/>
        <v>0</v>
      </c>
      <c r="I23" s="31" t="str">
        <f t="shared" si="2"/>
        <v/>
      </c>
      <c r="J23" s="27" t="str">
        <f t="shared" si="3"/>
        <v/>
      </c>
      <c r="K23" s="32" t="str">
        <f t="shared" si="4"/>
        <v/>
      </c>
    </row>
    <row r="24" spans="1:11" x14ac:dyDescent="0.25">
      <c r="G24" s="28">
        <v>16</v>
      </c>
      <c r="H24" s="12">
        <f t="shared" si="1"/>
        <v>0</v>
      </c>
      <c r="I24" s="31" t="str">
        <f t="shared" si="2"/>
        <v/>
      </c>
      <c r="J24" s="27" t="str">
        <f t="shared" si="3"/>
        <v/>
      </c>
      <c r="K24" s="32" t="str">
        <f t="shared" si="4"/>
        <v/>
      </c>
    </row>
    <row r="25" spans="1:11" x14ac:dyDescent="0.25">
      <c r="G25" s="28">
        <v>17</v>
      </c>
      <c r="H25" s="12">
        <f t="shared" si="1"/>
        <v>0</v>
      </c>
      <c r="I25" s="31" t="str">
        <f t="shared" si="2"/>
        <v/>
      </c>
      <c r="J25" s="27" t="str">
        <f t="shared" si="3"/>
        <v/>
      </c>
      <c r="K25" s="32" t="str">
        <f t="shared" si="4"/>
        <v/>
      </c>
    </row>
    <row r="26" spans="1:11" x14ac:dyDescent="0.25">
      <c r="G26" s="28">
        <v>18</v>
      </c>
      <c r="H26" s="12">
        <f t="shared" si="1"/>
        <v>0</v>
      </c>
      <c r="I26" s="31" t="str">
        <f t="shared" si="2"/>
        <v/>
      </c>
      <c r="J26" s="27" t="str">
        <f t="shared" si="3"/>
        <v/>
      </c>
      <c r="K26" s="32" t="str">
        <f t="shared" si="4"/>
        <v/>
      </c>
    </row>
    <row r="27" spans="1:11" x14ac:dyDescent="0.25">
      <c r="G27" s="28">
        <v>19</v>
      </c>
      <c r="H27" s="12">
        <f t="shared" si="1"/>
        <v>0</v>
      </c>
      <c r="I27" s="31" t="str">
        <f t="shared" si="2"/>
        <v/>
      </c>
      <c r="J27" s="27" t="str">
        <f t="shared" si="3"/>
        <v/>
      </c>
      <c r="K27" s="32" t="str">
        <f t="shared" si="4"/>
        <v/>
      </c>
    </row>
    <row r="28" spans="1:11" x14ac:dyDescent="0.25">
      <c r="G28" s="28">
        <v>20</v>
      </c>
      <c r="H28" s="12">
        <f t="shared" si="1"/>
        <v>0</v>
      </c>
      <c r="I28" s="31" t="str">
        <f t="shared" si="2"/>
        <v/>
      </c>
      <c r="J28" s="27" t="str">
        <f t="shared" si="3"/>
        <v/>
      </c>
      <c r="K28" s="32" t="str">
        <f t="shared" si="4"/>
        <v/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2016-02-17T13:06:35Z</dcterms:modified>
</cp:coreProperties>
</file>