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44E85753-4D49-4C86-B100-C86ADF362CD0}" xr6:coauthVersionLast="47" xr6:coauthVersionMax="47" xr10:uidLastSave="{00000000-0000-0000-0000-000000000000}"/>
  <bookViews>
    <workbookView xWindow="780" yWindow="780" windowWidth="28800" windowHeight="15435" xr2:uid="{9B6E5465-65C7-42C5-AF11-F3172FFB76D3}"/>
  </bookViews>
  <sheets>
    <sheet name="gréve" sheetId="1" r:id="rId1"/>
    <sheet name="data" sheetId="4" r:id="rId2"/>
    <sheet name="à charge" sheetId="2" r:id="rId3"/>
    <sheet name="data 2" sheetId="5" r:id="rId4"/>
    <sheet name="à rembourser" sheetId="6" r:id="rId5"/>
  </sheets>
  <functionGroups builtInGroupCount="19"/>
  <definedNames>
    <definedName name="Légende">gréve!$B$31:$B$34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8" i="1" l="1"/>
  <c r="J58" i="1"/>
  <c r="I58" i="1"/>
  <c r="H58" i="1"/>
  <c r="G58" i="1"/>
  <c r="F58" i="1"/>
  <c r="E58" i="1"/>
  <c r="F31" i="1"/>
  <c r="G31" i="1"/>
  <c r="H31" i="1"/>
  <c r="I31" i="1"/>
  <c r="J31" i="1"/>
  <c r="K31" i="1"/>
  <c r="E31" i="1"/>
  <c r="G53" i="1" a="1"/>
  <c r="G39" i="1" a="1"/>
  <c r="K48" i="1" a="1"/>
  <c r="H42" i="1" a="1"/>
  <c r="I41" i="1" a="1"/>
  <c r="I52" i="1" a="1"/>
  <c r="I40" i="1" a="1"/>
  <c r="J33" i="1" a="1"/>
  <c r="K47" i="1" a="1"/>
  <c r="G70" i="1" a="1"/>
  <c r="G65" i="1" a="1"/>
  <c r="H75" i="1" a="1"/>
  <c r="H66" i="1" a="1"/>
  <c r="J74" i="1" a="1"/>
  <c r="I61" i="1" a="1"/>
  <c r="K69" i="1" a="1"/>
  <c r="J65" i="1" a="1"/>
  <c r="K59" i="1" a="1"/>
  <c r="E76" i="1" a="1"/>
  <c r="F42" i="1" a="1"/>
  <c r="F70" i="1" a="1"/>
  <c r="F66" i="1" a="1"/>
  <c r="F50" i="1" a="1"/>
  <c r="F36" i="1" a="1"/>
  <c r="J73" i="1" a="1"/>
  <c r="F37" i="1" a="1"/>
  <c r="F33" i="1" a="1"/>
  <c r="H41" i="1" a="1"/>
  <c r="F76" i="1" a="1"/>
  <c r="J45" i="1" a="1"/>
  <c r="G40" i="1" a="1"/>
  <c r="K34" i="1" a="1"/>
  <c r="H43" i="1" a="1"/>
  <c r="I47" i="1" a="1"/>
  <c r="J51" i="1" a="1"/>
  <c r="I43" i="1" a="1"/>
  <c r="J34" i="1" a="1"/>
  <c r="K33" i="1" a="1"/>
  <c r="G71" i="1" a="1"/>
  <c r="G67" i="1" a="1"/>
  <c r="H77" i="1" a="1"/>
  <c r="H67" i="1" a="1"/>
  <c r="K73" i="1" a="1"/>
  <c r="I62" i="1" a="1"/>
  <c r="J60" i="1" a="1"/>
  <c r="J66" i="1" a="1"/>
  <c r="K61" i="1" a="1"/>
  <c r="E67" i="1" a="1"/>
  <c r="F67" i="1" a="1"/>
  <c r="F65" i="1" a="1"/>
  <c r="F63" i="1" a="1"/>
  <c r="F80" i="1" a="1"/>
  <c r="F41" i="1" a="1"/>
  <c r="F72" i="1" a="1"/>
  <c r="J32" i="1" a="1"/>
  <c r="I59" i="1" a="1"/>
  <c r="G50" i="1" a="1"/>
  <c r="J52" i="1" a="1"/>
  <c r="G41" i="1" a="1"/>
  <c r="H32" i="1" a="1"/>
  <c r="H44" i="1" a="1"/>
  <c r="I50" i="1" a="1"/>
  <c r="K37" i="1" a="1"/>
  <c r="I44" i="1" a="1"/>
  <c r="J35" i="1" a="1"/>
  <c r="K32" i="1" a="1"/>
  <c r="G73" i="1" a="1"/>
  <c r="G69" i="1" a="1"/>
  <c r="H80" i="1" a="1"/>
  <c r="H68" i="1" a="1"/>
  <c r="K80" i="1" a="1"/>
  <c r="I63" i="1" a="1"/>
  <c r="J68" i="1" a="1"/>
  <c r="J67" i="1" a="1"/>
  <c r="K63" i="1" a="1"/>
  <c r="E68" i="1" a="1"/>
  <c r="F79" i="1" a="1"/>
  <c r="F34" i="1" a="1"/>
  <c r="F48" i="1" a="1"/>
  <c r="F75" i="1" a="1"/>
  <c r="F52" i="1" a="1"/>
  <c r="F78" i="1" a="1"/>
  <c r="E34" i="1" a="1"/>
  <c r="G52" i="1" a="1"/>
  <c r="K40" i="1" a="1"/>
  <c r="G42" i="1" a="1"/>
  <c r="H33" i="1" a="1"/>
  <c r="H45" i="1" a="1"/>
  <c r="I53" i="1" a="1"/>
  <c r="K46" i="1" a="1"/>
  <c r="I46" i="1" a="1"/>
  <c r="J36" i="1" a="1"/>
  <c r="K42" i="1" a="1"/>
  <c r="G75" i="1" a="1"/>
  <c r="G72" i="1" a="1"/>
  <c r="I79" i="1" a="1"/>
  <c r="H69" i="1" a="1"/>
  <c r="I60" i="1" a="1"/>
  <c r="I64" i="1" a="1"/>
  <c r="J70" i="1" a="1"/>
  <c r="J69" i="1" a="1"/>
  <c r="K64" i="1" a="1"/>
  <c r="E71" i="1" a="1"/>
  <c r="F43" i="1" a="1"/>
  <c r="F46" i="1" a="1"/>
  <c r="F61" i="1" a="1"/>
  <c r="F40" i="1" a="1"/>
  <c r="F71" i="1" a="1"/>
  <c r="F39" i="1" a="1"/>
  <c r="E65" i="1" a="1"/>
  <c r="F64" i="1" a="1"/>
  <c r="E59" i="1" a="1"/>
  <c r="G38" i="1" a="1"/>
  <c r="J44" i="1" a="1"/>
  <c r="K49" i="1" a="1"/>
  <c r="G44" i="1" a="1"/>
  <c r="H34" i="1" a="1"/>
  <c r="H46" i="1" a="1"/>
  <c r="J48" i="1" a="1"/>
  <c r="K53" i="1" a="1"/>
  <c r="I49" i="1" a="1"/>
  <c r="J37" i="1" a="1"/>
  <c r="E51" i="1" a="1"/>
  <c r="G77" i="1" a="1"/>
  <c r="G74" i="1" a="1"/>
  <c r="J80" i="1" a="1"/>
  <c r="H70" i="1" a="1"/>
  <c r="I65" i="1" a="1"/>
  <c r="I66" i="1" a="1"/>
  <c r="J72" i="1" a="1"/>
  <c r="J71" i="1" a="1"/>
  <c r="K66" i="1" a="1"/>
  <c r="E74" i="1" a="1"/>
  <c r="F68" i="1" a="1"/>
  <c r="F73" i="1" a="1"/>
  <c r="F51" i="1" a="1"/>
  <c r="F59" i="1" a="1"/>
  <c r="H53" i="1" a="1"/>
  <c r="I78" i="1" a="1"/>
  <c r="J50" i="1" a="1"/>
  <c r="G32" i="1" a="1"/>
  <c r="G45" i="1" a="1"/>
  <c r="H35" i="1" a="1"/>
  <c r="H47" i="1" a="1"/>
  <c r="K35" i="1" a="1"/>
  <c r="I32" i="1" a="1"/>
  <c r="I51" i="1" a="1"/>
  <c r="J38" i="1" a="1"/>
  <c r="E52" i="1" a="1"/>
  <c r="G79" i="1" a="1"/>
  <c r="G76" i="1" a="1"/>
  <c r="K74" i="1" a="1"/>
  <c r="H71" i="1" a="1"/>
  <c r="I68" i="1" a="1"/>
  <c r="I67" i="1" a="1"/>
  <c r="J79" i="1" a="1"/>
  <c r="K70" i="1" a="1"/>
  <c r="F77" i="1" a="1"/>
  <c r="G68" i="1" a="1"/>
  <c r="H65" i="1" a="1"/>
  <c r="F38" i="1" a="1"/>
  <c r="K38" i="1" a="1"/>
  <c r="G33" i="1" a="1"/>
  <c r="G46" i="1" a="1"/>
  <c r="H36" i="1" a="1"/>
  <c r="H48" i="1" a="1"/>
  <c r="K44" i="1" a="1"/>
  <c r="I33" i="1" a="1"/>
  <c r="J49" i="1" a="1"/>
  <c r="J40" i="1" a="1"/>
  <c r="E53" i="1" a="1"/>
  <c r="I76" i="1" a="1"/>
  <c r="G78" i="1" a="1"/>
  <c r="H59" i="1" a="1"/>
  <c r="H73" i="1" a="1"/>
  <c r="I70" i="1" a="1"/>
  <c r="I69" i="1" a="1"/>
  <c r="K79" i="1" a="1"/>
  <c r="K75" i="1" a="1"/>
  <c r="K78" i="1" a="1"/>
  <c r="E62" i="1" a="1"/>
  <c r="G49" i="1" a="1"/>
  <c r="J77" i="1" a="1"/>
  <c r="K43" i="1" a="1"/>
  <c r="G34" i="1" a="1"/>
  <c r="G48" i="1" a="1"/>
  <c r="H37" i="1" a="1"/>
  <c r="H49" i="1" a="1"/>
  <c r="K51" i="1" a="1"/>
  <c r="I35" i="1" a="1"/>
  <c r="K36" i="1" a="1"/>
  <c r="J41" i="1" a="1"/>
  <c r="J76" i="1" a="1"/>
  <c r="J75" i="1" a="1"/>
  <c r="G80" i="1" a="1"/>
  <c r="H60" i="1" a="1"/>
  <c r="H74" i="1" a="1"/>
  <c r="I73" i="1" a="1"/>
  <c r="I71" i="1" a="1"/>
  <c r="J59" i="1" a="1"/>
  <c r="K60" i="1" a="1"/>
  <c r="E78" i="1" a="1"/>
  <c r="E63" i="1" a="1"/>
  <c r="F32" i="1" a="1"/>
  <c r="F35" i="1" a="1"/>
  <c r="F49" i="1" a="1"/>
  <c r="F47" i="1" a="1"/>
  <c r="I74" i="1" a="1"/>
  <c r="F53" i="1" a="1"/>
  <c r="K41" i="1" a="1"/>
  <c r="K77" i="1" a="1"/>
  <c r="K50" i="1" a="1"/>
  <c r="G35" i="1" a="1"/>
  <c r="G51" i="1" a="1"/>
  <c r="H38" i="1" a="1"/>
  <c r="H50" i="1" a="1"/>
  <c r="I34" i="1" a="1"/>
  <c r="I36" i="1" a="1"/>
  <c r="K45" i="1" a="1"/>
  <c r="J42" i="1" a="1"/>
  <c r="K72" i="1" a="1"/>
  <c r="K71" i="1" a="1"/>
  <c r="J78" i="1" a="1"/>
  <c r="H61" i="1" a="1"/>
  <c r="H76" i="1" a="1"/>
  <c r="I75" i="1" a="1"/>
  <c r="I72" i="1" a="1"/>
  <c r="J61" i="1" a="1"/>
  <c r="K62" i="1" a="1"/>
  <c r="E79" i="1" a="1"/>
  <c r="E64" i="1" a="1"/>
  <c r="F44" i="1" a="1"/>
  <c r="K65" i="1" a="1"/>
  <c r="F74" i="1" a="1"/>
  <c r="I39" i="1" a="1"/>
  <c r="E72" i="1" a="1"/>
  <c r="G43" i="1" a="1"/>
  <c r="G36" i="1" a="1"/>
  <c r="J46" i="1" a="1"/>
  <c r="H39" i="1" a="1"/>
  <c r="H51" i="1" a="1"/>
  <c r="I42" i="1" a="1"/>
  <c r="I37" i="1" a="1"/>
  <c r="J39" i="1" a="1"/>
  <c r="J43" i="1" a="1"/>
  <c r="G62" i="1" a="1"/>
  <c r="G59" i="1" a="1"/>
  <c r="K76" i="1" a="1"/>
  <c r="H62" i="1" a="1"/>
  <c r="H78" i="1" a="1"/>
  <c r="I80" i="1" a="1"/>
  <c r="J62" i="1" a="1"/>
  <c r="E80" i="1" a="1"/>
  <c r="I48" i="1" a="1"/>
  <c r="G64" i="1" a="1"/>
  <c r="J64" i="1" a="1"/>
  <c r="G47" i="1" a="1"/>
  <c r="G37" i="1" a="1"/>
  <c r="J53" i="1" a="1"/>
  <c r="H40" i="1" a="1"/>
  <c r="H52" i="1" a="1"/>
  <c r="I45" i="1" a="1"/>
  <c r="I38" i="1" a="1"/>
  <c r="K52" i="1" a="1"/>
  <c r="J47" i="1" a="1"/>
  <c r="G66" i="1" a="1"/>
  <c r="G63" i="1" a="1"/>
  <c r="H63" i="1" a="1"/>
  <c r="H64" i="1" a="1"/>
  <c r="H79" i="1" a="1"/>
  <c r="K68" i="1" a="1"/>
  <c r="I77" i="1" a="1"/>
  <c r="J63" i="1" a="1"/>
  <c r="K67" i="1" a="1"/>
  <c r="E60" i="1" a="1"/>
  <c r="M32" i="1" a="1"/>
  <c r="K39" i="1" a="1"/>
  <c r="H72" i="1" a="1"/>
  <c r="F45" i="1" a="1"/>
  <c r="K42" i="1" l="1"/>
  <c r="K32" i="1"/>
  <c r="K33" i="1"/>
  <c r="K47" i="1"/>
  <c r="K39" i="1"/>
  <c r="J47" i="1"/>
  <c r="J43" i="1"/>
  <c r="J42" i="1"/>
  <c r="J41" i="1"/>
  <c r="J40" i="1"/>
  <c r="J38" i="1"/>
  <c r="J37" i="1"/>
  <c r="J36" i="1"/>
  <c r="J35" i="1"/>
  <c r="J34" i="1"/>
  <c r="J33" i="1"/>
  <c r="J32" i="1"/>
  <c r="K52" i="1"/>
  <c r="J39" i="1"/>
  <c r="K45" i="1"/>
  <c r="K36" i="1"/>
  <c r="J49" i="1"/>
  <c r="I51" i="1"/>
  <c r="I49" i="1"/>
  <c r="I46" i="1"/>
  <c r="I44" i="1"/>
  <c r="I43" i="1"/>
  <c r="I40" i="1"/>
  <c r="I39" i="1"/>
  <c r="I38" i="1"/>
  <c r="I37" i="1"/>
  <c r="I36" i="1"/>
  <c r="I35" i="1"/>
  <c r="I33" i="1"/>
  <c r="I32" i="1"/>
  <c r="K53" i="1"/>
  <c r="K46" i="1"/>
  <c r="K37" i="1"/>
  <c r="J51" i="1"/>
  <c r="I52" i="1"/>
  <c r="I48" i="1"/>
  <c r="I45" i="1"/>
  <c r="I42" i="1"/>
  <c r="I34" i="1"/>
  <c r="K51" i="1"/>
  <c r="K44" i="1"/>
  <c r="K35" i="1"/>
  <c r="J48" i="1"/>
  <c r="I53" i="1"/>
  <c r="I50" i="1"/>
  <c r="I47" i="1"/>
  <c r="I41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K34" i="1"/>
  <c r="K48" i="1"/>
  <c r="K41" i="1"/>
  <c r="J53" i="1"/>
  <c r="J46" i="1"/>
  <c r="G51" i="1"/>
  <c r="G48" i="1"/>
  <c r="G46" i="1"/>
  <c r="G45" i="1"/>
  <c r="G44" i="1"/>
  <c r="G42" i="1"/>
  <c r="G41" i="1"/>
  <c r="G40" i="1"/>
  <c r="G39" i="1"/>
  <c r="G38" i="1"/>
  <c r="G37" i="1"/>
  <c r="G36" i="1"/>
  <c r="G35" i="1"/>
  <c r="G34" i="1"/>
  <c r="G33" i="1"/>
  <c r="G32" i="1"/>
  <c r="K49" i="1"/>
  <c r="K40" i="1"/>
  <c r="J52" i="1"/>
  <c r="J45" i="1"/>
  <c r="G53" i="1"/>
  <c r="G49" i="1"/>
  <c r="G47" i="1"/>
  <c r="G43" i="1"/>
  <c r="K50" i="1"/>
  <c r="K43" i="1"/>
  <c r="K38" i="1"/>
  <c r="J50" i="1"/>
  <c r="J44" i="1"/>
  <c r="G52" i="1"/>
  <c r="G50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E53" i="1"/>
  <c r="E52" i="1"/>
  <c r="E51" i="1"/>
  <c r="K78" i="1"/>
  <c r="K70" i="1"/>
  <c r="K66" i="1"/>
  <c r="K64" i="1"/>
  <c r="K63" i="1"/>
  <c r="K61" i="1"/>
  <c r="K59" i="1"/>
  <c r="K77" i="1"/>
  <c r="K67" i="1"/>
  <c r="K65" i="1"/>
  <c r="K62" i="1"/>
  <c r="K60" i="1"/>
  <c r="K75" i="1"/>
  <c r="J73" i="1"/>
  <c r="J71" i="1"/>
  <c r="J69" i="1"/>
  <c r="J67" i="1"/>
  <c r="J66" i="1"/>
  <c r="J65" i="1"/>
  <c r="J64" i="1"/>
  <c r="J63" i="1"/>
  <c r="J62" i="1"/>
  <c r="J61" i="1"/>
  <c r="J59" i="1"/>
  <c r="K79" i="1"/>
  <c r="J79" i="1"/>
  <c r="J72" i="1"/>
  <c r="J70" i="1"/>
  <c r="J68" i="1"/>
  <c r="J60" i="1"/>
  <c r="K69" i="1"/>
  <c r="J77" i="1"/>
  <c r="I77" i="1"/>
  <c r="I74" i="1"/>
  <c r="I72" i="1"/>
  <c r="I71" i="1"/>
  <c r="I69" i="1"/>
  <c r="I67" i="1"/>
  <c r="I66" i="1"/>
  <c r="I64" i="1"/>
  <c r="I63" i="1"/>
  <c r="I62" i="1"/>
  <c r="I61" i="1"/>
  <c r="I59" i="1"/>
  <c r="K68" i="1"/>
  <c r="I80" i="1"/>
  <c r="I75" i="1"/>
  <c r="I73" i="1"/>
  <c r="I70" i="1"/>
  <c r="I68" i="1"/>
  <c r="I65" i="1"/>
  <c r="I60" i="1"/>
  <c r="K80" i="1"/>
  <c r="K73" i="1"/>
  <c r="J74" i="1"/>
  <c r="I78" i="1"/>
  <c r="H79" i="1"/>
  <c r="H78" i="1"/>
  <c r="H76" i="1"/>
  <c r="H74" i="1"/>
  <c r="H73" i="1"/>
  <c r="H71" i="1"/>
  <c r="H70" i="1"/>
  <c r="H69" i="1"/>
  <c r="H68" i="1"/>
  <c r="H67" i="1"/>
  <c r="H66" i="1"/>
  <c r="H65" i="1"/>
  <c r="H64" i="1"/>
  <c r="H62" i="1"/>
  <c r="H61" i="1"/>
  <c r="H60" i="1"/>
  <c r="H59" i="1"/>
  <c r="K74" i="1"/>
  <c r="J80" i="1"/>
  <c r="I79" i="1"/>
  <c r="H80" i="1"/>
  <c r="H77" i="1"/>
  <c r="H75" i="1"/>
  <c r="H72" i="1"/>
  <c r="H63" i="1"/>
  <c r="K76" i="1"/>
  <c r="J78" i="1"/>
  <c r="G80" i="1"/>
  <c r="G78" i="1"/>
  <c r="G76" i="1"/>
  <c r="G74" i="1"/>
  <c r="G72" i="1"/>
  <c r="G69" i="1"/>
  <c r="G67" i="1"/>
  <c r="G65" i="1"/>
  <c r="G64" i="1"/>
  <c r="G63" i="1"/>
  <c r="G59" i="1"/>
  <c r="K71" i="1"/>
  <c r="J75" i="1"/>
  <c r="I76" i="1"/>
  <c r="G79" i="1"/>
  <c r="G77" i="1"/>
  <c r="G75" i="1"/>
  <c r="G73" i="1"/>
  <c r="G71" i="1"/>
  <c r="G70" i="1"/>
  <c r="G68" i="1"/>
  <c r="G66" i="1"/>
  <c r="G62" i="1"/>
  <c r="K72" i="1"/>
  <c r="J76" i="1"/>
  <c r="F80" i="1"/>
  <c r="F79" i="1"/>
  <c r="F78" i="1"/>
  <c r="F77" i="1"/>
  <c r="F76" i="1"/>
  <c r="F75" i="1"/>
  <c r="F74" i="1"/>
  <c r="F73" i="1"/>
  <c r="F72" i="1"/>
  <c r="F71" i="1"/>
  <c r="F70" i="1"/>
  <c r="F68" i="1"/>
  <c r="F67" i="1"/>
  <c r="F66" i="1"/>
  <c r="F65" i="1"/>
  <c r="F64" i="1"/>
  <c r="F63" i="1"/>
  <c r="F61" i="1"/>
  <c r="F59" i="1"/>
  <c r="E80" i="1"/>
  <c r="E79" i="1"/>
  <c r="E78" i="1"/>
  <c r="E64" i="1"/>
  <c r="E63" i="1"/>
  <c r="E62" i="1"/>
  <c r="E65" i="1"/>
  <c r="E74" i="1"/>
  <c r="E71" i="1"/>
  <c r="E68" i="1"/>
  <c r="E67" i="1"/>
  <c r="E76" i="1"/>
  <c r="E72" i="1"/>
  <c r="E60" i="1"/>
  <c r="E59" i="1"/>
  <c r="M32" i="1"/>
  <c r="E34" i="1"/>
  <c r="F8" i="1"/>
  <c r="E42" i="1" a="1"/>
  <c r="E37" i="1" a="1"/>
  <c r="E47" i="1" a="1"/>
  <c r="E49" i="1" a="1"/>
  <c r="E44" i="1" a="1"/>
  <c r="E50" i="1" a="1"/>
  <c r="E41" i="1" a="1"/>
  <c r="E38" i="1" a="1"/>
  <c r="E32" i="1" a="1"/>
  <c r="E33" i="1" a="1"/>
  <c r="E43" i="1" a="1"/>
  <c r="E35" i="1" a="1"/>
  <c r="E36" i="1" a="1"/>
  <c r="E48" i="1" a="1"/>
  <c r="E40" i="1" a="1"/>
  <c r="E39" i="1" a="1"/>
  <c r="E45" i="1" a="1"/>
  <c r="E46" i="1" a="1"/>
  <c r="E38" i="1" l="1"/>
  <c r="E50" i="1"/>
  <c r="E36" i="1"/>
  <c r="E35" i="1"/>
  <c r="E43" i="1"/>
  <c r="E41" i="1"/>
  <c r="E44" i="1"/>
  <c r="E47" i="1"/>
  <c r="E37" i="1"/>
  <c r="E42" i="1"/>
  <c r="E46" i="1"/>
  <c r="E40" i="1"/>
  <c r="E49" i="1"/>
  <c r="E48" i="1"/>
  <c r="E45" i="1"/>
  <c r="E39" i="1"/>
  <c r="E33" i="1"/>
  <c r="E32" i="1"/>
  <c r="F5" i="1"/>
  <c r="F6" i="1"/>
  <c r="F7" i="1"/>
  <c r="F9" i="1"/>
  <c r="F13" i="1"/>
  <c r="F14" i="1"/>
  <c r="F15" i="1"/>
  <c r="F16" i="1"/>
  <c r="F18" i="1"/>
  <c r="F19" i="1"/>
  <c r="F21" i="1"/>
  <c r="F22" i="1"/>
  <c r="F23" i="1"/>
  <c r="B26" i="6"/>
  <c r="D27" i="6"/>
  <c r="F28" i="5"/>
  <c r="G28" i="5"/>
  <c r="H28" i="5"/>
  <c r="I28" i="5"/>
  <c r="J28" i="5"/>
  <c r="K28" i="5"/>
  <c r="D27" i="5"/>
  <c r="B26" i="5"/>
  <c r="B26" i="1"/>
  <c r="D4" i="4" a="1"/>
  <c r="D4" i="4" s="1"/>
  <c r="B4" i="4"/>
  <c r="D27" i="2"/>
  <c r="G8" i="1"/>
  <c r="H8" i="1"/>
  <c r="I8" i="1"/>
  <c r="J8" i="1"/>
  <c r="K8" i="1"/>
  <c r="G9" i="1"/>
  <c r="H9" i="1"/>
  <c r="I9" i="1"/>
  <c r="J9" i="1"/>
  <c r="K9" i="1"/>
  <c r="E8" i="1"/>
  <c r="G7" i="1"/>
  <c r="H7" i="1"/>
  <c r="I7" i="1"/>
  <c r="J7" i="1"/>
  <c r="K7" i="1"/>
  <c r="E7" i="1"/>
  <c r="G21" i="1"/>
  <c r="H21" i="1"/>
  <c r="I21" i="1"/>
  <c r="J21" i="1"/>
  <c r="K21" i="1"/>
  <c r="G22" i="1"/>
  <c r="H22" i="1"/>
  <c r="I22" i="1"/>
  <c r="J22" i="1"/>
  <c r="K22" i="1"/>
  <c r="G23" i="1"/>
  <c r="H23" i="1"/>
  <c r="I23" i="1"/>
  <c r="J23" i="1"/>
  <c r="K23" i="1"/>
  <c r="E23" i="1"/>
  <c r="E22" i="1"/>
  <c r="E21" i="1"/>
  <c r="G19" i="1"/>
  <c r="H19" i="1"/>
  <c r="I19" i="1"/>
  <c r="J19" i="1"/>
  <c r="K19" i="1"/>
  <c r="E19" i="1"/>
  <c r="G18" i="1"/>
  <c r="H18" i="1"/>
  <c r="I18" i="1"/>
  <c r="J18" i="1"/>
  <c r="K18" i="1"/>
  <c r="E18" i="1"/>
  <c r="G16" i="1"/>
  <c r="H16" i="1"/>
  <c r="I16" i="1"/>
  <c r="J16" i="1"/>
  <c r="K16" i="1"/>
  <c r="E16" i="1"/>
  <c r="G6" i="1"/>
  <c r="H6" i="1"/>
  <c r="I6" i="1"/>
  <c r="J6" i="1"/>
  <c r="K6" i="1"/>
  <c r="G13" i="1"/>
  <c r="H13" i="1"/>
  <c r="I13" i="1"/>
  <c r="J13" i="1"/>
  <c r="K13" i="1"/>
  <c r="G14" i="1"/>
  <c r="H14" i="1"/>
  <c r="I14" i="1"/>
  <c r="J14" i="1"/>
  <c r="K14" i="1"/>
  <c r="G15" i="1"/>
  <c r="H15" i="1"/>
  <c r="I15" i="1"/>
  <c r="J15" i="1"/>
  <c r="K15" i="1"/>
  <c r="E15" i="1"/>
  <c r="E14" i="1"/>
  <c r="E13" i="1"/>
  <c r="E12" i="1"/>
  <c r="E10" i="1"/>
  <c r="E9" i="1"/>
  <c r="E6" i="1"/>
  <c r="G5" i="1"/>
  <c r="H5" i="1"/>
  <c r="I5" i="1"/>
  <c r="J5" i="1"/>
  <c r="K5" i="1"/>
  <c r="E5" i="1"/>
  <c r="L26" i="1" a="1"/>
  <c r="N25" i="2" a="1"/>
  <c r="L7" i="1" a="1"/>
  <c r="H28" i="1" a="1"/>
  <c r="N18" i="2" a="1"/>
  <c r="N22" i="2" a="1"/>
  <c r="L15" i="1" a="1"/>
  <c r="L9" i="1" a="1"/>
  <c r="L13" i="1" a="1"/>
  <c r="L8" i="1" a="1"/>
  <c r="E28" i="1" a="1"/>
  <c r="L17" i="1" a="1"/>
  <c r="L19" i="1" a="1"/>
  <c r="L11" i="1" a="1"/>
  <c r="N17" i="2" a="1"/>
  <c r="N20" i="2" a="1"/>
  <c r="N10" i="2" a="1"/>
  <c r="L20" i="1" a="1"/>
  <c r="N13" i="2" a="1"/>
  <c r="L16" i="1" a="1"/>
  <c r="N9" i="2" a="1"/>
  <c r="J27" i="1" a="1"/>
  <c r="L10" i="1" a="1"/>
  <c r="G27" i="1" a="1"/>
  <c r="N14" i="2" a="1"/>
  <c r="N24" i="2" a="1"/>
  <c r="L12" i="1" a="1"/>
  <c r="F27" i="1" a="1"/>
  <c r="K28" i="1" a="1"/>
  <c r="N8" i="2" a="1"/>
  <c r="J28" i="1" a="1"/>
  <c r="L25" i="1" a="1"/>
  <c r="F28" i="1" a="1"/>
  <c r="N11" i="2" a="1"/>
  <c r="H27" i="1" a="1"/>
  <c r="L14" i="1" a="1"/>
  <c r="E27" i="1" a="1"/>
  <c r="L22" i="1" a="1"/>
  <c r="L21" i="1" a="1"/>
  <c r="L6" i="1" a="1"/>
  <c r="L5" i="1" a="1"/>
  <c r="L18" i="1" a="1"/>
  <c r="L23" i="1" a="1"/>
  <c r="N6" i="2" a="1"/>
  <c r="G28" i="1" a="1"/>
  <c r="I28" i="1" a="1"/>
  <c r="I27" i="1" a="1"/>
  <c r="K27" i="1" a="1"/>
  <c r="L24" i="1" a="1"/>
  <c r="N26" i="2" a="1"/>
  <c r="N5" i="2" a="1"/>
  <c r="N25" i="2" l="1"/>
  <c r="N17" i="2"/>
  <c r="N13" i="2"/>
  <c r="N11" i="2"/>
  <c r="N9" i="2"/>
  <c r="N26" i="2"/>
  <c r="O26" i="2" s="1"/>
  <c r="N24" i="2"/>
  <c r="N22" i="2"/>
  <c r="N20" i="2"/>
  <c r="N18" i="2"/>
  <c r="N14" i="2"/>
  <c r="N10" i="2"/>
  <c r="N8" i="2"/>
  <c r="N6" i="2"/>
  <c r="N5" i="2"/>
  <c r="G4" i="4"/>
  <c r="G20" i="4"/>
  <c r="G16" i="4"/>
  <c r="G12" i="4"/>
  <c r="G8" i="4"/>
  <c r="G23" i="4"/>
  <c r="G19" i="4"/>
  <c r="G15" i="4"/>
  <c r="G11" i="4"/>
  <c r="G7" i="4"/>
  <c r="G22" i="4"/>
  <c r="G18" i="4"/>
  <c r="G14" i="4"/>
  <c r="G10" i="4"/>
  <c r="G6" i="4"/>
  <c r="G21" i="4"/>
  <c r="G17" i="4"/>
  <c r="G13" i="4"/>
  <c r="G9" i="4"/>
  <c r="G5" i="4"/>
  <c r="K28" i="1"/>
  <c r="I28" i="1"/>
  <c r="G28" i="1"/>
  <c r="J28" i="1"/>
  <c r="H28" i="1"/>
  <c r="F28" i="1"/>
  <c r="E28" i="1"/>
  <c r="K27" i="1"/>
  <c r="I27" i="1"/>
  <c r="G27" i="1"/>
  <c r="J27" i="1"/>
  <c r="H27" i="1"/>
  <c r="F27" i="1"/>
  <c r="E27" i="1"/>
  <c r="L5" i="1"/>
  <c r="L8" i="1"/>
  <c r="L7" i="1"/>
  <c r="L6" i="1"/>
  <c r="L26" i="1"/>
  <c r="L22" i="1"/>
  <c r="L18" i="1"/>
  <c r="L16" i="1"/>
  <c r="L14" i="1"/>
  <c r="L12" i="1"/>
  <c r="L10" i="1"/>
  <c r="L24" i="1"/>
  <c r="L20" i="1"/>
  <c r="L25" i="1"/>
  <c r="L23" i="1"/>
  <c r="L21" i="1"/>
  <c r="L19" i="1"/>
  <c r="L17" i="1"/>
  <c r="L15" i="1"/>
  <c r="L13" i="1"/>
  <c r="L11" i="1"/>
  <c r="L9" i="1"/>
  <c r="D27" i="1"/>
  <c r="F62" i="1" a="1"/>
  <c r="F69" i="1" a="1"/>
  <c r="E66" i="1" a="1"/>
  <c r="G61" i="1" a="1"/>
  <c r="F60" i="1" a="1"/>
  <c r="E77" i="1" a="1"/>
  <c r="E73" i="1" a="1"/>
  <c r="E69" i="1" a="1"/>
  <c r="G60" i="1" a="1"/>
  <c r="E70" i="1" a="1"/>
  <c r="E75" i="1" a="1"/>
  <c r="E61" i="1" a="1"/>
  <c r="F62" i="1" l="1"/>
  <c r="F69" i="1"/>
  <c r="E61" i="1"/>
  <c r="F60" i="1"/>
  <c r="G60" i="1"/>
  <c r="G61" i="1"/>
  <c r="E66" i="1"/>
  <c r="E75" i="1"/>
  <c r="E73" i="1"/>
  <c r="E70" i="1"/>
  <c r="E69" i="1"/>
  <c r="E77" i="1"/>
  <c r="F54" i="1"/>
  <c r="E54" i="1"/>
  <c r="O22" i="2"/>
  <c r="O11" i="2"/>
  <c r="G24" i="4"/>
  <c r="F25" i="2" s="1"/>
  <c r="O10" i="2"/>
  <c r="O5" i="2"/>
  <c r="O14" i="2"/>
  <c r="O24" i="2"/>
  <c r="O13" i="2"/>
  <c r="F5" i="2"/>
  <c r="E5" i="6" s="1"/>
  <c r="O6" i="2"/>
  <c r="O18" i="2"/>
  <c r="O17" i="2"/>
  <c r="O8" i="2"/>
  <c r="O20" i="2"/>
  <c r="O9" i="2"/>
  <c r="F6" i="2"/>
  <c r="E6" i="6" s="1"/>
  <c r="F10" i="2"/>
  <c r="E10" i="6" s="1"/>
  <c r="F14" i="2"/>
  <c r="E14" i="6" s="1"/>
  <c r="F18" i="2"/>
  <c r="E18" i="6" s="1"/>
  <c r="F22" i="2"/>
  <c r="E22" i="6" s="1"/>
  <c r="F26" i="2"/>
  <c r="F7" i="2"/>
  <c r="E7" i="6" s="1"/>
  <c r="F11" i="2"/>
  <c r="E11" i="6" s="1"/>
  <c r="F15" i="2"/>
  <c r="E15" i="6" s="1"/>
  <c r="F19" i="2"/>
  <c r="E19" i="6" s="1"/>
  <c r="F23" i="2"/>
  <c r="E23" i="6" s="1"/>
  <c r="F13" i="2"/>
  <c r="E13" i="6" s="1"/>
  <c r="F21" i="2"/>
  <c r="E21" i="6" s="1"/>
  <c r="F8" i="2"/>
  <c r="E8" i="6" s="1"/>
  <c r="F12" i="2"/>
  <c r="E12" i="6" s="1"/>
  <c r="F16" i="2"/>
  <c r="E16" i="6" s="1"/>
  <c r="F20" i="2"/>
  <c r="E20" i="6" s="1"/>
  <c r="F24" i="2"/>
  <c r="F9" i="2"/>
  <c r="E9" i="6" s="1"/>
  <c r="F17" i="2"/>
  <c r="E17" i="6" s="1"/>
  <c r="K5" i="2"/>
  <c r="K6" i="2"/>
  <c r="K7" i="2"/>
  <c r="K8" i="2"/>
  <c r="K9" i="2"/>
  <c r="K10" i="2"/>
  <c r="K11" i="2"/>
  <c r="H5" i="2"/>
  <c r="H6" i="2"/>
  <c r="H7" i="2"/>
  <c r="H8" i="2"/>
  <c r="H9" i="2"/>
  <c r="H10" i="2"/>
  <c r="H11" i="2"/>
  <c r="J5" i="2"/>
  <c r="J6" i="2"/>
  <c r="J7" i="2"/>
  <c r="J8" i="2"/>
  <c r="J9" i="2"/>
  <c r="J10" i="2"/>
  <c r="J11" i="2"/>
  <c r="I6" i="2"/>
  <c r="I7" i="2"/>
  <c r="I10" i="2"/>
  <c r="I11" i="2"/>
  <c r="I9" i="2"/>
  <c r="I5" i="2"/>
  <c r="I8" i="2"/>
  <c r="L5" i="2"/>
  <c r="L6" i="2"/>
  <c r="L7" i="2"/>
  <c r="L8" i="2"/>
  <c r="L9" i="2"/>
  <c r="L10" i="2"/>
  <c r="L11" i="2"/>
  <c r="K14" i="2"/>
  <c r="K26" i="2"/>
  <c r="K13" i="2"/>
  <c r="K17" i="2"/>
  <c r="K21" i="2"/>
  <c r="K25" i="2"/>
  <c r="K23" i="2"/>
  <c r="K18" i="2"/>
  <c r="K12" i="2"/>
  <c r="K16" i="2"/>
  <c r="K20" i="2"/>
  <c r="K24" i="2"/>
  <c r="K15" i="2"/>
  <c r="K19" i="2"/>
  <c r="K22" i="2"/>
  <c r="G26" i="2"/>
  <c r="H14" i="2"/>
  <c r="H18" i="2"/>
  <c r="H22" i="2"/>
  <c r="H26" i="2"/>
  <c r="H16" i="2"/>
  <c r="H20" i="2"/>
  <c r="H15" i="2"/>
  <c r="H23" i="2"/>
  <c r="H13" i="2"/>
  <c r="H17" i="2"/>
  <c r="H21" i="2"/>
  <c r="H25" i="2"/>
  <c r="H12" i="2"/>
  <c r="H24" i="2"/>
  <c r="H19" i="2"/>
  <c r="J12" i="2"/>
  <c r="J16" i="2"/>
  <c r="J20" i="2"/>
  <c r="J24" i="2"/>
  <c r="J22" i="2"/>
  <c r="J13" i="2"/>
  <c r="J21" i="2"/>
  <c r="J25" i="2"/>
  <c r="J15" i="2"/>
  <c r="J19" i="2"/>
  <c r="J23" i="2"/>
  <c r="J14" i="2"/>
  <c r="J18" i="2"/>
  <c r="J26" i="2"/>
  <c r="J17" i="2"/>
  <c r="I12" i="2"/>
  <c r="I20" i="2"/>
  <c r="I15" i="2"/>
  <c r="I19" i="2"/>
  <c r="I23" i="2"/>
  <c r="I21" i="2"/>
  <c r="I14" i="2"/>
  <c r="I18" i="2"/>
  <c r="I22" i="2"/>
  <c r="I26" i="2"/>
  <c r="I13" i="2"/>
  <c r="I17" i="2"/>
  <c r="I25" i="2"/>
  <c r="I16" i="2"/>
  <c r="I24" i="2"/>
  <c r="L15" i="2"/>
  <c r="L14" i="2"/>
  <c r="L18" i="2"/>
  <c r="L22" i="2"/>
  <c r="L26" i="2"/>
  <c r="L12" i="2"/>
  <c r="L24" i="2"/>
  <c r="L23" i="2"/>
  <c r="L13" i="2"/>
  <c r="L17" i="2"/>
  <c r="L21" i="2"/>
  <c r="L25" i="2"/>
  <c r="L16" i="2"/>
  <c r="L20" i="2"/>
  <c r="L19" i="2"/>
  <c r="H4" i="4"/>
  <c r="H5" i="4"/>
  <c r="G6" i="2" s="1"/>
  <c r="H9" i="4"/>
  <c r="G10" i="2" s="1"/>
  <c r="H13" i="4"/>
  <c r="G14" i="2" s="1"/>
  <c r="H17" i="4"/>
  <c r="G18" i="2" s="1"/>
  <c r="H21" i="4"/>
  <c r="G22" i="2" s="1"/>
  <c r="H6" i="4"/>
  <c r="G7" i="2" s="1"/>
  <c r="H10" i="4"/>
  <c r="G11" i="2" s="1"/>
  <c r="H14" i="4"/>
  <c r="G15" i="2" s="1"/>
  <c r="H18" i="4"/>
  <c r="G19" i="2" s="1"/>
  <c r="H22" i="4"/>
  <c r="G23" i="2" s="1"/>
  <c r="H7" i="4"/>
  <c r="G8" i="2" s="1"/>
  <c r="H11" i="4"/>
  <c r="G12" i="2" s="1"/>
  <c r="H15" i="4"/>
  <c r="G16" i="2" s="1"/>
  <c r="H19" i="4"/>
  <c r="G20" i="2" s="1"/>
  <c r="H23" i="4"/>
  <c r="G24" i="2" s="1"/>
  <c r="H8" i="4"/>
  <c r="G9" i="2" s="1"/>
  <c r="H12" i="4"/>
  <c r="G13" i="2" s="1"/>
  <c r="H16" i="4"/>
  <c r="G17" i="2" s="1"/>
  <c r="H20" i="4"/>
  <c r="G21" i="2" s="1"/>
  <c r="L27" i="1"/>
  <c r="M20" i="2" a="1"/>
  <c r="N23" i="2" a="1"/>
  <c r="M19" i="2" a="1"/>
  <c r="N19" i="2" a="1"/>
  <c r="M24" i="2" a="1"/>
  <c r="M14" i="2" a="1"/>
  <c r="M11" i="2" a="1"/>
  <c r="M15" i="2" a="1"/>
  <c r="M25" i="2" a="1"/>
  <c r="F29" i="2" a="1"/>
  <c r="M10" i="2" a="1"/>
  <c r="N16" i="2" a="1"/>
  <c r="M26" i="2" a="1"/>
  <c r="M23" i="2" a="1"/>
  <c r="M12" i="2" a="1"/>
  <c r="M7" i="2" a="1"/>
  <c r="M13" i="2" a="1"/>
  <c r="N12" i="2" a="1"/>
  <c r="M22" i="2" a="1"/>
  <c r="M9" i="2" a="1"/>
  <c r="N7" i="2" a="1"/>
  <c r="N21" i="2" a="1"/>
  <c r="N15" i="2" a="1"/>
  <c r="M21" i="2" a="1"/>
  <c r="M8" i="2" a="1"/>
  <c r="M6" i="2" a="1"/>
  <c r="M5" i="2" a="1"/>
  <c r="M16" i="2" a="1"/>
  <c r="M18" i="2" a="1"/>
  <c r="M17" i="2" a="1"/>
  <c r="E28" i="6" a="1"/>
  <c r="E27" i="6" a="1"/>
  <c r="G54" i="1" l="1"/>
  <c r="O25" i="2"/>
  <c r="E27" i="6"/>
  <c r="E28" i="6"/>
  <c r="M17" i="2"/>
  <c r="M20" i="2"/>
  <c r="M23" i="2"/>
  <c r="M7" i="2"/>
  <c r="M16" i="2"/>
  <c r="M19" i="2"/>
  <c r="M26" i="2"/>
  <c r="M10" i="2"/>
  <c r="M25" i="2"/>
  <c r="M12" i="2"/>
  <c r="M15" i="2"/>
  <c r="M21" i="2"/>
  <c r="M24" i="2"/>
  <c r="M11" i="2"/>
  <c r="N16" i="2"/>
  <c r="O16" i="2" s="1"/>
  <c r="N12" i="2"/>
  <c r="O12" i="2" s="1"/>
  <c r="N23" i="2"/>
  <c r="O23" i="2" s="1"/>
  <c r="N7" i="2"/>
  <c r="O7" i="2" s="1"/>
  <c r="N19" i="2"/>
  <c r="O19" i="2" s="1"/>
  <c r="N21" i="2"/>
  <c r="O21" i="2" s="1"/>
  <c r="N15" i="2"/>
  <c r="O15" i="2" s="1"/>
  <c r="M13" i="2"/>
  <c r="M18" i="2"/>
  <c r="M6" i="2"/>
  <c r="M9" i="2"/>
  <c r="M14" i="2"/>
  <c r="M22" i="2"/>
  <c r="M8" i="2"/>
  <c r="M5" i="2"/>
  <c r="F29" i="2"/>
  <c r="G5" i="2"/>
  <c r="H24" i="4"/>
  <c r="H54" i="1" l="1"/>
  <c r="E29" i="6"/>
  <c r="H31" i="2"/>
  <c r="N28" i="2"/>
  <c r="M28" i="2"/>
  <c r="G25" i="2"/>
  <c r="F28" i="2" a="1"/>
  <c r="I54" i="1" l="1"/>
  <c r="F6" i="6"/>
  <c r="F10" i="6"/>
  <c r="F14" i="6"/>
  <c r="F18" i="6"/>
  <c r="F22" i="6"/>
  <c r="F17" i="6"/>
  <c r="F7" i="6"/>
  <c r="F11" i="6"/>
  <c r="F15" i="6"/>
  <c r="F19" i="6"/>
  <c r="F23" i="6"/>
  <c r="F13" i="6"/>
  <c r="F8" i="6"/>
  <c r="F12" i="6"/>
  <c r="F16" i="6"/>
  <c r="F20" i="6"/>
  <c r="F24" i="6"/>
  <c r="F9" i="6"/>
  <c r="F21" i="6"/>
  <c r="F5" i="6"/>
  <c r="F28" i="2"/>
  <c r="F28" i="6" a="1"/>
  <c r="J54" i="1" l="1"/>
  <c r="F28" i="6"/>
  <c r="E28" i="5"/>
  <c r="F30" i="2"/>
  <c r="O28" i="2"/>
  <c r="K54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<sst xmlns="http://schemas.openxmlformats.org/spreadsheetml/2006/main" count="182" uniqueCount="57">
  <si>
    <t>NOM</t>
  </si>
  <si>
    <t>FCT</t>
  </si>
  <si>
    <t>staropoli</t>
  </si>
  <si>
    <t>arnaud</t>
  </si>
  <si>
    <t>sanz</t>
  </si>
  <si>
    <t>bremond</t>
  </si>
  <si>
    <t>simon</t>
  </si>
  <si>
    <t>cauchi</t>
  </si>
  <si>
    <t>leonard</t>
  </si>
  <si>
    <t>dez</t>
  </si>
  <si>
    <t>marie</t>
  </si>
  <si>
    <t>manceron</t>
  </si>
  <si>
    <t>deleury</t>
  </si>
  <si>
    <t>OP</t>
  </si>
  <si>
    <t>AGT</t>
  </si>
  <si>
    <t>villeton</t>
  </si>
  <si>
    <t>boissie</t>
  </si>
  <si>
    <t>dimarco</t>
  </si>
  <si>
    <t>rolland</t>
  </si>
  <si>
    <t>donze</t>
  </si>
  <si>
    <t>NON gréviste</t>
  </si>
  <si>
    <t>taux horaire</t>
  </si>
  <si>
    <t>total des pertes en Brut</t>
  </si>
  <si>
    <t>taux horaire moyen</t>
  </si>
  <si>
    <t>gréviste 8h</t>
  </si>
  <si>
    <t>absent</t>
  </si>
  <si>
    <t>gréve 1 h</t>
  </si>
  <si>
    <t xml:space="preserve">total taux horaire </t>
  </si>
  <si>
    <t>%</t>
  </si>
  <si>
    <t>rembourssement</t>
  </si>
  <si>
    <t>total perte</t>
  </si>
  <si>
    <t>nb agent</t>
  </si>
  <si>
    <t>Reste à charge</t>
  </si>
  <si>
    <t>somme à mettre dans la gagnote</t>
  </si>
  <si>
    <t>nb agent non gréviste</t>
  </si>
  <si>
    <t>A1</t>
  </si>
  <si>
    <t>A2</t>
  </si>
  <si>
    <t>A3</t>
  </si>
  <si>
    <t>A4</t>
  </si>
  <si>
    <t>A5</t>
  </si>
  <si>
    <t>A6</t>
  </si>
  <si>
    <t>A8</t>
  </si>
  <si>
    <t>A9</t>
  </si>
  <si>
    <t>A10</t>
  </si>
  <si>
    <t>A11</t>
  </si>
  <si>
    <t>A12</t>
  </si>
  <si>
    <t>A14</t>
  </si>
  <si>
    <t>A15</t>
  </si>
  <si>
    <t>A16</t>
  </si>
  <si>
    <t>A17</t>
  </si>
  <si>
    <t>A18</t>
  </si>
  <si>
    <t>A19</t>
  </si>
  <si>
    <t>Contrôle</t>
  </si>
  <si>
    <t>(ligne à supprimer une fois fonction validée)</t>
  </si>
  <si>
    <t>Répartition NON grévistes selon taux horaire en %</t>
  </si>
  <si>
    <t>Répartition NON grévistes selon taux horaire en €</t>
  </si>
  <si>
    <t>Param fonction : noms As Range, tauxH As Range, journée As Range, nom As String, couleur As Range [, Optional totalARepartir]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</si>
</sst>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_€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rgb="FF00B0F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7" xfId="0" applyBorder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164" fontId="2" fillId="0" borderId="21" xfId="0" applyNumberFormat="1" applyFont="1" applyBorder="1" applyAlignment="1">
      <alignment horizontal="center"/>
    </xf>
    <xf numFmtId="0" fontId="1" fillId="0" borderId="0" xfId="0" applyFont="1"/>
    <xf numFmtId="14" fontId="1" fillId="0" borderId="0" xfId="0" applyNumberFormat="1" applyFont="1" applyAlignment="1">
      <alignment horizontal="center"/>
    </xf>
    <xf numFmtId="14" fontId="1" fillId="0" borderId="14" xfId="0" applyNumberFormat="1" applyFont="1" applyBorder="1" applyAlignment="1">
      <alignment horizontal="center"/>
    </xf>
    <xf numFmtId="14" fontId="1" fillId="0" borderId="15" xfId="0" applyNumberFormat="1" applyFont="1" applyBorder="1" applyAlignment="1">
      <alignment horizontal="center"/>
    </xf>
    <xf numFmtId="14" fontId="1" fillId="0" borderId="17" xfId="0" applyNumberFormat="1" applyFont="1" applyBorder="1" applyAlignment="1">
      <alignment horizontal="center"/>
    </xf>
    <xf numFmtId="14" fontId="1" fillId="0" borderId="0" xfId="0" applyNumberFormat="1" applyFont="1"/>
    <xf numFmtId="0" fontId="1" fillId="2" borderId="2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2" fontId="1" fillId="6" borderId="16" xfId="0" applyNumberFormat="1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6" borderId="18" xfId="0" applyFont="1" applyFill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164" fontId="1" fillId="2" borderId="22" xfId="0" applyNumberFormat="1" applyFont="1" applyFill="1" applyBorder="1" applyAlignment="1">
      <alignment horizontal="center"/>
    </xf>
    <xf numFmtId="2" fontId="1" fillId="6" borderId="27" xfId="0" applyNumberFormat="1" applyFont="1" applyFill="1" applyBorder="1" applyAlignment="1">
      <alignment horizontal="center"/>
    </xf>
    <xf numFmtId="0" fontId="1" fillId="6" borderId="28" xfId="0" applyFont="1" applyFill="1" applyBorder="1" applyAlignment="1">
      <alignment horizontal="center"/>
    </xf>
    <xf numFmtId="0" fontId="1" fillId="6" borderId="29" xfId="0" applyFont="1" applyFill="1" applyBorder="1" applyAlignment="1">
      <alignment horizontal="center"/>
    </xf>
    <xf numFmtId="164" fontId="2" fillId="0" borderId="22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2" fontId="1" fillId="3" borderId="8" xfId="0" applyNumberFormat="1" applyFont="1" applyFill="1" applyBorder="1" applyAlignment="1">
      <alignment horizontal="center"/>
    </xf>
    <xf numFmtId="2" fontId="1" fillId="7" borderId="8" xfId="0" applyNumberFormat="1" applyFont="1" applyFill="1" applyBorder="1" applyAlignment="1">
      <alignment horizontal="center"/>
    </xf>
    <xf numFmtId="164" fontId="2" fillId="3" borderId="10" xfId="0" applyNumberFormat="1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2" fontId="1" fillId="3" borderId="3" xfId="0" applyNumberFormat="1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19" xfId="0" applyFont="1" applyFill="1" applyBorder="1" applyAlignment="1">
      <alignment horizontal="center"/>
    </xf>
    <xf numFmtId="2" fontId="1" fillId="5" borderId="3" xfId="0" applyNumberFormat="1" applyFont="1" applyFill="1" applyBorder="1" applyAlignment="1">
      <alignment horizontal="center"/>
    </xf>
    <xf numFmtId="2" fontId="1" fillId="4" borderId="3" xfId="0" applyNumberFormat="1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7" borderId="13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164" fontId="1" fillId="0" borderId="23" xfId="0" applyNumberFormat="1" applyFont="1" applyBorder="1" applyAlignment="1">
      <alignment horizontal="center"/>
    </xf>
    <xf numFmtId="0" fontId="1" fillId="3" borderId="30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2" fontId="1" fillId="7" borderId="3" xfId="0" applyNumberFormat="1" applyFont="1" applyFill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3" borderId="22" xfId="0" applyNumberFormat="1" applyFont="1" applyFill="1" applyBorder="1" applyAlignment="1">
      <alignment horizontal="center"/>
    </xf>
    <xf numFmtId="164" fontId="2" fillId="7" borderId="12" xfId="0" applyNumberFormat="1" applyFont="1" applyFill="1" applyBorder="1" applyAlignment="1">
      <alignment horizontal="center"/>
    </xf>
    <xf numFmtId="2" fontId="1" fillId="0" borderId="33" xfId="0" applyNumberFormat="1" applyFont="1" applyBorder="1" applyAlignment="1">
      <alignment horizontal="center"/>
    </xf>
    <xf numFmtId="0" fontId="1" fillId="7" borderId="34" xfId="0" applyFont="1" applyFill="1" applyBorder="1" applyAlignment="1">
      <alignment horizontal="center"/>
    </xf>
    <xf numFmtId="0" fontId="1" fillId="7" borderId="35" xfId="0" applyFont="1" applyFill="1" applyBorder="1" applyAlignment="1">
      <alignment horizontal="center"/>
    </xf>
    <xf numFmtId="2" fontId="1" fillId="3" borderId="36" xfId="0" applyNumberFormat="1" applyFont="1" applyFill="1" applyBorder="1" applyAlignment="1">
      <alignment horizontal="center"/>
    </xf>
    <xf numFmtId="2" fontId="1" fillId="5" borderId="37" xfId="0" applyNumberFormat="1" applyFont="1" applyFill="1" applyBorder="1" applyAlignment="1">
      <alignment horizontal="center"/>
    </xf>
    <xf numFmtId="2" fontId="1" fillId="5" borderId="9" xfId="0" applyNumberFormat="1" applyFont="1" applyFill="1" applyBorder="1" applyAlignment="1">
      <alignment horizontal="center"/>
    </xf>
    <xf numFmtId="2" fontId="1" fillId="5" borderId="38" xfId="0" applyNumberFormat="1" applyFont="1" applyFill="1" applyBorder="1" applyAlignment="1">
      <alignment horizontal="center"/>
    </xf>
    <xf numFmtId="2" fontId="1" fillId="8" borderId="8" xfId="0" applyNumberFormat="1" applyFont="1" applyFill="1" applyBorder="1" applyAlignment="1">
      <alignment horizontal="center"/>
    </xf>
    <xf numFmtId="2" fontId="1" fillId="8" borderId="3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8" borderId="7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3" fillId="0" borderId="14" xfId="0" applyNumberFormat="1" applyFont="1" applyBorder="1" applyAlignment="1">
      <alignment horizontal="center" vertical="center"/>
    </xf>
    <xf numFmtId="14" fontId="3" fillId="0" borderId="15" xfId="0" applyNumberFormat="1" applyFont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2" fontId="3" fillId="6" borderId="16" xfId="0" applyNumberFormat="1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2" fontId="3" fillId="6" borderId="27" xfId="0" applyNumberFormat="1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 vertical="center"/>
    </xf>
    <xf numFmtId="0" fontId="3" fillId="6" borderId="29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164" fontId="4" fillId="3" borderId="39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164" fontId="3" fillId="0" borderId="23" xfId="0" applyNumberFormat="1" applyFont="1" applyBorder="1" applyAlignment="1">
      <alignment horizontal="center" vertical="center"/>
    </xf>
    <xf numFmtId="164" fontId="3" fillId="2" borderId="32" xfId="0" applyNumberFormat="1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0" fillId="0" borderId="32" xfId="0" applyBorder="1"/>
    <xf numFmtId="0" fontId="0" fillId="0" borderId="12" xfId="0" applyBorder="1"/>
    <xf numFmtId="0" fontId="0" fillId="0" borderId="40" xfId="0" applyBorder="1"/>
    <xf numFmtId="0" fontId="0" fillId="0" borderId="19" xfId="0" applyBorder="1"/>
    <xf numFmtId="0" fontId="0" fillId="0" borderId="20" xfId="0" applyBorder="1"/>
    <xf numFmtId="2" fontId="0" fillId="0" borderId="0" xfId="0" applyNumberFormat="1" applyAlignment="1">
      <alignment horizontal="center" vertical="center"/>
    </xf>
    <xf numFmtId="0" fontId="0" fillId="0" borderId="30" xfId="0" applyBorder="1" applyAlignment="1">
      <alignment horizontal="center"/>
    </xf>
    <xf numFmtId="2" fontId="0" fillId="0" borderId="30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164" fontId="4" fillId="7" borderId="0" xfId="0" applyNumberFormat="1" applyFont="1" applyFill="1" applyAlignment="1">
      <alignment horizontal="center" vertical="center"/>
    </xf>
    <xf numFmtId="164" fontId="4" fillId="7" borderId="12" xfId="0" applyNumberFormat="1" applyFont="1" applyFill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0" fontId="0" fillId="0" borderId="41" xfId="0" applyBorder="1"/>
    <xf numFmtId="0" fontId="0" fillId="0" borderId="3" xfId="0" applyBorder="1"/>
    <xf numFmtId="0" fontId="0" fillId="0" borderId="4" xfId="0" applyBorder="1"/>
    <xf numFmtId="0" fontId="1" fillId="2" borderId="25" xfId="0" applyFont="1" applyFill="1" applyBorder="1" applyAlignment="1">
      <alignment horizontal="center"/>
    </xf>
    <xf numFmtId="164" fontId="1" fillId="2" borderId="31" xfId="0" applyNumberFormat="1" applyFont="1" applyFill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164" fontId="4" fillId="5" borderId="39" xfId="0" applyNumberFormat="1" applyFont="1" applyFill="1" applyBorder="1" applyAlignment="1">
      <alignment horizontal="center" vertical="center"/>
    </xf>
    <xf numFmtId="164" fontId="1" fillId="9" borderId="6" xfId="0" applyNumberFormat="1" applyFont="1" applyFill="1" applyBorder="1" applyAlignment="1">
      <alignment horizontal="center"/>
    </xf>
    <xf numFmtId="164" fontId="2" fillId="7" borderId="10" xfId="0" applyNumberFormat="1" applyFont="1" applyFill="1" applyBorder="1" applyAlignment="1">
      <alignment horizontal="center"/>
    </xf>
    <xf numFmtId="2" fontId="1" fillId="7" borderId="33" xfId="0" applyNumberFormat="1" applyFont="1" applyFill="1" applyBorder="1" applyAlignment="1">
      <alignment horizontal="center"/>
    </xf>
    <xf numFmtId="164" fontId="2" fillId="7" borderId="22" xfId="0" applyNumberFormat="1" applyFont="1" applyFill="1" applyBorder="1" applyAlignment="1">
      <alignment horizontal="center"/>
    </xf>
    <xf numFmtId="2" fontId="1" fillId="7" borderId="37" xfId="0" applyNumberFormat="1" applyFont="1" applyFill="1" applyBorder="1" applyAlignment="1">
      <alignment horizontal="center"/>
    </xf>
    <xf numFmtId="2" fontId="1" fillId="7" borderId="9" xfId="0" applyNumberFormat="1" applyFont="1" applyFill="1" applyBorder="1" applyAlignment="1">
      <alignment horizontal="center"/>
    </xf>
    <xf numFmtId="2" fontId="1" fillId="7" borderId="38" xfId="0" applyNumberFormat="1" applyFont="1" applyFill="1" applyBorder="1" applyAlignment="1">
      <alignment horizontal="center"/>
    </xf>
    <xf numFmtId="2" fontId="1" fillId="7" borderId="36" xfId="0" applyNumberFormat="1" applyFont="1" applyFill="1" applyBorder="1" applyAlignment="1">
      <alignment horizontal="center"/>
    </xf>
    <xf numFmtId="164" fontId="2" fillId="7" borderId="0" xfId="0" applyNumberFormat="1" applyFont="1" applyFill="1" applyAlignment="1">
      <alignment horizontal="center"/>
    </xf>
    <xf numFmtId="2" fontId="3" fillId="5" borderId="0" xfId="0" applyNumberFormat="1" applyFont="1" applyFill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165" fontId="1" fillId="3" borderId="8" xfId="0" applyNumberFormat="1" applyFont="1" applyFill="1" applyBorder="1" applyAlignment="1">
      <alignment horizontal="center"/>
    </xf>
    <xf numFmtId="165" fontId="1" fillId="8" borderId="8" xfId="0" applyNumberFormat="1" applyFont="1" applyFill="1" applyBorder="1" applyAlignment="1">
      <alignment horizontal="center"/>
    </xf>
    <xf numFmtId="165" fontId="1" fillId="7" borderId="8" xfId="0" applyNumberFormat="1" applyFont="1" applyFill="1" applyBorder="1" applyAlignment="1">
      <alignment horizontal="center"/>
    </xf>
    <xf numFmtId="165" fontId="1" fillId="8" borderId="3" xfId="0" applyNumberFormat="1" applyFont="1" applyFill="1" applyBorder="1" applyAlignment="1">
      <alignment horizontal="center"/>
    </xf>
    <xf numFmtId="165" fontId="1" fillId="7" borderId="3" xfId="0" applyNumberFormat="1" applyFont="1" applyFill="1" applyBorder="1" applyAlignment="1">
      <alignment horizontal="center"/>
    </xf>
    <xf numFmtId="165" fontId="1" fillId="5" borderId="3" xfId="0" applyNumberFormat="1" applyFont="1" applyFill="1" applyBorder="1" applyAlignment="1">
      <alignment horizontal="center"/>
    </xf>
    <xf numFmtId="165" fontId="1" fillId="3" borderId="3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165" fontId="1" fillId="7" borderId="13" xfId="0" applyNumberFormat="1" applyFont="1" applyFill="1" applyBorder="1" applyAlignment="1">
      <alignment horizontal="center"/>
    </xf>
    <xf numFmtId="165" fontId="1" fillId="0" borderId="3" xfId="0" applyNumberFormat="1" applyFont="1" applyBorder="1" applyAlignment="1">
      <alignment horizontal="center"/>
    </xf>
    <xf numFmtId="165" fontId="1" fillId="7" borderId="1" xfId="0" applyNumberFormat="1" applyFont="1" applyFill="1" applyBorder="1" applyAlignment="1">
      <alignment horizontal="center"/>
    </xf>
    <xf numFmtId="165" fontId="1" fillId="7" borderId="19" xfId="0" applyNumberFormat="1" applyFont="1" applyFill="1" applyBorder="1" applyAlignment="1">
      <alignment horizontal="center"/>
    </xf>
    <xf numFmtId="165" fontId="1" fillId="8" borderId="1" xfId="0" applyNumberFormat="1" applyFont="1" applyFill="1" applyBorder="1" applyAlignment="1">
      <alignment horizontal="center"/>
    </xf>
    <xf numFmtId="165" fontId="1" fillId="7" borderId="34" xfId="0" applyNumberFormat="1" applyFont="1" applyFill="1" applyBorder="1" applyAlignment="1">
      <alignment horizontal="center"/>
    </xf>
    <xf numFmtId="165" fontId="1" fillId="7" borderId="35" xfId="0" applyNumberFormat="1" applyFont="1" applyFill="1" applyBorder="1" applyAlignment="1">
      <alignment horizontal="center"/>
    </xf>
    <xf numFmtId="4" fontId="3" fillId="0" borderId="6" xfId="0" applyNumberFormat="1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/>
    </xf>
    <xf numFmtId="164" fontId="1" fillId="5" borderId="0" xfId="0" applyNumberFormat="1" applyFont="1" applyFill="1" applyAlignment="1">
      <alignment horizontal="center"/>
    </xf>
    <xf numFmtId="164" fontId="2" fillId="0" borderId="0" xfId="0" applyNumberFormat="1" applyFont="1" applyAlignment="1">
      <alignment horizontal="left"/>
    </xf>
    <xf numFmtId="0" fontId="6" fillId="0" borderId="0" xfId="0" applyFont="1"/>
    <xf numFmtId="164" fontId="6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/>
    </xf>
    <xf numFmtId="0" fontId="1" fillId="0" borderId="0" xfId="0" quotePrefix="1" applyFont="1"/>
    <xf numFmtId="164" fontId="1" fillId="2" borderId="42" xfId="0" applyNumberFormat="1" applyFont="1" applyFill="1" applyBorder="1" applyAlignment="1">
      <alignment horizontal="center"/>
    </xf>
    <xf numFmtId="14" fontId="1" fillId="2" borderId="43" xfId="0" applyNumberFormat="1" applyFont="1" applyFill="1" applyBorder="1" applyAlignment="1">
      <alignment horizontal="center"/>
    </xf>
    <xf numFmtId="14" fontId="1" fillId="2" borderId="44" xfId="0" applyNumberFormat="1" applyFont="1" applyFill="1" applyBorder="1" applyAlignment="1">
      <alignment horizontal="center"/>
    </xf>
    <xf numFmtId="0" fontId="1" fillId="0" borderId="45" xfId="0" applyFont="1" applyBorder="1" applyAlignment="1">
      <alignment horizontal="center"/>
    </xf>
    <xf numFmtId="10" fontId="1" fillId="0" borderId="46" xfId="0" applyNumberFormat="1" applyFont="1" applyFill="1" applyBorder="1" applyAlignment="1">
      <alignment horizontal="center"/>
    </xf>
    <xf numFmtId="164" fontId="1" fillId="0" borderId="45" xfId="0" applyNumberFormat="1" applyFont="1" applyBorder="1" applyAlignment="1">
      <alignment horizontal="center"/>
    </xf>
    <xf numFmtId="164" fontId="1" fillId="0" borderId="48" xfId="0" applyNumberFormat="1" applyFont="1" applyBorder="1" applyAlignment="1">
      <alignment horizontal="center"/>
    </xf>
    <xf numFmtId="2" fontId="1" fillId="0" borderId="46" xfId="0" applyNumberFormat="1" applyFont="1" applyFill="1" applyBorder="1" applyAlignment="1">
      <alignment horizontal="center"/>
    </xf>
    <xf numFmtId="10" fontId="1" fillId="0" borderId="47" xfId="0" applyNumberFormat="1" applyFont="1" applyFill="1" applyBorder="1" applyAlignment="1">
      <alignment horizontal="center"/>
    </xf>
    <xf numFmtId="10" fontId="1" fillId="0" borderId="49" xfId="0" applyNumberFormat="1" applyFont="1" applyFill="1" applyBorder="1" applyAlignment="1">
      <alignment horizontal="center"/>
    </xf>
    <xf numFmtId="10" fontId="1" fillId="0" borderId="50" xfId="0" applyNumberFormat="1" applyFont="1" applyFill="1" applyBorder="1" applyAlignment="1">
      <alignment horizontal="center"/>
    </xf>
    <xf numFmtId="2" fontId="1" fillId="0" borderId="47" xfId="0" applyNumberFormat="1" applyFont="1" applyFill="1" applyBorder="1" applyAlignment="1">
      <alignment horizontal="center"/>
    </xf>
    <xf numFmtId="2" fontId="1" fillId="0" borderId="49" xfId="0" applyNumberFormat="1" applyFont="1" applyFill="1" applyBorder="1" applyAlignment="1">
      <alignment horizontal="center"/>
    </xf>
    <xf numFmtId="2" fontId="1" fillId="0" borderId="50" xfId="0" applyNumberFormat="1" applyFont="1" applyFill="1" applyBorder="1" applyAlignment="1">
      <alignment horizontal="center"/>
    </xf>
    <xf numFmtId="164" fontId="4" fillId="0" borderId="21" xfId="0" applyNumberFormat="1" applyFont="1" applyBorder="1" applyAlignment="1">
      <alignment horizontal="center" vertical="center"/>
    </xf>
    <xf numFmtId="164" fontId="4" fillId="0" borderId="22" xfId="0" applyNumberFormat="1" applyFont="1" applyBorder="1" applyAlignment="1">
      <alignment horizontal="center" vertical="center"/>
    </xf>
    <xf numFmtId="164" fontId="4" fillId="0" borderId="31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6BA66-48E6-4D36-BCFE-CC98627BB287}">
  <sheetPr codeName="Feuil1"/>
  <dimension ref="A1:M1517"/>
  <sheetViews>
    <sheetView tabSelected="1" zoomScale="115" zoomScaleNormal="115" workbookViewId="0">
      <pane xSplit="4" ySplit="2" topLeftCell="E9" activePane="bottomRight" state="frozen"/>
      <selection pane="topRight" activeCell="E1" sqref="E1"/>
      <selection pane="bottomLeft" activeCell="A3" sqref="A3"/>
      <selection pane="bottomRight" activeCell="D16" sqref="D16"/>
    </sheetView>
  </sheetViews>
  <sheetFormatPr baseColWidth="10" defaultColWidth="13.5703125" defaultRowHeight="12" x14ac:dyDescent="0.2"/>
  <cols>
    <col min="1" max="1" width="4.7109375" style="9" customWidth="1"/>
    <col min="2" max="2" width="13.5703125" style="5"/>
    <col min="3" max="3" width="10.42578125" style="5" customWidth="1"/>
    <col min="4" max="4" width="10.42578125" style="6" customWidth="1"/>
    <col min="5" max="5" width="10.42578125" style="7" customWidth="1"/>
    <col min="6" max="11" width="10.42578125" style="5" customWidth="1"/>
    <col min="12" max="12" width="18.7109375" style="28" customWidth="1"/>
    <col min="13" max="16384" width="13.5703125" style="9"/>
  </cols>
  <sheetData>
    <row r="1" spans="2:12" ht="12.75" thickBot="1" x14ac:dyDescent="0.25">
      <c r="L1" s="8"/>
    </row>
    <row r="2" spans="2:12" s="14" customFormat="1" ht="12.75" thickBot="1" x14ac:dyDescent="0.25">
      <c r="B2" s="10"/>
      <c r="C2" s="10"/>
      <c r="D2" s="10"/>
      <c r="E2" s="11">
        <v>44991</v>
      </c>
      <c r="F2" s="12">
        <v>44992</v>
      </c>
      <c r="G2" s="12">
        <v>44993</v>
      </c>
      <c r="H2" s="12">
        <v>44994</v>
      </c>
      <c r="I2" s="12">
        <v>44995</v>
      </c>
      <c r="J2" s="12">
        <v>44996</v>
      </c>
      <c r="K2" s="13">
        <v>44997</v>
      </c>
      <c r="L2" s="8"/>
    </row>
    <row r="3" spans="2:12" ht="12.75" thickBot="1" x14ac:dyDescent="0.25">
      <c r="B3" s="15" t="s">
        <v>0</v>
      </c>
      <c r="C3" s="16" t="s">
        <v>1</v>
      </c>
      <c r="D3" s="17" t="s">
        <v>21</v>
      </c>
      <c r="E3" s="18"/>
      <c r="F3" s="19"/>
      <c r="G3" s="19"/>
      <c r="H3" s="19"/>
      <c r="I3" s="19"/>
      <c r="J3" s="19"/>
      <c r="K3" s="20"/>
      <c r="L3" s="21" t="s">
        <v>22</v>
      </c>
    </row>
    <row r="4" spans="2:12" x14ac:dyDescent="0.2">
      <c r="B4" s="22"/>
      <c r="C4" s="23"/>
      <c r="D4" s="24"/>
      <c r="E4" s="25"/>
      <c r="F4" s="26"/>
      <c r="G4" s="26"/>
      <c r="H4" s="26"/>
      <c r="I4" s="26"/>
      <c r="J4" s="26"/>
      <c r="K4" s="27"/>
    </row>
    <row r="5" spans="2:12" x14ac:dyDescent="0.2">
      <c r="B5" s="29" t="s">
        <v>35</v>
      </c>
      <c r="C5" s="30" t="s">
        <v>14</v>
      </c>
      <c r="D5" s="31">
        <v>13.08</v>
      </c>
      <c r="E5" s="32">
        <f>SUM($D$5*7.75)-(($D$5*20/100)*6.75)</f>
        <v>83.712000000000003</v>
      </c>
      <c r="F5" s="62">
        <f t="shared" ref="F5:K5" si="0">SUM($D$5*7.75)-(($D$5*20/100)*6.75)</f>
        <v>83.712000000000003</v>
      </c>
      <c r="G5" s="33">
        <f t="shared" si="0"/>
        <v>83.712000000000003</v>
      </c>
      <c r="H5" s="33">
        <f t="shared" si="0"/>
        <v>83.712000000000003</v>
      </c>
      <c r="I5" s="33">
        <f t="shared" si="0"/>
        <v>83.712000000000003</v>
      </c>
      <c r="J5" s="33">
        <f t="shared" si="0"/>
        <v>83.712000000000003</v>
      </c>
      <c r="K5" s="33">
        <f t="shared" si="0"/>
        <v>83.712000000000003</v>
      </c>
      <c r="L5" s="34" cm="1">
        <f t="array" aca="1" ref="L5" ca="1">sommesiCouleur(E5:K5)</f>
        <v>83.712000000000003</v>
      </c>
    </row>
    <row r="6" spans="2:12" x14ac:dyDescent="0.2">
      <c r="B6" s="29" t="s">
        <v>36</v>
      </c>
      <c r="C6" s="30" t="s">
        <v>14</v>
      </c>
      <c r="D6" s="31">
        <v>15.04</v>
      </c>
      <c r="E6" s="36">
        <f>SUM($D$6*7.75)-(($D$6*20/100)*6.75)</f>
        <v>96.255999999999986</v>
      </c>
      <c r="F6" s="50">
        <f t="shared" ref="F6:K6" si="1">SUM($D$6*7.75)-(($D$6*20/100)*6.75)</f>
        <v>96.255999999999986</v>
      </c>
      <c r="G6" s="50">
        <f t="shared" si="1"/>
        <v>96.255999999999986</v>
      </c>
      <c r="H6" s="51">
        <f t="shared" si="1"/>
        <v>96.255999999999986</v>
      </c>
      <c r="I6" s="51">
        <f t="shared" si="1"/>
        <v>96.255999999999986</v>
      </c>
      <c r="J6" s="51">
        <f t="shared" si="1"/>
        <v>96.255999999999986</v>
      </c>
      <c r="K6" s="51">
        <f t="shared" si="1"/>
        <v>96.255999999999986</v>
      </c>
      <c r="L6" s="34" cm="1">
        <f t="array" aca="1" ref="L6" ca="1">sommesiCouleur(E6:K6)</f>
        <v>96.255999999999986</v>
      </c>
    </row>
    <row r="7" spans="2:12" x14ac:dyDescent="0.2">
      <c r="B7" s="29" t="s">
        <v>37</v>
      </c>
      <c r="C7" s="30" t="s">
        <v>14</v>
      </c>
      <c r="D7" s="31">
        <v>16.309999999999999</v>
      </c>
      <c r="E7" s="39">
        <f>SUM($D$7*7.75)-(($D$7*20/100)*6.75)</f>
        <v>104.38399999999999</v>
      </c>
      <c r="F7" s="63">
        <f t="shared" ref="F7:K7" si="2">SUM($D$7*7.75)-(($D$7*20/100)*6.75)</f>
        <v>104.38399999999999</v>
      </c>
      <c r="G7" s="50">
        <f t="shared" si="2"/>
        <v>104.38399999999999</v>
      </c>
      <c r="H7" s="51">
        <f t="shared" si="2"/>
        <v>104.38399999999999</v>
      </c>
      <c r="I7" s="51">
        <f t="shared" si="2"/>
        <v>104.38399999999999</v>
      </c>
      <c r="J7" s="51">
        <f t="shared" si="2"/>
        <v>104.38399999999999</v>
      </c>
      <c r="K7" s="51">
        <f t="shared" si="2"/>
        <v>104.38399999999999</v>
      </c>
      <c r="L7" s="34" cm="1">
        <f t="array" aca="1" ref="L7" ca="1">sommesiCouleur(E7:K7)</f>
        <v>0</v>
      </c>
    </row>
    <row r="8" spans="2:12" x14ac:dyDescent="0.2">
      <c r="B8" s="29" t="s">
        <v>38</v>
      </c>
      <c r="C8" s="30" t="s">
        <v>14</v>
      </c>
      <c r="D8" s="31">
        <v>14.57</v>
      </c>
      <c r="E8" s="36">
        <f>SUM($D$8*7.75)-(($D$8*20/100)*6.75)</f>
        <v>93.248000000000005</v>
      </c>
      <c r="F8" s="39">
        <f t="shared" ref="F8:K8" si="3">SUM($D$8*7.75)-(($D$8*20/100)*6.75)</f>
        <v>93.248000000000005</v>
      </c>
      <c r="G8" s="51">
        <f t="shared" si="3"/>
        <v>93.248000000000005</v>
      </c>
      <c r="H8" s="51">
        <f t="shared" si="3"/>
        <v>93.248000000000005</v>
      </c>
      <c r="I8" s="51">
        <f t="shared" si="3"/>
        <v>93.248000000000005</v>
      </c>
      <c r="J8" s="51">
        <f t="shared" si="3"/>
        <v>93.248000000000005</v>
      </c>
      <c r="K8" s="51">
        <f t="shared" si="3"/>
        <v>93.248000000000005</v>
      </c>
      <c r="L8" s="34" cm="1">
        <f t="array" aca="1" ref="L8" ca="1">sommesiCouleur(E8:K8)</f>
        <v>93.248000000000005</v>
      </c>
    </row>
    <row r="9" spans="2:12" x14ac:dyDescent="0.2">
      <c r="B9" s="29" t="s">
        <v>39</v>
      </c>
      <c r="C9" s="30" t="s">
        <v>14</v>
      </c>
      <c r="D9" s="31">
        <v>12.86</v>
      </c>
      <c r="E9" s="36">
        <f>SUM($D$9*7.75)-(($D$9*20/100)*6.75)</f>
        <v>82.303999999999988</v>
      </c>
      <c r="F9" s="63">
        <f t="shared" ref="F9:K9" si="4">SUM($D$9*7.75)-(($D$9*20/100)*6.75)</f>
        <v>82.303999999999988</v>
      </c>
      <c r="G9" s="51">
        <f t="shared" si="4"/>
        <v>82.303999999999988</v>
      </c>
      <c r="H9" s="51">
        <f t="shared" si="4"/>
        <v>82.303999999999988</v>
      </c>
      <c r="I9" s="51">
        <f t="shared" si="4"/>
        <v>82.303999999999988</v>
      </c>
      <c r="J9" s="51">
        <f t="shared" si="4"/>
        <v>82.303999999999988</v>
      </c>
      <c r="K9" s="51">
        <f t="shared" si="4"/>
        <v>82.303999999999988</v>
      </c>
      <c r="L9" s="34" cm="1">
        <f t="array" aca="1" ref="L9" ca="1">sommesiCouleur(E9:K9)</f>
        <v>82.303999999999988</v>
      </c>
    </row>
    <row r="10" spans="2:12" x14ac:dyDescent="0.2">
      <c r="B10" s="29" t="s">
        <v>40</v>
      </c>
      <c r="C10" s="30" t="s">
        <v>14</v>
      </c>
      <c r="D10" s="31"/>
      <c r="E10" s="40">
        <f>SUM($D$10*7.75)-(($D$10*20/100)*6.75)</f>
        <v>0</v>
      </c>
      <c r="F10" s="67"/>
      <c r="G10" s="41"/>
      <c r="H10" s="41"/>
      <c r="I10" s="41"/>
      <c r="J10" s="41"/>
      <c r="K10" s="42"/>
      <c r="L10" s="34" cm="1">
        <f t="array" aca="1" ref="L10" ca="1">sommesiCouleur(E10:K10)</f>
        <v>0</v>
      </c>
    </row>
    <row r="11" spans="2:12" x14ac:dyDescent="0.2">
      <c r="B11" s="29"/>
      <c r="C11" s="43"/>
      <c r="D11" s="44"/>
      <c r="E11" s="45"/>
      <c r="F11" s="37"/>
      <c r="G11" s="37"/>
      <c r="H11" s="37"/>
      <c r="I11" s="37"/>
      <c r="J11" s="37"/>
      <c r="K11" s="38"/>
      <c r="L11" s="34" cm="1">
        <f t="array" aca="1" ref="L11" ca="1">sommesiCouleur(E11:K11)</f>
        <v>0</v>
      </c>
    </row>
    <row r="12" spans="2:12" x14ac:dyDescent="0.2">
      <c r="B12" s="29" t="s">
        <v>41</v>
      </c>
      <c r="C12" s="43" t="s">
        <v>13</v>
      </c>
      <c r="D12" s="115">
        <v>21</v>
      </c>
      <c r="E12" s="39">
        <f>SUM($D$12*7.75)-(($D$12*20/100)*6.75)</f>
        <v>134.4</v>
      </c>
      <c r="F12" s="64"/>
      <c r="G12" s="37"/>
      <c r="H12" s="37"/>
      <c r="I12" s="37"/>
      <c r="J12" s="37"/>
      <c r="K12" s="38"/>
      <c r="L12" s="34" cm="1">
        <f t="array" aca="1" ref="L12" ca="1">sommesiCouleur(E12:K12)</f>
        <v>0</v>
      </c>
    </row>
    <row r="13" spans="2:12" x14ac:dyDescent="0.2">
      <c r="B13" s="29" t="s">
        <v>42</v>
      </c>
      <c r="C13" s="43" t="s">
        <v>13</v>
      </c>
      <c r="D13" s="44">
        <v>22.99</v>
      </c>
      <c r="E13" s="36">
        <f>SUM($D$13*7.75)-(($D$13*20/100)*6.75)</f>
        <v>147.136</v>
      </c>
      <c r="F13" s="63">
        <f t="shared" ref="F13:K13" si="5">SUM($D$13*7.75)-(($D$13*20/100)*6.75)</f>
        <v>147.136</v>
      </c>
      <c r="G13" s="51">
        <f t="shared" si="5"/>
        <v>147.136</v>
      </c>
      <c r="H13" s="51">
        <f t="shared" si="5"/>
        <v>147.136</v>
      </c>
      <c r="I13" s="51">
        <f t="shared" si="5"/>
        <v>147.136</v>
      </c>
      <c r="J13" s="51">
        <f t="shared" si="5"/>
        <v>147.136</v>
      </c>
      <c r="K13" s="51">
        <f t="shared" si="5"/>
        <v>147.136</v>
      </c>
      <c r="L13" s="34" cm="1">
        <f t="array" aca="1" ref="L13" ca="1">sommesiCouleur(E13:K13)</f>
        <v>147.136</v>
      </c>
    </row>
    <row r="14" spans="2:12" x14ac:dyDescent="0.2">
      <c r="B14" s="29" t="s">
        <v>43</v>
      </c>
      <c r="C14" s="43" t="s">
        <v>13</v>
      </c>
      <c r="D14" s="44">
        <v>20.03</v>
      </c>
      <c r="E14" s="36">
        <f>SUM($D$14*7.75)-(($D$14*20/100)*6.75)</f>
        <v>128.19200000000001</v>
      </c>
      <c r="F14" s="63">
        <f t="shared" ref="F14:K14" si="6">SUM($D$14*7.75)-(($D$14*20/100)*6.75)</f>
        <v>128.19200000000001</v>
      </c>
      <c r="G14" s="51">
        <f t="shared" si="6"/>
        <v>128.19200000000001</v>
      </c>
      <c r="H14" s="51">
        <f t="shared" si="6"/>
        <v>128.19200000000001</v>
      </c>
      <c r="I14" s="51">
        <f t="shared" si="6"/>
        <v>128.19200000000001</v>
      </c>
      <c r="J14" s="51">
        <f t="shared" si="6"/>
        <v>128.19200000000001</v>
      </c>
      <c r="K14" s="51">
        <f t="shared" si="6"/>
        <v>128.19200000000001</v>
      </c>
      <c r="L14" s="34" cm="1">
        <f t="array" aca="1" ref="L14" ca="1">sommesiCouleur(E14:K14)</f>
        <v>128.19200000000001</v>
      </c>
    </row>
    <row r="15" spans="2:12" x14ac:dyDescent="0.2">
      <c r="B15" s="29" t="s">
        <v>44</v>
      </c>
      <c r="C15" s="43" t="s">
        <v>13</v>
      </c>
      <c r="D15" s="44">
        <v>19.5</v>
      </c>
      <c r="E15" s="39">
        <f>SUM($D$15*7.75)-(($D$15*20/100)*6.75)</f>
        <v>124.8</v>
      </c>
      <c r="F15" s="39">
        <f t="shared" ref="F15:K15" si="7">SUM($D$15*7.75)-(($D$15*20/100)*6.75)</f>
        <v>124.8</v>
      </c>
      <c r="G15" s="51">
        <f t="shared" si="7"/>
        <v>124.8</v>
      </c>
      <c r="H15" s="51">
        <f t="shared" si="7"/>
        <v>124.8</v>
      </c>
      <c r="I15" s="51">
        <f t="shared" si="7"/>
        <v>124.8</v>
      </c>
      <c r="J15" s="51">
        <f t="shared" si="7"/>
        <v>124.8</v>
      </c>
      <c r="K15" s="51">
        <f t="shared" si="7"/>
        <v>124.8</v>
      </c>
      <c r="L15" s="34" cm="1">
        <f t="array" aca="1" ref="L15" ca="1">sommesiCouleur(E15:K15)</f>
        <v>0</v>
      </c>
    </row>
    <row r="16" spans="2:12" x14ac:dyDescent="0.2">
      <c r="B16" s="29" t="s">
        <v>45</v>
      </c>
      <c r="C16" s="43" t="s">
        <v>13</v>
      </c>
      <c r="D16" s="44">
        <v>23.55</v>
      </c>
      <c r="E16" s="39">
        <f>SUM($D$16*7.75)-(($D$16*20/100)*6.75)</f>
        <v>150.72000000000003</v>
      </c>
      <c r="F16" s="63">
        <f t="shared" ref="F16:K16" si="8">SUM($D$16*7.75)-(($D$16*20/100)*6.75)</f>
        <v>150.72000000000003</v>
      </c>
      <c r="G16" s="51">
        <f t="shared" si="8"/>
        <v>150.72000000000003</v>
      </c>
      <c r="H16" s="51">
        <f t="shared" si="8"/>
        <v>150.72000000000003</v>
      </c>
      <c r="I16" s="51">
        <f t="shared" si="8"/>
        <v>150.72000000000003</v>
      </c>
      <c r="J16" s="51">
        <f t="shared" si="8"/>
        <v>150.72000000000003</v>
      </c>
      <c r="K16" s="51">
        <f t="shared" si="8"/>
        <v>150.72000000000003</v>
      </c>
      <c r="L16" s="34" cm="1">
        <f t="array" aca="1" ref="L16" ca="1">sommesiCouleur(E16:K16)</f>
        <v>0</v>
      </c>
    </row>
    <row r="17" spans="1:13" x14ac:dyDescent="0.2">
      <c r="B17" s="29"/>
      <c r="C17" s="43"/>
      <c r="D17" s="44"/>
      <c r="E17" s="45"/>
      <c r="F17" s="37"/>
      <c r="G17" s="37"/>
      <c r="H17" s="37"/>
      <c r="I17" s="37"/>
      <c r="J17" s="37"/>
      <c r="K17" s="38"/>
      <c r="L17" s="34" cm="1">
        <f t="array" aca="1" ref="L17" ca="1">sommesiCouleur(E17:K17)</f>
        <v>0</v>
      </c>
    </row>
    <row r="18" spans="1:13" x14ac:dyDescent="0.2">
      <c r="B18" s="29" t="s">
        <v>46</v>
      </c>
      <c r="C18" s="43"/>
      <c r="D18" s="115">
        <v>26</v>
      </c>
      <c r="E18" s="36">
        <f>SUM($D$18*7.75)-(($D$18*20/100)*6.75)</f>
        <v>166.4</v>
      </c>
      <c r="F18" s="63">
        <f t="shared" ref="F18:K18" si="9">SUM($D$18*7.75)-(($D$18*20/100)*6.75)</f>
        <v>166.4</v>
      </c>
      <c r="G18" s="51">
        <f t="shared" si="9"/>
        <v>166.4</v>
      </c>
      <c r="H18" s="51">
        <f t="shared" si="9"/>
        <v>166.4</v>
      </c>
      <c r="I18" s="51">
        <f t="shared" si="9"/>
        <v>166.4</v>
      </c>
      <c r="J18" s="51">
        <f t="shared" si="9"/>
        <v>166.4</v>
      </c>
      <c r="K18" s="51">
        <f t="shared" si="9"/>
        <v>166.4</v>
      </c>
      <c r="L18" s="34" cm="1">
        <f t="array" aca="1" ref="L18" ca="1">sommesiCouleur(E18:K18)</f>
        <v>166.4</v>
      </c>
    </row>
    <row r="19" spans="1:13" x14ac:dyDescent="0.2">
      <c r="B19" s="29" t="s">
        <v>47</v>
      </c>
      <c r="C19" s="43"/>
      <c r="D19" s="115">
        <v>26</v>
      </c>
      <c r="E19" s="39">
        <f>SUM($D$19*7.75)-(($D$19*20/100)*6.75)</f>
        <v>166.4</v>
      </c>
      <c r="F19" s="63">
        <f t="shared" ref="F19:K19" si="10">SUM($D$19*7.75)-(($D$19*20/100)*6.75)</f>
        <v>166.4</v>
      </c>
      <c r="G19" s="51">
        <f t="shared" si="10"/>
        <v>166.4</v>
      </c>
      <c r="H19" s="51">
        <f t="shared" si="10"/>
        <v>166.4</v>
      </c>
      <c r="I19" s="51">
        <f t="shared" si="10"/>
        <v>166.4</v>
      </c>
      <c r="J19" s="51">
        <f t="shared" si="10"/>
        <v>166.4</v>
      </c>
      <c r="K19" s="51">
        <f t="shared" si="10"/>
        <v>166.4</v>
      </c>
      <c r="L19" s="34" cm="1">
        <f t="array" aca="1" ref="L19" ca="1">sommesiCouleur(E19:K19)</f>
        <v>0</v>
      </c>
    </row>
    <row r="20" spans="1:13" x14ac:dyDescent="0.2">
      <c r="B20" s="29" t="s">
        <v>48</v>
      </c>
      <c r="C20" s="43"/>
      <c r="D20" s="44"/>
      <c r="E20" s="45"/>
      <c r="F20" s="37"/>
      <c r="G20" s="37"/>
      <c r="H20" s="37"/>
      <c r="I20" s="37"/>
      <c r="J20" s="37"/>
      <c r="K20" s="38"/>
      <c r="L20" s="34" cm="1">
        <f t="array" aca="1" ref="L20" ca="1">sommesiCouleur(E20:K20)</f>
        <v>0</v>
      </c>
    </row>
    <row r="21" spans="1:13" x14ac:dyDescent="0.2">
      <c r="B21" s="29" t="s">
        <v>49</v>
      </c>
      <c r="C21" s="43"/>
      <c r="D21" s="115">
        <v>31</v>
      </c>
      <c r="E21" s="39">
        <f>SUM($D$21*7.75)-(($D$21*20/100)*6.75)</f>
        <v>198.4</v>
      </c>
      <c r="F21" s="63">
        <f t="shared" ref="F21:K21" si="11">SUM($D$21*7.75)-(($D$21*20/100)*6.75)</f>
        <v>198.4</v>
      </c>
      <c r="G21" s="51">
        <f t="shared" si="11"/>
        <v>198.4</v>
      </c>
      <c r="H21" s="51">
        <f t="shared" si="11"/>
        <v>198.4</v>
      </c>
      <c r="I21" s="51">
        <f t="shared" si="11"/>
        <v>198.4</v>
      </c>
      <c r="J21" s="51">
        <f t="shared" si="11"/>
        <v>198.4</v>
      </c>
      <c r="K21" s="51">
        <f t="shared" si="11"/>
        <v>198.4</v>
      </c>
      <c r="L21" s="34" cm="1">
        <f t="array" aca="1" ref="L21" ca="1">sommesiCouleur(E21:K21)</f>
        <v>0</v>
      </c>
    </row>
    <row r="22" spans="1:13" x14ac:dyDescent="0.2">
      <c r="B22" s="29" t="s">
        <v>50</v>
      </c>
      <c r="C22" s="43"/>
      <c r="D22" s="115">
        <v>26</v>
      </c>
      <c r="E22" s="36">
        <f>SUM($D$22*7.75)-(($D$22*20/100)*6.75)</f>
        <v>166.4</v>
      </c>
      <c r="F22" s="63">
        <f t="shared" ref="F22:K22" si="12">SUM($D$22*7.75)-(($D$22*20/100)*6.75)</f>
        <v>166.4</v>
      </c>
      <c r="G22" s="51">
        <f t="shared" si="12"/>
        <v>166.4</v>
      </c>
      <c r="H22" s="51">
        <f t="shared" si="12"/>
        <v>166.4</v>
      </c>
      <c r="I22" s="51">
        <f t="shared" si="12"/>
        <v>166.4</v>
      </c>
      <c r="J22" s="51">
        <f t="shared" si="12"/>
        <v>166.4</v>
      </c>
      <c r="K22" s="51">
        <f t="shared" si="12"/>
        <v>166.4</v>
      </c>
      <c r="L22" s="34" cm="1">
        <f t="array" aca="1" ref="L22" ca="1">sommesiCouleur(E22:K22)</f>
        <v>166.4</v>
      </c>
    </row>
    <row r="23" spans="1:13" x14ac:dyDescent="0.2">
      <c r="B23" s="29" t="s">
        <v>51</v>
      </c>
      <c r="C23" s="43"/>
      <c r="D23" s="115">
        <v>29</v>
      </c>
      <c r="E23" s="39">
        <f>SUM($D$23*7.75)-(($D$23*20/100)*6.75)</f>
        <v>185.6</v>
      </c>
      <c r="F23" s="63">
        <f t="shared" ref="F23:K23" si="13">SUM($D$23*7.75)-(($D$23*20/100)*6.75)</f>
        <v>185.6</v>
      </c>
      <c r="G23" s="51">
        <f t="shared" si="13"/>
        <v>185.6</v>
      </c>
      <c r="H23" s="51">
        <f t="shared" si="13"/>
        <v>185.6</v>
      </c>
      <c r="I23" s="51">
        <f t="shared" si="13"/>
        <v>185.6</v>
      </c>
      <c r="J23" s="51">
        <f t="shared" si="13"/>
        <v>185.6</v>
      </c>
      <c r="K23" s="51">
        <f t="shared" si="13"/>
        <v>185.6</v>
      </c>
      <c r="L23" s="34" cm="1">
        <f t="array" aca="1" ref="L23" ca="1">sommesiCouleur(E23:K23)</f>
        <v>0</v>
      </c>
    </row>
    <row r="24" spans="1:13" x14ac:dyDescent="0.2">
      <c r="B24" s="35"/>
      <c r="C24" s="43"/>
      <c r="D24" s="44"/>
      <c r="E24" s="51"/>
      <c r="F24" s="37"/>
      <c r="G24" s="37"/>
      <c r="H24" s="37"/>
      <c r="I24" s="37"/>
      <c r="J24" s="37"/>
      <c r="K24" s="38"/>
      <c r="L24" s="34" cm="1">
        <f t="array" aca="1" ref="L24" ca="1">sommesiCouleur(E24:K24)</f>
        <v>0</v>
      </c>
    </row>
    <row r="25" spans="1:13" x14ac:dyDescent="0.2">
      <c r="B25" s="35"/>
      <c r="C25" s="43"/>
      <c r="D25" s="44"/>
      <c r="E25" s="45"/>
      <c r="F25" s="37"/>
      <c r="G25" s="37"/>
      <c r="H25" s="37"/>
      <c r="I25" s="37"/>
      <c r="J25" s="37"/>
      <c r="K25" s="38"/>
      <c r="L25" s="34" cm="1">
        <f t="array" aca="1" ref="L25" ca="1">sommesiCouleur(E25:K25)</f>
        <v>0</v>
      </c>
    </row>
    <row r="26" spans="1:13" ht="12.75" thickBot="1" x14ac:dyDescent="0.25">
      <c r="A26" s="9" t="s">
        <v>31</v>
      </c>
      <c r="B26" s="46">
        <f>COUNTA(B5:B24)</f>
        <v>17</v>
      </c>
      <c r="C26" s="47"/>
      <c r="D26" s="48"/>
      <c r="E26" s="55"/>
      <c r="F26" s="56"/>
      <c r="G26" s="56"/>
      <c r="H26" s="56"/>
      <c r="I26" s="56"/>
      <c r="J26" s="56"/>
      <c r="K26" s="57"/>
      <c r="L26" s="53" cm="1">
        <f t="array" aca="1" ref="L26" ca="1">sommesiCouleur(E26:K26)</f>
        <v>0</v>
      </c>
    </row>
    <row r="27" spans="1:13" ht="12.75" thickBot="1" x14ac:dyDescent="0.25">
      <c r="B27" s="15" t="s">
        <v>23</v>
      </c>
      <c r="C27" s="110"/>
      <c r="D27" s="17">
        <f>AVERAGE(D5:D26)</f>
        <v>21.128666666666668</v>
      </c>
      <c r="E27" s="59" cm="1">
        <f t="array" aca="1" ref="E27" ca="1">sommesiCouleur(E5:E26)</f>
        <v>1064.704</v>
      </c>
      <c r="F27" s="60" cm="1">
        <f t="array" aca="1" ref="F27" ca="1">sommesiCouleur(F5:F26)</f>
        <v>314.30399999999997</v>
      </c>
      <c r="G27" s="60" cm="1">
        <f t="array" aca="1" ref="G27" ca="1">sommesiCouleur(G5:G26)</f>
        <v>200.64</v>
      </c>
      <c r="H27" s="60" cm="1">
        <f t="array" aca="1" ref="H27" ca="1">sommesiCouleur(H5:H26)</f>
        <v>0</v>
      </c>
      <c r="I27" s="60" cm="1">
        <f t="array" aca="1" ref="I27" ca="1">sommesiCouleur(I5:I26)</f>
        <v>0</v>
      </c>
      <c r="J27" s="60" cm="1">
        <f t="array" aca="1" ref="J27" ca="1">sommesiCouleur(J5:J26)</f>
        <v>0</v>
      </c>
      <c r="K27" s="61" cm="1">
        <f t="array" aca="1" ref="K27" ca="1">sommesiCouleur(K5:K26)</f>
        <v>0</v>
      </c>
      <c r="L27" s="54">
        <f ca="1">SUM(L5:L26)</f>
        <v>963.64799999999991</v>
      </c>
    </row>
    <row r="28" spans="1:13" ht="12.75" thickBot="1" x14ac:dyDescent="0.25">
      <c r="D28" s="111" t="s">
        <v>30</v>
      </c>
      <c r="E28" s="58" cm="1">
        <f t="array" aca="1" ref="E28" ca="1">sommesiCouleur(E5:E23)</f>
        <v>963.64799999999991</v>
      </c>
      <c r="F28" s="58" cm="1">
        <f t="array" aca="1" ref="F28" ca="1">sommesiCouleur(F5:F23)</f>
        <v>0</v>
      </c>
      <c r="G28" s="58" cm="1">
        <f t="array" aca="1" ref="G28" ca="1">sommesiCouleur(G5:G23)</f>
        <v>0</v>
      </c>
      <c r="H28" s="58" cm="1">
        <f t="array" aca="1" ref="H28" ca="1">sommesiCouleur(H5:H23)</f>
        <v>0</v>
      </c>
      <c r="I28" s="58" cm="1">
        <f t="array" aca="1" ref="I28" ca="1">sommesiCouleur(I5:I23)</f>
        <v>0</v>
      </c>
      <c r="J28" s="58" cm="1">
        <f t="array" aca="1" ref="J28" ca="1">sommesiCouleur(J5:J23)</f>
        <v>0</v>
      </c>
      <c r="K28" s="58" cm="1">
        <f t="array" aca="1" ref="K28" ca="1">sommesiCouleur(K5:K23)</f>
        <v>0</v>
      </c>
      <c r="L28" s="52"/>
    </row>
    <row r="29" spans="1:13" x14ac:dyDescent="0.2">
      <c r="L29" s="52"/>
    </row>
    <row r="30" spans="1:13" ht="12.75" thickBot="1" x14ac:dyDescent="0.25">
      <c r="D30" s="144" t="s">
        <v>54</v>
      </c>
      <c r="L30" s="52"/>
    </row>
    <row r="31" spans="1:13" x14ac:dyDescent="0.2">
      <c r="B31" s="49" t="s">
        <v>24</v>
      </c>
      <c r="D31" s="149" t="s">
        <v>0</v>
      </c>
      <c r="E31" s="150">
        <f>E$2</f>
        <v>44991</v>
      </c>
      <c r="F31" s="150">
        <f t="shared" ref="F31:K31" si="14">F$2</f>
        <v>44992</v>
      </c>
      <c r="G31" s="150">
        <f t="shared" si="14"/>
        <v>44993</v>
      </c>
      <c r="H31" s="150">
        <f t="shared" si="14"/>
        <v>44994</v>
      </c>
      <c r="I31" s="150">
        <f t="shared" si="14"/>
        <v>44995</v>
      </c>
      <c r="J31" s="150">
        <f t="shared" si="14"/>
        <v>44996</v>
      </c>
      <c r="K31" s="151">
        <f t="shared" si="14"/>
        <v>44997</v>
      </c>
      <c r="L31" s="52"/>
    </row>
    <row r="32" spans="1:13" x14ac:dyDescent="0.2">
      <c r="B32" s="50" t="s">
        <v>20</v>
      </c>
      <c r="D32" s="152" t="s">
        <v>35</v>
      </c>
      <c r="E32" s="153" t="str" cm="1">
        <f t="array" aca="1" ref="E32" ca="1">tauxHpourCent($B$5:$B$23,$D$5:$D$23,E$5:E$23,$D32,$B$32)</f>
        <v/>
      </c>
      <c r="F32" s="153" t="str" cm="1">
        <f t="array" aca="1" ref="F32" ca="1">tauxHpourCent($B$5:$B$23,$D$5:$D$23,F$5:F$23,$D32,$B$32)</f>
        <v/>
      </c>
      <c r="G32" s="153" t="str" cm="1">
        <f t="array" aca="1" ref="G32" ca="1">tauxHpourCent($B$5:$B$23,$D$5:$D$23,G$5:G$23,$D32,$B$32)</f>
        <v/>
      </c>
      <c r="H32" s="153" t="str" cm="1">
        <f t="array" aca="1" ref="H32" ca="1">tauxHpourCent($B$5:$B$23,$D$5:$D$23,H$5:H$23,$D32,$B$32)</f>
        <v/>
      </c>
      <c r="I32" s="153" t="str" cm="1">
        <f t="array" aca="1" ref="I32" ca="1">tauxHpourCent($B$5:$B$23,$D$5:$D$23,I$5:I$23,$D32,$B$32)</f>
        <v/>
      </c>
      <c r="J32" s="153" t="str" cm="1">
        <f t="array" aca="1" ref="J32" ca="1">tauxHpourCent($B$5:$B$23,$D$5:$D$23,J$5:J$23,$D32,$B$32)</f>
        <v/>
      </c>
      <c r="K32" s="157" t="str" cm="1">
        <f t="array" aca="1" ref="K32" ca="1">tauxHpourCent($B$5:$B$23,$D$5:$D$23,K$5:K$23,$D32,$B$32)</f>
        <v/>
      </c>
      <c r="L32" s="52"/>
      <c r="M32" s="9" t="str" cm="1">
        <f t="array" aca="1" ref="M32" ca="1">tauxHpourCent($B$5:$B$23,$D$5:$D$23,E$5:E$23,$D32,$B$32)</f>
        <v/>
      </c>
    </row>
    <row r="33" spans="2:12" x14ac:dyDescent="0.2">
      <c r="B33" s="65" t="s">
        <v>25</v>
      </c>
      <c r="D33" s="152" t="s">
        <v>36</v>
      </c>
      <c r="E33" s="153" t="str" cm="1">
        <f t="array" aca="1" ref="E33" ca="1">tauxHpourCent($B$5:$B$23,$D$5:$D$23,E$5:E$23,$D33,$B$32)</f>
        <v/>
      </c>
      <c r="F33" s="153" cm="1">
        <f t="array" aca="1" ref="F33" ca="1">tauxHpourCent($B$5:$B$23,$D$5:$D$23,F$5:F$23,$D33,$B$32)</f>
        <v>0.30625127265322744</v>
      </c>
      <c r="G33" s="153" cm="1">
        <f t="array" aca="1" ref="G33" ca="1">tauxHpourCent($B$5:$B$23,$D$5:$D$23,G$5:G$23,$D33,$B$32)</f>
        <v>0.47974481658692181</v>
      </c>
      <c r="H33" s="153" t="str" cm="1">
        <f t="array" aca="1" ref="H33" ca="1">tauxHpourCent($B$5:$B$23,$D$5:$D$23,H$5:H$23,$D33,$B$32)</f>
        <v/>
      </c>
      <c r="I33" s="153" t="str" cm="1">
        <f t="array" aca="1" ref="I33" ca="1">tauxHpourCent($B$5:$B$23,$D$5:$D$23,I$5:I$23,$D33,$B$32)</f>
        <v/>
      </c>
      <c r="J33" s="153" t="str" cm="1">
        <f t="array" aca="1" ref="J33" ca="1">tauxHpourCent($B$5:$B$23,$D$5:$D$23,J$5:J$23,$D33,$B$32)</f>
        <v/>
      </c>
      <c r="K33" s="157" t="str" cm="1">
        <f t="array" aca="1" ref="K33" ca="1">tauxHpourCent($B$5:$B$23,$D$5:$D$23,K$5:K$23,$D33,$B$32)</f>
        <v/>
      </c>
      <c r="L33" s="52"/>
    </row>
    <row r="34" spans="2:12" ht="12.75" thickBot="1" x14ac:dyDescent="0.25">
      <c r="B34" s="66" t="s">
        <v>26</v>
      </c>
      <c r="D34" s="152" t="s">
        <v>37</v>
      </c>
      <c r="E34" s="153" cm="1">
        <f t="array" aca="1" ref="E34" ca="1">tauxHpourCent($B$5:$B$23,$D$5:$D$23,E$5:E$23,$D34,$B$32)</f>
        <v>9.8040394325559013E-2</v>
      </c>
      <c r="F34" s="153" t="str" cm="1">
        <f t="array" aca="1" ref="F34" ca="1">tauxHpourCent($B$5:$B$23,$D$5:$D$23,F$5:F$23,$D34,$B$32)</f>
        <v/>
      </c>
      <c r="G34" s="153" cm="1">
        <f t="array" aca="1" ref="G34" ca="1">tauxHpourCent($B$5:$B$23,$D$5:$D$23,G$5:G$23,$D34,$B$32)</f>
        <v>0.52025518341307808</v>
      </c>
      <c r="H34" s="153" t="str" cm="1">
        <f t="array" aca="1" ref="H34" ca="1">tauxHpourCent($B$5:$B$23,$D$5:$D$23,H$5:H$23,$D34,$B$32)</f>
        <v/>
      </c>
      <c r="I34" s="153" t="str" cm="1">
        <f t="array" aca="1" ref="I34" ca="1">tauxHpourCent($B$5:$B$23,$D$5:$D$23,I$5:I$23,$D34,$B$32)</f>
        <v/>
      </c>
      <c r="J34" s="153" t="str" cm="1">
        <f t="array" aca="1" ref="J34" ca="1">tauxHpourCent($B$5:$B$23,$D$5:$D$23,J$5:J$23,$D34,$B$32)</f>
        <v/>
      </c>
      <c r="K34" s="157" t="str" cm="1">
        <f t="array" aca="1" ref="K34" ca="1">tauxHpourCent($B$5:$B$23,$D$5:$D$23,K$5:K$23,$D34,$B$32)</f>
        <v/>
      </c>
      <c r="L34" s="52"/>
    </row>
    <row r="35" spans="2:12" x14ac:dyDescent="0.2">
      <c r="D35" s="152" t="s">
        <v>38</v>
      </c>
      <c r="E35" s="153" t="str" cm="1">
        <f t="array" aca="1" ref="E35" ca="1">tauxHpourCent($B$5:$B$23,$D$5:$D$23,E$5:E$23,$D35,$B$32)</f>
        <v/>
      </c>
      <c r="F35" s="153" cm="1">
        <f t="array" aca="1" ref="F35" ca="1">tauxHpourCent($B$5:$B$23,$D$5:$D$23,F$5:F$23,$D35,$B$32)</f>
        <v>0.29668092038281407</v>
      </c>
      <c r="G35" s="153" t="str" cm="1">
        <f t="array" aca="1" ref="G35" ca="1">tauxHpourCent($B$5:$B$23,$D$5:$D$23,G$5:G$23,$D35,$B$32)</f>
        <v/>
      </c>
      <c r="H35" s="153" t="str" cm="1">
        <f t="array" aca="1" ref="H35" ca="1">tauxHpourCent($B$5:$B$23,$D$5:$D$23,H$5:H$23,$D35,$B$32)</f>
        <v/>
      </c>
      <c r="I35" s="153" t="str" cm="1">
        <f t="array" aca="1" ref="I35" ca="1">tauxHpourCent($B$5:$B$23,$D$5:$D$23,I$5:I$23,$D35,$B$32)</f>
        <v/>
      </c>
      <c r="J35" s="153" t="str" cm="1">
        <f t="array" aca="1" ref="J35" ca="1">tauxHpourCent($B$5:$B$23,$D$5:$D$23,J$5:J$23,$D35,$B$32)</f>
        <v/>
      </c>
      <c r="K35" s="157" t="str" cm="1">
        <f t="array" aca="1" ref="K35" ca="1">tauxHpourCent($B$5:$B$23,$D$5:$D$23,K$5:K$23,$D35,$B$32)</f>
        <v/>
      </c>
      <c r="L35" s="52"/>
    </row>
    <row r="36" spans="2:12" x14ac:dyDescent="0.2">
      <c r="D36" s="152" t="s">
        <v>39</v>
      </c>
      <c r="E36" s="153" t="str" cm="1">
        <f t="array" aca="1" ref="E36" ca="1">tauxHpourCent($B$5:$B$23,$D$5:$D$23,E$5:E$23,$D36,$B$32)</f>
        <v/>
      </c>
      <c r="F36" s="153" t="str" cm="1">
        <f t="array" aca="1" ref="F36" ca="1">tauxHpourCent($B$5:$B$23,$D$5:$D$23,F$5:F$23,$D36,$B$32)</f>
        <v/>
      </c>
      <c r="G36" s="153" t="str" cm="1">
        <f t="array" aca="1" ref="G36" ca="1">tauxHpourCent($B$5:$B$23,$D$5:$D$23,G$5:G$23,$D36,$B$32)</f>
        <v/>
      </c>
      <c r="H36" s="153" t="str" cm="1">
        <f t="array" aca="1" ref="H36" ca="1">tauxHpourCent($B$5:$B$23,$D$5:$D$23,H$5:H$23,$D36,$B$32)</f>
        <v/>
      </c>
      <c r="I36" s="153" t="str" cm="1">
        <f t="array" aca="1" ref="I36" ca="1">tauxHpourCent($B$5:$B$23,$D$5:$D$23,I$5:I$23,$D36,$B$32)</f>
        <v/>
      </c>
      <c r="J36" s="153" t="str" cm="1">
        <f t="array" aca="1" ref="J36" ca="1">tauxHpourCent($B$5:$B$23,$D$5:$D$23,J$5:J$23,$D36,$B$32)</f>
        <v/>
      </c>
      <c r="K36" s="157" t="str" cm="1">
        <f t="array" aca="1" ref="K36" ca="1">tauxHpourCent($B$5:$B$23,$D$5:$D$23,K$5:K$23,$D36,$B$32)</f>
        <v/>
      </c>
      <c r="L36" s="52"/>
    </row>
    <row r="37" spans="2:12" x14ac:dyDescent="0.2">
      <c r="D37" s="152" t="s">
        <v>40</v>
      </c>
      <c r="E37" s="153" t="str" cm="1">
        <f t="array" aca="1" ref="E37" ca="1">tauxHpourCent($B$5:$B$23,$D$5:$D$23,E$5:E$23,$D37,$B$32)</f>
        <v/>
      </c>
      <c r="F37" s="153" t="str" cm="1">
        <f t="array" aca="1" ref="F37" ca="1">tauxHpourCent($B$5:$B$23,$D$5:$D$23,F$5:F$23,$D37,$B$32)</f>
        <v/>
      </c>
      <c r="G37" s="153" t="str" cm="1">
        <f t="array" aca="1" ref="G37" ca="1">tauxHpourCent($B$5:$B$23,$D$5:$D$23,G$5:G$23,$D37,$B$32)</f>
        <v/>
      </c>
      <c r="H37" s="153" t="str" cm="1">
        <f t="array" aca="1" ref="H37" ca="1">tauxHpourCent($B$5:$B$23,$D$5:$D$23,H$5:H$23,$D37,$B$32)</f>
        <v/>
      </c>
      <c r="I37" s="153" t="str" cm="1">
        <f t="array" aca="1" ref="I37" ca="1">tauxHpourCent($B$5:$B$23,$D$5:$D$23,I$5:I$23,$D37,$B$32)</f>
        <v/>
      </c>
      <c r="J37" s="153" t="str" cm="1">
        <f t="array" aca="1" ref="J37" ca="1">tauxHpourCent($B$5:$B$23,$D$5:$D$23,J$5:J$23,$D37,$B$32)</f>
        <v/>
      </c>
      <c r="K37" s="157" t="str" cm="1">
        <f t="array" aca="1" ref="K37" ca="1">tauxHpourCent($B$5:$B$23,$D$5:$D$23,K$5:K$23,$D37,$B$32)</f>
        <v/>
      </c>
      <c r="L37" s="9"/>
    </row>
    <row r="38" spans="2:12" x14ac:dyDescent="0.2">
      <c r="D38" s="152"/>
      <c r="E38" s="153" t="str" cm="1">
        <f t="array" aca="1" ref="E38" ca="1">tauxHpourCent($B$5:$B$23,$D$5:$D$23,E$5:E$23,$D38,$B$32)</f>
        <v/>
      </c>
      <c r="F38" s="153" t="str" cm="1">
        <f t="array" aca="1" ref="F38" ca="1">tauxHpourCent($B$5:$B$23,$D$5:$D$23,F$5:F$23,$D38,$B$32)</f>
        <v/>
      </c>
      <c r="G38" s="153" t="str" cm="1">
        <f t="array" aca="1" ref="G38" ca="1">tauxHpourCent($B$5:$B$23,$D$5:$D$23,G$5:G$23,$D38,$B$32)</f>
        <v/>
      </c>
      <c r="H38" s="153" t="str" cm="1">
        <f t="array" aca="1" ref="H38" ca="1">tauxHpourCent($B$5:$B$23,$D$5:$D$23,H$5:H$23,$D38,$B$32)</f>
        <v/>
      </c>
      <c r="I38" s="153" t="str" cm="1">
        <f t="array" aca="1" ref="I38" ca="1">tauxHpourCent($B$5:$B$23,$D$5:$D$23,I$5:I$23,$D38,$B$32)</f>
        <v/>
      </c>
      <c r="J38" s="153" t="str" cm="1">
        <f t="array" aca="1" ref="J38" ca="1">tauxHpourCent($B$5:$B$23,$D$5:$D$23,J$5:J$23,$D38,$B$32)</f>
        <v/>
      </c>
      <c r="K38" s="157" t="str" cm="1">
        <f t="array" aca="1" ref="K38" ca="1">tauxHpourCent($B$5:$B$23,$D$5:$D$23,K$5:K$23,$D38,$B$32)</f>
        <v/>
      </c>
      <c r="L38" s="9"/>
    </row>
    <row r="39" spans="2:12" x14ac:dyDescent="0.2">
      <c r="D39" s="152" t="s">
        <v>41</v>
      </c>
      <c r="E39" s="153" cm="1">
        <f t="array" aca="1" ref="E39" ca="1">tauxHpourCent($B$5:$B$23,$D$5:$D$23,E$5:E$23,$D39,$B$32)</f>
        <v>0.12623226737196441</v>
      </c>
      <c r="F39" s="153" t="str" cm="1">
        <f t="array" aca="1" ref="F39" ca="1">tauxHpourCent($B$5:$B$23,$D$5:$D$23,F$5:F$23,$D39,$B$32)</f>
        <v/>
      </c>
      <c r="G39" s="153" t="str" cm="1">
        <f t="array" aca="1" ref="G39" ca="1">tauxHpourCent($B$5:$B$23,$D$5:$D$23,G$5:G$23,$D39,$B$32)</f>
        <v/>
      </c>
      <c r="H39" s="153" t="str" cm="1">
        <f t="array" aca="1" ref="H39" ca="1">tauxHpourCent($B$5:$B$23,$D$5:$D$23,H$5:H$23,$D39,$B$32)</f>
        <v/>
      </c>
      <c r="I39" s="153" t="str" cm="1">
        <f t="array" aca="1" ref="I39" ca="1">tauxHpourCent($B$5:$B$23,$D$5:$D$23,I$5:I$23,$D39,$B$32)</f>
        <v/>
      </c>
      <c r="J39" s="153" t="str" cm="1">
        <f t="array" aca="1" ref="J39" ca="1">tauxHpourCent($B$5:$B$23,$D$5:$D$23,J$5:J$23,$D39,$B$32)</f>
        <v/>
      </c>
      <c r="K39" s="157" t="str" cm="1">
        <f t="array" aca="1" ref="K39" ca="1">tauxHpourCent($B$5:$B$23,$D$5:$D$23,K$5:K$23,$D39,$B$32)</f>
        <v/>
      </c>
      <c r="L39" s="9"/>
    </row>
    <row r="40" spans="2:12" x14ac:dyDescent="0.2">
      <c r="D40" s="152" t="s">
        <v>42</v>
      </c>
      <c r="E40" s="153" t="str" cm="1">
        <f t="array" aca="1" ref="E40" ca="1">tauxHpourCent($B$5:$B$23,$D$5:$D$23,E$5:E$23,$D40,$B$32)</f>
        <v/>
      </c>
      <c r="F40" s="153" t="str" cm="1">
        <f t="array" aca="1" ref="F40" ca="1">tauxHpourCent($B$5:$B$23,$D$5:$D$23,F$5:F$23,$D40,$B$32)</f>
        <v/>
      </c>
      <c r="G40" s="153" t="str" cm="1">
        <f t="array" aca="1" ref="G40" ca="1">tauxHpourCent($B$5:$B$23,$D$5:$D$23,G$5:G$23,$D40,$B$32)</f>
        <v/>
      </c>
      <c r="H40" s="153" t="str" cm="1">
        <f t="array" aca="1" ref="H40" ca="1">tauxHpourCent($B$5:$B$23,$D$5:$D$23,H$5:H$23,$D40,$B$32)</f>
        <v/>
      </c>
      <c r="I40" s="153" t="str" cm="1">
        <f t="array" aca="1" ref="I40" ca="1">tauxHpourCent($B$5:$B$23,$D$5:$D$23,I$5:I$23,$D40,$B$32)</f>
        <v/>
      </c>
      <c r="J40" s="153" t="str" cm="1">
        <f t="array" aca="1" ref="J40" ca="1">tauxHpourCent($B$5:$B$23,$D$5:$D$23,J$5:J$23,$D40,$B$32)</f>
        <v/>
      </c>
      <c r="K40" s="157" t="str" cm="1">
        <f t="array" aca="1" ref="K40" ca="1">tauxHpourCent($B$5:$B$23,$D$5:$D$23,K$5:K$23,$D40,$B$32)</f>
        <v/>
      </c>
      <c r="L40" s="9"/>
    </row>
    <row r="41" spans="2:12" x14ac:dyDescent="0.2">
      <c r="D41" s="152" t="s">
        <v>43</v>
      </c>
      <c r="E41" s="153" t="str" cm="1">
        <f t="array" aca="1" ref="E41" ca="1">tauxHpourCent($B$5:$B$23,$D$5:$D$23,E$5:E$23,$D41,$B$32)</f>
        <v/>
      </c>
      <c r="F41" s="153" t="str" cm="1">
        <f t="array" aca="1" ref="F41" ca="1">tauxHpourCent($B$5:$B$23,$D$5:$D$23,F$5:F$23,$D41,$B$32)</f>
        <v/>
      </c>
      <c r="G41" s="153" t="str" cm="1">
        <f t="array" aca="1" ref="G41" ca="1">tauxHpourCent($B$5:$B$23,$D$5:$D$23,G$5:G$23,$D41,$B$32)</f>
        <v/>
      </c>
      <c r="H41" s="153" t="str" cm="1">
        <f t="array" aca="1" ref="H41" ca="1">tauxHpourCent($B$5:$B$23,$D$5:$D$23,H$5:H$23,$D41,$B$32)</f>
        <v/>
      </c>
      <c r="I41" s="153" t="str" cm="1">
        <f t="array" aca="1" ref="I41" ca="1">tauxHpourCent($B$5:$B$23,$D$5:$D$23,I$5:I$23,$D41,$B$32)</f>
        <v/>
      </c>
      <c r="J41" s="153" t="str" cm="1">
        <f t="array" aca="1" ref="J41" ca="1">tauxHpourCent($B$5:$B$23,$D$5:$D$23,J$5:J$23,$D41,$B$32)</f>
        <v/>
      </c>
      <c r="K41" s="157" t="str" cm="1">
        <f t="array" aca="1" ref="K41" ca="1">tauxHpourCent($B$5:$B$23,$D$5:$D$23,K$5:K$23,$D41,$B$32)</f>
        <v/>
      </c>
      <c r="L41" s="9"/>
    </row>
    <row r="42" spans="2:12" x14ac:dyDescent="0.2">
      <c r="D42" s="152" t="s">
        <v>44</v>
      </c>
      <c r="E42" s="153" cm="1">
        <f t="array" aca="1" ref="E42" ca="1">tauxHpourCent($B$5:$B$23,$D$5:$D$23,E$5:E$23,$D42,$B$32)</f>
        <v>0.11721567684539552</v>
      </c>
      <c r="F42" s="153" cm="1">
        <f t="array" aca="1" ref="F42" ca="1">tauxHpourCent($B$5:$B$23,$D$5:$D$23,F$5:F$23,$D42,$B$32)</f>
        <v>0.39706780696395849</v>
      </c>
      <c r="G42" s="153" t="str" cm="1">
        <f t="array" aca="1" ref="G42" ca="1">tauxHpourCent($B$5:$B$23,$D$5:$D$23,G$5:G$23,$D42,$B$32)</f>
        <v/>
      </c>
      <c r="H42" s="153" t="str" cm="1">
        <f t="array" aca="1" ref="H42" ca="1">tauxHpourCent($B$5:$B$23,$D$5:$D$23,H$5:H$23,$D42,$B$32)</f>
        <v/>
      </c>
      <c r="I42" s="153" t="str" cm="1">
        <f t="array" aca="1" ref="I42" ca="1">tauxHpourCent($B$5:$B$23,$D$5:$D$23,I$5:I$23,$D42,$B$32)</f>
        <v/>
      </c>
      <c r="J42" s="153" t="str" cm="1">
        <f t="array" aca="1" ref="J42" ca="1">tauxHpourCent($B$5:$B$23,$D$5:$D$23,J$5:J$23,$D42,$B$32)</f>
        <v/>
      </c>
      <c r="K42" s="157" t="str" cm="1">
        <f t="array" aca="1" ref="K42" ca="1">tauxHpourCent($B$5:$B$23,$D$5:$D$23,K$5:K$23,$D42,$B$32)</f>
        <v/>
      </c>
      <c r="L42" s="9"/>
    </row>
    <row r="43" spans="2:12" x14ac:dyDescent="0.2">
      <c r="D43" s="152" t="s">
        <v>45</v>
      </c>
      <c r="E43" s="153" cm="1">
        <f t="array" aca="1" ref="E43" ca="1">tauxHpourCent($B$5:$B$23,$D$5:$D$23,E$5:E$23,$D43,$B$32)</f>
        <v>0.1415604712671315</v>
      </c>
      <c r="F43" s="153" t="str" cm="1">
        <f t="array" aca="1" ref="F43" ca="1">tauxHpourCent($B$5:$B$23,$D$5:$D$23,F$5:F$23,$D43,$B$32)</f>
        <v/>
      </c>
      <c r="G43" s="153" t="str" cm="1">
        <f t="array" aca="1" ref="G43" ca="1">tauxHpourCent($B$5:$B$23,$D$5:$D$23,G$5:G$23,$D43,$B$32)</f>
        <v/>
      </c>
      <c r="H43" s="153" t="str" cm="1">
        <f t="array" aca="1" ref="H43" ca="1">tauxHpourCent($B$5:$B$23,$D$5:$D$23,H$5:H$23,$D43,$B$32)</f>
        <v/>
      </c>
      <c r="I43" s="153" t="str" cm="1">
        <f t="array" aca="1" ref="I43" ca="1">tauxHpourCent($B$5:$B$23,$D$5:$D$23,I$5:I$23,$D43,$B$32)</f>
        <v/>
      </c>
      <c r="J43" s="153" t="str" cm="1">
        <f t="array" aca="1" ref="J43" ca="1">tauxHpourCent($B$5:$B$23,$D$5:$D$23,J$5:J$23,$D43,$B$32)</f>
        <v/>
      </c>
      <c r="K43" s="157" t="str" cm="1">
        <f t="array" aca="1" ref="K43" ca="1">tauxHpourCent($B$5:$B$23,$D$5:$D$23,K$5:K$23,$D43,$B$32)</f>
        <v/>
      </c>
      <c r="L43" s="9"/>
    </row>
    <row r="44" spans="2:12" x14ac:dyDescent="0.2">
      <c r="D44" s="152"/>
      <c r="E44" s="153" t="str" cm="1">
        <f t="array" aca="1" ref="E44" ca="1">tauxHpourCent($B$5:$B$23,$D$5:$D$23,E$5:E$23,$D44,$B$32)</f>
        <v/>
      </c>
      <c r="F44" s="153" t="str" cm="1">
        <f t="array" aca="1" ref="F44" ca="1">tauxHpourCent($B$5:$B$23,$D$5:$D$23,F$5:F$23,$D44,$B$32)</f>
        <v/>
      </c>
      <c r="G44" s="153" t="str" cm="1">
        <f t="array" aca="1" ref="G44" ca="1">tauxHpourCent($B$5:$B$23,$D$5:$D$23,G$5:G$23,$D44,$B$32)</f>
        <v/>
      </c>
      <c r="H44" s="153" t="str" cm="1">
        <f t="array" aca="1" ref="H44" ca="1">tauxHpourCent($B$5:$B$23,$D$5:$D$23,H$5:H$23,$D44,$B$32)</f>
        <v/>
      </c>
      <c r="I44" s="153" t="str" cm="1">
        <f t="array" aca="1" ref="I44" ca="1">tauxHpourCent($B$5:$B$23,$D$5:$D$23,I$5:I$23,$D44,$B$32)</f>
        <v/>
      </c>
      <c r="J44" s="153" t="str" cm="1">
        <f t="array" aca="1" ref="J44" ca="1">tauxHpourCent($B$5:$B$23,$D$5:$D$23,J$5:J$23,$D44,$B$32)</f>
        <v/>
      </c>
      <c r="K44" s="157" t="str" cm="1">
        <f t="array" aca="1" ref="K44" ca="1">tauxHpourCent($B$5:$B$23,$D$5:$D$23,K$5:K$23,$D44,$B$32)</f>
        <v/>
      </c>
      <c r="L44" s="9"/>
    </row>
    <row r="45" spans="2:12" x14ac:dyDescent="0.2">
      <c r="D45" s="152" t="s">
        <v>46</v>
      </c>
      <c r="E45" s="153" t="str" cm="1">
        <f t="array" aca="1" ref="E45" ca="1">tauxHpourCent($B$5:$B$23,$D$5:$D$23,E$5:E$23,$D45,$B$32)</f>
        <v/>
      </c>
      <c r="F45" s="153" t="str" cm="1">
        <f t="array" aca="1" ref="F45" ca="1">tauxHpourCent($B$5:$B$23,$D$5:$D$23,F$5:F$23,$D45,$B$32)</f>
        <v/>
      </c>
      <c r="G45" s="153" t="str" cm="1">
        <f t="array" aca="1" ref="G45" ca="1">tauxHpourCent($B$5:$B$23,$D$5:$D$23,G$5:G$23,$D45,$B$32)</f>
        <v/>
      </c>
      <c r="H45" s="153" t="str" cm="1">
        <f t="array" aca="1" ref="H45" ca="1">tauxHpourCent($B$5:$B$23,$D$5:$D$23,H$5:H$23,$D45,$B$32)</f>
        <v/>
      </c>
      <c r="I45" s="153" t="str" cm="1">
        <f t="array" aca="1" ref="I45" ca="1">tauxHpourCent($B$5:$B$23,$D$5:$D$23,I$5:I$23,$D45,$B$32)</f>
        <v/>
      </c>
      <c r="J45" s="153" t="str" cm="1">
        <f t="array" aca="1" ref="J45" ca="1">tauxHpourCent($B$5:$B$23,$D$5:$D$23,J$5:J$23,$D45,$B$32)</f>
        <v/>
      </c>
      <c r="K45" s="157" t="str" cm="1">
        <f t="array" aca="1" ref="K45" ca="1">tauxHpourCent($B$5:$B$23,$D$5:$D$23,K$5:K$23,$D45,$B$32)</f>
        <v/>
      </c>
      <c r="L45" s="9"/>
    </row>
    <row r="46" spans="2:12" x14ac:dyDescent="0.2">
      <c r="D46" s="152" t="s">
        <v>47</v>
      </c>
      <c r="E46" s="153" cm="1">
        <f t="array" aca="1" ref="E46" ca="1">tauxHpourCent($B$5:$B$23,$D$5:$D$23,E$5:E$23,$D46,$B$32)</f>
        <v>0.15628756912719402</v>
      </c>
      <c r="F46" s="153" t="str" cm="1">
        <f t="array" aca="1" ref="F46" ca="1">tauxHpourCent($B$5:$B$23,$D$5:$D$23,F$5:F$23,$D46,$B$32)</f>
        <v/>
      </c>
      <c r="G46" s="153" t="str" cm="1">
        <f t="array" aca="1" ref="G46" ca="1">tauxHpourCent($B$5:$B$23,$D$5:$D$23,G$5:G$23,$D46,$B$32)</f>
        <v/>
      </c>
      <c r="H46" s="153" t="str" cm="1">
        <f t="array" aca="1" ref="H46" ca="1">tauxHpourCent($B$5:$B$23,$D$5:$D$23,H$5:H$23,$D46,$B$32)</f>
        <v/>
      </c>
      <c r="I46" s="153" t="str" cm="1">
        <f t="array" aca="1" ref="I46" ca="1">tauxHpourCent($B$5:$B$23,$D$5:$D$23,I$5:I$23,$D46,$B$32)</f>
        <v/>
      </c>
      <c r="J46" s="153" t="str" cm="1">
        <f t="array" aca="1" ref="J46" ca="1">tauxHpourCent($B$5:$B$23,$D$5:$D$23,J$5:J$23,$D46,$B$32)</f>
        <v/>
      </c>
      <c r="K46" s="157" t="str" cm="1">
        <f t="array" aca="1" ref="K46" ca="1">tauxHpourCent($B$5:$B$23,$D$5:$D$23,K$5:K$23,$D46,$B$32)</f>
        <v/>
      </c>
      <c r="L46" s="9"/>
    </row>
    <row r="47" spans="2:12" x14ac:dyDescent="0.2">
      <c r="D47" s="152" t="s">
        <v>48</v>
      </c>
      <c r="E47" s="153" t="str" cm="1">
        <f t="array" aca="1" ref="E47" ca="1">tauxHpourCent($B$5:$B$23,$D$5:$D$23,E$5:E$23,$D47,$B$32)</f>
        <v/>
      </c>
      <c r="F47" s="153" t="str" cm="1">
        <f t="array" aca="1" ref="F47" ca="1">tauxHpourCent($B$5:$B$23,$D$5:$D$23,F$5:F$23,$D47,$B$32)</f>
        <v/>
      </c>
      <c r="G47" s="153" t="str" cm="1">
        <f t="array" aca="1" ref="G47" ca="1">tauxHpourCent($B$5:$B$23,$D$5:$D$23,G$5:G$23,$D47,$B$32)</f>
        <v/>
      </c>
      <c r="H47" s="153" t="str" cm="1">
        <f t="array" aca="1" ref="H47" ca="1">tauxHpourCent($B$5:$B$23,$D$5:$D$23,H$5:H$23,$D47,$B$32)</f>
        <v/>
      </c>
      <c r="I47" s="153" t="str" cm="1">
        <f t="array" aca="1" ref="I47" ca="1">tauxHpourCent($B$5:$B$23,$D$5:$D$23,I$5:I$23,$D47,$B$32)</f>
        <v/>
      </c>
      <c r="J47" s="153" t="str" cm="1">
        <f t="array" aca="1" ref="J47" ca="1">tauxHpourCent($B$5:$B$23,$D$5:$D$23,J$5:J$23,$D47,$B$32)</f>
        <v/>
      </c>
      <c r="K47" s="157" t="str" cm="1">
        <f t="array" aca="1" ref="K47" ca="1">tauxHpourCent($B$5:$B$23,$D$5:$D$23,K$5:K$23,$D47,$B$32)</f>
        <v/>
      </c>
      <c r="L47" s="9"/>
    </row>
    <row r="48" spans="2:12" x14ac:dyDescent="0.2">
      <c r="D48" s="152" t="s">
        <v>49</v>
      </c>
      <c r="E48" s="153" cm="1">
        <f t="array" aca="1" ref="E48" ca="1">tauxHpourCent($B$5:$B$23,$D$5:$D$23,E$5:E$23,$D48,$B$32)</f>
        <v>0.18634287088242366</v>
      </c>
      <c r="F48" s="153" t="str" cm="1">
        <f t="array" aca="1" ref="F48" ca="1">tauxHpourCent($B$5:$B$23,$D$5:$D$23,F$5:F$23,$D48,$B$32)</f>
        <v/>
      </c>
      <c r="G48" s="153" t="str" cm="1">
        <f t="array" aca="1" ref="G48" ca="1">tauxHpourCent($B$5:$B$23,$D$5:$D$23,G$5:G$23,$D48,$B$32)</f>
        <v/>
      </c>
      <c r="H48" s="153" t="str" cm="1">
        <f t="array" aca="1" ref="H48" ca="1">tauxHpourCent($B$5:$B$23,$D$5:$D$23,H$5:H$23,$D48,$B$32)</f>
        <v/>
      </c>
      <c r="I48" s="153" t="str" cm="1">
        <f t="array" aca="1" ref="I48" ca="1">tauxHpourCent($B$5:$B$23,$D$5:$D$23,I$5:I$23,$D48,$B$32)</f>
        <v/>
      </c>
      <c r="J48" s="153" t="str" cm="1">
        <f t="array" aca="1" ref="J48" ca="1">tauxHpourCent($B$5:$B$23,$D$5:$D$23,J$5:J$23,$D48,$B$32)</f>
        <v/>
      </c>
      <c r="K48" s="157" t="str" cm="1">
        <f t="array" aca="1" ref="K48" ca="1">tauxHpourCent($B$5:$B$23,$D$5:$D$23,K$5:K$23,$D48,$B$32)</f>
        <v/>
      </c>
      <c r="L48" s="9"/>
    </row>
    <row r="49" spans="4:12" x14ac:dyDescent="0.2">
      <c r="D49" s="152" t="s">
        <v>50</v>
      </c>
      <c r="E49" s="153" t="str" cm="1">
        <f t="array" aca="1" ref="E49" ca="1">tauxHpourCent($B$5:$B$23,$D$5:$D$23,E$5:E$23,$D49,$B$32)</f>
        <v/>
      </c>
      <c r="F49" s="153" t="str" cm="1">
        <f t="array" aca="1" ref="F49" ca="1">tauxHpourCent($B$5:$B$23,$D$5:$D$23,F$5:F$23,$D49,$B$32)</f>
        <v/>
      </c>
      <c r="G49" s="153" t="str" cm="1">
        <f t="array" aca="1" ref="G49" ca="1">tauxHpourCent($B$5:$B$23,$D$5:$D$23,G$5:G$23,$D49,$B$32)</f>
        <v/>
      </c>
      <c r="H49" s="153" t="str" cm="1">
        <f t="array" aca="1" ref="H49" ca="1">tauxHpourCent($B$5:$B$23,$D$5:$D$23,H$5:H$23,$D49,$B$32)</f>
        <v/>
      </c>
      <c r="I49" s="153" t="str" cm="1">
        <f t="array" aca="1" ref="I49" ca="1">tauxHpourCent($B$5:$B$23,$D$5:$D$23,I$5:I$23,$D49,$B$32)</f>
        <v/>
      </c>
      <c r="J49" s="153" t="str" cm="1">
        <f t="array" aca="1" ref="J49" ca="1">tauxHpourCent($B$5:$B$23,$D$5:$D$23,J$5:J$23,$D49,$B$32)</f>
        <v/>
      </c>
      <c r="K49" s="157" t="str" cm="1">
        <f t="array" aca="1" ref="K49" ca="1">tauxHpourCent($B$5:$B$23,$D$5:$D$23,K$5:K$23,$D49,$B$32)</f>
        <v/>
      </c>
      <c r="L49" s="9"/>
    </row>
    <row r="50" spans="4:12" x14ac:dyDescent="0.2">
      <c r="D50" s="152" t="s">
        <v>51</v>
      </c>
      <c r="E50" s="153" cm="1">
        <f t="array" aca="1" ref="E50" ca="1">tauxHpourCent($B$5:$B$23,$D$5:$D$23,E$5:E$23,$D50,$B$32)</f>
        <v>0.1743207501803318</v>
      </c>
      <c r="F50" s="153" t="str" cm="1">
        <f t="array" aca="1" ref="F50" ca="1">tauxHpourCent($B$5:$B$23,$D$5:$D$23,F$5:F$23,$D50,$B$32)</f>
        <v/>
      </c>
      <c r="G50" s="153" t="str" cm="1">
        <f t="array" aca="1" ref="G50" ca="1">tauxHpourCent($B$5:$B$23,$D$5:$D$23,G$5:G$23,$D50,$B$32)</f>
        <v/>
      </c>
      <c r="H50" s="153" t="str" cm="1">
        <f t="array" aca="1" ref="H50" ca="1">tauxHpourCent($B$5:$B$23,$D$5:$D$23,H$5:H$23,$D50,$B$32)</f>
        <v/>
      </c>
      <c r="I50" s="153" t="str" cm="1">
        <f t="array" aca="1" ref="I50" ca="1">tauxHpourCent($B$5:$B$23,$D$5:$D$23,I$5:I$23,$D50,$B$32)</f>
        <v/>
      </c>
      <c r="J50" s="153" t="str" cm="1">
        <f t="array" aca="1" ref="J50" ca="1">tauxHpourCent($B$5:$B$23,$D$5:$D$23,J$5:J$23,$D50,$B$32)</f>
        <v/>
      </c>
      <c r="K50" s="157" t="str" cm="1">
        <f t="array" aca="1" ref="K50" ca="1">tauxHpourCent($B$5:$B$23,$D$5:$D$23,K$5:K$23,$D50,$B$32)</f>
        <v/>
      </c>
      <c r="L50" s="9"/>
    </row>
    <row r="51" spans="4:12" x14ac:dyDescent="0.2">
      <c r="D51" s="154"/>
      <c r="E51" s="153" t="str" cm="1">
        <f t="array" aca="1" ref="E51" ca="1">tauxHpourCent($B$5:$B$23,$D$5:$D$23,E$5:E$23,$D51,$B$32)</f>
        <v/>
      </c>
      <c r="F51" s="153" t="str" cm="1">
        <f t="array" aca="1" ref="F51" ca="1">tauxHpourCent($B$5:$B$23,$D$5:$D$23,F$5:F$23,$D51,$B$32)</f>
        <v/>
      </c>
      <c r="G51" s="153" t="str" cm="1">
        <f t="array" aca="1" ref="G51" ca="1">tauxHpourCent($B$5:$B$23,$D$5:$D$23,G$5:G$23,$D51,$B$32)</f>
        <v/>
      </c>
      <c r="H51" s="153" t="str" cm="1">
        <f t="array" aca="1" ref="H51" ca="1">tauxHpourCent($B$5:$B$23,$D$5:$D$23,H$5:H$23,$D51,$B$32)</f>
        <v/>
      </c>
      <c r="I51" s="153" t="str" cm="1">
        <f t="array" aca="1" ref="I51" ca="1">tauxHpourCent($B$5:$B$23,$D$5:$D$23,I$5:I$23,$D51,$B$32)</f>
        <v/>
      </c>
      <c r="J51" s="153" t="str" cm="1">
        <f t="array" aca="1" ref="J51" ca="1">tauxHpourCent($B$5:$B$23,$D$5:$D$23,J$5:J$23,$D51,$B$32)</f>
        <v/>
      </c>
      <c r="K51" s="157" t="str" cm="1">
        <f t="array" aca="1" ref="K51" ca="1">tauxHpourCent($B$5:$B$23,$D$5:$D$23,K$5:K$23,$D51,$B$32)</f>
        <v/>
      </c>
      <c r="L51" s="9"/>
    </row>
    <row r="52" spans="4:12" x14ac:dyDescent="0.2">
      <c r="D52" s="154"/>
      <c r="E52" s="153" t="str" cm="1">
        <f t="array" aca="1" ref="E52" ca="1">tauxHpourCent($B$5:$B$23,$D$5:$D$23,E$5:E$23,$D52,$B$32)</f>
        <v/>
      </c>
      <c r="F52" s="153" t="str" cm="1">
        <f t="array" aca="1" ref="F52" ca="1">tauxHpourCent($B$5:$B$23,$D$5:$D$23,F$5:F$23,$D52,$B$32)</f>
        <v/>
      </c>
      <c r="G52" s="153" t="str" cm="1">
        <f t="array" aca="1" ref="G52" ca="1">tauxHpourCent($B$5:$B$23,$D$5:$D$23,G$5:G$23,$D52,$B$32)</f>
        <v/>
      </c>
      <c r="H52" s="153" t="str" cm="1">
        <f t="array" aca="1" ref="H52" ca="1">tauxHpourCent($B$5:$B$23,$D$5:$D$23,H$5:H$23,$D52,$B$32)</f>
        <v/>
      </c>
      <c r="I52" s="153" t="str" cm="1">
        <f t="array" aca="1" ref="I52" ca="1">tauxHpourCent($B$5:$B$23,$D$5:$D$23,I$5:I$23,$D52,$B$32)</f>
        <v/>
      </c>
      <c r="J52" s="153" t="str" cm="1">
        <f t="array" aca="1" ref="J52" ca="1">tauxHpourCent($B$5:$B$23,$D$5:$D$23,J$5:J$23,$D52,$B$32)</f>
        <v/>
      </c>
      <c r="K52" s="157" t="str" cm="1">
        <f t="array" aca="1" ref="K52" ca="1">tauxHpourCent($B$5:$B$23,$D$5:$D$23,K$5:K$23,$D52,$B$32)</f>
        <v/>
      </c>
      <c r="L52" s="9"/>
    </row>
    <row r="53" spans="4:12" ht="12.75" thickBot="1" x14ac:dyDescent="0.25">
      <c r="D53" s="155"/>
      <c r="E53" s="158" t="str" cm="1">
        <f t="array" aca="1" ref="E53" ca="1">tauxHpourCent($B$5:$B$23,$D$5:$D$23,E$5:E$23,$D53,$B$32)</f>
        <v/>
      </c>
      <c r="F53" s="158" t="str" cm="1">
        <f t="array" aca="1" ref="F53" ca="1">tauxHpourCent($B$5:$B$23,$D$5:$D$23,F$5:F$23,$D53,$B$32)</f>
        <v/>
      </c>
      <c r="G53" s="158" t="str" cm="1">
        <f t="array" aca="1" ref="G53" ca="1">tauxHpourCent($B$5:$B$23,$D$5:$D$23,G$5:G$23,$D53,$B$32)</f>
        <v/>
      </c>
      <c r="H53" s="158" t="str" cm="1">
        <f t="array" aca="1" ref="H53" ca="1">tauxHpourCent($B$5:$B$23,$D$5:$D$23,H$5:H$23,$D53,$B$32)</f>
        <v/>
      </c>
      <c r="I53" s="158" t="str" cm="1">
        <f t="array" aca="1" ref="I53" ca="1">tauxHpourCent($B$5:$B$23,$D$5:$D$23,I$5:I$23,$D53,$B$32)</f>
        <v/>
      </c>
      <c r="J53" s="158" t="str" cm="1">
        <f t="array" aca="1" ref="J53" ca="1">tauxHpourCent($B$5:$B$23,$D$5:$D$23,J$5:J$23,$D53,$B$32)</f>
        <v/>
      </c>
      <c r="K53" s="159" t="str" cm="1">
        <f t="array" aca="1" ref="K53" ca="1">tauxHpourCent($B$5:$B$23,$D$5:$D$23,K$5:K$23,$D53,$B$32)</f>
        <v/>
      </c>
      <c r="L53" s="9"/>
    </row>
    <row r="54" spans="4:12" x14ac:dyDescent="0.2">
      <c r="D54" s="146" t="s">
        <v>52</v>
      </c>
      <c r="E54" s="147">
        <f ca="1">SUM(E32:E50)</f>
        <v>0.99999999999999989</v>
      </c>
      <c r="F54" s="147">
        <f ca="1">SUM(F32:F50)</f>
        <v>1</v>
      </c>
      <c r="G54" s="147">
        <f t="shared" ref="G54:K54" ca="1" si="15">SUM(G32:G50)</f>
        <v>0.99999999999999989</v>
      </c>
      <c r="H54" s="147">
        <f t="shared" ca="1" si="15"/>
        <v>0</v>
      </c>
      <c r="I54" s="147">
        <f t="shared" ca="1" si="15"/>
        <v>0</v>
      </c>
      <c r="J54" s="147">
        <f t="shared" ca="1" si="15"/>
        <v>0</v>
      </c>
      <c r="K54" s="147">
        <f t="shared" ca="1" si="15"/>
        <v>0</v>
      </c>
      <c r="L54" s="145" t="s">
        <v>53</v>
      </c>
    </row>
    <row r="55" spans="4:12" x14ac:dyDescent="0.2">
      <c r="D55" s="148" t="s">
        <v>56</v>
      </c>
      <c r="E55" s="9"/>
      <c r="F55" s="9"/>
      <c r="G55" s="9"/>
      <c r="H55" s="9"/>
      <c r="I55" s="9"/>
      <c r="J55" s="9"/>
      <c r="K55" s="9"/>
      <c r="L55" s="9"/>
    </row>
    <row r="56" spans="4:12" x14ac:dyDescent="0.2">
      <c r="D56" s="9"/>
      <c r="E56" s="9"/>
      <c r="F56" s="9"/>
      <c r="G56" s="9"/>
      <c r="H56" s="9"/>
      <c r="I56" s="9"/>
      <c r="J56" s="9"/>
      <c r="K56" s="9"/>
      <c r="L56" s="9"/>
    </row>
    <row r="57" spans="4:12" ht="12.75" thickBot="1" x14ac:dyDescent="0.25">
      <c r="D57" s="144" t="s">
        <v>55</v>
      </c>
      <c r="L57" s="9"/>
    </row>
    <row r="58" spans="4:12" x14ac:dyDescent="0.2">
      <c r="D58" s="149" t="s">
        <v>0</v>
      </c>
      <c r="E58" s="150">
        <f>E$2</f>
        <v>44991</v>
      </c>
      <c r="F58" s="150">
        <f t="shared" ref="F58:K58" si="16">F$2</f>
        <v>44992</v>
      </c>
      <c r="G58" s="150">
        <f t="shared" si="16"/>
        <v>44993</v>
      </c>
      <c r="H58" s="150">
        <f t="shared" si="16"/>
        <v>44994</v>
      </c>
      <c r="I58" s="150">
        <f t="shared" si="16"/>
        <v>44995</v>
      </c>
      <c r="J58" s="150">
        <f t="shared" si="16"/>
        <v>44996</v>
      </c>
      <c r="K58" s="151">
        <f t="shared" si="16"/>
        <v>44997</v>
      </c>
      <c r="L58" s="9"/>
    </row>
    <row r="59" spans="4:12" x14ac:dyDescent="0.2">
      <c r="D59" s="152" t="s">
        <v>35</v>
      </c>
      <c r="E59" s="156" t="str" cm="1">
        <f t="array" aca="1" ref="E59" ca="1">tauxHpourCent($B$5:$B$23,$D$5:$D$23,E$5:E$23,$D59,$B$32,E$27)</f>
        <v/>
      </c>
      <c r="F59" s="156" t="str" cm="1">
        <f t="array" aca="1" ref="F59" ca="1">tauxHpourCent($B$5:$B$23,$D$5:$D$23,F$5:F$23,$D59,$B$32,F$27)</f>
        <v/>
      </c>
      <c r="G59" s="156" t="str" cm="1">
        <f t="array" aca="1" ref="G59" ca="1">tauxHpourCent($B$5:$B$23,$D$5:$D$23,G$5:G$23,$D59,$B$32,G$27)</f>
        <v/>
      </c>
      <c r="H59" s="156" t="str" cm="1">
        <f t="array" aca="1" ref="H59" ca="1">tauxHpourCent($B$5:$B$23,$D$5:$D$23,H$5:H$23,$D59,$B$32,H$27)</f>
        <v/>
      </c>
      <c r="I59" s="156" t="str" cm="1">
        <f t="array" aca="1" ref="I59" ca="1">tauxHpourCent($B$5:$B$23,$D$5:$D$23,I$5:I$23,$D59,$B$32,I$27)</f>
        <v/>
      </c>
      <c r="J59" s="156" t="str" cm="1">
        <f t="array" aca="1" ref="J59" ca="1">tauxHpourCent($B$5:$B$23,$D$5:$D$23,J$5:J$23,$D59,$B$32,J$27)</f>
        <v/>
      </c>
      <c r="K59" s="160" t="str" cm="1">
        <f t="array" aca="1" ref="K59" ca="1">tauxHpourCent($B$5:$B$23,$D$5:$D$23,K$5:K$23,$D59,$B$32,K$27)</f>
        <v/>
      </c>
      <c r="L59" s="9"/>
    </row>
    <row r="60" spans="4:12" x14ac:dyDescent="0.2">
      <c r="D60" s="152" t="s">
        <v>36</v>
      </c>
      <c r="E60" s="156" t="str" cm="1">
        <f t="array" aca="1" ref="E60" ca="1">tauxHpourCent($B$5:$B$23,$D$5:$D$23,E$5:E$23,$D60,$B$32,E$27)</f>
        <v/>
      </c>
      <c r="F60" s="156" cm="1">
        <f t="array" aca="1" ref="F60" ca="1">tauxHpourCent($B$5:$B$23,$D$5:$D$23,F$5:F$23,$D60,$B$32,F$27)</f>
        <v>96.255999999999986</v>
      </c>
      <c r="G60" s="156" cm="1">
        <f t="array" aca="1" ref="G60" ca="1">tauxHpourCent($B$5:$B$23,$D$5:$D$23,G$5:G$23,$D60,$B$32,G$27)</f>
        <v>96.255999999999986</v>
      </c>
      <c r="H60" s="156" t="str" cm="1">
        <f t="array" aca="1" ref="H60" ca="1">tauxHpourCent($B$5:$B$23,$D$5:$D$23,H$5:H$23,$D60,$B$32,H$27)</f>
        <v/>
      </c>
      <c r="I60" s="156" t="str" cm="1">
        <f t="array" aca="1" ref="I60" ca="1">tauxHpourCent($B$5:$B$23,$D$5:$D$23,I$5:I$23,$D60,$B$32,I$27)</f>
        <v/>
      </c>
      <c r="J60" s="156" t="str" cm="1">
        <f t="array" aca="1" ref="J60" ca="1">tauxHpourCent($B$5:$B$23,$D$5:$D$23,J$5:J$23,$D60,$B$32,J$27)</f>
        <v/>
      </c>
      <c r="K60" s="160" t="str" cm="1">
        <f t="array" aca="1" ref="K60" ca="1">tauxHpourCent($B$5:$B$23,$D$5:$D$23,K$5:K$23,$D60,$B$32,K$27)</f>
        <v/>
      </c>
      <c r="L60" s="9"/>
    </row>
    <row r="61" spans="4:12" x14ac:dyDescent="0.2">
      <c r="D61" s="152" t="s">
        <v>37</v>
      </c>
      <c r="E61" s="156" cm="1">
        <f t="array" aca="1" ref="E61" ca="1">tauxHpourCent($B$5:$B$23,$D$5:$D$23,E$5:E$23,$D61,$B$32,E$27)</f>
        <v>104.38399999999997</v>
      </c>
      <c r="F61" s="156" t="str" cm="1">
        <f t="array" aca="1" ref="F61" ca="1">tauxHpourCent($B$5:$B$23,$D$5:$D$23,F$5:F$23,$D61,$B$32,F$27)</f>
        <v/>
      </c>
      <c r="G61" s="156" cm="1">
        <f t="array" aca="1" ref="G61" ca="1">tauxHpourCent($B$5:$B$23,$D$5:$D$23,G$5:G$23,$D61,$B$32,G$27)</f>
        <v>104.38399999999999</v>
      </c>
      <c r="H61" s="156" t="str" cm="1">
        <f t="array" aca="1" ref="H61" ca="1">tauxHpourCent($B$5:$B$23,$D$5:$D$23,H$5:H$23,$D61,$B$32,H$27)</f>
        <v/>
      </c>
      <c r="I61" s="156" t="str" cm="1">
        <f t="array" aca="1" ref="I61" ca="1">tauxHpourCent($B$5:$B$23,$D$5:$D$23,I$5:I$23,$D61,$B$32,I$27)</f>
        <v/>
      </c>
      <c r="J61" s="156" t="str" cm="1">
        <f t="array" aca="1" ref="J61" ca="1">tauxHpourCent($B$5:$B$23,$D$5:$D$23,J$5:J$23,$D61,$B$32,J$27)</f>
        <v/>
      </c>
      <c r="K61" s="160" t="str" cm="1">
        <f t="array" aca="1" ref="K61" ca="1">tauxHpourCent($B$5:$B$23,$D$5:$D$23,K$5:K$23,$D61,$B$32,K$27)</f>
        <v/>
      </c>
      <c r="L61" s="9"/>
    </row>
    <row r="62" spans="4:12" x14ac:dyDescent="0.2">
      <c r="D62" s="152" t="s">
        <v>38</v>
      </c>
      <c r="E62" s="156" t="str" cm="1">
        <f t="array" aca="1" ref="E62" ca="1">tauxHpourCent($B$5:$B$23,$D$5:$D$23,E$5:E$23,$D62,$B$32,E$27)</f>
        <v/>
      </c>
      <c r="F62" s="156" cm="1">
        <f t="array" aca="1" ref="F62" ca="1">tauxHpourCent($B$5:$B$23,$D$5:$D$23,F$5:F$23,$D62,$B$32,F$27)</f>
        <v>93.24799999999999</v>
      </c>
      <c r="G62" s="156" t="str" cm="1">
        <f t="array" aca="1" ref="G62" ca="1">tauxHpourCent($B$5:$B$23,$D$5:$D$23,G$5:G$23,$D62,$B$32,G$27)</f>
        <v/>
      </c>
      <c r="H62" s="156" t="str" cm="1">
        <f t="array" aca="1" ref="H62" ca="1">tauxHpourCent($B$5:$B$23,$D$5:$D$23,H$5:H$23,$D62,$B$32,H$27)</f>
        <v/>
      </c>
      <c r="I62" s="156" t="str" cm="1">
        <f t="array" aca="1" ref="I62" ca="1">tauxHpourCent($B$5:$B$23,$D$5:$D$23,I$5:I$23,$D62,$B$32,I$27)</f>
        <v/>
      </c>
      <c r="J62" s="156" t="str" cm="1">
        <f t="array" aca="1" ref="J62" ca="1">tauxHpourCent($B$5:$B$23,$D$5:$D$23,J$5:J$23,$D62,$B$32,J$27)</f>
        <v/>
      </c>
      <c r="K62" s="160" t="str" cm="1">
        <f t="array" aca="1" ref="K62" ca="1">tauxHpourCent($B$5:$B$23,$D$5:$D$23,K$5:K$23,$D62,$B$32,K$27)</f>
        <v/>
      </c>
      <c r="L62" s="52"/>
    </row>
    <row r="63" spans="4:12" x14ac:dyDescent="0.2">
      <c r="D63" s="152" t="s">
        <v>39</v>
      </c>
      <c r="E63" s="156" t="str" cm="1">
        <f t="array" aca="1" ref="E63" ca="1">tauxHpourCent($B$5:$B$23,$D$5:$D$23,E$5:E$23,$D63,$B$32,E$27)</f>
        <v/>
      </c>
      <c r="F63" s="156" t="str" cm="1">
        <f t="array" aca="1" ref="F63" ca="1">tauxHpourCent($B$5:$B$23,$D$5:$D$23,F$5:F$23,$D63,$B$32,F$27)</f>
        <v/>
      </c>
      <c r="G63" s="156" t="str" cm="1">
        <f t="array" aca="1" ref="G63" ca="1">tauxHpourCent($B$5:$B$23,$D$5:$D$23,G$5:G$23,$D63,$B$32,G$27)</f>
        <v/>
      </c>
      <c r="H63" s="156" t="str" cm="1">
        <f t="array" aca="1" ref="H63" ca="1">tauxHpourCent($B$5:$B$23,$D$5:$D$23,H$5:H$23,$D63,$B$32,H$27)</f>
        <v/>
      </c>
      <c r="I63" s="156" t="str" cm="1">
        <f t="array" aca="1" ref="I63" ca="1">tauxHpourCent($B$5:$B$23,$D$5:$D$23,I$5:I$23,$D63,$B$32,I$27)</f>
        <v/>
      </c>
      <c r="J63" s="156" t="str" cm="1">
        <f t="array" aca="1" ref="J63" ca="1">tauxHpourCent($B$5:$B$23,$D$5:$D$23,J$5:J$23,$D63,$B$32,J$27)</f>
        <v/>
      </c>
      <c r="K63" s="160" t="str" cm="1">
        <f t="array" aca="1" ref="K63" ca="1">tauxHpourCent($B$5:$B$23,$D$5:$D$23,K$5:K$23,$D63,$B$32,K$27)</f>
        <v/>
      </c>
      <c r="L63" s="52"/>
    </row>
    <row r="64" spans="4:12" x14ac:dyDescent="0.2">
      <c r="D64" s="152" t="s">
        <v>40</v>
      </c>
      <c r="E64" s="156" t="str" cm="1">
        <f t="array" aca="1" ref="E64" ca="1">tauxHpourCent($B$5:$B$23,$D$5:$D$23,E$5:E$23,$D64,$B$32,E$27)</f>
        <v/>
      </c>
      <c r="F64" s="156" t="str" cm="1">
        <f t="array" aca="1" ref="F64" ca="1">tauxHpourCent($B$5:$B$23,$D$5:$D$23,F$5:F$23,$D64,$B$32,F$27)</f>
        <v/>
      </c>
      <c r="G64" s="156" t="str" cm="1">
        <f t="array" aca="1" ref="G64" ca="1">tauxHpourCent($B$5:$B$23,$D$5:$D$23,G$5:G$23,$D64,$B$32,G$27)</f>
        <v/>
      </c>
      <c r="H64" s="156" t="str" cm="1">
        <f t="array" aca="1" ref="H64" ca="1">tauxHpourCent($B$5:$B$23,$D$5:$D$23,H$5:H$23,$D64,$B$32,H$27)</f>
        <v/>
      </c>
      <c r="I64" s="156" t="str" cm="1">
        <f t="array" aca="1" ref="I64" ca="1">tauxHpourCent($B$5:$B$23,$D$5:$D$23,I$5:I$23,$D64,$B$32,I$27)</f>
        <v/>
      </c>
      <c r="J64" s="156" t="str" cm="1">
        <f t="array" aca="1" ref="J64" ca="1">tauxHpourCent($B$5:$B$23,$D$5:$D$23,J$5:J$23,$D64,$B$32,J$27)</f>
        <v/>
      </c>
      <c r="K64" s="160" t="str" cm="1">
        <f t="array" aca="1" ref="K64" ca="1">tauxHpourCent($B$5:$B$23,$D$5:$D$23,K$5:K$23,$D64,$B$32,K$27)</f>
        <v/>
      </c>
      <c r="L64" s="52"/>
    </row>
    <row r="65" spans="4:12" x14ac:dyDescent="0.2">
      <c r="D65" s="152"/>
      <c r="E65" s="156" t="str" cm="1">
        <f t="array" aca="1" ref="E65" ca="1">tauxHpourCent($B$5:$B$23,$D$5:$D$23,E$5:E$23,$D65,$B$32,E$27)</f>
        <v/>
      </c>
      <c r="F65" s="156" t="str" cm="1">
        <f t="array" aca="1" ref="F65" ca="1">tauxHpourCent($B$5:$B$23,$D$5:$D$23,F$5:F$23,$D65,$B$32,F$27)</f>
        <v/>
      </c>
      <c r="G65" s="156" t="str" cm="1">
        <f t="array" aca="1" ref="G65" ca="1">tauxHpourCent($B$5:$B$23,$D$5:$D$23,G$5:G$23,$D65,$B$32,G$27)</f>
        <v/>
      </c>
      <c r="H65" s="156" t="str" cm="1">
        <f t="array" aca="1" ref="H65" ca="1">tauxHpourCent($B$5:$B$23,$D$5:$D$23,H$5:H$23,$D65,$B$32,H$27)</f>
        <v/>
      </c>
      <c r="I65" s="156" t="str" cm="1">
        <f t="array" aca="1" ref="I65" ca="1">tauxHpourCent($B$5:$B$23,$D$5:$D$23,I$5:I$23,$D65,$B$32,I$27)</f>
        <v/>
      </c>
      <c r="J65" s="156" t="str" cm="1">
        <f t="array" aca="1" ref="J65" ca="1">tauxHpourCent($B$5:$B$23,$D$5:$D$23,J$5:J$23,$D65,$B$32,J$27)</f>
        <v/>
      </c>
      <c r="K65" s="160" t="str" cm="1">
        <f t="array" aca="1" ref="K65" ca="1">tauxHpourCent($B$5:$B$23,$D$5:$D$23,K$5:K$23,$D65,$B$32,K$27)</f>
        <v/>
      </c>
      <c r="L65" s="52"/>
    </row>
    <row r="66" spans="4:12" x14ac:dyDescent="0.2">
      <c r="D66" s="152" t="s">
        <v>41</v>
      </c>
      <c r="E66" s="156" cm="1">
        <f t="array" aca="1" ref="E66" ca="1">tauxHpourCent($B$5:$B$23,$D$5:$D$23,E$5:E$23,$D66,$B$32,E$27)</f>
        <v>134.4</v>
      </c>
      <c r="F66" s="156" t="str" cm="1">
        <f t="array" aca="1" ref="F66" ca="1">tauxHpourCent($B$5:$B$23,$D$5:$D$23,F$5:F$23,$D66,$B$32,F$27)</f>
        <v/>
      </c>
      <c r="G66" s="156" t="str" cm="1">
        <f t="array" aca="1" ref="G66" ca="1">tauxHpourCent($B$5:$B$23,$D$5:$D$23,G$5:G$23,$D66,$B$32,G$27)</f>
        <v/>
      </c>
      <c r="H66" s="156" t="str" cm="1">
        <f t="array" aca="1" ref="H66" ca="1">tauxHpourCent($B$5:$B$23,$D$5:$D$23,H$5:H$23,$D66,$B$32,H$27)</f>
        <v/>
      </c>
      <c r="I66" s="156" t="str" cm="1">
        <f t="array" aca="1" ref="I66" ca="1">tauxHpourCent($B$5:$B$23,$D$5:$D$23,I$5:I$23,$D66,$B$32,I$27)</f>
        <v/>
      </c>
      <c r="J66" s="156" t="str" cm="1">
        <f t="array" aca="1" ref="J66" ca="1">tauxHpourCent($B$5:$B$23,$D$5:$D$23,J$5:J$23,$D66,$B$32,J$27)</f>
        <v/>
      </c>
      <c r="K66" s="160" t="str" cm="1">
        <f t="array" aca="1" ref="K66" ca="1">tauxHpourCent($B$5:$B$23,$D$5:$D$23,K$5:K$23,$D66,$B$32,K$27)</f>
        <v/>
      </c>
      <c r="L66" s="52"/>
    </row>
    <row r="67" spans="4:12" x14ac:dyDescent="0.2">
      <c r="D67" s="152" t="s">
        <v>42</v>
      </c>
      <c r="E67" s="156" t="str" cm="1">
        <f t="array" aca="1" ref="E67" ca="1">tauxHpourCent($B$5:$B$23,$D$5:$D$23,E$5:E$23,$D67,$B$32,E$27)</f>
        <v/>
      </c>
      <c r="F67" s="156" t="str" cm="1">
        <f t="array" aca="1" ref="F67" ca="1">tauxHpourCent($B$5:$B$23,$D$5:$D$23,F$5:F$23,$D67,$B$32,F$27)</f>
        <v/>
      </c>
      <c r="G67" s="156" t="str" cm="1">
        <f t="array" aca="1" ref="G67" ca="1">tauxHpourCent($B$5:$B$23,$D$5:$D$23,G$5:G$23,$D67,$B$32,G$27)</f>
        <v/>
      </c>
      <c r="H67" s="156" t="str" cm="1">
        <f t="array" aca="1" ref="H67" ca="1">tauxHpourCent($B$5:$B$23,$D$5:$D$23,H$5:H$23,$D67,$B$32,H$27)</f>
        <v/>
      </c>
      <c r="I67" s="156" t="str" cm="1">
        <f t="array" aca="1" ref="I67" ca="1">tauxHpourCent($B$5:$B$23,$D$5:$D$23,I$5:I$23,$D67,$B$32,I$27)</f>
        <v/>
      </c>
      <c r="J67" s="156" t="str" cm="1">
        <f t="array" aca="1" ref="J67" ca="1">tauxHpourCent($B$5:$B$23,$D$5:$D$23,J$5:J$23,$D67,$B$32,J$27)</f>
        <v/>
      </c>
      <c r="K67" s="160" t="str" cm="1">
        <f t="array" aca="1" ref="K67" ca="1">tauxHpourCent($B$5:$B$23,$D$5:$D$23,K$5:K$23,$D67,$B$32,K$27)</f>
        <v/>
      </c>
      <c r="L67" s="52"/>
    </row>
    <row r="68" spans="4:12" x14ac:dyDescent="0.2">
      <c r="D68" s="152" t="s">
        <v>43</v>
      </c>
      <c r="E68" s="156" t="str" cm="1">
        <f t="array" aca="1" ref="E68" ca="1">tauxHpourCent($B$5:$B$23,$D$5:$D$23,E$5:E$23,$D68,$B$32,E$27)</f>
        <v/>
      </c>
      <c r="F68" s="156" t="str" cm="1">
        <f t="array" aca="1" ref="F68" ca="1">tauxHpourCent($B$5:$B$23,$D$5:$D$23,F$5:F$23,$D68,$B$32,F$27)</f>
        <v/>
      </c>
      <c r="G68" s="156" t="str" cm="1">
        <f t="array" aca="1" ref="G68" ca="1">tauxHpourCent($B$5:$B$23,$D$5:$D$23,G$5:G$23,$D68,$B$32,G$27)</f>
        <v/>
      </c>
      <c r="H68" s="156" t="str" cm="1">
        <f t="array" aca="1" ref="H68" ca="1">tauxHpourCent($B$5:$B$23,$D$5:$D$23,H$5:H$23,$D68,$B$32,H$27)</f>
        <v/>
      </c>
      <c r="I68" s="156" t="str" cm="1">
        <f t="array" aca="1" ref="I68" ca="1">tauxHpourCent($B$5:$B$23,$D$5:$D$23,I$5:I$23,$D68,$B$32,I$27)</f>
        <v/>
      </c>
      <c r="J68" s="156" t="str" cm="1">
        <f t="array" aca="1" ref="J68" ca="1">tauxHpourCent($B$5:$B$23,$D$5:$D$23,J$5:J$23,$D68,$B$32,J$27)</f>
        <v/>
      </c>
      <c r="K68" s="160" t="str" cm="1">
        <f t="array" aca="1" ref="K68" ca="1">tauxHpourCent($B$5:$B$23,$D$5:$D$23,K$5:K$23,$D68,$B$32,K$27)</f>
        <v/>
      </c>
      <c r="L68" s="52"/>
    </row>
    <row r="69" spans="4:12" x14ac:dyDescent="0.2">
      <c r="D69" s="152" t="s">
        <v>44</v>
      </c>
      <c r="E69" s="156" cm="1">
        <f t="array" aca="1" ref="E69" ca="1">tauxHpourCent($B$5:$B$23,$D$5:$D$23,E$5:E$23,$D69,$B$32,E$27)</f>
        <v>124.79999999999998</v>
      </c>
      <c r="F69" s="156" cm="1">
        <f t="array" aca="1" ref="F69" ca="1">tauxHpourCent($B$5:$B$23,$D$5:$D$23,F$5:F$23,$D69,$B$32,F$27)</f>
        <v>124.8</v>
      </c>
      <c r="G69" s="156" t="str" cm="1">
        <f t="array" aca="1" ref="G69" ca="1">tauxHpourCent($B$5:$B$23,$D$5:$D$23,G$5:G$23,$D69,$B$32,G$27)</f>
        <v/>
      </c>
      <c r="H69" s="156" t="str" cm="1">
        <f t="array" aca="1" ref="H69" ca="1">tauxHpourCent($B$5:$B$23,$D$5:$D$23,H$5:H$23,$D69,$B$32,H$27)</f>
        <v/>
      </c>
      <c r="I69" s="156" t="str" cm="1">
        <f t="array" aca="1" ref="I69" ca="1">tauxHpourCent($B$5:$B$23,$D$5:$D$23,I$5:I$23,$D69,$B$32,I$27)</f>
        <v/>
      </c>
      <c r="J69" s="156" t="str" cm="1">
        <f t="array" aca="1" ref="J69" ca="1">tauxHpourCent($B$5:$B$23,$D$5:$D$23,J$5:J$23,$D69,$B$32,J$27)</f>
        <v/>
      </c>
      <c r="K69" s="160" t="str" cm="1">
        <f t="array" aca="1" ref="K69" ca="1">tauxHpourCent($B$5:$B$23,$D$5:$D$23,K$5:K$23,$D69,$B$32,K$27)</f>
        <v/>
      </c>
      <c r="L69" s="52"/>
    </row>
    <row r="70" spans="4:12" x14ac:dyDescent="0.2">
      <c r="D70" s="152" t="s">
        <v>45</v>
      </c>
      <c r="E70" s="156" cm="1">
        <f t="array" aca="1" ref="E70" ca="1">tauxHpourCent($B$5:$B$23,$D$5:$D$23,E$5:E$23,$D70,$B$32,E$27)</f>
        <v>150.71999999999997</v>
      </c>
      <c r="F70" s="156" t="str" cm="1">
        <f t="array" aca="1" ref="F70" ca="1">tauxHpourCent($B$5:$B$23,$D$5:$D$23,F$5:F$23,$D70,$B$32,F$27)</f>
        <v/>
      </c>
      <c r="G70" s="156" t="str" cm="1">
        <f t="array" aca="1" ref="G70" ca="1">tauxHpourCent($B$5:$B$23,$D$5:$D$23,G$5:G$23,$D70,$B$32,G$27)</f>
        <v/>
      </c>
      <c r="H70" s="156" t="str" cm="1">
        <f t="array" aca="1" ref="H70" ca="1">tauxHpourCent($B$5:$B$23,$D$5:$D$23,H$5:H$23,$D70,$B$32,H$27)</f>
        <v/>
      </c>
      <c r="I70" s="156" t="str" cm="1">
        <f t="array" aca="1" ref="I70" ca="1">tauxHpourCent($B$5:$B$23,$D$5:$D$23,I$5:I$23,$D70,$B$32,I$27)</f>
        <v/>
      </c>
      <c r="J70" s="156" t="str" cm="1">
        <f t="array" aca="1" ref="J70" ca="1">tauxHpourCent($B$5:$B$23,$D$5:$D$23,J$5:J$23,$D70,$B$32,J$27)</f>
        <v/>
      </c>
      <c r="K70" s="160" t="str" cm="1">
        <f t="array" aca="1" ref="K70" ca="1">tauxHpourCent($B$5:$B$23,$D$5:$D$23,K$5:K$23,$D70,$B$32,K$27)</f>
        <v/>
      </c>
      <c r="L70" s="52"/>
    </row>
    <row r="71" spans="4:12" x14ac:dyDescent="0.2">
      <c r="D71" s="152"/>
      <c r="E71" s="156" t="str" cm="1">
        <f t="array" aca="1" ref="E71" ca="1">tauxHpourCent($B$5:$B$23,$D$5:$D$23,E$5:E$23,$D71,$B$32,E$27)</f>
        <v/>
      </c>
      <c r="F71" s="156" t="str" cm="1">
        <f t="array" aca="1" ref="F71" ca="1">tauxHpourCent($B$5:$B$23,$D$5:$D$23,F$5:F$23,$D71,$B$32,F$27)</f>
        <v/>
      </c>
      <c r="G71" s="156" t="str" cm="1">
        <f t="array" aca="1" ref="G71" ca="1">tauxHpourCent($B$5:$B$23,$D$5:$D$23,G$5:G$23,$D71,$B$32,G$27)</f>
        <v/>
      </c>
      <c r="H71" s="156" t="str" cm="1">
        <f t="array" aca="1" ref="H71" ca="1">tauxHpourCent($B$5:$B$23,$D$5:$D$23,H$5:H$23,$D71,$B$32,H$27)</f>
        <v/>
      </c>
      <c r="I71" s="156" t="str" cm="1">
        <f t="array" aca="1" ref="I71" ca="1">tauxHpourCent($B$5:$B$23,$D$5:$D$23,I$5:I$23,$D71,$B$32,I$27)</f>
        <v/>
      </c>
      <c r="J71" s="156" t="str" cm="1">
        <f t="array" aca="1" ref="J71" ca="1">tauxHpourCent($B$5:$B$23,$D$5:$D$23,J$5:J$23,$D71,$B$32,J$27)</f>
        <v/>
      </c>
      <c r="K71" s="160" t="str" cm="1">
        <f t="array" aca="1" ref="K71" ca="1">tauxHpourCent($B$5:$B$23,$D$5:$D$23,K$5:K$23,$D71,$B$32,K$27)</f>
        <v/>
      </c>
      <c r="L71" s="52"/>
    </row>
    <row r="72" spans="4:12" x14ac:dyDescent="0.2">
      <c r="D72" s="152" t="s">
        <v>46</v>
      </c>
      <c r="E72" s="156" t="str" cm="1">
        <f t="array" aca="1" ref="E72" ca="1">tauxHpourCent($B$5:$B$23,$D$5:$D$23,E$5:E$23,$D72,$B$32,E$27)</f>
        <v/>
      </c>
      <c r="F72" s="156" t="str" cm="1">
        <f t="array" aca="1" ref="F72" ca="1">tauxHpourCent($B$5:$B$23,$D$5:$D$23,F$5:F$23,$D72,$B$32,F$27)</f>
        <v/>
      </c>
      <c r="G72" s="156" t="str" cm="1">
        <f t="array" aca="1" ref="G72" ca="1">tauxHpourCent($B$5:$B$23,$D$5:$D$23,G$5:G$23,$D72,$B$32,G$27)</f>
        <v/>
      </c>
      <c r="H72" s="156" t="str" cm="1">
        <f t="array" aca="1" ref="H72" ca="1">tauxHpourCent($B$5:$B$23,$D$5:$D$23,H$5:H$23,$D72,$B$32,H$27)</f>
        <v/>
      </c>
      <c r="I72" s="156" t="str" cm="1">
        <f t="array" aca="1" ref="I72" ca="1">tauxHpourCent($B$5:$B$23,$D$5:$D$23,I$5:I$23,$D72,$B$32,I$27)</f>
        <v/>
      </c>
      <c r="J72" s="156" t="str" cm="1">
        <f t="array" aca="1" ref="J72" ca="1">tauxHpourCent($B$5:$B$23,$D$5:$D$23,J$5:J$23,$D72,$B$32,J$27)</f>
        <v/>
      </c>
      <c r="K72" s="160" t="str" cm="1">
        <f t="array" aca="1" ref="K72" ca="1">tauxHpourCent($B$5:$B$23,$D$5:$D$23,K$5:K$23,$D72,$B$32,K$27)</f>
        <v/>
      </c>
      <c r="L72" s="52"/>
    </row>
    <row r="73" spans="4:12" x14ac:dyDescent="0.2">
      <c r="D73" s="152" t="s">
        <v>47</v>
      </c>
      <c r="E73" s="156" cm="1">
        <f t="array" aca="1" ref="E73" ca="1">tauxHpourCent($B$5:$B$23,$D$5:$D$23,E$5:E$23,$D73,$B$32,E$27)</f>
        <v>166.39999999999998</v>
      </c>
      <c r="F73" s="156" t="str" cm="1">
        <f t="array" aca="1" ref="F73" ca="1">tauxHpourCent($B$5:$B$23,$D$5:$D$23,F$5:F$23,$D73,$B$32,F$27)</f>
        <v/>
      </c>
      <c r="G73" s="156" t="str" cm="1">
        <f t="array" aca="1" ref="G73" ca="1">tauxHpourCent($B$5:$B$23,$D$5:$D$23,G$5:G$23,$D73,$B$32,G$27)</f>
        <v/>
      </c>
      <c r="H73" s="156" t="str" cm="1">
        <f t="array" aca="1" ref="H73" ca="1">tauxHpourCent($B$5:$B$23,$D$5:$D$23,H$5:H$23,$D73,$B$32,H$27)</f>
        <v/>
      </c>
      <c r="I73" s="156" t="str" cm="1">
        <f t="array" aca="1" ref="I73" ca="1">tauxHpourCent($B$5:$B$23,$D$5:$D$23,I$5:I$23,$D73,$B$32,I$27)</f>
        <v/>
      </c>
      <c r="J73" s="156" t="str" cm="1">
        <f t="array" aca="1" ref="J73" ca="1">tauxHpourCent($B$5:$B$23,$D$5:$D$23,J$5:J$23,$D73,$B$32,J$27)</f>
        <v/>
      </c>
      <c r="K73" s="160" t="str" cm="1">
        <f t="array" aca="1" ref="K73" ca="1">tauxHpourCent($B$5:$B$23,$D$5:$D$23,K$5:K$23,$D73,$B$32,K$27)</f>
        <v/>
      </c>
      <c r="L73" s="52"/>
    </row>
    <row r="74" spans="4:12" x14ac:dyDescent="0.2">
      <c r="D74" s="152" t="s">
        <v>48</v>
      </c>
      <c r="E74" s="156" t="str" cm="1">
        <f t="array" aca="1" ref="E74" ca="1">tauxHpourCent($B$5:$B$23,$D$5:$D$23,E$5:E$23,$D74,$B$32,E$27)</f>
        <v/>
      </c>
      <c r="F74" s="156" t="str" cm="1">
        <f t="array" aca="1" ref="F74" ca="1">tauxHpourCent($B$5:$B$23,$D$5:$D$23,F$5:F$23,$D74,$B$32,F$27)</f>
        <v/>
      </c>
      <c r="G74" s="156" t="str" cm="1">
        <f t="array" aca="1" ref="G74" ca="1">tauxHpourCent($B$5:$B$23,$D$5:$D$23,G$5:G$23,$D74,$B$32,G$27)</f>
        <v/>
      </c>
      <c r="H74" s="156" t="str" cm="1">
        <f t="array" aca="1" ref="H74" ca="1">tauxHpourCent($B$5:$B$23,$D$5:$D$23,H$5:H$23,$D74,$B$32,H$27)</f>
        <v/>
      </c>
      <c r="I74" s="156" t="str" cm="1">
        <f t="array" aca="1" ref="I74" ca="1">tauxHpourCent($B$5:$B$23,$D$5:$D$23,I$5:I$23,$D74,$B$32,I$27)</f>
        <v/>
      </c>
      <c r="J74" s="156" t="str" cm="1">
        <f t="array" aca="1" ref="J74" ca="1">tauxHpourCent($B$5:$B$23,$D$5:$D$23,J$5:J$23,$D74,$B$32,J$27)</f>
        <v/>
      </c>
      <c r="K74" s="160" t="str" cm="1">
        <f t="array" aca="1" ref="K74" ca="1">tauxHpourCent($B$5:$B$23,$D$5:$D$23,K$5:K$23,$D74,$B$32,K$27)</f>
        <v/>
      </c>
      <c r="L74" s="52"/>
    </row>
    <row r="75" spans="4:12" x14ac:dyDescent="0.2">
      <c r="D75" s="152" t="s">
        <v>49</v>
      </c>
      <c r="E75" s="156" cm="1">
        <f t="array" aca="1" ref="E75" ca="1">tauxHpourCent($B$5:$B$23,$D$5:$D$23,E$5:E$23,$D75,$B$32,E$27)</f>
        <v>198.39999999999998</v>
      </c>
      <c r="F75" s="156" t="str" cm="1">
        <f t="array" aca="1" ref="F75" ca="1">tauxHpourCent($B$5:$B$23,$D$5:$D$23,F$5:F$23,$D75,$B$32,F$27)</f>
        <v/>
      </c>
      <c r="G75" s="156" t="str" cm="1">
        <f t="array" aca="1" ref="G75" ca="1">tauxHpourCent($B$5:$B$23,$D$5:$D$23,G$5:G$23,$D75,$B$32,G$27)</f>
        <v/>
      </c>
      <c r="H75" s="156" t="str" cm="1">
        <f t="array" aca="1" ref="H75" ca="1">tauxHpourCent($B$5:$B$23,$D$5:$D$23,H$5:H$23,$D75,$B$32,H$27)</f>
        <v/>
      </c>
      <c r="I75" s="156" t="str" cm="1">
        <f t="array" aca="1" ref="I75" ca="1">tauxHpourCent($B$5:$B$23,$D$5:$D$23,I$5:I$23,$D75,$B$32,I$27)</f>
        <v/>
      </c>
      <c r="J75" s="156" t="str" cm="1">
        <f t="array" aca="1" ref="J75" ca="1">tauxHpourCent($B$5:$B$23,$D$5:$D$23,J$5:J$23,$D75,$B$32,J$27)</f>
        <v/>
      </c>
      <c r="K75" s="160" t="str" cm="1">
        <f t="array" aca="1" ref="K75" ca="1">tauxHpourCent($B$5:$B$23,$D$5:$D$23,K$5:K$23,$D75,$B$32,K$27)</f>
        <v/>
      </c>
      <c r="L75" s="52"/>
    </row>
    <row r="76" spans="4:12" x14ac:dyDescent="0.2">
      <c r="D76" s="152" t="s">
        <v>50</v>
      </c>
      <c r="E76" s="156" t="str" cm="1">
        <f t="array" aca="1" ref="E76" ca="1">tauxHpourCent($B$5:$B$23,$D$5:$D$23,E$5:E$23,$D76,$B$32,E$27)</f>
        <v/>
      </c>
      <c r="F76" s="156" t="str" cm="1">
        <f t="array" aca="1" ref="F76" ca="1">tauxHpourCent($B$5:$B$23,$D$5:$D$23,F$5:F$23,$D76,$B$32,F$27)</f>
        <v/>
      </c>
      <c r="G76" s="156" t="str" cm="1">
        <f t="array" aca="1" ref="G76" ca="1">tauxHpourCent($B$5:$B$23,$D$5:$D$23,G$5:G$23,$D76,$B$32,G$27)</f>
        <v/>
      </c>
      <c r="H76" s="156" t="str" cm="1">
        <f t="array" aca="1" ref="H76" ca="1">tauxHpourCent($B$5:$B$23,$D$5:$D$23,H$5:H$23,$D76,$B$32,H$27)</f>
        <v/>
      </c>
      <c r="I76" s="156" t="str" cm="1">
        <f t="array" aca="1" ref="I76" ca="1">tauxHpourCent($B$5:$B$23,$D$5:$D$23,I$5:I$23,$D76,$B$32,I$27)</f>
        <v/>
      </c>
      <c r="J76" s="156" t="str" cm="1">
        <f t="array" aca="1" ref="J76" ca="1">tauxHpourCent($B$5:$B$23,$D$5:$D$23,J$5:J$23,$D76,$B$32,J$27)</f>
        <v/>
      </c>
      <c r="K76" s="160" t="str" cm="1">
        <f t="array" aca="1" ref="K76" ca="1">tauxHpourCent($B$5:$B$23,$D$5:$D$23,K$5:K$23,$D76,$B$32,K$27)</f>
        <v/>
      </c>
      <c r="L76" s="52"/>
    </row>
    <row r="77" spans="4:12" x14ac:dyDescent="0.2">
      <c r="D77" s="152" t="s">
        <v>51</v>
      </c>
      <c r="E77" s="156" cm="1">
        <f t="array" aca="1" ref="E77" ca="1">tauxHpourCent($B$5:$B$23,$D$5:$D$23,E$5:E$23,$D77,$B$32,E$27)</f>
        <v>185.6</v>
      </c>
      <c r="F77" s="156" t="str" cm="1">
        <f t="array" aca="1" ref="F77" ca="1">tauxHpourCent($B$5:$B$23,$D$5:$D$23,F$5:F$23,$D77,$B$32,F$27)</f>
        <v/>
      </c>
      <c r="G77" s="156" t="str" cm="1">
        <f t="array" aca="1" ref="G77" ca="1">tauxHpourCent($B$5:$B$23,$D$5:$D$23,G$5:G$23,$D77,$B$32,G$27)</f>
        <v/>
      </c>
      <c r="H77" s="156" t="str" cm="1">
        <f t="array" aca="1" ref="H77" ca="1">tauxHpourCent($B$5:$B$23,$D$5:$D$23,H$5:H$23,$D77,$B$32,H$27)</f>
        <v/>
      </c>
      <c r="I77" s="156" t="str" cm="1">
        <f t="array" aca="1" ref="I77" ca="1">tauxHpourCent($B$5:$B$23,$D$5:$D$23,I$5:I$23,$D77,$B$32,I$27)</f>
        <v/>
      </c>
      <c r="J77" s="156" t="str" cm="1">
        <f t="array" aca="1" ref="J77" ca="1">tauxHpourCent($B$5:$B$23,$D$5:$D$23,J$5:J$23,$D77,$B$32,J$27)</f>
        <v/>
      </c>
      <c r="K77" s="160" t="str" cm="1">
        <f t="array" aca="1" ref="K77" ca="1">tauxHpourCent($B$5:$B$23,$D$5:$D$23,K$5:K$23,$D77,$B$32,K$27)</f>
        <v/>
      </c>
      <c r="L77" s="52"/>
    </row>
    <row r="78" spans="4:12" x14ac:dyDescent="0.2">
      <c r="D78" s="154"/>
      <c r="E78" s="156" t="str" cm="1">
        <f t="array" aca="1" ref="E78" ca="1">tauxHpourCent($B$5:$B$23,$D$5:$D$23,E$5:E$23,$D78,$B$32,E$27)</f>
        <v/>
      </c>
      <c r="F78" s="156" t="str" cm="1">
        <f t="array" aca="1" ref="F78" ca="1">tauxHpourCent($B$5:$B$23,$D$5:$D$23,F$5:F$23,$D78,$B$32,F$27)</f>
        <v/>
      </c>
      <c r="G78" s="156" t="str" cm="1">
        <f t="array" aca="1" ref="G78" ca="1">tauxHpourCent($B$5:$B$23,$D$5:$D$23,G$5:G$23,$D78,$B$32,G$27)</f>
        <v/>
      </c>
      <c r="H78" s="156" t="str" cm="1">
        <f t="array" aca="1" ref="H78" ca="1">tauxHpourCent($B$5:$B$23,$D$5:$D$23,H$5:H$23,$D78,$B$32,H$27)</f>
        <v/>
      </c>
      <c r="I78" s="156" t="str" cm="1">
        <f t="array" aca="1" ref="I78" ca="1">tauxHpourCent($B$5:$B$23,$D$5:$D$23,I$5:I$23,$D78,$B$32,I$27)</f>
        <v/>
      </c>
      <c r="J78" s="156" t="str" cm="1">
        <f t="array" aca="1" ref="J78" ca="1">tauxHpourCent($B$5:$B$23,$D$5:$D$23,J$5:J$23,$D78,$B$32,J$27)</f>
        <v/>
      </c>
      <c r="K78" s="160" t="str" cm="1">
        <f t="array" aca="1" ref="K78" ca="1">tauxHpourCent($B$5:$B$23,$D$5:$D$23,K$5:K$23,$D78,$B$32,K$27)</f>
        <v/>
      </c>
      <c r="L78" s="52"/>
    </row>
    <row r="79" spans="4:12" x14ac:dyDescent="0.2">
      <c r="D79" s="154"/>
      <c r="E79" s="156" t="str" cm="1">
        <f t="array" aca="1" ref="E79" ca="1">tauxHpourCent($B$5:$B$23,$D$5:$D$23,E$5:E$23,$D79,$B$32,E$27)</f>
        <v/>
      </c>
      <c r="F79" s="156" t="str" cm="1">
        <f t="array" aca="1" ref="F79" ca="1">tauxHpourCent($B$5:$B$23,$D$5:$D$23,F$5:F$23,$D79,$B$32,F$27)</f>
        <v/>
      </c>
      <c r="G79" s="156" t="str" cm="1">
        <f t="array" aca="1" ref="G79" ca="1">tauxHpourCent($B$5:$B$23,$D$5:$D$23,G$5:G$23,$D79,$B$32,G$27)</f>
        <v/>
      </c>
      <c r="H79" s="156" t="str" cm="1">
        <f t="array" aca="1" ref="H79" ca="1">tauxHpourCent($B$5:$B$23,$D$5:$D$23,H$5:H$23,$D79,$B$32,H$27)</f>
        <v/>
      </c>
      <c r="I79" s="156" t="str" cm="1">
        <f t="array" aca="1" ref="I79" ca="1">tauxHpourCent($B$5:$B$23,$D$5:$D$23,I$5:I$23,$D79,$B$32,I$27)</f>
        <v/>
      </c>
      <c r="J79" s="156" t="str" cm="1">
        <f t="array" aca="1" ref="J79" ca="1">tauxHpourCent($B$5:$B$23,$D$5:$D$23,J$5:J$23,$D79,$B$32,J$27)</f>
        <v/>
      </c>
      <c r="K79" s="160" t="str" cm="1">
        <f t="array" aca="1" ref="K79" ca="1">tauxHpourCent($B$5:$B$23,$D$5:$D$23,K$5:K$23,$D79,$B$32,K$27)</f>
        <v/>
      </c>
      <c r="L79" s="52"/>
    </row>
    <row r="80" spans="4:12" ht="12.75" thickBot="1" x14ac:dyDescent="0.25">
      <c r="D80" s="155"/>
      <c r="E80" s="161" t="str" cm="1">
        <f t="array" aca="1" ref="E80" ca="1">tauxHpourCent($B$5:$B$23,$D$5:$D$23,E$5:E$23,$D80,$B$32,E$27)</f>
        <v/>
      </c>
      <c r="F80" s="161" t="str" cm="1">
        <f t="array" aca="1" ref="F80" ca="1">tauxHpourCent($B$5:$B$23,$D$5:$D$23,F$5:F$23,$D80,$B$32,F$27)</f>
        <v/>
      </c>
      <c r="G80" s="161" t="str" cm="1">
        <f t="array" aca="1" ref="G80" ca="1">tauxHpourCent($B$5:$B$23,$D$5:$D$23,G$5:G$23,$D80,$B$32,G$27)</f>
        <v/>
      </c>
      <c r="H80" s="161" t="str" cm="1">
        <f t="array" aca="1" ref="H80" ca="1">tauxHpourCent($B$5:$B$23,$D$5:$D$23,H$5:H$23,$D80,$B$32,H$27)</f>
        <v/>
      </c>
      <c r="I80" s="161" t="str" cm="1">
        <f t="array" aca="1" ref="I80" ca="1">tauxHpourCent($B$5:$B$23,$D$5:$D$23,I$5:I$23,$D80,$B$32,I$27)</f>
        <v/>
      </c>
      <c r="J80" s="161" t="str" cm="1">
        <f t="array" aca="1" ref="J80" ca="1">tauxHpourCent($B$5:$B$23,$D$5:$D$23,J$5:J$23,$D80,$B$32,J$27)</f>
        <v/>
      </c>
      <c r="K80" s="162" t="str" cm="1">
        <f t="array" aca="1" ref="K80" ca="1">tauxHpourCent($B$5:$B$23,$D$5:$D$23,K$5:K$23,$D80,$B$32,K$27)</f>
        <v/>
      </c>
      <c r="L80" s="52"/>
    </row>
    <row r="81" spans="12:12" x14ac:dyDescent="0.2">
      <c r="L81" s="52"/>
    </row>
    <row r="82" spans="12:12" x14ac:dyDescent="0.2">
      <c r="L82" s="52"/>
    </row>
    <row r="83" spans="12:12" x14ac:dyDescent="0.2">
      <c r="L83" s="52"/>
    </row>
    <row r="84" spans="12:12" x14ac:dyDescent="0.2">
      <c r="L84" s="52"/>
    </row>
    <row r="85" spans="12:12" x14ac:dyDescent="0.2">
      <c r="L85" s="52"/>
    </row>
    <row r="86" spans="12:12" x14ac:dyDescent="0.2">
      <c r="L86" s="52"/>
    </row>
    <row r="87" spans="12:12" x14ac:dyDescent="0.2">
      <c r="L87" s="52"/>
    </row>
    <row r="88" spans="12:12" x14ac:dyDescent="0.2">
      <c r="L88" s="52"/>
    </row>
    <row r="89" spans="12:12" x14ac:dyDescent="0.2">
      <c r="L89" s="52"/>
    </row>
    <row r="90" spans="12:12" x14ac:dyDescent="0.2">
      <c r="L90" s="52"/>
    </row>
    <row r="91" spans="12:12" x14ac:dyDescent="0.2">
      <c r="L91" s="52"/>
    </row>
    <row r="92" spans="12:12" x14ac:dyDescent="0.2">
      <c r="L92" s="52"/>
    </row>
    <row r="93" spans="12:12" x14ac:dyDescent="0.2">
      <c r="L93" s="52"/>
    </row>
    <row r="94" spans="12:12" x14ac:dyDescent="0.2">
      <c r="L94" s="52"/>
    </row>
    <row r="95" spans="12:12" x14ac:dyDescent="0.2">
      <c r="L95" s="52"/>
    </row>
    <row r="96" spans="12:12" x14ac:dyDescent="0.2">
      <c r="L96" s="52"/>
    </row>
    <row r="97" spans="12:12" x14ac:dyDescent="0.2">
      <c r="L97" s="52"/>
    </row>
    <row r="98" spans="12:12" x14ac:dyDescent="0.2">
      <c r="L98" s="52"/>
    </row>
    <row r="99" spans="12:12" x14ac:dyDescent="0.2">
      <c r="L99" s="52"/>
    </row>
    <row r="100" spans="12:12" x14ac:dyDescent="0.2">
      <c r="L100" s="52"/>
    </row>
    <row r="101" spans="12:12" x14ac:dyDescent="0.2">
      <c r="L101" s="52"/>
    </row>
    <row r="102" spans="12:12" x14ac:dyDescent="0.2">
      <c r="L102" s="52"/>
    </row>
    <row r="103" spans="12:12" x14ac:dyDescent="0.2">
      <c r="L103" s="52"/>
    </row>
    <row r="104" spans="12:12" x14ac:dyDescent="0.2">
      <c r="L104" s="52"/>
    </row>
    <row r="105" spans="12:12" x14ac:dyDescent="0.2">
      <c r="L105" s="52"/>
    </row>
    <row r="106" spans="12:12" x14ac:dyDescent="0.2">
      <c r="L106" s="52"/>
    </row>
    <row r="107" spans="12:12" x14ac:dyDescent="0.2">
      <c r="L107" s="52"/>
    </row>
    <row r="108" spans="12:12" x14ac:dyDescent="0.2">
      <c r="L108" s="52"/>
    </row>
    <row r="109" spans="12:12" x14ac:dyDescent="0.2">
      <c r="L109" s="52"/>
    </row>
    <row r="110" spans="12:12" x14ac:dyDescent="0.2">
      <c r="L110" s="52"/>
    </row>
    <row r="111" spans="12:12" x14ac:dyDescent="0.2">
      <c r="L111" s="52"/>
    </row>
    <row r="112" spans="12:12" x14ac:dyDescent="0.2">
      <c r="L112" s="52"/>
    </row>
    <row r="113" spans="12:12" x14ac:dyDescent="0.2">
      <c r="L113" s="52"/>
    </row>
    <row r="114" spans="12:12" x14ac:dyDescent="0.2">
      <c r="L114" s="52"/>
    </row>
    <row r="115" spans="12:12" x14ac:dyDescent="0.2">
      <c r="L115" s="52"/>
    </row>
    <row r="116" spans="12:12" x14ac:dyDescent="0.2">
      <c r="L116" s="52"/>
    </row>
    <row r="117" spans="12:12" x14ac:dyDescent="0.2">
      <c r="L117" s="52"/>
    </row>
    <row r="118" spans="12:12" x14ac:dyDescent="0.2">
      <c r="L118" s="52"/>
    </row>
    <row r="119" spans="12:12" x14ac:dyDescent="0.2">
      <c r="L119" s="52"/>
    </row>
    <row r="120" spans="12:12" x14ac:dyDescent="0.2">
      <c r="L120" s="52"/>
    </row>
    <row r="121" spans="12:12" x14ac:dyDescent="0.2">
      <c r="L121" s="52"/>
    </row>
    <row r="122" spans="12:12" x14ac:dyDescent="0.2">
      <c r="L122" s="52"/>
    </row>
    <row r="123" spans="12:12" x14ac:dyDescent="0.2">
      <c r="L123" s="52"/>
    </row>
    <row r="124" spans="12:12" x14ac:dyDescent="0.2">
      <c r="L124" s="52"/>
    </row>
    <row r="125" spans="12:12" x14ac:dyDescent="0.2">
      <c r="L125" s="52"/>
    </row>
    <row r="126" spans="12:12" x14ac:dyDescent="0.2">
      <c r="L126" s="52"/>
    </row>
    <row r="127" spans="12:12" x14ac:dyDescent="0.2">
      <c r="L127" s="52"/>
    </row>
    <row r="128" spans="12:12" x14ac:dyDescent="0.2">
      <c r="L128" s="52"/>
    </row>
    <row r="129" spans="12:12" x14ac:dyDescent="0.2">
      <c r="L129" s="52"/>
    </row>
    <row r="130" spans="12:12" x14ac:dyDescent="0.2">
      <c r="L130" s="52"/>
    </row>
    <row r="131" spans="12:12" x14ac:dyDescent="0.2">
      <c r="L131" s="52"/>
    </row>
    <row r="132" spans="12:12" x14ac:dyDescent="0.2">
      <c r="L132" s="52"/>
    </row>
    <row r="133" spans="12:12" x14ac:dyDescent="0.2">
      <c r="L133" s="52"/>
    </row>
    <row r="134" spans="12:12" x14ac:dyDescent="0.2">
      <c r="L134" s="52"/>
    </row>
    <row r="135" spans="12:12" x14ac:dyDescent="0.2">
      <c r="L135" s="52"/>
    </row>
    <row r="136" spans="12:12" x14ac:dyDescent="0.2">
      <c r="L136" s="52"/>
    </row>
    <row r="137" spans="12:12" x14ac:dyDescent="0.2">
      <c r="L137" s="52"/>
    </row>
    <row r="138" spans="12:12" x14ac:dyDescent="0.2">
      <c r="L138" s="52"/>
    </row>
    <row r="139" spans="12:12" x14ac:dyDescent="0.2">
      <c r="L139" s="52"/>
    </row>
    <row r="140" spans="12:12" x14ac:dyDescent="0.2">
      <c r="L140" s="52"/>
    </row>
    <row r="141" spans="12:12" x14ac:dyDescent="0.2">
      <c r="L141" s="52"/>
    </row>
    <row r="142" spans="12:12" x14ac:dyDescent="0.2">
      <c r="L142" s="52"/>
    </row>
    <row r="143" spans="12:12" x14ac:dyDescent="0.2">
      <c r="L143" s="52"/>
    </row>
    <row r="144" spans="12:12" x14ac:dyDescent="0.2">
      <c r="L144" s="52"/>
    </row>
    <row r="145" spans="12:12" x14ac:dyDescent="0.2">
      <c r="L145" s="52"/>
    </row>
    <row r="146" spans="12:12" x14ac:dyDescent="0.2">
      <c r="L146" s="52"/>
    </row>
    <row r="147" spans="12:12" x14ac:dyDescent="0.2">
      <c r="L147" s="52"/>
    </row>
    <row r="148" spans="12:12" x14ac:dyDescent="0.2">
      <c r="L148" s="52"/>
    </row>
    <row r="149" spans="12:12" x14ac:dyDescent="0.2">
      <c r="L149" s="52"/>
    </row>
    <row r="150" spans="12:12" x14ac:dyDescent="0.2">
      <c r="L150" s="52"/>
    </row>
    <row r="151" spans="12:12" x14ac:dyDescent="0.2">
      <c r="L151" s="52"/>
    </row>
    <row r="152" spans="12:12" x14ac:dyDescent="0.2">
      <c r="L152" s="52"/>
    </row>
    <row r="153" spans="12:12" x14ac:dyDescent="0.2">
      <c r="L153" s="52"/>
    </row>
    <row r="154" spans="12:12" x14ac:dyDescent="0.2">
      <c r="L154" s="52"/>
    </row>
    <row r="155" spans="12:12" x14ac:dyDescent="0.2">
      <c r="L155" s="52"/>
    </row>
    <row r="156" spans="12:12" x14ac:dyDescent="0.2">
      <c r="L156" s="52"/>
    </row>
    <row r="157" spans="12:12" x14ac:dyDescent="0.2">
      <c r="L157" s="52"/>
    </row>
    <row r="158" spans="12:12" x14ac:dyDescent="0.2">
      <c r="L158" s="52"/>
    </row>
    <row r="159" spans="12:12" x14ac:dyDescent="0.2">
      <c r="L159" s="52"/>
    </row>
    <row r="160" spans="12:12" x14ac:dyDescent="0.2">
      <c r="L160" s="52"/>
    </row>
    <row r="161" spans="12:12" x14ac:dyDescent="0.2">
      <c r="L161" s="52"/>
    </row>
    <row r="162" spans="12:12" x14ac:dyDescent="0.2">
      <c r="L162" s="52"/>
    </row>
    <row r="163" spans="12:12" x14ac:dyDescent="0.2">
      <c r="L163" s="52"/>
    </row>
    <row r="164" spans="12:12" x14ac:dyDescent="0.2">
      <c r="L164" s="52"/>
    </row>
    <row r="165" spans="12:12" x14ac:dyDescent="0.2">
      <c r="L165" s="52"/>
    </row>
    <row r="166" spans="12:12" x14ac:dyDescent="0.2">
      <c r="L166" s="52"/>
    </row>
    <row r="167" spans="12:12" x14ac:dyDescent="0.2">
      <c r="L167" s="52"/>
    </row>
    <row r="168" spans="12:12" x14ac:dyDescent="0.2">
      <c r="L168" s="52"/>
    </row>
    <row r="169" spans="12:12" x14ac:dyDescent="0.2">
      <c r="L169" s="52"/>
    </row>
    <row r="170" spans="12:12" x14ac:dyDescent="0.2">
      <c r="L170" s="52"/>
    </row>
    <row r="171" spans="12:12" x14ac:dyDescent="0.2">
      <c r="L171" s="52"/>
    </row>
    <row r="172" spans="12:12" x14ac:dyDescent="0.2">
      <c r="L172" s="52"/>
    </row>
    <row r="173" spans="12:12" x14ac:dyDescent="0.2">
      <c r="L173" s="52"/>
    </row>
    <row r="174" spans="12:12" x14ac:dyDescent="0.2">
      <c r="L174" s="52"/>
    </row>
    <row r="175" spans="12:12" x14ac:dyDescent="0.2">
      <c r="L175" s="52"/>
    </row>
    <row r="176" spans="12:12" x14ac:dyDescent="0.2">
      <c r="L176" s="52"/>
    </row>
    <row r="177" spans="12:12" x14ac:dyDescent="0.2">
      <c r="L177" s="52"/>
    </row>
    <row r="178" spans="12:12" x14ac:dyDescent="0.2">
      <c r="L178" s="52"/>
    </row>
    <row r="179" spans="12:12" x14ac:dyDescent="0.2">
      <c r="L179" s="52"/>
    </row>
    <row r="180" spans="12:12" x14ac:dyDescent="0.2">
      <c r="L180" s="52"/>
    </row>
    <row r="181" spans="12:12" x14ac:dyDescent="0.2">
      <c r="L181" s="52"/>
    </row>
    <row r="182" spans="12:12" x14ac:dyDescent="0.2">
      <c r="L182" s="52"/>
    </row>
    <row r="183" spans="12:12" x14ac:dyDescent="0.2">
      <c r="L183" s="52"/>
    </row>
    <row r="184" spans="12:12" x14ac:dyDescent="0.2">
      <c r="L184" s="52"/>
    </row>
    <row r="185" spans="12:12" x14ac:dyDescent="0.2">
      <c r="L185" s="52"/>
    </row>
    <row r="186" spans="12:12" x14ac:dyDescent="0.2">
      <c r="L186" s="52"/>
    </row>
    <row r="187" spans="12:12" x14ac:dyDescent="0.2">
      <c r="L187" s="52"/>
    </row>
    <row r="188" spans="12:12" x14ac:dyDescent="0.2">
      <c r="L188" s="52"/>
    </row>
    <row r="189" spans="12:12" x14ac:dyDescent="0.2">
      <c r="L189" s="52"/>
    </row>
    <row r="190" spans="12:12" x14ac:dyDescent="0.2">
      <c r="L190" s="52"/>
    </row>
    <row r="191" spans="12:12" x14ac:dyDescent="0.2">
      <c r="L191" s="52"/>
    </row>
    <row r="192" spans="12:12" x14ac:dyDescent="0.2">
      <c r="L192" s="52"/>
    </row>
    <row r="193" spans="12:12" x14ac:dyDescent="0.2">
      <c r="L193" s="52"/>
    </row>
    <row r="194" spans="12:12" x14ac:dyDescent="0.2">
      <c r="L194" s="52"/>
    </row>
    <row r="195" spans="12:12" x14ac:dyDescent="0.2">
      <c r="L195" s="52"/>
    </row>
    <row r="196" spans="12:12" x14ac:dyDescent="0.2">
      <c r="L196" s="52"/>
    </row>
    <row r="197" spans="12:12" x14ac:dyDescent="0.2">
      <c r="L197" s="52"/>
    </row>
    <row r="198" spans="12:12" x14ac:dyDescent="0.2">
      <c r="L198" s="52"/>
    </row>
    <row r="199" spans="12:12" x14ac:dyDescent="0.2">
      <c r="L199" s="52"/>
    </row>
    <row r="200" spans="12:12" x14ac:dyDescent="0.2">
      <c r="L200" s="52"/>
    </row>
    <row r="201" spans="12:12" x14ac:dyDescent="0.2">
      <c r="L201" s="52"/>
    </row>
    <row r="202" spans="12:12" x14ac:dyDescent="0.2">
      <c r="L202" s="52"/>
    </row>
    <row r="203" spans="12:12" x14ac:dyDescent="0.2">
      <c r="L203" s="52"/>
    </row>
    <row r="204" spans="12:12" x14ac:dyDescent="0.2">
      <c r="L204" s="52"/>
    </row>
    <row r="205" spans="12:12" x14ac:dyDescent="0.2">
      <c r="L205" s="52"/>
    </row>
    <row r="206" spans="12:12" x14ac:dyDescent="0.2">
      <c r="L206" s="52"/>
    </row>
    <row r="207" spans="12:12" x14ac:dyDescent="0.2">
      <c r="L207" s="52"/>
    </row>
    <row r="208" spans="12:12" x14ac:dyDescent="0.2">
      <c r="L208" s="52"/>
    </row>
    <row r="209" spans="12:12" x14ac:dyDescent="0.2">
      <c r="L209" s="52"/>
    </row>
    <row r="210" spans="12:12" x14ac:dyDescent="0.2">
      <c r="L210" s="52"/>
    </row>
    <row r="211" spans="12:12" x14ac:dyDescent="0.2">
      <c r="L211" s="52"/>
    </row>
    <row r="212" spans="12:12" x14ac:dyDescent="0.2">
      <c r="L212" s="52"/>
    </row>
    <row r="213" spans="12:12" x14ac:dyDescent="0.2">
      <c r="L213" s="52"/>
    </row>
    <row r="214" spans="12:12" x14ac:dyDescent="0.2">
      <c r="L214" s="52"/>
    </row>
    <row r="215" spans="12:12" x14ac:dyDescent="0.2">
      <c r="L215" s="52"/>
    </row>
    <row r="216" spans="12:12" x14ac:dyDescent="0.2">
      <c r="L216" s="52"/>
    </row>
    <row r="217" spans="12:12" x14ac:dyDescent="0.2">
      <c r="L217" s="52"/>
    </row>
    <row r="218" spans="12:12" x14ac:dyDescent="0.2">
      <c r="L218" s="52"/>
    </row>
    <row r="219" spans="12:12" x14ac:dyDescent="0.2">
      <c r="L219" s="52"/>
    </row>
    <row r="220" spans="12:12" x14ac:dyDescent="0.2">
      <c r="L220" s="52"/>
    </row>
    <row r="221" spans="12:12" x14ac:dyDescent="0.2">
      <c r="L221" s="52"/>
    </row>
    <row r="222" spans="12:12" x14ac:dyDescent="0.2">
      <c r="L222" s="52"/>
    </row>
    <row r="223" spans="12:12" x14ac:dyDescent="0.2">
      <c r="L223" s="52"/>
    </row>
    <row r="224" spans="12:12" x14ac:dyDescent="0.2">
      <c r="L224" s="52"/>
    </row>
    <row r="225" spans="12:12" x14ac:dyDescent="0.2">
      <c r="L225" s="52"/>
    </row>
    <row r="226" spans="12:12" x14ac:dyDescent="0.2">
      <c r="L226" s="52"/>
    </row>
    <row r="227" spans="12:12" x14ac:dyDescent="0.2">
      <c r="L227" s="52"/>
    </row>
    <row r="228" spans="12:12" x14ac:dyDescent="0.2">
      <c r="L228" s="52"/>
    </row>
    <row r="229" spans="12:12" x14ac:dyDescent="0.2">
      <c r="L229" s="52"/>
    </row>
    <row r="230" spans="12:12" x14ac:dyDescent="0.2">
      <c r="L230" s="52"/>
    </row>
    <row r="231" spans="12:12" x14ac:dyDescent="0.2">
      <c r="L231" s="52"/>
    </row>
    <row r="232" spans="12:12" x14ac:dyDescent="0.2">
      <c r="L232" s="52"/>
    </row>
    <row r="233" spans="12:12" x14ac:dyDescent="0.2">
      <c r="L233" s="52"/>
    </row>
    <row r="234" spans="12:12" x14ac:dyDescent="0.2">
      <c r="L234" s="52"/>
    </row>
    <row r="235" spans="12:12" x14ac:dyDescent="0.2">
      <c r="L235" s="52"/>
    </row>
    <row r="236" spans="12:12" x14ac:dyDescent="0.2">
      <c r="L236" s="52"/>
    </row>
    <row r="237" spans="12:12" x14ac:dyDescent="0.2">
      <c r="L237" s="52"/>
    </row>
    <row r="238" spans="12:12" x14ac:dyDescent="0.2">
      <c r="L238" s="52"/>
    </row>
    <row r="239" spans="12:12" x14ac:dyDescent="0.2">
      <c r="L239" s="52"/>
    </row>
    <row r="240" spans="12:12" x14ac:dyDescent="0.2">
      <c r="L240" s="52"/>
    </row>
    <row r="241" spans="12:12" x14ac:dyDescent="0.2">
      <c r="L241" s="52"/>
    </row>
    <row r="242" spans="12:12" x14ac:dyDescent="0.2">
      <c r="L242" s="52"/>
    </row>
    <row r="243" spans="12:12" x14ac:dyDescent="0.2">
      <c r="L243" s="52"/>
    </row>
    <row r="244" spans="12:12" x14ac:dyDescent="0.2">
      <c r="L244" s="52"/>
    </row>
    <row r="245" spans="12:12" x14ac:dyDescent="0.2">
      <c r="L245" s="52"/>
    </row>
    <row r="246" spans="12:12" x14ac:dyDescent="0.2">
      <c r="L246" s="52"/>
    </row>
    <row r="247" spans="12:12" x14ac:dyDescent="0.2">
      <c r="L247" s="52"/>
    </row>
    <row r="248" spans="12:12" x14ac:dyDescent="0.2">
      <c r="L248" s="52"/>
    </row>
    <row r="249" spans="12:12" x14ac:dyDescent="0.2">
      <c r="L249" s="52"/>
    </row>
    <row r="250" spans="12:12" x14ac:dyDescent="0.2">
      <c r="L250" s="52"/>
    </row>
    <row r="251" spans="12:12" x14ac:dyDescent="0.2">
      <c r="L251" s="52"/>
    </row>
    <row r="252" spans="12:12" x14ac:dyDescent="0.2">
      <c r="L252" s="52"/>
    </row>
    <row r="253" spans="12:12" x14ac:dyDescent="0.2">
      <c r="L253" s="52"/>
    </row>
    <row r="254" spans="12:12" x14ac:dyDescent="0.2">
      <c r="L254" s="52"/>
    </row>
    <row r="255" spans="12:12" x14ac:dyDescent="0.2">
      <c r="L255" s="52"/>
    </row>
    <row r="256" spans="12:12" x14ac:dyDescent="0.2">
      <c r="L256" s="52"/>
    </row>
    <row r="257" spans="12:12" x14ac:dyDescent="0.2">
      <c r="L257" s="52"/>
    </row>
    <row r="258" spans="12:12" x14ac:dyDescent="0.2">
      <c r="L258" s="52"/>
    </row>
    <row r="259" spans="12:12" x14ac:dyDescent="0.2">
      <c r="L259" s="52"/>
    </row>
    <row r="260" spans="12:12" x14ac:dyDescent="0.2">
      <c r="L260" s="52"/>
    </row>
    <row r="261" spans="12:12" x14ac:dyDescent="0.2">
      <c r="L261" s="52"/>
    </row>
    <row r="262" spans="12:12" x14ac:dyDescent="0.2">
      <c r="L262" s="52"/>
    </row>
    <row r="263" spans="12:12" x14ac:dyDescent="0.2">
      <c r="L263" s="52"/>
    </row>
    <row r="264" spans="12:12" x14ac:dyDescent="0.2">
      <c r="L264" s="52"/>
    </row>
    <row r="265" spans="12:12" x14ac:dyDescent="0.2">
      <c r="L265" s="52"/>
    </row>
    <row r="266" spans="12:12" x14ac:dyDescent="0.2">
      <c r="L266" s="52"/>
    </row>
    <row r="267" spans="12:12" x14ac:dyDescent="0.2">
      <c r="L267" s="52"/>
    </row>
    <row r="268" spans="12:12" x14ac:dyDescent="0.2">
      <c r="L268" s="52"/>
    </row>
    <row r="269" spans="12:12" x14ac:dyDescent="0.2">
      <c r="L269" s="52"/>
    </row>
    <row r="270" spans="12:12" x14ac:dyDescent="0.2">
      <c r="L270" s="52"/>
    </row>
    <row r="271" spans="12:12" x14ac:dyDescent="0.2">
      <c r="L271" s="52"/>
    </row>
    <row r="272" spans="12:12" x14ac:dyDescent="0.2">
      <c r="L272" s="52"/>
    </row>
    <row r="273" spans="12:12" x14ac:dyDescent="0.2">
      <c r="L273" s="52"/>
    </row>
    <row r="274" spans="12:12" x14ac:dyDescent="0.2">
      <c r="L274" s="52"/>
    </row>
    <row r="275" spans="12:12" x14ac:dyDescent="0.2">
      <c r="L275" s="52"/>
    </row>
    <row r="276" spans="12:12" x14ac:dyDescent="0.2">
      <c r="L276" s="52"/>
    </row>
    <row r="277" spans="12:12" x14ac:dyDescent="0.2">
      <c r="L277" s="52"/>
    </row>
    <row r="278" spans="12:12" x14ac:dyDescent="0.2">
      <c r="L278" s="52"/>
    </row>
    <row r="279" spans="12:12" x14ac:dyDescent="0.2">
      <c r="L279" s="52"/>
    </row>
    <row r="280" spans="12:12" x14ac:dyDescent="0.2">
      <c r="L280" s="52"/>
    </row>
    <row r="281" spans="12:12" x14ac:dyDescent="0.2">
      <c r="L281" s="52"/>
    </row>
    <row r="282" spans="12:12" x14ac:dyDescent="0.2">
      <c r="L282" s="52"/>
    </row>
    <row r="283" spans="12:12" x14ac:dyDescent="0.2">
      <c r="L283" s="52"/>
    </row>
    <row r="284" spans="12:12" x14ac:dyDescent="0.2">
      <c r="L284" s="52"/>
    </row>
    <row r="285" spans="12:12" x14ac:dyDescent="0.2">
      <c r="L285" s="52"/>
    </row>
    <row r="286" spans="12:12" x14ac:dyDescent="0.2">
      <c r="L286" s="52"/>
    </row>
    <row r="287" spans="12:12" x14ac:dyDescent="0.2">
      <c r="L287" s="52"/>
    </row>
    <row r="288" spans="12:12" x14ac:dyDescent="0.2">
      <c r="L288" s="52"/>
    </row>
    <row r="289" spans="12:12" x14ac:dyDescent="0.2">
      <c r="L289" s="52"/>
    </row>
    <row r="290" spans="12:12" x14ac:dyDescent="0.2">
      <c r="L290" s="52"/>
    </row>
    <row r="291" spans="12:12" x14ac:dyDescent="0.2">
      <c r="L291" s="52"/>
    </row>
    <row r="292" spans="12:12" x14ac:dyDescent="0.2">
      <c r="L292" s="52"/>
    </row>
    <row r="293" spans="12:12" x14ac:dyDescent="0.2">
      <c r="L293" s="52"/>
    </row>
    <row r="294" spans="12:12" x14ac:dyDescent="0.2">
      <c r="L294" s="52"/>
    </row>
    <row r="295" spans="12:12" x14ac:dyDescent="0.2">
      <c r="L295" s="52"/>
    </row>
    <row r="296" spans="12:12" x14ac:dyDescent="0.2">
      <c r="L296" s="52"/>
    </row>
    <row r="297" spans="12:12" x14ac:dyDescent="0.2">
      <c r="L297" s="52"/>
    </row>
    <row r="298" spans="12:12" x14ac:dyDescent="0.2">
      <c r="L298" s="52"/>
    </row>
    <row r="299" spans="12:12" x14ac:dyDescent="0.2">
      <c r="L299" s="52"/>
    </row>
    <row r="300" spans="12:12" x14ac:dyDescent="0.2">
      <c r="L300" s="52"/>
    </row>
    <row r="301" spans="12:12" x14ac:dyDescent="0.2">
      <c r="L301" s="52"/>
    </row>
    <row r="302" spans="12:12" x14ac:dyDescent="0.2">
      <c r="L302" s="52"/>
    </row>
    <row r="303" spans="12:12" x14ac:dyDescent="0.2">
      <c r="L303" s="52"/>
    </row>
    <row r="304" spans="12:12" x14ac:dyDescent="0.2">
      <c r="L304" s="52"/>
    </row>
    <row r="305" spans="12:12" x14ac:dyDescent="0.2">
      <c r="L305" s="52"/>
    </row>
    <row r="306" spans="12:12" x14ac:dyDescent="0.2">
      <c r="L306" s="52"/>
    </row>
    <row r="307" spans="12:12" x14ac:dyDescent="0.2">
      <c r="L307" s="52"/>
    </row>
    <row r="308" spans="12:12" x14ac:dyDescent="0.2">
      <c r="L308" s="52"/>
    </row>
    <row r="309" spans="12:12" x14ac:dyDescent="0.2">
      <c r="L309" s="52"/>
    </row>
    <row r="310" spans="12:12" x14ac:dyDescent="0.2">
      <c r="L310" s="52"/>
    </row>
    <row r="311" spans="12:12" x14ac:dyDescent="0.2">
      <c r="L311" s="52"/>
    </row>
    <row r="312" spans="12:12" x14ac:dyDescent="0.2">
      <c r="L312" s="52"/>
    </row>
    <row r="313" spans="12:12" x14ac:dyDescent="0.2">
      <c r="L313" s="52"/>
    </row>
    <row r="314" spans="12:12" x14ac:dyDescent="0.2">
      <c r="L314" s="52"/>
    </row>
    <row r="315" spans="12:12" x14ac:dyDescent="0.2">
      <c r="L315" s="52"/>
    </row>
    <row r="316" spans="12:12" x14ac:dyDescent="0.2">
      <c r="L316" s="52"/>
    </row>
    <row r="317" spans="12:12" x14ac:dyDescent="0.2">
      <c r="L317" s="52"/>
    </row>
    <row r="318" spans="12:12" x14ac:dyDescent="0.2">
      <c r="L318" s="52"/>
    </row>
    <row r="319" spans="12:12" x14ac:dyDescent="0.2">
      <c r="L319" s="52"/>
    </row>
    <row r="320" spans="12:12" x14ac:dyDescent="0.2">
      <c r="L320" s="52"/>
    </row>
    <row r="321" spans="12:12" x14ac:dyDescent="0.2">
      <c r="L321" s="52"/>
    </row>
    <row r="322" spans="12:12" x14ac:dyDescent="0.2">
      <c r="L322" s="52"/>
    </row>
    <row r="323" spans="12:12" x14ac:dyDescent="0.2">
      <c r="L323" s="52"/>
    </row>
    <row r="324" spans="12:12" x14ac:dyDescent="0.2">
      <c r="L324" s="52"/>
    </row>
    <row r="325" spans="12:12" x14ac:dyDescent="0.2">
      <c r="L325" s="52"/>
    </row>
    <row r="326" spans="12:12" x14ac:dyDescent="0.2">
      <c r="L326" s="52"/>
    </row>
    <row r="327" spans="12:12" x14ac:dyDescent="0.2">
      <c r="L327" s="52"/>
    </row>
    <row r="328" spans="12:12" x14ac:dyDescent="0.2">
      <c r="L328" s="52"/>
    </row>
    <row r="329" spans="12:12" x14ac:dyDescent="0.2">
      <c r="L329" s="52"/>
    </row>
    <row r="330" spans="12:12" x14ac:dyDescent="0.2">
      <c r="L330" s="52"/>
    </row>
    <row r="331" spans="12:12" x14ac:dyDescent="0.2">
      <c r="L331" s="52"/>
    </row>
    <row r="332" spans="12:12" x14ac:dyDescent="0.2">
      <c r="L332" s="52"/>
    </row>
    <row r="333" spans="12:12" x14ac:dyDescent="0.2">
      <c r="L333" s="52"/>
    </row>
    <row r="334" spans="12:12" x14ac:dyDescent="0.2">
      <c r="L334" s="52"/>
    </row>
    <row r="335" spans="12:12" x14ac:dyDescent="0.2">
      <c r="L335" s="52"/>
    </row>
    <row r="336" spans="12:12" x14ac:dyDescent="0.2">
      <c r="L336" s="52"/>
    </row>
    <row r="337" spans="12:12" x14ac:dyDescent="0.2">
      <c r="L337" s="52"/>
    </row>
    <row r="338" spans="12:12" x14ac:dyDescent="0.2">
      <c r="L338" s="52"/>
    </row>
    <row r="339" spans="12:12" x14ac:dyDescent="0.2">
      <c r="L339" s="52"/>
    </row>
    <row r="340" spans="12:12" x14ac:dyDescent="0.2">
      <c r="L340" s="52"/>
    </row>
    <row r="341" spans="12:12" x14ac:dyDescent="0.2">
      <c r="L341" s="52"/>
    </row>
    <row r="342" spans="12:12" x14ac:dyDescent="0.2">
      <c r="L342" s="52"/>
    </row>
    <row r="343" spans="12:12" x14ac:dyDescent="0.2">
      <c r="L343" s="52"/>
    </row>
    <row r="344" spans="12:12" x14ac:dyDescent="0.2">
      <c r="L344" s="52"/>
    </row>
    <row r="345" spans="12:12" x14ac:dyDescent="0.2">
      <c r="L345" s="52"/>
    </row>
    <row r="346" spans="12:12" x14ac:dyDescent="0.2">
      <c r="L346" s="52"/>
    </row>
    <row r="347" spans="12:12" x14ac:dyDescent="0.2">
      <c r="L347" s="52"/>
    </row>
    <row r="348" spans="12:12" x14ac:dyDescent="0.2">
      <c r="L348" s="52"/>
    </row>
    <row r="349" spans="12:12" x14ac:dyDescent="0.2">
      <c r="L349" s="52"/>
    </row>
    <row r="350" spans="12:12" x14ac:dyDescent="0.2">
      <c r="L350" s="52"/>
    </row>
    <row r="351" spans="12:12" x14ac:dyDescent="0.2">
      <c r="L351" s="52"/>
    </row>
    <row r="352" spans="12:12" x14ac:dyDescent="0.2">
      <c r="L352" s="52"/>
    </row>
    <row r="353" spans="12:12" x14ac:dyDescent="0.2">
      <c r="L353" s="52"/>
    </row>
    <row r="354" spans="12:12" x14ac:dyDescent="0.2">
      <c r="L354" s="52"/>
    </row>
    <row r="355" spans="12:12" x14ac:dyDescent="0.2">
      <c r="L355" s="52"/>
    </row>
    <row r="356" spans="12:12" x14ac:dyDescent="0.2">
      <c r="L356" s="52"/>
    </row>
    <row r="357" spans="12:12" x14ac:dyDescent="0.2">
      <c r="L357" s="52"/>
    </row>
    <row r="358" spans="12:12" x14ac:dyDescent="0.2">
      <c r="L358" s="52"/>
    </row>
    <row r="359" spans="12:12" x14ac:dyDescent="0.2">
      <c r="L359" s="52"/>
    </row>
    <row r="360" spans="12:12" x14ac:dyDescent="0.2">
      <c r="L360" s="52"/>
    </row>
    <row r="361" spans="12:12" x14ac:dyDescent="0.2">
      <c r="L361" s="52"/>
    </row>
    <row r="362" spans="12:12" x14ac:dyDescent="0.2">
      <c r="L362" s="52"/>
    </row>
    <row r="363" spans="12:12" x14ac:dyDescent="0.2">
      <c r="L363" s="52"/>
    </row>
    <row r="364" spans="12:12" x14ac:dyDescent="0.2">
      <c r="L364" s="52"/>
    </row>
    <row r="365" spans="12:12" x14ac:dyDescent="0.2">
      <c r="L365" s="52"/>
    </row>
    <row r="366" spans="12:12" x14ac:dyDescent="0.2">
      <c r="L366" s="52"/>
    </row>
    <row r="367" spans="12:12" x14ac:dyDescent="0.2">
      <c r="L367" s="52"/>
    </row>
    <row r="368" spans="12:12" x14ac:dyDescent="0.2">
      <c r="L368" s="52"/>
    </row>
    <row r="369" spans="12:12" x14ac:dyDescent="0.2">
      <c r="L369" s="52"/>
    </row>
    <row r="370" spans="12:12" x14ac:dyDescent="0.2">
      <c r="L370" s="52"/>
    </row>
    <row r="371" spans="12:12" x14ac:dyDescent="0.2">
      <c r="L371" s="52"/>
    </row>
    <row r="372" spans="12:12" x14ac:dyDescent="0.2">
      <c r="L372" s="52"/>
    </row>
    <row r="373" spans="12:12" x14ac:dyDescent="0.2">
      <c r="L373" s="52"/>
    </row>
    <row r="374" spans="12:12" x14ac:dyDescent="0.2">
      <c r="L374" s="52"/>
    </row>
    <row r="375" spans="12:12" x14ac:dyDescent="0.2">
      <c r="L375" s="52"/>
    </row>
    <row r="376" spans="12:12" x14ac:dyDescent="0.2">
      <c r="L376" s="52"/>
    </row>
    <row r="377" spans="12:12" x14ac:dyDescent="0.2">
      <c r="L377" s="52"/>
    </row>
    <row r="378" spans="12:12" x14ac:dyDescent="0.2">
      <c r="L378" s="52"/>
    </row>
    <row r="379" spans="12:12" x14ac:dyDescent="0.2">
      <c r="L379" s="52"/>
    </row>
    <row r="380" spans="12:12" x14ac:dyDescent="0.2">
      <c r="L380" s="52"/>
    </row>
    <row r="381" spans="12:12" x14ac:dyDescent="0.2">
      <c r="L381" s="52"/>
    </row>
    <row r="382" spans="12:12" x14ac:dyDescent="0.2">
      <c r="L382" s="52"/>
    </row>
    <row r="383" spans="12:12" x14ac:dyDescent="0.2">
      <c r="L383" s="52"/>
    </row>
    <row r="384" spans="12:12" x14ac:dyDescent="0.2">
      <c r="L384" s="52"/>
    </row>
    <row r="385" spans="12:12" x14ac:dyDescent="0.2">
      <c r="L385" s="52"/>
    </row>
    <row r="386" spans="12:12" x14ac:dyDescent="0.2">
      <c r="L386" s="52"/>
    </row>
    <row r="387" spans="12:12" x14ac:dyDescent="0.2">
      <c r="L387" s="52"/>
    </row>
    <row r="388" spans="12:12" x14ac:dyDescent="0.2">
      <c r="L388" s="52"/>
    </row>
    <row r="389" spans="12:12" x14ac:dyDescent="0.2">
      <c r="L389" s="52"/>
    </row>
    <row r="390" spans="12:12" x14ac:dyDescent="0.2">
      <c r="L390" s="52"/>
    </row>
    <row r="391" spans="12:12" x14ac:dyDescent="0.2">
      <c r="L391" s="52"/>
    </row>
    <row r="392" spans="12:12" x14ac:dyDescent="0.2">
      <c r="L392" s="52"/>
    </row>
    <row r="393" spans="12:12" x14ac:dyDescent="0.2">
      <c r="L393" s="52"/>
    </row>
    <row r="394" spans="12:12" x14ac:dyDescent="0.2">
      <c r="L394" s="52"/>
    </row>
    <row r="395" spans="12:12" x14ac:dyDescent="0.2">
      <c r="L395" s="52"/>
    </row>
    <row r="396" spans="12:12" x14ac:dyDescent="0.2">
      <c r="L396" s="52"/>
    </row>
    <row r="397" spans="12:12" x14ac:dyDescent="0.2">
      <c r="L397" s="52"/>
    </row>
    <row r="398" spans="12:12" x14ac:dyDescent="0.2">
      <c r="L398" s="52"/>
    </row>
    <row r="399" spans="12:12" x14ac:dyDescent="0.2">
      <c r="L399" s="52"/>
    </row>
    <row r="400" spans="12:12" x14ac:dyDescent="0.2">
      <c r="L400" s="52"/>
    </row>
    <row r="401" spans="12:12" x14ac:dyDescent="0.2">
      <c r="L401" s="52"/>
    </row>
    <row r="402" spans="12:12" x14ac:dyDescent="0.2">
      <c r="L402" s="52"/>
    </row>
    <row r="403" spans="12:12" x14ac:dyDescent="0.2">
      <c r="L403" s="52"/>
    </row>
    <row r="404" spans="12:12" x14ac:dyDescent="0.2">
      <c r="L404" s="52"/>
    </row>
    <row r="405" spans="12:12" x14ac:dyDescent="0.2">
      <c r="L405" s="52"/>
    </row>
    <row r="406" spans="12:12" x14ac:dyDescent="0.2">
      <c r="L406" s="52"/>
    </row>
    <row r="407" spans="12:12" x14ac:dyDescent="0.2">
      <c r="L407" s="52"/>
    </row>
    <row r="408" spans="12:12" x14ac:dyDescent="0.2">
      <c r="L408" s="52"/>
    </row>
    <row r="409" spans="12:12" x14ac:dyDescent="0.2">
      <c r="L409" s="52"/>
    </row>
    <row r="410" spans="12:12" x14ac:dyDescent="0.2">
      <c r="L410" s="52"/>
    </row>
    <row r="411" spans="12:12" x14ac:dyDescent="0.2">
      <c r="L411" s="52"/>
    </row>
    <row r="412" spans="12:12" x14ac:dyDescent="0.2">
      <c r="L412" s="52"/>
    </row>
    <row r="413" spans="12:12" x14ac:dyDescent="0.2">
      <c r="L413" s="52"/>
    </row>
    <row r="414" spans="12:12" x14ac:dyDescent="0.2">
      <c r="L414" s="52"/>
    </row>
    <row r="415" spans="12:12" x14ac:dyDescent="0.2">
      <c r="L415" s="52"/>
    </row>
    <row r="416" spans="12:12" x14ac:dyDescent="0.2">
      <c r="L416" s="52"/>
    </row>
    <row r="417" spans="12:12" x14ac:dyDescent="0.2">
      <c r="L417" s="52"/>
    </row>
    <row r="418" spans="12:12" x14ac:dyDescent="0.2">
      <c r="L418" s="52"/>
    </row>
    <row r="419" spans="12:12" x14ac:dyDescent="0.2">
      <c r="L419" s="52"/>
    </row>
    <row r="420" spans="12:12" x14ac:dyDescent="0.2">
      <c r="L420" s="52"/>
    </row>
    <row r="421" spans="12:12" x14ac:dyDescent="0.2">
      <c r="L421" s="52"/>
    </row>
    <row r="422" spans="12:12" x14ac:dyDescent="0.2">
      <c r="L422" s="52"/>
    </row>
    <row r="423" spans="12:12" x14ac:dyDescent="0.2">
      <c r="L423" s="52"/>
    </row>
    <row r="424" spans="12:12" x14ac:dyDescent="0.2">
      <c r="L424" s="52"/>
    </row>
    <row r="425" spans="12:12" x14ac:dyDescent="0.2">
      <c r="L425" s="52"/>
    </row>
    <row r="426" spans="12:12" x14ac:dyDescent="0.2">
      <c r="L426" s="52"/>
    </row>
    <row r="427" spans="12:12" x14ac:dyDescent="0.2">
      <c r="L427" s="52"/>
    </row>
    <row r="428" spans="12:12" x14ac:dyDescent="0.2">
      <c r="L428" s="52"/>
    </row>
    <row r="429" spans="12:12" x14ac:dyDescent="0.2">
      <c r="L429" s="52"/>
    </row>
    <row r="430" spans="12:12" x14ac:dyDescent="0.2">
      <c r="L430" s="52"/>
    </row>
    <row r="431" spans="12:12" x14ac:dyDescent="0.2">
      <c r="L431" s="52"/>
    </row>
    <row r="432" spans="12:12" x14ac:dyDescent="0.2">
      <c r="L432" s="52"/>
    </row>
    <row r="433" spans="12:12" x14ac:dyDescent="0.2">
      <c r="L433" s="52"/>
    </row>
    <row r="434" spans="12:12" x14ac:dyDescent="0.2">
      <c r="L434" s="52"/>
    </row>
    <row r="435" spans="12:12" x14ac:dyDescent="0.2">
      <c r="L435" s="52"/>
    </row>
    <row r="436" spans="12:12" x14ac:dyDescent="0.2">
      <c r="L436" s="52"/>
    </row>
    <row r="437" spans="12:12" x14ac:dyDescent="0.2">
      <c r="L437" s="52"/>
    </row>
    <row r="438" spans="12:12" x14ac:dyDescent="0.2">
      <c r="L438" s="52"/>
    </row>
    <row r="439" spans="12:12" x14ac:dyDescent="0.2">
      <c r="L439" s="52"/>
    </row>
    <row r="440" spans="12:12" x14ac:dyDescent="0.2">
      <c r="L440" s="52"/>
    </row>
    <row r="441" spans="12:12" x14ac:dyDescent="0.2">
      <c r="L441" s="52"/>
    </row>
    <row r="442" spans="12:12" x14ac:dyDescent="0.2">
      <c r="L442" s="52"/>
    </row>
    <row r="443" spans="12:12" x14ac:dyDescent="0.2">
      <c r="L443" s="52"/>
    </row>
    <row r="444" spans="12:12" x14ac:dyDescent="0.2">
      <c r="L444" s="52"/>
    </row>
    <row r="445" spans="12:12" x14ac:dyDescent="0.2">
      <c r="L445" s="52"/>
    </row>
    <row r="446" spans="12:12" x14ac:dyDescent="0.2">
      <c r="L446" s="52"/>
    </row>
    <row r="447" spans="12:12" x14ac:dyDescent="0.2">
      <c r="L447" s="52"/>
    </row>
    <row r="448" spans="12:12" x14ac:dyDescent="0.2">
      <c r="L448" s="52"/>
    </row>
    <row r="449" spans="12:12" x14ac:dyDescent="0.2">
      <c r="L449" s="52"/>
    </row>
    <row r="450" spans="12:12" x14ac:dyDescent="0.2">
      <c r="L450" s="52"/>
    </row>
    <row r="451" spans="12:12" x14ac:dyDescent="0.2">
      <c r="L451" s="52"/>
    </row>
    <row r="452" spans="12:12" x14ac:dyDescent="0.2">
      <c r="L452" s="52"/>
    </row>
    <row r="453" spans="12:12" x14ac:dyDescent="0.2">
      <c r="L453" s="52"/>
    </row>
    <row r="454" spans="12:12" x14ac:dyDescent="0.2">
      <c r="L454" s="52"/>
    </row>
    <row r="455" spans="12:12" x14ac:dyDescent="0.2">
      <c r="L455" s="52"/>
    </row>
    <row r="456" spans="12:12" x14ac:dyDescent="0.2">
      <c r="L456" s="52"/>
    </row>
    <row r="457" spans="12:12" x14ac:dyDescent="0.2">
      <c r="L457" s="52"/>
    </row>
    <row r="458" spans="12:12" x14ac:dyDescent="0.2">
      <c r="L458" s="52"/>
    </row>
    <row r="459" spans="12:12" x14ac:dyDescent="0.2">
      <c r="L459" s="52"/>
    </row>
    <row r="460" spans="12:12" x14ac:dyDescent="0.2">
      <c r="L460" s="52"/>
    </row>
    <row r="461" spans="12:12" x14ac:dyDescent="0.2">
      <c r="L461" s="52"/>
    </row>
    <row r="462" spans="12:12" x14ac:dyDescent="0.2">
      <c r="L462" s="52"/>
    </row>
    <row r="463" spans="12:12" x14ac:dyDescent="0.2">
      <c r="L463" s="52"/>
    </row>
    <row r="464" spans="12:12" x14ac:dyDescent="0.2">
      <c r="L464" s="52"/>
    </row>
    <row r="465" spans="12:12" x14ac:dyDescent="0.2">
      <c r="L465" s="52"/>
    </row>
    <row r="466" spans="12:12" x14ac:dyDescent="0.2">
      <c r="L466" s="52"/>
    </row>
    <row r="467" spans="12:12" x14ac:dyDescent="0.2">
      <c r="L467" s="52"/>
    </row>
    <row r="468" spans="12:12" x14ac:dyDescent="0.2">
      <c r="L468" s="52"/>
    </row>
    <row r="469" spans="12:12" x14ac:dyDescent="0.2">
      <c r="L469" s="52"/>
    </row>
    <row r="470" spans="12:12" x14ac:dyDescent="0.2">
      <c r="L470" s="52"/>
    </row>
    <row r="471" spans="12:12" x14ac:dyDescent="0.2">
      <c r="L471" s="52"/>
    </row>
    <row r="472" spans="12:12" x14ac:dyDescent="0.2">
      <c r="L472" s="52"/>
    </row>
    <row r="473" spans="12:12" x14ac:dyDescent="0.2">
      <c r="L473" s="52"/>
    </row>
    <row r="474" spans="12:12" x14ac:dyDescent="0.2">
      <c r="L474" s="52"/>
    </row>
    <row r="475" spans="12:12" x14ac:dyDescent="0.2">
      <c r="L475" s="52"/>
    </row>
    <row r="476" spans="12:12" x14ac:dyDescent="0.2">
      <c r="L476" s="52"/>
    </row>
    <row r="477" spans="12:12" x14ac:dyDescent="0.2">
      <c r="L477" s="52"/>
    </row>
    <row r="478" spans="12:12" x14ac:dyDescent="0.2">
      <c r="L478" s="52"/>
    </row>
    <row r="479" spans="12:12" x14ac:dyDescent="0.2">
      <c r="L479" s="52"/>
    </row>
    <row r="480" spans="12:12" x14ac:dyDescent="0.2">
      <c r="L480" s="52"/>
    </row>
    <row r="481" spans="12:12" x14ac:dyDescent="0.2">
      <c r="L481" s="52"/>
    </row>
    <row r="482" spans="12:12" x14ac:dyDescent="0.2">
      <c r="L482" s="52"/>
    </row>
    <row r="483" spans="12:12" x14ac:dyDescent="0.2">
      <c r="L483" s="52"/>
    </row>
    <row r="484" spans="12:12" x14ac:dyDescent="0.2">
      <c r="L484" s="52"/>
    </row>
    <row r="485" spans="12:12" x14ac:dyDescent="0.2">
      <c r="L485" s="52"/>
    </row>
    <row r="486" spans="12:12" x14ac:dyDescent="0.2">
      <c r="L486" s="52"/>
    </row>
    <row r="487" spans="12:12" x14ac:dyDescent="0.2">
      <c r="L487" s="52"/>
    </row>
    <row r="488" spans="12:12" x14ac:dyDescent="0.2">
      <c r="L488" s="52"/>
    </row>
    <row r="489" spans="12:12" x14ac:dyDescent="0.2">
      <c r="L489" s="52"/>
    </row>
    <row r="490" spans="12:12" x14ac:dyDescent="0.2">
      <c r="L490" s="52"/>
    </row>
    <row r="491" spans="12:12" x14ac:dyDescent="0.2">
      <c r="L491" s="52"/>
    </row>
    <row r="492" spans="12:12" x14ac:dyDescent="0.2">
      <c r="L492" s="52"/>
    </row>
    <row r="493" spans="12:12" x14ac:dyDescent="0.2">
      <c r="L493" s="52"/>
    </row>
    <row r="494" spans="12:12" x14ac:dyDescent="0.2">
      <c r="L494" s="52"/>
    </row>
    <row r="495" spans="12:12" x14ac:dyDescent="0.2">
      <c r="L495" s="52"/>
    </row>
    <row r="496" spans="12:12" x14ac:dyDescent="0.2">
      <c r="L496" s="52"/>
    </row>
    <row r="497" spans="12:12" x14ac:dyDescent="0.2">
      <c r="L497" s="52"/>
    </row>
    <row r="498" spans="12:12" x14ac:dyDescent="0.2">
      <c r="L498" s="52"/>
    </row>
    <row r="499" spans="12:12" x14ac:dyDescent="0.2">
      <c r="L499" s="52"/>
    </row>
    <row r="500" spans="12:12" x14ac:dyDescent="0.2">
      <c r="L500" s="52"/>
    </row>
    <row r="501" spans="12:12" x14ac:dyDescent="0.2">
      <c r="L501" s="52"/>
    </row>
    <row r="502" spans="12:12" x14ac:dyDescent="0.2">
      <c r="L502" s="52"/>
    </row>
    <row r="503" spans="12:12" x14ac:dyDescent="0.2">
      <c r="L503" s="52"/>
    </row>
    <row r="504" spans="12:12" x14ac:dyDescent="0.2">
      <c r="L504" s="52"/>
    </row>
    <row r="505" spans="12:12" x14ac:dyDescent="0.2">
      <c r="L505" s="52"/>
    </row>
    <row r="506" spans="12:12" x14ac:dyDescent="0.2">
      <c r="L506" s="52"/>
    </row>
    <row r="507" spans="12:12" x14ac:dyDescent="0.2">
      <c r="L507" s="52"/>
    </row>
    <row r="508" spans="12:12" x14ac:dyDescent="0.2">
      <c r="L508" s="52"/>
    </row>
    <row r="509" spans="12:12" x14ac:dyDescent="0.2">
      <c r="L509" s="52"/>
    </row>
    <row r="510" spans="12:12" x14ac:dyDescent="0.2">
      <c r="L510" s="52"/>
    </row>
    <row r="511" spans="12:12" x14ac:dyDescent="0.2">
      <c r="L511" s="52"/>
    </row>
    <row r="512" spans="12:12" x14ac:dyDescent="0.2">
      <c r="L512" s="52"/>
    </row>
    <row r="513" spans="12:12" x14ac:dyDescent="0.2">
      <c r="L513" s="52"/>
    </row>
    <row r="514" spans="12:12" x14ac:dyDescent="0.2">
      <c r="L514" s="52"/>
    </row>
    <row r="515" spans="12:12" x14ac:dyDescent="0.2">
      <c r="L515" s="52"/>
    </row>
    <row r="516" spans="12:12" x14ac:dyDescent="0.2">
      <c r="L516" s="52"/>
    </row>
    <row r="517" spans="12:12" x14ac:dyDescent="0.2">
      <c r="L517" s="52"/>
    </row>
    <row r="518" spans="12:12" x14ac:dyDescent="0.2">
      <c r="L518" s="52"/>
    </row>
    <row r="519" spans="12:12" x14ac:dyDescent="0.2">
      <c r="L519" s="52"/>
    </row>
    <row r="520" spans="12:12" x14ac:dyDescent="0.2">
      <c r="L520" s="52"/>
    </row>
    <row r="521" spans="12:12" x14ac:dyDescent="0.2">
      <c r="L521" s="52"/>
    </row>
    <row r="522" spans="12:12" x14ac:dyDescent="0.2">
      <c r="L522" s="52"/>
    </row>
    <row r="523" spans="12:12" x14ac:dyDescent="0.2">
      <c r="L523" s="52"/>
    </row>
    <row r="524" spans="12:12" x14ac:dyDescent="0.2">
      <c r="L524" s="52"/>
    </row>
    <row r="525" spans="12:12" x14ac:dyDescent="0.2">
      <c r="L525" s="52"/>
    </row>
    <row r="526" spans="12:12" x14ac:dyDescent="0.2">
      <c r="L526" s="52"/>
    </row>
    <row r="527" spans="12:12" x14ac:dyDescent="0.2">
      <c r="L527" s="52"/>
    </row>
    <row r="528" spans="12:12" x14ac:dyDescent="0.2">
      <c r="L528" s="52"/>
    </row>
    <row r="529" spans="12:12" x14ac:dyDescent="0.2">
      <c r="L529" s="52"/>
    </row>
    <row r="530" spans="12:12" x14ac:dyDescent="0.2">
      <c r="L530" s="52"/>
    </row>
    <row r="531" spans="12:12" x14ac:dyDescent="0.2">
      <c r="L531" s="52"/>
    </row>
    <row r="532" spans="12:12" x14ac:dyDescent="0.2">
      <c r="L532" s="52"/>
    </row>
    <row r="533" spans="12:12" x14ac:dyDescent="0.2">
      <c r="L533" s="52"/>
    </row>
    <row r="534" spans="12:12" x14ac:dyDescent="0.2">
      <c r="L534" s="52"/>
    </row>
    <row r="535" spans="12:12" x14ac:dyDescent="0.2">
      <c r="L535" s="52"/>
    </row>
    <row r="536" spans="12:12" x14ac:dyDescent="0.2">
      <c r="L536" s="52"/>
    </row>
    <row r="537" spans="12:12" x14ac:dyDescent="0.2">
      <c r="L537" s="52"/>
    </row>
    <row r="538" spans="12:12" x14ac:dyDescent="0.2">
      <c r="L538" s="52"/>
    </row>
    <row r="539" spans="12:12" x14ac:dyDescent="0.2">
      <c r="L539" s="52"/>
    </row>
    <row r="540" spans="12:12" x14ac:dyDescent="0.2">
      <c r="L540" s="52"/>
    </row>
    <row r="541" spans="12:12" x14ac:dyDescent="0.2">
      <c r="L541" s="52"/>
    </row>
    <row r="542" spans="12:12" x14ac:dyDescent="0.2">
      <c r="L542" s="52"/>
    </row>
    <row r="543" spans="12:12" x14ac:dyDescent="0.2">
      <c r="L543" s="52"/>
    </row>
    <row r="544" spans="12:12" x14ac:dyDescent="0.2">
      <c r="L544" s="52"/>
    </row>
    <row r="545" spans="12:12" x14ac:dyDescent="0.2">
      <c r="L545" s="52"/>
    </row>
    <row r="546" spans="12:12" x14ac:dyDescent="0.2">
      <c r="L546" s="52"/>
    </row>
    <row r="547" spans="12:12" x14ac:dyDescent="0.2">
      <c r="L547" s="52"/>
    </row>
    <row r="548" spans="12:12" x14ac:dyDescent="0.2">
      <c r="L548" s="52"/>
    </row>
    <row r="549" spans="12:12" x14ac:dyDescent="0.2">
      <c r="L549" s="52"/>
    </row>
    <row r="550" spans="12:12" x14ac:dyDescent="0.2">
      <c r="L550" s="52"/>
    </row>
    <row r="551" spans="12:12" x14ac:dyDescent="0.2">
      <c r="L551" s="52"/>
    </row>
    <row r="552" spans="12:12" x14ac:dyDescent="0.2">
      <c r="L552" s="52"/>
    </row>
    <row r="553" spans="12:12" x14ac:dyDescent="0.2">
      <c r="L553" s="52"/>
    </row>
    <row r="554" spans="12:12" x14ac:dyDescent="0.2">
      <c r="L554" s="52"/>
    </row>
    <row r="555" spans="12:12" x14ac:dyDescent="0.2">
      <c r="L555" s="52"/>
    </row>
    <row r="556" spans="12:12" x14ac:dyDescent="0.2">
      <c r="L556" s="52"/>
    </row>
    <row r="557" spans="12:12" x14ac:dyDescent="0.2">
      <c r="L557" s="52"/>
    </row>
    <row r="558" spans="12:12" x14ac:dyDescent="0.2">
      <c r="L558" s="52"/>
    </row>
    <row r="559" spans="12:12" x14ac:dyDescent="0.2">
      <c r="L559" s="52"/>
    </row>
    <row r="560" spans="12:12" x14ac:dyDescent="0.2">
      <c r="L560" s="52"/>
    </row>
    <row r="561" spans="12:12" x14ac:dyDescent="0.2">
      <c r="L561" s="52"/>
    </row>
    <row r="562" spans="12:12" x14ac:dyDescent="0.2">
      <c r="L562" s="52"/>
    </row>
    <row r="563" spans="12:12" x14ac:dyDescent="0.2">
      <c r="L563" s="52"/>
    </row>
    <row r="564" spans="12:12" x14ac:dyDescent="0.2">
      <c r="L564" s="52"/>
    </row>
    <row r="565" spans="12:12" x14ac:dyDescent="0.2">
      <c r="L565" s="52"/>
    </row>
    <row r="566" spans="12:12" x14ac:dyDescent="0.2">
      <c r="L566" s="52"/>
    </row>
    <row r="567" spans="12:12" x14ac:dyDescent="0.2">
      <c r="L567" s="52"/>
    </row>
    <row r="568" spans="12:12" x14ac:dyDescent="0.2">
      <c r="L568" s="52"/>
    </row>
    <row r="569" spans="12:12" x14ac:dyDescent="0.2">
      <c r="L569" s="52"/>
    </row>
    <row r="570" spans="12:12" x14ac:dyDescent="0.2">
      <c r="L570" s="52"/>
    </row>
    <row r="571" spans="12:12" x14ac:dyDescent="0.2">
      <c r="L571" s="52"/>
    </row>
    <row r="572" spans="12:12" x14ac:dyDescent="0.2">
      <c r="L572" s="52"/>
    </row>
    <row r="573" spans="12:12" x14ac:dyDescent="0.2">
      <c r="L573" s="52"/>
    </row>
    <row r="574" spans="12:12" x14ac:dyDescent="0.2">
      <c r="L574" s="52"/>
    </row>
    <row r="575" spans="12:12" x14ac:dyDescent="0.2">
      <c r="L575" s="52"/>
    </row>
    <row r="576" spans="12:12" x14ac:dyDescent="0.2">
      <c r="L576" s="52"/>
    </row>
    <row r="577" spans="12:12" x14ac:dyDescent="0.2">
      <c r="L577" s="52"/>
    </row>
    <row r="578" spans="12:12" x14ac:dyDescent="0.2">
      <c r="L578" s="52"/>
    </row>
    <row r="579" spans="12:12" x14ac:dyDescent="0.2">
      <c r="L579" s="52"/>
    </row>
    <row r="580" spans="12:12" x14ac:dyDescent="0.2">
      <c r="L580" s="52"/>
    </row>
    <row r="581" spans="12:12" x14ac:dyDescent="0.2">
      <c r="L581" s="52"/>
    </row>
    <row r="582" spans="12:12" x14ac:dyDescent="0.2">
      <c r="L582" s="52"/>
    </row>
    <row r="583" spans="12:12" x14ac:dyDescent="0.2">
      <c r="L583" s="52"/>
    </row>
    <row r="584" spans="12:12" x14ac:dyDescent="0.2">
      <c r="L584" s="52"/>
    </row>
    <row r="585" spans="12:12" x14ac:dyDescent="0.2">
      <c r="L585" s="52"/>
    </row>
    <row r="586" spans="12:12" x14ac:dyDescent="0.2">
      <c r="L586" s="52"/>
    </row>
    <row r="587" spans="12:12" x14ac:dyDescent="0.2">
      <c r="L587" s="52"/>
    </row>
    <row r="588" spans="12:12" x14ac:dyDescent="0.2">
      <c r="L588" s="52"/>
    </row>
    <row r="589" spans="12:12" x14ac:dyDescent="0.2">
      <c r="L589" s="52"/>
    </row>
    <row r="590" spans="12:12" x14ac:dyDescent="0.2">
      <c r="L590" s="52"/>
    </row>
    <row r="591" spans="12:12" x14ac:dyDescent="0.2">
      <c r="L591" s="52"/>
    </row>
    <row r="592" spans="12:12" x14ac:dyDescent="0.2">
      <c r="L592" s="52"/>
    </row>
    <row r="593" spans="12:12" x14ac:dyDescent="0.2">
      <c r="L593" s="52"/>
    </row>
    <row r="594" spans="12:12" x14ac:dyDescent="0.2">
      <c r="L594" s="52"/>
    </row>
    <row r="595" spans="12:12" x14ac:dyDescent="0.2">
      <c r="L595" s="52"/>
    </row>
    <row r="596" spans="12:12" x14ac:dyDescent="0.2">
      <c r="L596" s="52"/>
    </row>
    <row r="597" spans="12:12" x14ac:dyDescent="0.2">
      <c r="L597" s="52"/>
    </row>
    <row r="598" spans="12:12" x14ac:dyDescent="0.2">
      <c r="L598" s="52"/>
    </row>
    <row r="599" spans="12:12" x14ac:dyDescent="0.2">
      <c r="L599" s="52"/>
    </row>
    <row r="600" spans="12:12" x14ac:dyDescent="0.2">
      <c r="L600" s="52"/>
    </row>
    <row r="601" spans="12:12" x14ac:dyDescent="0.2">
      <c r="L601" s="52"/>
    </row>
    <row r="602" spans="12:12" x14ac:dyDescent="0.2">
      <c r="L602" s="52"/>
    </row>
    <row r="603" spans="12:12" x14ac:dyDescent="0.2">
      <c r="L603" s="52"/>
    </row>
    <row r="604" spans="12:12" x14ac:dyDescent="0.2">
      <c r="L604" s="52"/>
    </row>
    <row r="605" spans="12:12" x14ac:dyDescent="0.2">
      <c r="L605" s="52"/>
    </row>
    <row r="606" spans="12:12" x14ac:dyDescent="0.2">
      <c r="L606" s="52"/>
    </row>
    <row r="607" spans="12:12" x14ac:dyDescent="0.2">
      <c r="L607" s="52"/>
    </row>
    <row r="608" spans="12:12" x14ac:dyDescent="0.2">
      <c r="L608" s="52"/>
    </row>
    <row r="609" spans="12:12" x14ac:dyDescent="0.2">
      <c r="L609" s="52"/>
    </row>
    <row r="610" spans="12:12" x14ac:dyDescent="0.2">
      <c r="L610" s="52"/>
    </row>
    <row r="611" spans="12:12" x14ac:dyDescent="0.2">
      <c r="L611" s="52"/>
    </row>
    <row r="612" spans="12:12" x14ac:dyDescent="0.2">
      <c r="L612" s="52"/>
    </row>
    <row r="613" spans="12:12" x14ac:dyDescent="0.2">
      <c r="L613" s="52"/>
    </row>
    <row r="614" spans="12:12" x14ac:dyDescent="0.2">
      <c r="L614" s="52"/>
    </row>
    <row r="615" spans="12:12" x14ac:dyDescent="0.2">
      <c r="L615" s="52"/>
    </row>
    <row r="616" spans="12:12" x14ac:dyDescent="0.2">
      <c r="L616" s="52"/>
    </row>
    <row r="617" spans="12:12" x14ac:dyDescent="0.2">
      <c r="L617" s="52"/>
    </row>
    <row r="618" spans="12:12" x14ac:dyDescent="0.2">
      <c r="L618" s="52"/>
    </row>
    <row r="619" spans="12:12" x14ac:dyDescent="0.2">
      <c r="L619" s="52"/>
    </row>
    <row r="620" spans="12:12" x14ac:dyDescent="0.2">
      <c r="L620" s="52"/>
    </row>
    <row r="621" spans="12:12" x14ac:dyDescent="0.2">
      <c r="L621" s="52"/>
    </row>
    <row r="622" spans="12:12" x14ac:dyDescent="0.2">
      <c r="L622" s="52"/>
    </row>
    <row r="623" spans="12:12" x14ac:dyDescent="0.2">
      <c r="L623" s="52"/>
    </row>
    <row r="624" spans="12:12" x14ac:dyDescent="0.2">
      <c r="L624" s="52"/>
    </row>
    <row r="625" spans="12:12" x14ac:dyDescent="0.2">
      <c r="L625" s="52"/>
    </row>
    <row r="626" spans="12:12" x14ac:dyDescent="0.2">
      <c r="L626" s="52"/>
    </row>
    <row r="627" spans="12:12" x14ac:dyDescent="0.2">
      <c r="L627" s="52"/>
    </row>
    <row r="628" spans="12:12" x14ac:dyDescent="0.2">
      <c r="L628" s="52"/>
    </row>
    <row r="629" spans="12:12" x14ac:dyDescent="0.2">
      <c r="L629" s="52"/>
    </row>
    <row r="630" spans="12:12" x14ac:dyDescent="0.2">
      <c r="L630" s="52"/>
    </row>
    <row r="631" spans="12:12" x14ac:dyDescent="0.2">
      <c r="L631" s="52"/>
    </row>
    <row r="632" spans="12:12" x14ac:dyDescent="0.2">
      <c r="L632" s="52"/>
    </row>
    <row r="633" spans="12:12" x14ac:dyDescent="0.2">
      <c r="L633" s="52"/>
    </row>
    <row r="634" spans="12:12" x14ac:dyDescent="0.2">
      <c r="L634" s="52"/>
    </row>
    <row r="635" spans="12:12" x14ac:dyDescent="0.2">
      <c r="L635" s="52"/>
    </row>
    <row r="636" spans="12:12" x14ac:dyDescent="0.2">
      <c r="L636" s="52"/>
    </row>
    <row r="637" spans="12:12" x14ac:dyDescent="0.2">
      <c r="L637" s="52"/>
    </row>
    <row r="638" spans="12:12" x14ac:dyDescent="0.2">
      <c r="L638" s="52"/>
    </row>
    <row r="639" spans="12:12" x14ac:dyDescent="0.2">
      <c r="L639" s="52"/>
    </row>
    <row r="640" spans="12:12" x14ac:dyDescent="0.2">
      <c r="L640" s="52"/>
    </row>
    <row r="641" spans="12:12" x14ac:dyDescent="0.2">
      <c r="L641" s="52"/>
    </row>
    <row r="642" spans="12:12" x14ac:dyDescent="0.2">
      <c r="L642" s="52"/>
    </row>
    <row r="643" spans="12:12" x14ac:dyDescent="0.2">
      <c r="L643" s="52"/>
    </row>
    <row r="644" spans="12:12" x14ac:dyDescent="0.2">
      <c r="L644" s="52"/>
    </row>
    <row r="645" spans="12:12" x14ac:dyDescent="0.2">
      <c r="L645" s="52"/>
    </row>
    <row r="646" spans="12:12" x14ac:dyDescent="0.2">
      <c r="L646" s="52"/>
    </row>
    <row r="647" spans="12:12" x14ac:dyDescent="0.2">
      <c r="L647" s="52"/>
    </row>
    <row r="648" spans="12:12" x14ac:dyDescent="0.2">
      <c r="L648" s="52"/>
    </row>
    <row r="649" spans="12:12" x14ac:dyDescent="0.2">
      <c r="L649" s="52"/>
    </row>
    <row r="650" spans="12:12" x14ac:dyDescent="0.2">
      <c r="L650" s="52"/>
    </row>
    <row r="651" spans="12:12" x14ac:dyDescent="0.2">
      <c r="L651" s="52"/>
    </row>
    <row r="652" spans="12:12" x14ac:dyDescent="0.2">
      <c r="L652" s="52"/>
    </row>
    <row r="653" spans="12:12" x14ac:dyDescent="0.2">
      <c r="L653" s="52"/>
    </row>
    <row r="654" spans="12:12" x14ac:dyDescent="0.2">
      <c r="L654" s="52"/>
    </row>
    <row r="655" spans="12:12" x14ac:dyDescent="0.2">
      <c r="L655" s="52"/>
    </row>
    <row r="656" spans="12:12" x14ac:dyDescent="0.2">
      <c r="L656" s="52"/>
    </row>
    <row r="657" spans="12:12" x14ac:dyDescent="0.2">
      <c r="L657" s="52"/>
    </row>
    <row r="658" spans="12:12" x14ac:dyDescent="0.2">
      <c r="L658" s="52"/>
    </row>
    <row r="659" spans="12:12" x14ac:dyDescent="0.2">
      <c r="L659" s="52"/>
    </row>
    <row r="660" spans="12:12" x14ac:dyDescent="0.2">
      <c r="L660" s="52"/>
    </row>
    <row r="661" spans="12:12" x14ac:dyDescent="0.2">
      <c r="L661" s="52"/>
    </row>
    <row r="662" spans="12:12" x14ac:dyDescent="0.2">
      <c r="L662" s="52"/>
    </row>
    <row r="663" spans="12:12" x14ac:dyDescent="0.2">
      <c r="L663" s="52"/>
    </row>
    <row r="664" spans="12:12" x14ac:dyDescent="0.2">
      <c r="L664" s="52"/>
    </row>
    <row r="665" spans="12:12" x14ac:dyDescent="0.2">
      <c r="L665" s="52"/>
    </row>
    <row r="666" spans="12:12" x14ac:dyDescent="0.2">
      <c r="L666" s="52"/>
    </row>
    <row r="667" spans="12:12" x14ac:dyDescent="0.2">
      <c r="L667" s="52"/>
    </row>
    <row r="668" spans="12:12" x14ac:dyDescent="0.2">
      <c r="L668" s="52"/>
    </row>
    <row r="669" spans="12:12" x14ac:dyDescent="0.2">
      <c r="L669" s="52"/>
    </row>
    <row r="670" spans="12:12" x14ac:dyDescent="0.2">
      <c r="L670" s="52"/>
    </row>
    <row r="671" spans="12:12" x14ac:dyDescent="0.2">
      <c r="L671" s="52"/>
    </row>
    <row r="672" spans="12:12" x14ac:dyDescent="0.2">
      <c r="L672" s="52"/>
    </row>
    <row r="673" spans="12:12" x14ac:dyDescent="0.2">
      <c r="L673" s="52"/>
    </row>
    <row r="674" spans="12:12" x14ac:dyDescent="0.2">
      <c r="L674" s="52"/>
    </row>
    <row r="675" spans="12:12" x14ac:dyDescent="0.2">
      <c r="L675" s="52"/>
    </row>
    <row r="676" spans="12:12" x14ac:dyDescent="0.2">
      <c r="L676" s="52"/>
    </row>
    <row r="677" spans="12:12" x14ac:dyDescent="0.2">
      <c r="L677" s="52"/>
    </row>
    <row r="678" spans="12:12" x14ac:dyDescent="0.2">
      <c r="L678" s="52"/>
    </row>
    <row r="679" spans="12:12" x14ac:dyDescent="0.2">
      <c r="L679" s="52"/>
    </row>
    <row r="680" spans="12:12" x14ac:dyDescent="0.2">
      <c r="L680" s="52"/>
    </row>
    <row r="681" spans="12:12" x14ac:dyDescent="0.2">
      <c r="L681" s="52"/>
    </row>
    <row r="682" spans="12:12" x14ac:dyDescent="0.2">
      <c r="L682" s="52"/>
    </row>
    <row r="683" spans="12:12" x14ac:dyDescent="0.2">
      <c r="L683" s="52"/>
    </row>
    <row r="684" spans="12:12" x14ac:dyDescent="0.2">
      <c r="L684" s="52"/>
    </row>
    <row r="685" spans="12:12" x14ac:dyDescent="0.2">
      <c r="L685" s="52"/>
    </row>
    <row r="686" spans="12:12" x14ac:dyDescent="0.2">
      <c r="L686" s="52"/>
    </row>
    <row r="687" spans="12:12" x14ac:dyDescent="0.2">
      <c r="L687" s="52"/>
    </row>
    <row r="688" spans="12:12" x14ac:dyDescent="0.2">
      <c r="L688" s="52"/>
    </row>
    <row r="689" spans="12:12" x14ac:dyDescent="0.2">
      <c r="L689" s="52"/>
    </row>
    <row r="690" spans="12:12" x14ac:dyDescent="0.2">
      <c r="L690" s="52"/>
    </row>
    <row r="691" spans="12:12" x14ac:dyDescent="0.2">
      <c r="L691" s="52"/>
    </row>
    <row r="692" spans="12:12" x14ac:dyDescent="0.2">
      <c r="L692" s="52"/>
    </row>
    <row r="693" spans="12:12" x14ac:dyDescent="0.2">
      <c r="L693" s="52"/>
    </row>
    <row r="694" spans="12:12" x14ac:dyDescent="0.2">
      <c r="L694" s="52"/>
    </row>
    <row r="695" spans="12:12" x14ac:dyDescent="0.2">
      <c r="L695" s="52"/>
    </row>
    <row r="696" spans="12:12" x14ac:dyDescent="0.2">
      <c r="L696" s="52"/>
    </row>
    <row r="697" spans="12:12" x14ac:dyDescent="0.2">
      <c r="L697" s="52"/>
    </row>
    <row r="698" spans="12:12" x14ac:dyDescent="0.2">
      <c r="L698" s="52"/>
    </row>
    <row r="699" spans="12:12" x14ac:dyDescent="0.2">
      <c r="L699" s="52"/>
    </row>
    <row r="700" spans="12:12" x14ac:dyDescent="0.2">
      <c r="L700" s="52"/>
    </row>
    <row r="701" spans="12:12" x14ac:dyDescent="0.2">
      <c r="L701" s="52"/>
    </row>
    <row r="702" spans="12:12" x14ac:dyDescent="0.2">
      <c r="L702" s="52"/>
    </row>
    <row r="703" spans="12:12" x14ac:dyDescent="0.2">
      <c r="L703" s="52"/>
    </row>
    <row r="704" spans="12:12" x14ac:dyDescent="0.2">
      <c r="L704" s="52"/>
    </row>
    <row r="705" spans="12:12" x14ac:dyDescent="0.2">
      <c r="L705" s="52"/>
    </row>
    <row r="706" spans="12:12" x14ac:dyDescent="0.2">
      <c r="L706" s="52"/>
    </row>
    <row r="707" spans="12:12" x14ac:dyDescent="0.2">
      <c r="L707" s="52"/>
    </row>
    <row r="708" spans="12:12" x14ac:dyDescent="0.2">
      <c r="L708" s="52"/>
    </row>
    <row r="709" spans="12:12" x14ac:dyDescent="0.2">
      <c r="L709" s="52"/>
    </row>
    <row r="710" spans="12:12" x14ac:dyDescent="0.2">
      <c r="L710" s="52"/>
    </row>
    <row r="711" spans="12:12" x14ac:dyDescent="0.2">
      <c r="L711" s="52"/>
    </row>
    <row r="712" spans="12:12" x14ac:dyDescent="0.2">
      <c r="L712" s="52"/>
    </row>
    <row r="713" spans="12:12" x14ac:dyDescent="0.2">
      <c r="L713" s="52"/>
    </row>
    <row r="714" spans="12:12" x14ac:dyDescent="0.2">
      <c r="L714" s="52"/>
    </row>
    <row r="715" spans="12:12" x14ac:dyDescent="0.2">
      <c r="L715" s="52"/>
    </row>
    <row r="716" spans="12:12" x14ac:dyDescent="0.2">
      <c r="L716" s="52"/>
    </row>
    <row r="717" spans="12:12" x14ac:dyDescent="0.2">
      <c r="L717" s="52"/>
    </row>
    <row r="718" spans="12:12" x14ac:dyDescent="0.2">
      <c r="L718" s="52"/>
    </row>
    <row r="719" spans="12:12" x14ac:dyDescent="0.2">
      <c r="L719" s="52"/>
    </row>
    <row r="720" spans="12:12" x14ac:dyDescent="0.2">
      <c r="L720" s="52"/>
    </row>
    <row r="721" spans="12:12" x14ac:dyDescent="0.2">
      <c r="L721" s="52"/>
    </row>
    <row r="722" spans="12:12" x14ac:dyDescent="0.2">
      <c r="L722" s="52"/>
    </row>
    <row r="723" spans="12:12" x14ac:dyDescent="0.2">
      <c r="L723" s="52"/>
    </row>
    <row r="724" spans="12:12" x14ac:dyDescent="0.2">
      <c r="L724" s="52"/>
    </row>
    <row r="725" spans="12:12" x14ac:dyDescent="0.2">
      <c r="L725" s="52"/>
    </row>
    <row r="726" spans="12:12" x14ac:dyDescent="0.2">
      <c r="L726" s="52"/>
    </row>
    <row r="727" spans="12:12" x14ac:dyDescent="0.2">
      <c r="L727" s="52"/>
    </row>
    <row r="728" spans="12:12" x14ac:dyDescent="0.2">
      <c r="L728" s="52"/>
    </row>
    <row r="729" spans="12:12" x14ac:dyDescent="0.2">
      <c r="L729" s="52"/>
    </row>
    <row r="730" spans="12:12" x14ac:dyDescent="0.2">
      <c r="L730" s="52"/>
    </row>
    <row r="731" spans="12:12" x14ac:dyDescent="0.2">
      <c r="L731" s="52"/>
    </row>
    <row r="732" spans="12:12" x14ac:dyDescent="0.2">
      <c r="L732" s="52"/>
    </row>
    <row r="733" spans="12:12" x14ac:dyDescent="0.2">
      <c r="L733" s="52"/>
    </row>
    <row r="734" spans="12:12" x14ac:dyDescent="0.2">
      <c r="L734" s="52"/>
    </row>
    <row r="735" spans="12:12" x14ac:dyDescent="0.2">
      <c r="L735" s="52"/>
    </row>
    <row r="736" spans="12:12" x14ac:dyDescent="0.2">
      <c r="L736" s="52"/>
    </row>
    <row r="737" spans="12:12" x14ac:dyDescent="0.2">
      <c r="L737" s="52"/>
    </row>
    <row r="738" spans="12:12" x14ac:dyDescent="0.2">
      <c r="L738" s="52"/>
    </row>
    <row r="739" spans="12:12" x14ac:dyDescent="0.2">
      <c r="L739" s="52"/>
    </row>
    <row r="740" spans="12:12" x14ac:dyDescent="0.2">
      <c r="L740" s="52"/>
    </row>
    <row r="741" spans="12:12" x14ac:dyDescent="0.2">
      <c r="L741" s="52"/>
    </row>
    <row r="742" spans="12:12" x14ac:dyDescent="0.2">
      <c r="L742" s="52"/>
    </row>
    <row r="743" spans="12:12" x14ac:dyDescent="0.2">
      <c r="L743" s="52"/>
    </row>
    <row r="744" spans="12:12" x14ac:dyDescent="0.2">
      <c r="L744" s="52"/>
    </row>
    <row r="745" spans="12:12" x14ac:dyDescent="0.2">
      <c r="L745" s="52"/>
    </row>
    <row r="746" spans="12:12" x14ac:dyDescent="0.2">
      <c r="L746" s="52"/>
    </row>
    <row r="747" spans="12:12" x14ac:dyDescent="0.2">
      <c r="L747" s="52"/>
    </row>
    <row r="748" spans="12:12" x14ac:dyDescent="0.2">
      <c r="L748" s="52"/>
    </row>
    <row r="749" spans="12:12" x14ac:dyDescent="0.2">
      <c r="L749" s="52"/>
    </row>
    <row r="750" spans="12:12" x14ac:dyDescent="0.2">
      <c r="L750" s="52"/>
    </row>
    <row r="751" spans="12:12" x14ac:dyDescent="0.2">
      <c r="L751" s="52"/>
    </row>
    <row r="752" spans="12:12" x14ac:dyDescent="0.2">
      <c r="L752" s="52"/>
    </row>
    <row r="753" spans="12:12" x14ac:dyDescent="0.2">
      <c r="L753" s="52"/>
    </row>
    <row r="754" spans="12:12" x14ac:dyDescent="0.2">
      <c r="L754" s="52"/>
    </row>
    <row r="755" spans="12:12" x14ac:dyDescent="0.2">
      <c r="L755" s="52"/>
    </row>
    <row r="756" spans="12:12" x14ac:dyDescent="0.2">
      <c r="L756" s="52"/>
    </row>
    <row r="757" spans="12:12" x14ac:dyDescent="0.2">
      <c r="L757" s="52"/>
    </row>
    <row r="758" spans="12:12" x14ac:dyDescent="0.2">
      <c r="L758" s="52"/>
    </row>
    <row r="759" spans="12:12" x14ac:dyDescent="0.2">
      <c r="L759" s="52"/>
    </row>
    <row r="760" spans="12:12" x14ac:dyDescent="0.2">
      <c r="L760" s="52"/>
    </row>
    <row r="761" spans="12:12" x14ac:dyDescent="0.2">
      <c r="L761" s="52"/>
    </row>
    <row r="762" spans="12:12" x14ac:dyDescent="0.2">
      <c r="L762" s="52"/>
    </row>
    <row r="763" spans="12:12" x14ac:dyDescent="0.2">
      <c r="L763" s="52"/>
    </row>
    <row r="764" spans="12:12" x14ac:dyDescent="0.2">
      <c r="L764" s="52"/>
    </row>
    <row r="765" spans="12:12" x14ac:dyDescent="0.2">
      <c r="L765" s="52"/>
    </row>
    <row r="766" spans="12:12" x14ac:dyDescent="0.2">
      <c r="L766" s="52"/>
    </row>
    <row r="767" spans="12:12" x14ac:dyDescent="0.2">
      <c r="L767" s="52"/>
    </row>
    <row r="768" spans="12:12" x14ac:dyDescent="0.2">
      <c r="L768" s="52"/>
    </row>
    <row r="769" spans="12:12" x14ac:dyDescent="0.2">
      <c r="L769" s="52"/>
    </row>
    <row r="770" spans="12:12" x14ac:dyDescent="0.2">
      <c r="L770" s="52"/>
    </row>
    <row r="771" spans="12:12" x14ac:dyDescent="0.2">
      <c r="L771" s="52"/>
    </row>
    <row r="772" spans="12:12" x14ac:dyDescent="0.2">
      <c r="L772" s="52"/>
    </row>
    <row r="773" spans="12:12" x14ac:dyDescent="0.2">
      <c r="L773" s="52"/>
    </row>
    <row r="774" spans="12:12" x14ac:dyDescent="0.2">
      <c r="L774" s="52"/>
    </row>
    <row r="775" spans="12:12" x14ac:dyDescent="0.2">
      <c r="L775" s="52"/>
    </row>
    <row r="776" spans="12:12" x14ac:dyDescent="0.2">
      <c r="L776" s="52"/>
    </row>
    <row r="777" spans="12:12" x14ac:dyDescent="0.2">
      <c r="L777" s="52"/>
    </row>
    <row r="778" spans="12:12" x14ac:dyDescent="0.2">
      <c r="L778" s="52"/>
    </row>
    <row r="779" spans="12:12" x14ac:dyDescent="0.2">
      <c r="L779" s="52"/>
    </row>
    <row r="780" spans="12:12" x14ac:dyDescent="0.2">
      <c r="L780" s="52"/>
    </row>
    <row r="781" spans="12:12" x14ac:dyDescent="0.2">
      <c r="L781" s="52"/>
    </row>
    <row r="782" spans="12:12" x14ac:dyDescent="0.2">
      <c r="L782" s="52"/>
    </row>
    <row r="783" spans="12:12" x14ac:dyDescent="0.2">
      <c r="L783" s="52"/>
    </row>
    <row r="784" spans="12:12" x14ac:dyDescent="0.2">
      <c r="L784" s="52"/>
    </row>
    <row r="785" spans="12:12" x14ac:dyDescent="0.2">
      <c r="L785" s="52"/>
    </row>
    <row r="786" spans="12:12" x14ac:dyDescent="0.2">
      <c r="L786" s="52"/>
    </row>
    <row r="787" spans="12:12" x14ac:dyDescent="0.2">
      <c r="L787" s="52"/>
    </row>
    <row r="788" spans="12:12" x14ac:dyDescent="0.2">
      <c r="L788" s="52"/>
    </row>
    <row r="789" spans="12:12" x14ac:dyDescent="0.2">
      <c r="L789" s="52"/>
    </row>
    <row r="790" spans="12:12" x14ac:dyDescent="0.2">
      <c r="L790" s="52"/>
    </row>
    <row r="791" spans="12:12" x14ac:dyDescent="0.2">
      <c r="L791" s="52"/>
    </row>
    <row r="792" spans="12:12" x14ac:dyDescent="0.2">
      <c r="L792" s="52"/>
    </row>
    <row r="793" spans="12:12" x14ac:dyDescent="0.2">
      <c r="L793" s="52"/>
    </row>
    <row r="794" spans="12:12" x14ac:dyDescent="0.2">
      <c r="L794" s="52"/>
    </row>
    <row r="795" spans="12:12" x14ac:dyDescent="0.2">
      <c r="L795" s="52"/>
    </row>
    <row r="796" spans="12:12" x14ac:dyDescent="0.2">
      <c r="L796" s="52"/>
    </row>
    <row r="797" spans="12:12" x14ac:dyDescent="0.2">
      <c r="L797" s="52"/>
    </row>
    <row r="798" spans="12:12" x14ac:dyDescent="0.2">
      <c r="L798" s="52"/>
    </row>
    <row r="799" spans="12:12" x14ac:dyDescent="0.2">
      <c r="L799" s="52"/>
    </row>
    <row r="800" spans="12:12" x14ac:dyDescent="0.2">
      <c r="L800" s="52"/>
    </row>
    <row r="801" spans="12:12" x14ac:dyDescent="0.2">
      <c r="L801" s="52"/>
    </row>
    <row r="802" spans="12:12" x14ac:dyDescent="0.2">
      <c r="L802" s="52"/>
    </row>
    <row r="803" spans="12:12" x14ac:dyDescent="0.2">
      <c r="L803" s="52"/>
    </row>
    <row r="804" spans="12:12" x14ac:dyDescent="0.2">
      <c r="L804" s="52"/>
    </row>
    <row r="805" spans="12:12" x14ac:dyDescent="0.2">
      <c r="L805" s="52"/>
    </row>
    <row r="806" spans="12:12" x14ac:dyDescent="0.2">
      <c r="L806" s="52"/>
    </row>
    <row r="807" spans="12:12" x14ac:dyDescent="0.2">
      <c r="L807" s="52"/>
    </row>
    <row r="808" spans="12:12" x14ac:dyDescent="0.2">
      <c r="L808" s="52"/>
    </row>
    <row r="809" spans="12:12" x14ac:dyDescent="0.2">
      <c r="L809" s="52"/>
    </row>
    <row r="810" spans="12:12" x14ac:dyDescent="0.2">
      <c r="L810" s="52"/>
    </row>
    <row r="811" spans="12:12" x14ac:dyDescent="0.2">
      <c r="L811" s="52"/>
    </row>
    <row r="812" spans="12:12" x14ac:dyDescent="0.2">
      <c r="L812" s="52"/>
    </row>
    <row r="813" spans="12:12" x14ac:dyDescent="0.2">
      <c r="L813" s="52"/>
    </row>
    <row r="814" spans="12:12" x14ac:dyDescent="0.2">
      <c r="L814" s="52"/>
    </row>
    <row r="815" spans="12:12" x14ac:dyDescent="0.2">
      <c r="L815" s="52"/>
    </row>
    <row r="816" spans="12:12" x14ac:dyDescent="0.2">
      <c r="L816" s="52"/>
    </row>
    <row r="817" spans="12:12" x14ac:dyDescent="0.2">
      <c r="L817" s="52"/>
    </row>
    <row r="818" spans="12:12" x14ac:dyDescent="0.2">
      <c r="L818" s="52"/>
    </row>
    <row r="819" spans="12:12" x14ac:dyDescent="0.2">
      <c r="L819" s="52"/>
    </row>
    <row r="820" spans="12:12" x14ac:dyDescent="0.2">
      <c r="L820" s="52"/>
    </row>
    <row r="821" spans="12:12" x14ac:dyDescent="0.2">
      <c r="L821" s="52"/>
    </row>
    <row r="822" spans="12:12" x14ac:dyDescent="0.2">
      <c r="L822" s="52"/>
    </row>
    <row r="823" spans="12:12" x14ac:dyDescent="0.2">
      <c r="L823" s="52"/>
    </row>
    <row r="824" spans="12:12" x14ac:dyDescent="0.2">
      <c r="L824" s="52"/>
    </row>
    <row r="825" spans="12:12" x14ac:dyDescent="0.2">
      <c r="L825" s="52"/>
    </row>
    <row r="826" spans="12:12" x14ac:dyDescent="0.2">
      <c r="L826" s="52"/>
    </row>
    <row r="827" spans="12:12" x14ac:dyDescent="0.2">
      <c r="L827" s="52"/>
    </row>
    <row r="828" spans="12:12" x14ac:dyDescent="0.2">
      <c r="L828" s="52"/>
    </row>
    <row r="829" spans="12:12" x14ac:dyDescent="0.2">
      <c r="L829" s="52"/>
    </row>
    <row r="830" spans="12:12" x14ac:dyDescent="0.2">
      <c r="L830" s="52"/>
    </row>
    <row r="831" spans="12:12" x14ac:dyDescent="0.2">
      <c r="L831" s="52"/>
    </row>
    <row r="832" spans="12:12" x14ac:dyDescent="0.2">
      <c r="L832" s="52"/>
    </row>
    <row r="833" spans="12:12" x14ac:dyDescent="0.2">
      <c r="L833" s="52"/>
    </row>
    <row r="834" spans="12:12" x14ac:dyDescent="0.2">
      <c r="L834" s="52"/>
    </row>
    <row r="835" spans="12:12" x14ac:dyDescent="0.2">
      <c r="L835" s="52"/>
    </row>
    <row r="836" spans="12:12" x14ac:dyDescent="0.2">
      <c r="L836" s="52"/>
    </row>
    <row r="837" spans="12:12" x14ac:dyDescent="0.2">
      <c r="L837" s="52"/>
    </row>
    <row r="838" spans="12:12" x14ac:dyDescent="0.2">
      <c r="L838" s="52"/>
    </row>
    <row r="839" spans="12:12" x14ac:dyDescent="0.2">
      <c r="L839" s="52"/>
    </row>
    <row r="840" spans="12:12" x14ac:dyDescent="0.2">
      <c r="L840" s="52"/>
    </row>
    <row r="841" spans="12:12" x14ac:dyDescent="0.2">
      <c r="L841" s="52"/>
    </row>
    <row r="842" spans="12:12" x14ac:dyDescent="0.2">
      <c r="L842" s="52"/>
    </row>
    <row r="843" spans="12:12" x14ac:dyDescent="0.2">
      <c r="L843" s="52"/>
    </row>
    <row r="844" spans="12:12" x14ac:dyDescent="0.2">
      <c r="L844" s="52"/>
    </row>
    <row r="845" spans="12:12" x14ac:dyDescent="0.2">
      <c r="L845" s="52"/>
    </row>
    <row r="846" spans="12:12" x14ac:dyDescent="0.2">
      <c r="L846" s="52"/>
    </row>
    <row r="847" spans="12:12" x14ac:dyDescent="0.2">
      <c r="L847" s="52"/>
    </row>
    <row r="848" spans="12:12" x14ac:dyDescent="0.2">
      <c r="L848" s="52"/>
    </row>
    <row r="849" spans="12:12" x14ac:dyDescent="0.2">
      <c r="L849" s="52"/>
    </row>
    <row r="850" spans="12:12" x14ac:dyDescent="0.2">
      <c r="L850" s="52"/>
    </row>
    <row r="851" spans="12:12" x14ac:dyDescent="0.2">
      <c r="L851" s="52"/>
    </row>
    <row r="852" spans="12:12" x14ac:dyDescent="0.2">
      <c r="L852" s="52"/>
    </row>
    <row r="853" spans="12:12" x14ac:dyDescent="0.2">
      <c r="L853" s="52"/>
    </row>
    <row r="854" spans="12:12" x14ac:dyDescent="0.2">
      <c r="L854" s="52"/>
    </row>
    <row r="855" spans="12:12" x14ac:dyDescent="0.2">
      <c r="L855" s="52"/>
    </row>
    <row r="856" spans="12:12" x14ac:dyDescent="0.2">
      <c r="L856" s="52"/>
    </row>
    <row r="857" spans="12:12" x14ac:dyDescent="0.2">
      <c r="L857" s="52"/>
    </row>
    <row r="858" spans="12:12" x14ac:dyDescent="0.2">
      <c r="L858" s="52"/>
    </row>
    <row r="859" spans="12:12" x14ac:dyDescent="0.2">
      <c r="L859" s="52"/>
    </row>
    <row r="860" spans="12:12" x14ac:dyDescent="0.2">
      <c r="L860" s="52"/>
    </row>
    <row r="861" spans="12:12" x14ac:dyDescent="0.2">
      <c r="L861" s="52"/>
    </row>
    <row r="862" spans="12:12" x14ac:dyDescent="0.2">
      <c r="L862" s="52"/>
    </row>
    <row r="863" spans="12:12" x14ac:dyDescent="0.2">
      <c r="L863" s="52"/>
    </row>
    <row r="864" spans="12:12" x14ac:dyDescent="0.2">
      <c r="L864" s="52"/>
    </row>
    <row r="865" spans="12:12" x14ac:dyDescent="0.2">
      <c r="L865" s="52"/>
    </row>
    <row r="866" spans="12:12" x14ac:dyDescent="0.2">
      <c r="L866" s="52"/>
    </row>
    <row r="867" spans="12:12" x14ac:dyDescent="0.2">
      <c r="L867" s="52"/>
    </row>
    <row r="868" spans="12:12" x14ac:dyDescent="0.2">
      <c r="L868" s="52"/>
    </row>
    <row r="869" spans="12:12" x14ac:dyDescent="0.2">
      <c r="L869" s="52"/>
    </row>
    <row r="870" spans="12:12" x14ac:dyDescent="0.2">
      <c r="L870" s="52"/>
    </row>
    <row r="871" spans="12:12" x14ac:dyDescent="0.2">
      <c r="L871" s="52"/>
    </row>
    <row r="872" spans="12:12" x14ac:dyDescent="0.2">
      <c r="L872" s="52"/>
    </row>
    <row r="873" spans="12:12" x14ac:dyDescent="0.2">
      <c r="L873" s="52"/>
    </row>
    <row r="874" spans="12:12" x14ac:dyDescent="0.2">
      <c r="L874" s="52"/>
    </row>
    <row r="875" spans="12:12" x14ac:dyDescent="0.2">
      <c r="L875" s="52"/>
    </row>
    <row r="876" spans="12:12" x14ac:dyDescent="0.2">
      <c r="L876" s="52"/>
    </row>
    <row r="877" spans="12:12" x14ac:dyDescent="0.2">
      <c r="L877" s="52"/>
    </row>
    <row r="878" spans="12:12" x14ac:dyDescent="0.2">
      <c r="L878" s="52"/>
    </row>
    <row r="879" spans="12:12" x14ac:dyDescent="0.2">
      <c r="L879" s="52"/>
    </row>
    <row r="880" spans="12:12" x14ac:dyDescent="0.2">
      <c r="L880" s="52"/>
    </row>
    <row r="881" spans="12:12" x14ac:dyDescent="0.2">
      <c r="L881" s="52"/>
    </row>
    <row r="882" spans="12:12" x14ac:dyDescent="0.2">
      <c r="L882" s="52"/>
    </row>
    <row r="883" spans="12:12" x14ac:dyDescent="0.2">
      <c r="L883" s="52"/>
    </row>
    <row r="884" spans="12:12" x14ac:dyDescent="0.2">
      <c r="L884" s="52"/>
    </row>
    <row r="885" spans="12:12" x14ac:dyDescent="0.2">
      <c r="L885" s="52"/>
    </row>
    <row r="886" spans="12:12" x14ac:dyDescent="0.2">
      <c r="L886" s="52"/>
    </row>
    <row r="887" spans="12:12" x14ac:dyDescent="0.2">
      <c r="L887" s="52"/>
    </row>
    <row r="888" spans="12:12" x14ac:dyDescent="0.2">
      <c r="L888" s="52"/>
    </row>
    <row r="889" spans="12:12" x14ac:dyDescent="0.2">
      <c r="L889" s="52"/>
    </row>
    <row r="890" spans="12:12" x14ac:dyDescent="0.2">
      <c r="L890" s="52"/>
    </row>
    <row r="891" spans="12:12" x14ac:dyDescent="0.2">
      <c r="L891" s="52"/>
    </row>
    <row r="892" spans="12:12" x14ac:dyDescent="0.2">
      <c r="L892" s="52"/>
    </row>
    <row r="893" spans="12:12" x14ac:dyDescent="0.2">
      <c r="L893" s="52"/>
    </row>
    <row r="894" spans="12:12" x14ac:dyDescent="0.2">
      <c r="L894" s="52"/>
    </row>
    <row r="895" spans="12:12" x14ac:dyDescent="0.2">
      <c r="L895" s="52"/>
    </row>
    <row r="896" spans="12:12" x14ac:dyDescent="0.2">
      <c r="L896" s="52"/>
    </row>
    <row r="897" spans="12:12" x14ac:dyDescent="0.2">
      <c r="L897" s="52"/>
    </row>
    <row r="898" spans="12:12" x14ac:dyDescent="0.2">
      <c r="L898" s="52"/>
    </row>
    <row r="899" spans="12:12" x14ac:dyDescent="0.2">
      <c r="L899" s="52"/>
    </row>
    <row r="900" spans="12:12" x14ac:dyDescent="0.2">
      <c r="L900" s="52"/>
    </row>
    <row r="901" spans="12:12" x14ac:dyDescent="0.2">
      <c r="L901" s="52"/>
    </row>
    <row r="902" spans="12:12" x14ac:dyDescent="0.2">
      <c r="L902" s="52"/>
    </row>
    <row r="903" spans="12:12" x14ac:dyDescent="0.2">
      <c r="L903" s="52"/>
    </row>
    <row r="904" spans="12:12" x14ac:dyDescent="0.2">
      <c r="L904" s="52"/>
    </row>
    <row r="905" spans="12:12" x14ac:dyDescent="0.2">
      <c r="L905" s="52"/>
    </row>
    <row r="906" spans="12:12" x14ac:dyDescent="0.2">
      <c r="L906" s="52"/>
    </row>
    <row r="907" spans="12:12" x14ac:dyDescent="0.2">
      <c r="L907" s="52"/>
    </row>
    <row r="908" spans="12:12" x14ac:dyDescent="0.2">
      <c r="L908" s="52"/>
    </row>
    <row r="909" spans="12:12" x14ac:dyDescent="0.2">
      <c r="L909" s="52"/>
    </row>
    <row r="910" spans="12:12" x14ac:dyDescent="0.2">
      <c r="L910" s="52"/>
    </row>
    <row r="911" spans="12:12" x14ac:dyDescent="0.2">
      <c r="L911" s="52"/>
    </row>
    <row r="912" spans="12:12" x14ac:dyDescent="0.2">
      <c r="L912" s="52"/>
    </row>
    <row r="913" spans="12:12" x14ac:dyDescent="0.2">
      <c r="L913" s="52"/>
    </row>
    <row r="914" spans="12:12" x14ac:dyDescent="0.2">
      <c r="L914" s="52"/>
    </row>
    <row r="915" spans="12:12" x14ac:dyDescent="0.2">
      <c r="L915" s="52"/>
    </row>
    <row r="916" spans="12:12" x14ac:dyDescent="0.2">
      <c r="L916" s="52"/>
    </row>
    <row r="917" spans="12:12" x14ac:dyDescent="0.2">
      <c r="L917" s="52"/>
    </row>
    <row r="918" spans="12:12" x14ac:dyDescent="0.2">
      <c r="L918" s="52"/>
    </row>
    <row r="919" spans="12:12" x14ac:dyDescent="0.2">
      <c r="L919" s="52"/>
    </row>
    <row r="920" spans="12:12" x14ac:dyDescent="0.2">
      <c r="L920" s="52"/>
    </row>
    <row r="921" spans="12:12" x14ac:dyDescent="0.2">
      <c r="L921" s="52"/>
    </row>
    <row r="922" spans="12:12" x14ac:dyDescent="0.2">
      <c r="L922" s="52"/>
    </row>
    <row r="923" spans="12:12" x14ac:dyDescent="0.2">
      <c r="L923" s="52"/>
    </row>
    <row r="924" spans="12:12" x14ac:dyDescent="0.2">
      <c r="L924" s="52"/>
    </row>
    <row r="925" spans="12:12" x14ac:dyDescent="0.2">
      <c r="L925" s="52"/>
    </row>
    <row r="926" spans="12:12" x14ac:dyDescent="0.2">
      <c r="L926" s="52"/>
    </row>
    <row r="927" spans="12:12" x14ac:dyDescent="0.2">
      <c r="L927" s="52"/>
    </row>
    <row r="928" spans="12:12" x14ac:dyDescent="0.2">
      <c r="L928" s="52"/>
    </row>
    <row r="929" spans="12:12" x14ac:dyDescent="0.2">
      <c r="L929" s="52"/>
    </row>
    <row r="930" spans="12:12" x14ac:dyDescent="0.2">
      <c r="L930" s="52"/>
    </row>
    <row r="931" spans="12:12" x14ac:dyDescent="0.2">
      <c r="L931" s="52"/>
    </row>
    <row r="932" spans="12:12" x14ac:dyDescent="0.2">
      <c r="L932" s="52"/>
    </row>
    <row r="933" spans="12:12" x14ac:dyDescent="0.2">
      <c r="L933" s="52"/>
    </row>
    <row r="934" spans="12:12" x14ac:dyDescent="0.2">
      <c r="L934" s="52"/>
    </row>
    <row r="935" spans="12:12" x14ac:dyDescent="0.2">
      <c r="L935" s="52"/>
    </row>
    <row r="936" spans="12:12" x14ac:dyDescent="0.2">
      <c r="L936" s="52"/>
    </row>
    <row r="937" spans="12:12" x14ac:dyDescent="0.2">
      <c r="L937" s="52"/>
    </row>
    <row r="938" spans="12:12" x14ac:dyDescent="0.2">
      <c r="L938" s="52"/>
    </row>
    <row r="939" spans="12:12" x14ac:dyDescent="0.2">
      <c r="L939" s="52"/>
    </row>
    <row r="940" spans="12:12" x14ac:dyDescent="0.2">
      <c r="L940" s="52"/>
    </row>
    <row r="941" spans="12:12" x14ac:dyDescent="0.2">
      <c r="L941" s="52"/>
    </row>
    <row r="942" spans="12:12" x14ac:dyDescent="0.2">
      <c r="L942" s="52"/>
    </row>
    <row r="943" spans="12:12" x14ac:dyDescent="0.2">
      <c r="L943" s="52"/>
    </row>
    <row r="944" spans="12:12" x14ac:dyDescent="0.2">
      <c r="L944" s="52"/>
    </row>
    <row r="945" spans="12:12" x14ac:dyDescent="0.2">
      <c r="L945" s="52"/>
    </row>
    <row r="946" spans="12:12" x14ac:dyDescent="0.2">
      <c r="L946" s="52"/>
    </row>
    <row r="947" spans="12:12" x14ac:dyDescent="0.2">
      <c r="L947" s="52"/>
    </row>
    <row r="948" spans="12:12" x14ac:dyDescent="0.2">
      <c r="L948" s="52"/>
    </row>
    <row r="949" spans="12:12" x14ac:dyDescent="0.2">
      <c r="L949" s="52"/>
    </row>
    <row r="950" spans="12:12" x14ac:dyDescent="0.2">
      <c r="L950" s="52"/>
    </row>
    <row r="951" spans="12:12" x14ac:dyDescent="0.2">
      <c r="L951" s="52"/>
    </row>
    <row r="952" spans="12:12" x14ac:dyDescent="0.2">
      <c r="L952" s="52"/>
    </row>
    <row r="953" spans="12:12" x14ac:dyDescent="0.2">
      <c r="L953" s="52"/>
    </row>
    <row r="954" spans="12:12" x14ac:dyDescent="0.2">
      <c r="L954" s="52"/>
    </row>
    <row r="955" spans="12:12" x14ac:dyDescent="0.2">
      <c r="L955" s="52"/>
    </row>
    <row r="956" spans="12:12" x14ac:dyDescent="0.2">
      <c r="L956" s="52"/>
    </row>
    <row r="957" spans="12:12" x14ac:dyDescent="0.2">
      <c r="L957" s="52"/>
    </row>
    <row r="958" spans="12:12" x14ac:dyDescent="0.2">
      <c r="L958" s="52"/>
    </row>
    <row r="959" spans="12:12" x14ac:dyDescent="0.2">
      <c r="L959" s="52"/>
    </row>
    <row r="960" spans="12:12" x14ac:dyDescent="0.2">
      <c r="L960" s="52"/>
    </row>
    <row r="961" spans="12:12" x14ac:dyDescent="0.2">
      <c r="L961" s="52"/>
    </row>
    <row r="962" spans="12:12" x14ac:dyDescent="0.2">
      <c r="L962" s="52"/>
    </row>
    <row r="963" spans="12:12" x14ac:dyDescent="0.2">
      <c r="L963" s="52"/>
    </row>
    <row r="964" spans="12:12" x14ac:dyDescent="0.2">
      <c r="L964" s="52"/>
    </row>
    <row r="965" spans="12:12" x14ac:dyDescent="0.2">
      <c r="L965" s="52"/>
    </row>
    <row r="966" spans="12:12" x14ac:dyDescent="0.2">
      <c r="L966" s="52"/>
    </row>
    <row r="967" spans="12:12" x14ac:dyDescent="0.2">
      <c r="L967" s="52"/>
    </row>
    <row r="968" spans="12:12" x14ac:dyDescent="0.2">
      <c r="L968" s="52"/>
    </row>
    <row r="969" spans="12:12" x14ac:dyDescent="0.2">
      <c r="L969" s="52"/>
    </row>
    <row r="970" spans="12:12" x14ac:dyDescent="0.2">
      <c r="L970" s="52"/>
    </row>
    <row r="971" spans="12:12" x14ac:dyDescent="0.2">
      <c r="L971" s="52"/>
    </row>
    <row r="972" spans="12:12" x14ac:dyDescent="0.2">
      <c r="L972" s="52"/>
    </row>
    <row r="973" spans="12:12" x14ac:dyDescent="0.2">
      <c r="L973" s="52"/>
    </row>
    <row r="974" spans="12:12" x14ac:dyDescent="0.2">
      <c r="L974" s="52"/>
    </row>
    <row r="975" spans="12:12" x14ac:dyDescent="0.2">
      <c r="L975" s="52"/>
    </row>
    <row r="976" spans="12:12" x14ac:dyDescent="0.2">
      <c r="L976" s="52"/>
    </row>
    <row r="977" spans="12:12" x14ac:dyDescent="0.2">
      <c r="L977" s="52"/>
    </row>
    <row r="978" spans="12:12" x14ac:dyDescent="0.2">
      <c r="L978" s="52"/>
    </row>
    <row r="979" spans="12:12" x14ac:dyDescent="0.2">
      <c r="L979" s="52"/>
    </row>
    <row r="980" spans="12:12" x14ac:dyDescent="0.2">
      <c r="L980" s="52"/>
    </row>
    <row r="981" spans="12:12" x14ac:dyDescent="0.2">
      <c r="L981" s="52"/>
    </row>
    <row r="982" spans="12:12" x14ac:dyDescent="0.2">
      <c r="L982" s="52"/>
    </row>
    <row r="983" spans="12:12" x14ac:dyDescent="0.2">
      <c r="L983" s="52"/>
    </row>
    <row r="984" spans="12:12" x14ac:dyDescent="0.2">
      <c r="L984" s="52"/>
    </row>
    <row r="985" spans="12:12" x14ac:dyDescent="0.2">
      <c r="L985" s="52"/>
    </row>
    <row r="986" spans="12:12" x14ac:dyDescent="0.2">
      <c r="L986" s="52"/>
    </row>
    <row r="987" spans="12:12" x14ac:dyDescent="0.2">
      <c r="L987" s="52"/>
    </row>
    <row r="988" spans="12:12" x14ac:dyDescent="0.2">
      <c r="L988" s="52"/>
    </row>
    <row r="989" spans="12:12" x14ac:dyDescent="0.2">
      <c r="L989" s="52"/>
    </row>
    <row r="990" spans="12:12" x14ac:dyDescent="0.2">
      <c r="L990" s="52"/>
    </row>
    <row r="991" spans="12:12" x14ac:dyDescent="0.2">
      <c r="L991" s="52"/>
    </row>
    <row r="992" spans="12:12" x14ac:dyDescent="0.2">
      <c r="L992" s="52"/>
    </row>
    <row r="993" spans="12:12" x14ac:dyDescent="0.2">
      <c r="L993" s="52"/>
    </row>
    <row r="994" spans="12:12" x14ac:dyDescent="0.2">
      <c r="L994" s="52"/>
    </row>
    <row r="995" spans="12:12" x14ac:dyDescent="0.2">
      <c r="L995" s="52"/>
    </row>
    <row r="996" spans="12:12" x14ac:dyDescent="0.2">
      <c r="L996" s="52"/>
    </row>
    <row r="997" spans="12:12" x14ac:dyDescent="0.2">
      <c r="L997" s="52"/>
    </row>
    <row r="998" spans="12:12" x14ac:dyDescent="0.2">
      <c r="L998" s="52"/>
    </row>
    <row r="999" spans="12:12" x14ac:dyDescent="0.2">
      <c r="L999" s="52"/>
    </row>
    <row r="1000" spans="12:12" x14ac:dyDescent="0.2">
      <c r="L1000" s="52"/>
    </row>
    <row r="1001" spans="12:12" x14ac:dyDescent="0.2">
      <c r="L1001" s="52"/>
    </row>
    <row r="1002" spans="12:12" x14ac:dyDescent="0.2">
      <c r="L1002" s="52"/>
    </row>
    <row r="1003" spans="12:12" x14ac:dyDescent="0.2">
      <c r="L1003" s="52"/>
    </row>
    <row r="1004" spans="12:12" x14ac:dyDescent="0.2">
      <c r="L1004" s="52"/>
    </row>
    <row r="1005" spans="12:12" x14ac:dyDescent="0.2">
      <c r="L1005" s="52"/>
    </row>
    <row r="1006" spans="12:12" x14ac:dyDescent="0.2">
      <c r="L1006" s="52"/>
    </row>
    <row r="1007" spans="12:12" x14ac:dyDescent="0.2">
      <c r="L1007" s="52"/>
    </row>
    <row r="1008" spans="12:12" x14ac:dyDescent="0.2">
      <c r="L1008" s="52"/>
    </row>
    <row r="1009" spans="12:12" x14ac:dyDescent="0.2">
      <c r="L1009" s="52"/>
    </row>
    <row r="1010" spans="12:12" x14ac:dyDescent="0.2">
      <c r="L1010" s="52"/>
    </row>
    <row r="1011" spans="12:12" x14ac:dyDescent="0.2">
      <c r="L1011" s="52"/>
    </row>
    <row r="1012" spans="12:12" x14ac:dyDescent="0.2">
      <c r="L1012" s="52"/>
    </row>
    <row r="1013" spans="12:12" x14ac:dyDescent="0.2">
      <c r="L1013" s="52"/>
    </row>
    <row r="1014" spans="12:12" x14ac:dyDescent="0.2">
      <c r="L1014" s="52"/>
    </row>
    <row r="1015" spans="12:12" x14ac:dyDescent="0.2">
      <c r="L1015" s="52"/>
    </row>
    <row r="1016" spans="12:12" x14ac:dyDescent="0.2">
      <c r="L1016" s="52"/>
    </row>
    <row r="1017" spans="12:12" x14ac:dyDescent="0.2">
      <c r="L1017" s="52"/>
    </row>
    <row r="1018" spans="12:12" x14ac:dyDescent="0.2">
      <c r="L1018" s="52"/>
    </row>
    <row r="1019" spans="12:12" x14ac:dyDescent="0.2">
      <c r="L1019" s="52"/>
    </row>
    <row r="1020" spans="12:12" x14ac:dyDescent="0.2">
      <c r="L1020" s="52"/>
    </row>
    <row r="1021" spans="12:12" x14ac:dyDescent="0.2">
      <c r="L1021" s="52"/>
    </row>
    <row r="1022" spans="12:12" x14ac:dyDescent="0.2">
      <c r="L1022" s="52"/>
    </row>
    <row r="1023" spans="12:12" x14ac:dyDescent="0.2">
      <c r="L1023" s="52"/>
    </row>
    <row r="1024" spans="12:12" x14ac:dyDescent="0.2">
      <c r="L1024" s="52"/>
    </row>
    <row r="1025" spans="12:12" x14ac:dyDescent="0.2">
      <c r="L1025" s="52"/>
    </row>
    <row r="1026" spans="12:12" x14ac:dyDescent="0.2">
      <c r="L1026" s="52"/>
    </row>
    <row r="1027" spans="12:12" x14ac:dyDescent="0.2">
      <c r="L1027" s="52"/>
    </row>
    <row r="1028" spans="12:12" x14ac:dyDescent="0.2">
      <c r="L1028" s="52"/>
    </row>
    <row r="1029" spans="12:12" x14ac:dyDescent="0.2">
      <c r="L1029" s="52"/>
    </row>
    <row r="1030" spans="12:12" x14ac:dyDescent="0.2">
      <c r="L1030" s="52"/>
    </row>
    <row r="1031" spans="12:12" x14ac:dyDescent="0.2">
      <c r="L1031" s="52"/>
    </row>
    <row r="1032" spans="12:12" x14ac:dyDescent="0.2">
      <c r="L1032" s="52"/>
    </row>
    <row r="1033" spans="12:12" x14ac:dyDescent="0.2">
      <c r="L1033" s="52"/>
    </row>
    <row r="1034" spans="12:12" x14ac:dyDescent="0.2">
      <c r="L1034" s="52"/>
    </row>
    <row r="1035" spans="12:12" x14ac:dyDescent="0.2">
      <c r="L1035" s="52"/>
    </row>
    <row r="1036" spans="12:12" x14ac:dyDescent="0.2">
      <c r="L1036" s="52"/>
    </row>
    <row r="1037" spans="12:12" x14ac:dyDescent="0.2">
      <c r="L1037" s="52"/>
    </row>
    <row r="1038" spans="12:12" x14ac:dyDescent="0.2">
      <c r="L1038" s="52"/>
    </row>
    <row r="1039" spans="12:12" x14ac:dyDescent="0.2">
      <c r="L1039" s="52"/>
    </row>
    <row r="1040" spans="12:12" x14ac:dyDescent="0.2">
      <c r="L1040" s="52"/>
    </row>
    <row r="1041" spans="12:12" x14ac:dyDescent="0.2">
      <c r="L1041" s="52"/>
    </row>
    <row r="1042" spans="12:12" x14ac:dyDescent="0.2">
      <c r="L1042" s="52"/>
    </row>
    <row r="1043" spans="12:12" x14ac:dyDescent="0.2">
      <c r="L1043" s="52"/>
    </row>
    <row r="1044" spans="12:12" x14ac:dyDescent="0.2">
      <c r="L1044" s="52"/>
    </row>
    <row r="1045" spans="12:12" x14ac:dyDescent="0.2">
      <c r="L1045" s="52"/>
    </row>
    <row r="1046" spans="12:12" x14ac:dyDescent="0.2">
      <c r="L1046" s="52"/>
    </row>
    <row r="1047" spans="12:12" x14ac:dyDescent="0.2">
      <c r="L1047" s="52"/>
    </row>
    <row r="1048" spans="12:12" x14ac:dyDescent="0.2">
      <c r="L1048" s="52"/>
    </row>
    <row r="1049" spans="12:12" x14ac:dyDescent="0.2">
      <c r="L1049" s="52"/>
    </row>
    <row r="1050" spans="12:12" x14ac:dyDescent="0.2">
      <c r="L1050" s="52"/>
    </row>
    <row r="1051" spans="12:12" x14ac:dyDescent="0.2">
      <c r="L1051" s="52"/>
    </row>
    <row r="1052" spans="12:12" x14ac:dyDescent="0.2">
      <c r="L1052" s="52"/>
    </row>
    <row r="1053" spans="12:12" x14ac:dyDescent="0.2">
      <c r="L1053" s="52"/>
    </row>
    <row r="1054" spans="12:12" x14ac:dyDescent="0.2">
      <c r="L1054" s="52"/>
    </row>
    <row r="1055" spans="12:12" x14ac:dyDescent="0.2">
      <c r="L1055" s="52"/>
    </row>
    <row r="1056" spans="12:12" x14ac:dyDescent="0.2">
      <c r="L1056" s="52"/>
    </row>
    <row r="1057" spans="12:12" x14ac:dyDescent="0.2">
      <c r="L1057" s="52"/>
    </row>
    <row r="1058" spans="12:12" x14ac:dyDescent="0.2">
      <c r="L1058" s="52"/>
    </row>
    <row r="1059" spans="12:12" x14ac:dyDescent="0.2">
      <c r="L1059" s="52"/>
    </row>
    <row r="1060" spans="12:12" x14ac:dyDescent="0.2">
      <c r="L1060" s="52"/>
    </row>
    <row r="1061" spans="12:12" x14ac:dyDescent="0.2">
      <c r="L1061" s="52"/>
    </row>
    <row r="1062" spans="12:12" x14ac:dyDescent="0.2">
      <c r="L1062" s="52"/>
    </row>
    <row r="1063" spans="12:12" x14ac:dyDescent="0.2">
      <c r="L1063" s="52"/>
    </row>
    <row r="1064" spans="12:12" x14ac:dyDescent="0.2">
      <c r="L1064" s="52"/>
    </row>
    <row r="1065" spans="12:12" x14ac:dyDescent="0.2">
      <c r="L1065" s="52"/>
    </row>
    <row r="1066" spans="12:12" x14ac:dyDescent="0.2">
      <c r="L1066" s="52"/>
    </row>
    <row r="1067" spans="12:12" x14ac:dyDescent="0.2">
      <c r="L1067" s="52"/>
    </row>
    <row r="1068" spans="12:12" x14ac:dyDescent="0.2">
      <c r="L1068" s="52"/>
    </row>
    <row r="1069" spans="12:12" x14ac:dyDescent="0.2">
      <c r="L1069" s="52"/>
    </row>
    <row r="1070" spans="12:12" x14ac:dyDescent="0.2">
      <c r="L1070" s="52"/>
    </row>
    <row r="1071" spans="12:12" x14ac:dyDescent="0.2">
      <c r="L1071" s="52"/>
    </row>
    <row r="1072" spans="12:12" x14ac:dyDescent="0.2">
      <c r="L1072" s="52"/>
    </row>
    <row r="1073" spans="12:12" x14ac:dyDescent="0.2">
      <c r="L1073" s="52"/>
    </row>
    <row r="1074" spans="12:12" x14ac:dyDescent="0.2">
      <c r="L1074" s="52"/>
    </row>
    <row r="1075" spans="12:12" x14ac:dyDescent="0.2">
      <c r="L1075" s="52"/>
    </row>
    <row r="1076" spans="12:12" x14ac:dyDescent="0.2">
      <c r="L1076" s="52"/>
    </row>
    <row r="1077" spans="12:12" x14ac:dyDescent="0.2">
      <c r="L1077" s="52"/>
    </row>
    <row r="1078" spans="12:12" x14ac:dyDescent="0.2">
      <c r="L1078" s="52"/>
    </row>
    <row r="1079" spans="12:12" x14ac:dyDescent="0.2">
      <c r="L1079" s="52"/>
    </row>
    <row r="1080" spans="12:12" x14ac:dyDescent="0.2">
      <c r="L1080" s="52"/>
    </row>
    <row r="1081" spans="12:12" x14ac:dyDescent="0.2">
      <c r="L1081" s="52"/>
    </row>
    <row r="1082" spans="12:12" x14ac:dyDescent="0.2">
      <c r="L1082" s="52"/>
    </row>
    <row r="1083" spans="12:12" x14ac:dyDescent="0.2">
      <c r="L1083" s="52"/>
    </row>
    <row r="1084" spans="12:12" x14ac:dyDescent="0.2">
      <c r="L1084" s="52"/>
    </row>
    <row r="1085" spans="12:12" x14ac:dyDescent="0.2">
      <c r="L1085" s="52"/>
    </row>
    <row r="1086" spans="12:12" x14ac:dyDescent="0.2">
      <c r="L1086" s="52"/>
    </row>
    <row r="1087" spans="12:12" x14ac:dyDescent="0.2">
      <c r="L1087" s="52"/>
    </row>
    <row r="1088" spans="12:12" x14ac:dyDescent="0.2">
      <c r="L1088" s="52"/>
    </row>
    <row r="1089" spans="12:12" x14ac:dyDescent="0.2">
      <c r="L1089" s="52"/>
    </row>
    <row r="1090" spans="12:12" x14ac:dyDescent="0.2">
      <c r="L1090" s="52"/>
    </row>
    <row r="1091" spans="12:12" x14ac:dyDescent="0.2">
      <c r="L1091" s="52"/>
    </row>
    <row r="1092" spans="12:12" x14ac:dyDescent="0.2">
      <c r="L1092" s="52"/>
    </row>
    <row r="1093" spans="12:12" x14ac:dyDescent="0.2">
      <c r="L1093" s="52"/>
    </row>
    <row r="1094" spans="12:12" x14ac:dyDescent="0.2">
      <c r="L1094" s="52"/>
    </row>
    <row r="1095" spans="12:12" x14ac:dyDescent="0.2">
      <c r="L1095" s="52"/>
    </row>
    <row r="1096" spans="12:12" x14ac:dyDescent="0.2">
      <c r="L1096" s="52"/>
    </row>
    <row r="1097" spans="12:12" x14ac:dyDescent="0.2">
      <c r="L1097" s="52"/>
    </row>
    <row r="1098" spans="12:12" x14ac:dyDescent="0.2">
      <c r="L1098" s="52"/>
    </row>
    <row r="1099" spans="12:12" x14ac:dyDescent="0.2">
      <c r="L1099" s="52"/>
    </row>
    <row r="1100" spans="12:12" x14ac:dyDescent="0.2">
      <c r="L1100" s="52"/>
    </row>
    <row r="1101" spans="12:12" x14ac:dyDescent="0.2">
      <c r="L1101" s="52"/>
    </row>
    <row r="1102" spans="12:12" x14ac:dyDescent="0.2">
      <c r="L1102" s="52"/>
    </row>
    <row r="1103" spans="12:12" x14ac:dyDescent="0.2">
      <c r="L1103" s="52"/>
    </row>
    <row r="1104" spans="12:12" x14ac:dyDescent="0.2">
      <c r="L1104" s="52"/>
    </row>
    <row r="1105" spans="12:12" x14ac:dyDescent="0.2">
      <c r="L1105" s="52"/>
    </row>
    <row r="1106" spans="12:12" x14ac:dyDescent="0.2">
      <c r="L1106" s="52"/>
    </row>
    <row r="1107" spans="12:12" x14ac:dyDescent="0.2">
      <c r="L1107" s="52"/>
    </row>
    <row r="1108" spans="12:12" x14ac:dyDescent="0.2">
      <c r="L1108" s="52"/>
    </row>
    <row r="1109" spans="12:12" x14ac:dyDescent="0.2">
      <c r="L1109" s="52"/>
    </row>
    <row r="1110" spans="12:12" x14ac:dyDescent="0.2">
      <c r="L1110" s="52"/>
    </row>
    <row r="1111" spans="12:12" x14ac:dyDescent="0.2">
      <c r="L1111" s="52"/>
    </row>
    <row r="1112" spans="12:12" x14ac:dyDescent="0.2">
      <c r="L1112" s="52"/>
    </row>
    <row r="1113" spans="12:12" x14ac:dyDescent="0.2">
      <c r="L1113" s="52"/>
    </row>
    <row r="1114" spans="12:12" x14ac:dyDescent="0.2">
      <c r="L1114" s="52"/>
    </row>
    <row r="1115" spans="12:12" x14ac:dyDescent="0.2">
      <c r="L1115" s="52"/>
    </row>
    <row r="1116" spans="12:12" x14ac:dyDescent="0.2">
      <c r="L1116" s="52"/>
    </row>
    <row r="1117" spans="12:12" x14ac:dyDescent="0.2">
      <c r="L1117" s="52"/>
    </row>
    <row r="1118" spans="12:12" x14ac:dyDescent="0.2">
      <c r="L1118" s="52"/>
    </row>
    <row r="1119" spans="12:12" x14ac:dyDescent="0.2">
      <c r="L1119" s="52"/>
    </row>
    <row r="1120" spans="12:12" x14ac:dyDescent="0.2">
      <c r="L1120" s="52"/>
    </row>
    <row r="1121" spans="12:12" x14ac:dyDescent="0.2">
      <c r="L1121" s="52"/>
    </row>
    <row r="1122" spans="12:12" x14ac:dyDescent="0.2">
      <c r="L1122" s="52"/>
    </row>
    <row r="1123" spans="12:12" x14ac:dyDescent="0.2">
      <c r="L1123" s="52"/>
    </row>
    <row r="1124" spans="12:12" x14ac:dyDescent="0.2">
      <c r="L1124" s="52"/>
    </row>
    <row r="1125" spans="12:12" x14ac:dyDescent="0.2">
      <c r="L1125" s="52"/>
    </row>
    <row r="1126" spans="12:12" x14ac:dyDescent="0.2">
      <c r="L1126" s="52"/>
    </row>
    <row r="1127" spans="12:12" x14ac:dyDescent="0.2">
      <c r="L1127" s="52"/>
    </row>
    <row r="1128" spans="12:12" x14ac:dyDescent="0.2">
      <c r="L1128" s="52"/>
    </row>
    <row r="1129" spans="12:12" x14ac:dyDescent="0.2">
      <c r="L1129" s="52"/>
    </row>
    <row r="1130" spans="12:12" x14ac:dyDescent="0.2">
      <c r="L1130" s="52"/>
    </row>
    <row r="1131" spans="12:12" x14ac:dyDescent="0.2">
      <c r="L1131" s="52"/>
    </row>
    <row r="1132" spans="12:12" x14ac:dyDescent="0.2">
      <c r="L1132" s="52"/>
    </row>
    <row r="1133" spans="12:12" x14ac:dyDescent="0.2">
      <c r="L1133" s="52"/>
    </row>
    <row r="1134" spans="12:12" x14ac:dyDescent="0.2">
      <c r="L1134" s="52"/>
    </row>
    <row r="1135" spans="12:12" x14ac:dyDescent="0.2">
      <c r="L1135" s="52"/>
    </row>
    <row r="1136" spans="12:12" x14ac:dyDescent="0.2">
      <c r="L1136" s="52"/>
    </row>
    <row r="1137" spans="12:12" x14ac:dyDescent="0.2">
      <c r="L1137" s="52"/>
    </row>
    <row r="1138" spans="12:12" x14ac:dyDescent="0.2">
      <c r="L1138" s="52"/>
    </row>
    <row r="1139" spans="12:12" x14ac:dyDescent="0.2">
      <c r="L1139" s="52"/>
    </row>
    <row r="1140" spans="12:12" x14ac:dyDescent="0.2">
      <c r="L1140" s="52"/>
    </row>
    <row r="1141" spans="12:12" x14ac:dyDescent="0.2">
      <c r="L1141" s="52"/>
    </row>
    <row r="1142" spans="12:12" x14ac:dyDescent="0.2">
      <c r="L1142" s="52"/>
    </row>
    <row r="1143" spans="12:12" x14ac:dyDescent="0.2">
      <c r="L1143" s="52"/>
    </row>
    <row r="1144" spans="12:12" x14ac:dyDescent="0.2">
      <c r="L1144" s="52"/>
    </row>
    <row r="1145" spans="12:12" x14ac:dyDescent="0.2">
      <c r="L1145" s="52"/>
    </row>
    <row r="1146" spans="12:12" x14ac:dyDescent="0.2">
      <c r="L1146" s="52"/>
    </row>
    <row r="1147" spans="12:12" x14ac:dyDescent="0.2">
      <c r="L1147" s="52"/>
    </row>
    <row r="1148" spans="12:12" x14ac:dyDescent="0.2">
      <c r="L1148" s="52"/>
    </row>
    <row r="1149" spans="12:12" x14ac:dyDescent="0.2">
      <c r="L1149" s="52"/>
    </row>
    <row r="1150" spans="12:12" x14ac:dyDescent="0.2">
      <c r="L1150" s="52"/>
    </row>
    <row r="1151" spans="12:12" x14ac:dyDescent="0.2">
      <c r="L1151" s="52"/>
    </row>
    <row r="1152" spans="12:12" x14ac:dyDescent="0.2">
      <c r="L1152" s="52"/>
    </row>
    <row r="1153" spans="12:12" x14ac:dyDescent="0.2">
      <c r="L1153" s="52"/>
    </row>
    <row r="1154" spans="12:12" x14ac:dyDescent="0.2">
      <c r="L1154" s="52"/>
    </row>
    <row r="1155" spans="12:12" x14ac:dyDescent="0.2">
      <c r="L1155" s="52"/>
    </row>
    <row r="1156" spans="12:12" x14ac:dyDescent="0.2">
      <c r="L1156" s="52"/>
    </row>
    <row r="1157" spans="12:12" x14ac:dyDescent="0.2">
      <c r="L1157" s="52"/>
    </row>
    <row r="1158" spans="12:12" x14ac:dyDescent="0.2">
      <c r="L1158" s="52"/>
    </row>
    <row r="1159" spans="12:12" x14ac:dyDescent="0.2">
      <c r="L1159" s="52"/>
    </row>
    <row r="1160" spans="12:12" x14ac:dyDescent="0.2">
      <c r="L1160" s="52"/>
    </row>
    <row r="1161" spans="12:12" x14ac:dyDescent="0.2">
      <c r="L1161" s="52"/>
    </row>
    <row r="1162" spans="12:12" x14ac:dyDescent="0.2">
      <c r="L1162" s="52"/>
    </row>
    <row r="1163" spans="12:12" x14ac:dyDescent="0.2">
      <c r="L1163" s="52"/>
    </row>
    <row r="1164" spans="12:12" x14ac:dyDescent="0.2">
      <c r="L1164" s="52"/>
    </row>
    <row r="1165" spans="12:12" x14ac:dyDescent="0.2">
      <c r="L1165" s="52"/>
    </row>
    <row r="1166" spans="12:12" x14ac:dyDescent="0.2">
      <c r="L1166" s="52"/>
    </row>
    <row r="1167" spans="12:12" x14ac:dyDescent="0.2">
      <c r="L1167" s="52"/>
    </row>
    <row r="1168" spans="12:12" x14ac:dyDescent="0.2">
      <c r="L1168" s="52"/>
    </row>
    <row r="1169" spans="12:12" x14ac:dyDescent="0.2">
      <c r="L1169" s="52"/>
    </row>
    <row r="1170" spans="12:12" x14ac:dyDescent="0.2">
      <c r="L1170" s="52"/>
    </row>
    <row r="1171" spans="12:12" x14ac:dyDescent="0.2">
      <c r="L1171" s="52"/>
    </row>
    <row r="1172" spans="12:12" x14ac:dyDescent="0.2">
      <c r="L1172" s="52"/>
    </row>
    <row r="1173" spans="12:12" x14ac:dyDescent="0.2">
      <c r="L1173" s="52"/>
    </row>
    <row r="1174" spans="12:12" x14ac:dyDescent="0.2">
      <c r="L1174" s="52"/>
    </row>
    <row r="1175" spans="12:12" x14ac:dyDescent="0.2">
      <c r="L1175" s="52"/>
    </row>
    <row r="1176" spans="12:12" x14ac:dyDescent="0.2">
      <c r="L1176" s="52"/>
    </row>
    <row r="1177" spans="12:12" x14ac:dyDescent="0.2">
      <c r="L1177" s="52"/>
    </row>
    <row r="1178" spans="12:12" x14ac:dyDescent="0.2">
      <c r="L1178" s="52"/>
    </row>
    <row r="1179" spans="12:12" x14ac:dyDescent="0.2">
      <c r="L1179" s="52"/>
    </row>
    <row r="1180" spans="12:12" x14ac:dyDescent="0.2">
      <c r="L1180" s="52"/>
    </row>
    <row r="1181" spans="12:12" x14ac:dyDescent="0.2">
      <c r="L1181" s="52"/>
    </row>
    <row r="1182" spans="12:12" x14ac:dyDescent="0.2">
      <c r="L1182" s="52"/>
    </row>
    <row r="1183" spans="12:12" x14ac:dyDescent="0.2">
      <c r="L1183" s="52"/>
    </row>
    <row r="1184" spans="12:12" x14ac:dyDescent="0.2">
      <c r="L1184" s="52"/>
    </row>
    <row r="1185" spans="12:12" x14ac:dyDescent="0.2">
      <c r="L1185" s="52"/>
    </row>
    <row r="1186" spans="12:12" x14ac:dyDescent="0.2">
      <c r="L1186" s="52"/>
    </row>
    <row r="1187" spans="12:12" x14ac:dyDescent="0.2">
      <c r="L1187" s="52"/>
    </row>
    <row r="1188" spans="12:12" x14ac:dyDescent="0.2">
      <c r="L1188" s="52"/>
    </row>
    <row r="1189" spans="12:12" x14ac:dyDescent="0.2">
      <c r="L1189" s="52"/>
    </row>
    <row r="1190" spans="12:12" x14ac:dyDescent="0.2">
      <c r="L1190" s="52"/>
    </row>
    <row r="1191" spans="12:12" x14ac:dyDescent="0.2">
      <c r="L1191" s="52"/>
    </row>
    <row r="1192" spans="12:12" x14ac:dyDescent="0.2">
      <c r="L1192" s="52"/>
    </row>
    <row r="1193" spans="12:12" x14ac:dyDescent="0.2">
      <c r="L1193" s="52"/>
    </row>
    <row r="1194" spans="12:12" x14ac:dyDescent="0.2">
      <c r="L1194" s="52"/>
    </row>
    <row r="1195" spans="12:12" x14ac:dyDescent="0.2">
      <c r="L1195" s="52"/>
    </row>
    <row r="1196" spans="12:12" x14ac:dyDescent="0.2">
      <c r="L1196" s="52"/>
    </row>
    <row r="1197" spans="12:12" x14ac:dyDescent="0.2">
      <c r="L1197" s="52"/>
    </row>
    <row r="1198" spans="12:12" x14ac:dyDescent="0.2">
      <c r="L1198" s="52"/>
    </row>
    <row r="1199" spans="12:12" x14ac:dyDescent="0.2">
      <c r="L1199" s="52"/>
    </row>
    <row r="1200" spans="12:12" x14ac:dyDescent="0.2">
      <c r="L1200" s="52"/>
    </row>
    <row r="1201" spans="12:12" x14ac:dyDescent="0.2">
      <c r="L1201" s="52"/>
    </row>
    <row r="1202" spans="12:12" x14ac:dyDescent="0.2">
      <c r="L1202" s="52"/>
    </row>
    <row r="1203" spans="12:12" x14ac:dyDescent="0.2">
      <c r="L1203" s="52"/>
    </row>
    <row r="1204" spans="12:12" x14ac:dyDescent="0.2">
      <c r="L1204" s="52"/>
    </row>
    <row r="1205" spans="12:12" x14ac:dyDescent="0.2">
      <c r="L1205" s="52"/>
    </row>
    <row r="1206" spans="12:12" x14ac:dyDescent="0.2">
      <c r="L1206" s="52"/>
    </row>
    <row r="1207" spans="12:12" x14ac:dyDescent="0.2">
      <c r="L1207" s="52"/>
    </row>
    <row r="1208" spans="12:12" x14ac:dyDescent="0.2">
      <c r="L1208" s="52"/>
    </row>
    <row r="1209" spans="12:12" x14ac:dyDescent="0.2">
      <c r="L1209" s="52"/>
    </row>
    <row r="1210" spans="12:12" x14ac:dyDescent="0.2">
      <c r="L1210" s="52"/>
    </row>
    <row r="1211" spans="12:12" x14ac:dyDescent="0.2">
      <c r="L1211" s="52"/>
    </row>
    <row r="1212" spans="12:12" x14ac:dyDescent="0.2">
      <c r="L1212" s="52"/>
    </row>
    <row r="1213" spans="12:12" x14ac:dyDescent="0.2">
      <c r="L1213" s="52"/>
    </row>
    <row r="1214" spans="12:12" x14ac:dyDescent="0.2">
      <c r="L1214" s="52"/>
    </row>
    <row r="1215" spans="12:12" x14ac:dyDescent="0.2">
      <c r="L1215" s="52"/>
    </row>
    <row r="1216" spans="12:12" x14ac:dyDescent="0.2">
      <c r="L1216" s="52"/>
    </row>
    <row r="1217" spans="12:12" x14ac:dyDescent="0.2">
      <c r="L1217" s="52"/>
    </row>
    <row r="1218" spans="12:12" x14ac:dyDescent="0.2">
      <c r="L1218" s="52"/>
    </row>
    <row r="1219" spans="12:12" x14ac:dyDescent="0.2">
      <c r="L1219" s="52"/>
    </row>
    <row r="1220" spans="12:12" x14ac:dyDescent="0.2">
      <c r="L1220" s="52"/>
    </row>
    <row r="1221" spans="12:12" x14ac:dyDescent="0.2">
      <c r="L1221" s="52"/>
    </row>
    <row r="1222" spans="12:12" x14ac:dyDescent="0.2">
      <c r="L1222" s="52"/>
    </row>
    <row r="1223" spans="12:12" x14ac:dyDescent="0.2">
      <c r="L1223" s="52"/>
    </row>
    <row r="1224" spans="12:12" x14ac:dyDescent="0.2">
      <c r="L1224" s="52"/>
    </row>
    <row r="1225" spans="12:12" x14ac:dyDescent="0.2">
      <c r="L1225" s="52"/>
    </row>
    <row r="1226" spans="12:12" x14ac:dyDescent="0.2">
      <c r="L1226" s="52"/>
    </row>
    <row r="1227" spans="12:12" x14ac:dyDescent="0.2">
      <c r="L1227" s="52"/>
    </row>
    <row r="1228" spans="12:12" x14ac:dyDescent="0.2">
      <c r="L1228" s="52"/>
    </row>
    <row r="1229" spans="12:12" x14ac:dyDescent="0.2">
      <c r="L1229" s="52"/>
    </row>
    <row r="1230" spans="12:12" x14ac:dyDescent="0.2">
      <c r="L1230" s="52"/>
    </row>
    <row r="1231" spans="12:12" x14ac:dyDescent="0.2">
      <c r="L1231" s="52"/>
    </row>
    <row r="1232" spans="12:12" x14ac:dyDescent="0.2">
      <c r="L1232" s="52"/>
    </row>
    <row r="1233" spans="12:12" x14ac:dyDescent="0.2">
      <c r="L1233" s="52"/>
    </row>
    <row r="1234" spans="12:12" x14ac:dyDescent="0.2">
      <c r="L1234" s="52"/>
    </row>
    <row r="1235" spans="12:12" x14ac:dyDescent="0.2">
      <c r="L1235" s="52"/>
    </row>
    <row r="1236" spans="12:12" x14ac:dyDescent="0.2">
      <c r="L1236" s="52"/>
    </row>
    <row r="1237" spans="12:12" x14ac:dyDescent="0.2">
      <c r="L1237" s="52"/>
    </row>
    <row r="1238" spans="12:12" x14ac:dyDescent="0.2">
      <c r="L1238" s="52"/>
    </row>
    <row r="1239" spans="12:12" x14ac:dyDescent="0.2">
      <c r="L1239" s="52"/>
    </row>
    <row r="1240" spans="12:12" x14ac:dyDescent="0.2">
      <c r="L1240" s="52"/>
    </row>
    <row r="1241" spans="12:12" x14ac:dyDescent="0.2">
      <c r="L1241" s="52"/>
    </row>
    <row r="1242" spans="12:12" x14ac:dyDescent="0.2">
      <c r="L1242" s="52"/>
    </row>
    <row r="1243" spans="12:12" x14ac:dyDescent="0.2">
      <c r="L1243" s="52"/>
    </row>
    <row r="1244" spans="12:12" x14ac:dyDescent="0.2">
      <c r="L1244" s="52"/>
    </row>
    <row r="1245" spans="12:12" x14ac:dyDescent="0.2">
      <c r="L1245" s="52"/>
    </row>
    <row r="1246" spans="12:12" x14ac:dyDescent="0.2">
      <c r="L1246" s="52"/>
    </row>
    <row r="1247" spans="12:12" x14ac:dyDescent="0.2">
      <c r="L1247" s="52"/>
    </row>
    <row r="1248" spans="12:12" x14ac:dyDescent="0.2">
      <c r="L1248" s="52"/>
    </row>
    <row r="1249" spans="12:12" x14ac:dyDescent="0.2">
      <c r="L1249" s="52"/>
    </row>
    <row r="1250" spans="12:12" x14ac:dyDescent="0.2">
      <c r="L1250" s="52"/>
    </row>
    <row r="1251" spans="12:12" x14ac:dyDescent="0.2">
      <c r="L1251" s="52"/>
    </row>
    <row r="1252" spans="12:12" x14ac:dyDescent="0.2">
      <c r="L1252" s="52"/>
    </row>
    <row r="1253" spans="12:12" x14ac:dyDescent="0.2">
      <c r="L1253" s="52"/>
    </row>
    <row r="1254" spans="12:12" x14ac:dyDescent="0.2">
      <c r="L1254" s="52"/>
    </row>
    <row r="1255" spans="12:12" x14ac:dyDescent="0.2">
      <c r="L1255" s="52"/>
    </row>
    <row r="1256" spans="12:12" x14ac:dyDescent="0.2">
      <c r="L1256" s="52"/>
    </row>
    <row r="1257" spans="12:12" x14ac:dyDescent="0.2">
      <c r="L1257" s="52"/>
    </row>
    <row r="1258" spans="12:12" x14ac:dyDescent="0.2">
      <c r="L1258" s="52"/>
    </row>
    <row r="1259" spans="12:12" x14ac:dyDescent="0.2">
      <c r="L1259" s="52"/>
    </row>
    <row r="1260" spans="12:12" x14ac:dyDescent="0.2">
      <c r="L1260" s="52"/>
    </row>
    <row r="1261" spans="12:12" x14ac:dyDescent="0.2">
      <c r="L1261" s="52"/>
    </row>
    <row r="1262" spans="12:12" x14ac:dyDescent="0.2">
      <c r="L1262" s="52"/>
    </row>
    <row r="1263" spans="12:12" x14ac:dyDescent="0.2">
      <c r="L1263" s="52"/>
    </row>
    <row r="1264" spans="12:12" x14ac:dyDescent="0.2">
      <c r="L1264" s="52"/>
    </row>
    <row r="1265" spans="12:12" x14ac:dyDescent="0.2">
      <c r="L1265" s="52"/>
    </row>
    <row r="1266" spans="12:12" x14ac:dyDescent="0.2">
      <c r="L1266" s="52"/>
    </row>
    <row r="1267" spans="12:12" x14ac:dyDescent="0.2">
      <c r="L1267" s="52"/>
    </row>
    <row r="1268" spans="12:12" x14ac:dyDescent="0.2">
      <c r="L1268" s="52"/>
    </row>
    <row r="1269" spans="12:12" x14ac:dyDescent="0.2">
      <c r="L1269" s="52"/>
    </row>
    <row r="1270" spans="12:12" x14ac:dyDescent="0.2">
      <c r="L1270" s="52"/>
    </row>
    <row r="1271" spans="12:12" x14ac:dyDescent="0.2">
      <c r="L1271" s="52"/>
    </row>
    <row r="1272" spans="12:12" x14ac:dyDescent="0.2">
      <c r="L1272" s="52"/>
    </row>
    <row r="1273" spans="12:12" x14ac:dyDescent="0.2">
      <c r="L1273" s="52"/>
    </row>
    <row r="1274" spans="12:12" x14ac:dyDescent="0.2">
      <c r="L1274" s="52"/>
    </row>
    <row r="1275" spans="12:12" x14ac:dyDescent="0.2">
      <c r="L1275" s="52"/>
    </row>
    <row r="1276" spans="12:12" x14ac:dyDescent="0.2">
      <c r="L1276" s="52"/>
    </row>
    <row r="1277" spans="12:12" x14ac:dyDescent="0.2">
      <c r="L1277" s="52"/>
    </row>
    <row r="1278" spans="12:12" x14ac:dyDescent="0.2">
      <c r="L1278" s="52"/>
    </row>
    <row r="1279" spans="12:12" x14ac:dyDescent="0.2">
      <c r="L1279" s="52"/>
    </row>
    <row r="1280" spans="12:12" x14ac:dyDescent="0.2">
      <c r="L1280" s="52"/>
    </row>
    <row r="1281" spans="12:12" x14ac:dyDescent="0.2">
      <c r="L1281" s="52"/>
    </row>
    <row r="1282" spans="12:12" x14ac:dyDescent="0.2">
      <c r="L1282" s="52"/>
    </row>
    <row r="1283" spans="12:12" x14ac:dyDescent="0.2">
      <c r="L1283" s="52"/>
    </row>
    <row r="1284" spans="12:12" x14ac:dyDescent="0.2">
      <c r="L1284" s="52"/>
    </row>
    <row r="1285" spans="12:12" x14ac:dyDescent="0.2">
      <c r="L1285" s="52"/>
    </row>
    <row r="1286" spans="12:12" x14ac:dyDescent="0.2">
      <c r="L1286" s="52"/>
    </row>
    <row r="1287" spans="12:12" x14ac:dyDescent="0.2">
      <c r="L1287" s="52"/>
    </row>
    <row r="1288" spans="12:12" x14ac:dyDescent="0.2">
      <c r="L1288" s="52"/>
    </row>
    <row r="1289" spans="12:12" x14ac:dyDescent="0.2">
      <c r="L1289" s="52"/>
    </row>
    <row r="1290" spans="12:12" x14ac:dyDescent="0.2">
      <c r="L1290" s="52"/>
    </row>
    <row r="1291" spans="12:12" x14ac:dyDescent="0.2">
      <c r="L1291" s="52"/>
    </row>
    <row r="1292" spans="12:12" x14ac:dyDescent="0.2">
      <c r="L1292" s="52"/>
    </row>
    <row r="1293" spans="12:12" x14ac:dyDescent="0.2">
      <c r="L1293" s="52"/>
    </row>
    <row r="1294" spans="12:12" x14ac:dyDescent="0.2">
      <c r="L1294" s="52"/>
    </row>
    <row r="1295" spans="12:12" x14ac:dyDescent="0.2">
      <c r="L1295" s="52"/>
    </row>
    <row r="1296" spans="12:12" x14ac:dyDescent="0.2">
      <c r="L1296" s="52"/>
    </row>
    <row r="1297" spans="12:12" x14ac:dyDescent="0.2">
      <c r="L1297" s="52"/>
    </row>
    <row r="1298" spans="12:12" x14ac:dyDescent="0.2">
      <c r="L1298" s="52"/>
    </row>
    <row r="1299" spans="12:12" x14ac:dyDescent="0.2">
      <c r="L1299" s="52"/>
    </row>
    <row r="1300" spans="12:12" x14ac:dyDescent="0.2">
      <c r="L1300" s="52"/>
    </row>
    <row r="1301" spans="12:12" x14ac:dyDescent="0.2">
      <c r="L1301" s="52"/>
    </row>
    <row r="1302" spans="12:12" x14ac:dyDescent="0.2">
      <c r="L1302" s="52"/>
    </row>
    <row r="1303" spans="12:12" x14ac:dyDescent="0.2">
      <c r="L1303" s="52"/>
    </row>
    <row r="1304" spans="12:12" x14ac:dyDescent="0.2">
      <c r="L1304" s="52"/>
    </row>
    <row r="1305" spans="12:12" x14ac:dyDescent="0.2">
      <c r="L1305" s="52"/>
    </row>
    <row r="1306" spans="12:12" x14ac:dyDescent="0.2">
      <c r="L1306" s="52"/>
    </row>
    <row r="1307" spans="12:12" x14ac:dyDescent="0.2">
      <c r="L1307" s="52"/>
    </row>
    <row r="1308" spans="12:12" x14ac:dyDescent="0.2">
      <c r="L1308" s="52"/>
    </row>
    <row r="1309" spans="12:12" x14ac:dyDescent="0.2">
      <c r="L1309" s="52"/>
    </row>
    <row r="1310" spans="12:12" x14ac:dyDescent="0.2">
      <c r="L1310" s="52"/>
    </row>
    <row r="1311" spans="12:12" x14ac:dyDescent="0.2">
      <c r="L1311" s="52"/>
    </row>
    <row r="1312" spans="12:12" x14ac:dyDescent="0.2">
      <c r="L1312" s="52"/>
    </row>
    <row r="1313" spans="12:12" x14ac:dyDescent="0.2">
      <c r="L1313" s="52"/>
    </row>
    <row r="1314" spans="12:12" x14ac:dyDescent="0.2">
      <c r="L1314" s="52"/>
    </row>
    <row r="1315" spans="12:12" x14ac:dyDescent="0.2">
      <c r="L1315" s="52"/>
    </row>
    <row r="1316" spans="12:12" x14ac:dyDescent="0.2">
      <c r="L1316" s="52"/>
    </row>
    <row r="1317" spans="12:12" x14ac:dyDescent="0.2">
      <c r="L1317" s="52"/>
    </row>
    <row r="1318" spans="12:12" x14ac:dyDescent="0.2">
      <c r="L1318" s="52"/>
    </row>
    <row r="1319" spans="12:12" x14ac:dyDescent="0.2">
      <c r="L1319" s="52"/>
    </row>
    <row r="1320" spans="12:12" x14ac:dyDescent="0.2">
      <c r="L1320" s="52"/>
    </row>
    <row r="1321" spans="12:12" x14ac:dyDescent="0.2">
      <c r="L1321" s="52"/>
    </row>
    <row r="1322" spans="12:12" x14ac:dyDescent="0.2">
      <c r="L1322" s="52"/>
    </row>
    <row r="1323" spans="12:12" x14ac:dyDescent="0.2">
      <c r="L1323" s="52"/>
    </row>
    <row r="1324" spans="12:12" x14ac:dyDescent="0.2">
      <c r="L1324" s="52"/>
    </row>
    <row r="1325" spans="12:12" x14ac:dyDescent="0.2">
      <c r="L1325" s="52"/>
    </row>
    <row r="1326" spans="12:12" x14ac:dyDescent="0.2">
      <c r="L1326" s="52"/>
    </row>
    <row r="1327" spans="12:12" x14ac:dyDescent="0.2">
      <c r="L1327" s="52"/>
    </row>
    <row r="1328" spans="12:12" x14ac:dyDescent="0.2">
      <c r="L1328" s="52"/>
    </row>
    <row r="1329" spans="12:12" x14ac:dyDescent="0.2">
      <c r="L1329" s="52"/>
    </row>
    <row r="1330" spans="12:12" x14ac:dyDescent="0.2">
      <c r="L1330" s="52"/>
    </row>
    <row r="1331" spans="12:12" x14ac:dyDescent="0.2">
      <c r="L1331" s="52"/>
    </row>
    <row r="1332" spans="12:12" x14ac:dyDescent="0.2">
      <c r="L1332" s="52"/>
    </row>
    <row r="1333" spans="12:12" x14ac:dyDescent="0.2">
      <c r="L1333" s="52"/>
    </row>
    <row r="1334" spans="12:12" x14ac:dyDescent="0.2">
      <c r="L1334" s="52"/>
    </row>
    <row r="1335" spans="12:12" x14ac:dyDescent="0.2">
      <c r="L1335" s="52"/>
    </row>
    <row r="1336" spans="12:12" x14ac:dyDescent="0.2">
      <c r="L1336" s="52"/>
    </row>
    <row r="1337" spans="12:12" x14ac:dyDescent="0.2">
      <c r="L1337" s="52"/>
    </row>
    <row r="1338" spans="12:12" x14ac:dyDescent="0.2">
      <c r="L1338" s="52"/>
    </row>
    <row r="1339" spans="12:12" x14ac:dyDescent="0.2">
      <c r="L1339" s="52"/>
    </row>
    <row r="1340" spans="12:12" x14ac:dyDescent="0.2">
      <c r="L1340" s="52"/>
    </row>
    <row r="1341" spans="12:12" x14ac:dyDescent="0.2">
      <c r="L1341" s="52"/>
    </row>
    <row r="1342" spans="12:12" x14ac:dyDescent="0.2">
      <c r="L1342" s="52"/>
    </row>
    <row r="1343" spans="12:12" x14ac:dyDescent="0.2">
      <c r="L1343" s="52"/>
    </row>
    <row r="1344" spans="12:12" x14ac:dyDescent="0.2">
      <c r="L1344" s="52"/>
    </row>
    <row r="1345" spans="12:12" x14ac:dyDescent="0.2">
      <c r="L1345" s="52"/>
    </row>
    <row r="1346" spans="12:12" x14ac:dyDescent="0.2">
      <c r="L1346" s="52"/>
    </row>
    <row r="1347" spans="12:12" x14ac:dyDescent="0.2">
      <c r="L1347" s="52"/>
    </row>
    <row r="1348" spans="12:12" x14ac:dyDescent="0.2">
      <c r="L1348" s="52"/>
    </row>
    <row r="1349" spans="12:12" x14ac:dyDescent="0.2">
      <c r="L1349" s="52"/>
    </row>
    <row r="1350" spans="12:12" x14ac:dyDescent="0.2">
      <c r="L1350" s="52"/>
    </row>
    <row r="1351" spans="12:12" x14ac:dyDescent="0.2">
      <c r="L1351" s="52"/>
    </row>
    <row r="1352" spans="12:12" x14ac:dyDescent="0.2">
      <c r="L1352" s="52"/>
    </row>
    <row r="1353" spans="12:12" x14ac:dyDescent="0.2">
      <c r="L1353" s="52"/>
    </row>
    <row r="1354" spans="12:12" x14ac:dyDescent="0.2">
      <c r="L1354" s="52"/>
    </row>
    <row r="1355" spans="12:12" x14ac:dyDescent="0.2">
      <c r="L1355" s="52"/>
    </row>
    <row r="1356" spans="12:12" x14ac:dyDescent="0.2">
      <c r="L1356" s="52"/>
    </row>
    <row r="1357" spans="12:12" x14ac:dyDescent="0.2">
      <c r="L1357" s="52"/>
    </row>
    <row r="1358" spans="12:12" x14ac:dyDescent="0.2">
      <c r="L1358" s="52"/>
    </row>
    <row r="1359" spans="12:12" x14ac:dyDescent="0.2">
      <c r="L1359" s="52"/>
    </row>
    <row r="1360" spans="12:12" x14ac:dyDescent="0.2">
      <c r="L1360" s="52"/>
    </row>
    <row r="1361" spans="12:12" x14ac:dyDescent="0.2">
      <c r="L1361" s="52"/>
    </row>
    <row r="1362" spans="12:12" x14ac:dyDescent="0.2">
      <c r="L1362" s="52"/>
    </row>
    <row r="1363" spans="12:12" x14ac:dyDescent="0.2">
      <c r="L1363" s="52"/>
    </row>
    <row r="1364" spans="12:12" x14ac:dyDescent="0.2">
      <c r="L1364" s="52"/>
    </row>
    <row r="1365" spans="12:12" x14ac:dyDescent="0.2">
      <c r="L1365" s="52"/>
    </row>
    <row r="1366" spans="12:12" x14ac:dyDescent="0.2">
      <c r="L1366" s="52"/>
    </row>
    <row r="1367" spans="12:12" x14ac:dyDescent="0.2">
      <c r="L1367" s="52"/>
    </row>
    <row r="1368" spans="12:12" x14ac:dyDescent="0.2">
      <c r="L1368" s="52"/>
    </row>
    <row r="1369" spans="12:12" x14ac:dyDescent="0.2">
      <c r="L1369" s="52"/>
    </row>
    <row r="1370" spans="12:12" x14ac:dyDescent="0.2">
      <c r="L1370" s="52"/>
    </row>
    <row r="1371" spans="12:12" x14ac:dyDescent="0.2">
      <c r="L1371" s="52"/>
    </row>
    <row r="1372" spans="12:12" x14ac:dyDescent="0.2">
      <c r="L1372" s="52"/>
    </row>
    <row r="1373" spans="12:12" x14ac:dyDescent="0.2">
      <c r="L1373" s="52"/>
    </row>
    <row r="1374" spans="12:12" x14ac:dyDescent="0.2">
      <c r="L1374" s="52"/>
    </row>
    <row r="1375" spans="12:12" x14ac:dyDescent="0.2">
      <c r="L1375" s="52"/>
    </row>
    <row r="1376" spans="12:12" x14ac:dyDescent="0.2">
      <c r="L1376" s="52"/>
    </row>
    <row r="1377" spans="12:12" x14ac:dyDescent="0.2">
      <c r="L1377" s="52"/>
    </row>
    <row r="1378" spans="12:12" x14ac:dyDescent="0.2">
      <c r="L1378" s="52"/>
    </row>
    <row r="1379" spans="12:12" x14ac:dyDescent="0.2">
      <c r="L1379" s="52"/>
    </row>
    <row r="1380" spans="12:12" x14ac:dyDescent="0.2">
      <c r="L1380" s="52"/>
    </row>
    <row r="1381" spans="12:12" x14ac:dyDescent="0.2">
      <c r="L1381" s="52"/>
    </row>
    <row r="1382" spans="12:12" x14ac:dyDescent="0.2">
      <c r="L1382" s="52"/>
    </row>
    <row r="1383" spans="12:12" x14ac:dyDescent="0.2">
      <c r="L1383" s="52"/>
    </row>
    <row r="1384" spans="12:12" x14ac:dyDescent="0.2">
      <c r="L1384" s="52"/>
    </row>
    <row r="1385" spans="12:12" x14ac:dyDescent="0.2">
      <c r="L1385" s="52"/>
    </row>
    <row r="1386" spans="12:12" x14ac:dyDescent="0.2">
      <c r="L1386" s="52"/>
    </row>
    <row r="1387" spans="12:12" x14ac:dyDescent="0.2">
      <c r="L1387" s="52"/>
    </row>
    <row r="1388" spans="12:12" x14ac:dyDescent="0.2">
      <c r="L1388" s="52"/>
    </row>
    <row r="1389" spans="12:12" x14ac:dyDescent="0.2">
      <c r="L1389" s="52"/>
    </row>
    <row r="1390" spans="12:12" x14ac:dyDescent="0.2">
      <c r="L1390" s="52"/>
    </row>
    <row r="1391" spans="12:12" x14ac:dyDescent="0.2">
      <c r="L1391" s="52"/>
    </row>
    <row r="1392" spans="12:12" x14ac:dyDescent="0.2">
      <c r="L1392" s="52"/>
    </row>
    <row r="1393" spans="12:12" x14ac:dyDescent="0.2">
      <c r="L1393" s="52"/>
    </row>
    <row r="1394" spans="12:12" x14ac:dyDescent="0.2">
      <c r="L1394" s="52"/>
    </row>
    <row r="1395" spans="12:12" x14ac:dyDescent="0.2">
      <c r="L1395" s="52"/>
    </row>
    <row r="1396" spans="12:12" x14ac:dyDescent="0.2">
      <c r="L1396" s="52"/>
    </row>
    <row r="1397" spans="12:12" x14ac:dyDescent="0.2">
      <c r="L1397" s="52"/>
    </row>
    <row r="1398" spans="12:12" x14ac:dyDescent="0.2">
      <c r="L1398" s="52"/>
    </row>
    <row r="1399" spans="12:12" x14ac:dyDescent="0.2">
      <c r="L1399" s="52"/>
    </row>
    <row r="1400" spans="12:12" x14ac:dyDescent="0.2">
      <c r="L1400" s="52"/>
    </row>
    <row r="1401" spans="12:12" x14ac:dyDescent="0.2">
      <c r="L1401" s="52"/>
    </row>
    <row r="1402" spans="12:12" x14ac:dyDescent="0.2">
      <c r="L1402" s="52"/>
    </row>
    <row r="1403" spans="12:12" x14ac:dyDescent="0.2">
      <c r="L1403" s="52"/>
    </row>
    <row r="1404" spans="12:12" x14ac:dyDescent="0.2">
      <c r="L1404" s="52"/>
    </row>
    <row r="1405" spans="12:12" x14ac:dyDescent="0.2">
      <c r="L1405" s="52"/>
    </row>
    <row r="1406" spans="12:12" x14ac:dyDescent="0.2">
      <c r="L1406" s="52"/>
    </row>
    <row r="1407" spans="12:12" x14ac:dyDescent="0.2">
      <c r="L1407" s="52"/>
    </row>
    <row r="1408" spans="12:12" x14ac:dyDescent="0.2">
      <c r="L1408" s="52"/>
    </row>
    <row r="1409" spans="12:12" x14ac:dyDescent="0.2">
      <c r="L1409" s="52"/>
    </row>
    <row r="1410" spans="12:12" x14ac:dyDescent="0.2">
      <c r="L1410" s="52"/>
    </row>
    <row r="1411" spans="12:12" x14ac:dyDescent="0.2">
      <c r="L1411" s="52"/>
    </row>
    <row r="1412" spans="12:12" x14ac:dyDescent="0.2">
      <c r="L1412" s="52"/>
    </row>
    <row r="1413" spans="12:12" x14ac:dyDescent="0.2">
      <c r="L1413" s="52"/>
    </row>
    <row r="1414" spans="12:12" x14ac:dyDescent="0.2">
      <c r="L1414" s="52"/>
    </row>
    <row r="1415" spans="12:12" x14ac:dyDescent="0.2">
      <c r="L1415" s="52"/>
    </row>
    <row r="1416" spans="12:12" x14ac:dyDescent="0.2">
      <c r="L1416" s="52"/>
    </row>
    <row r="1417" spans="12:12" x14ac:dyDescent="0.2">
      <c r="L1417" s="52"/>
    </row>
    <row r="1418" spans="12:12" x14ac:dyDescent="0.2">
      <c r="L1418" s="52"/>
    </row>
    <row r="1419" spans="12:12" x14ac:dyDescent="0.2">
      <c r="L1419" s="52"/>
    </row>
    <row r="1420" spans="12:12" x14ac:dyDescent="0.2">
      <c r="L1420" s="52"/>
    </row>
    <row r="1421" spans="12:12" x14ac:dyDescent="0.2">
      <c r="L1421" s="52"/>
    </row>
    <row r="1422" spans="12:12" x14ac:dyDescent="0.2">
      <c r="L1422" s="52"/>
    </row>
    <row r="1423" spans="12:12" x14ac:dyDescent="0.2">
      <c r="L1423" s="52"/>
    </row>
    <row r="1424" spans="12:12" x14ac:dyDescent="0.2">
      <c r="L1424" s="52"/>
    </row>
    <row r="1425" spans="12:12" x14ac:dyDescent="0.2">
      <c r="L1425" s="52"/>
    </row>
    <row r="1426" spans="12:12" x14ac:dyDescent="0.2">
      <c r="L1426" s="52"/>
    </row>
    <row r="1427" spans="12:12" x14ac:dyDescent="0.2">
      <c r="L1427" s="52"/>
    </row>
    <row r="1428" spans="12:12" x14ac:dyDescent="0.2">
      <c r="L1428" s="52"/>
    </row>
    <row r="1429" spans="12:12" x14ac:dyDescent="0.2">
      <c r="L1429" s="52"/>
    </row>
    <row r="1430" spans="12:12" x14ac:dyDescent="0.2">
      <c r="L1430" s="52"/>
    </row>
    <row r="1431" spans="12:12" x14ac:dyDescent="0.2">
      <c r="L1431" s="52"/>
    </row>
    <row r="1432" spans="12:12" x14ac:dyDescent="0.2">
      <c r="L1432" s="52"/>
    </row>
    <row r="1433" spans="12:12" x14ac:dyDescent="0.2">
      <c r="L1433" s="52"/>
    </row>
    <row r="1434" spans="12:12" x14ac:dyDescent="0.2">
      <c r="L1434" s="52"/>
    </row>
    <row r="1435" spans="12:12" x14ac:dyDescent="0.2">
      <c r="L1435" s="52"/>
    </row>
    <row r="1436" spans="12:12" x14ac:dyDescent="0.2">
      <c r="L1436" s="52"/>
    </row>
    <row r="1437" spans="12:12" x14ac:dyDescent="0.2">
      <c r="L1437" s="52"/>
    </row>
    <row r="1438" spans="12:12" x14ac:dyDescent="0.2">
      <c r="L1438" s="52"/>
    </row>
    <row r="1439" spans="12:12" x14ac:dyDescent="0.2">
      <c r="L1439" s="52"/>
    </row>
    <row r="1440" spans="12:12" x14ac:dyDescent="0.2">
      <c r="L1440" s="52"/>
    </row>
    <row r="1441" spans="12:12" x14ac:dyDescent="0.2">
      <c r="L1441" s="52"/>
    </row>
    <row r="1442" spans="12:12" x14ac:dyDescent="0.2">
      <c r="L1442" s="52"/>
    </row>
    <row r="1443" spans="12:12" x14ac:dyDescent="0.2">
      <c r="L1443" s="52"/>
    </row>
    <row r="1444" spans="12:12" x14ac:dyDescent="0.2">
      <c r="L1444" s="52"/>
    </row>
    <row r="1445" spans="12:12" x14ac:dyDescent="0.2">
      <c r="L1445" s="52"/>
    </row>
    <row r="1446" spans="12:12" x14ac:dyDescent="0.2">
      <c r="L1446" s="52"/>
    </row>
    <row r="1447" spans="12:12" x14ac:dyDescent="0.2">
      <c r="L1447" s="52"/>
    </row>
    <row r="1448" spans="12:12" x14ac:dyDescent="0.2">
      <c r="L1448" s="52"/>
    </row>
    <row r="1449" spans="12:12" x14ac:dyDescent="0.2">
      <c r="L1449" s="52"/>
    </row>
    <row r="1450" spans="12:12" x14ac:dyDescent="0.2">
      <c r="L1450" s="52"/>
    </row>
    <row r="1451" spans="12:12" x14ac:dyDescent="0.2">
      <c r="L1451" s="52"/>
    </row>
    <row r="1452" spans="12:12" x14ac:dyDescent="0.2">
      <c r="L1452" s="52"/>
    </row>
    <row r="1453" spans="12:12" x14ac:dyDescent="0.2">
      <c r="L1453" s="52"/>
    </row>
    <row r="1454" spans="12:12" x14ac:dyDescent="0.2">
      <c r="L1454" s="52"/>
    </row>
    <row r="1455" spans="12:12" x14ac:dyDescent="0.2">
      <c r="L1455" s="52"/>
    </row>
    <row r="1456" spans="12:12" x14ac:dyDescent="0.2">
      <c r="L1456" s="52"/>
    </row>
    <row r="1457" spans="12:12" x14ac:dyDescent="0.2">
      <c r="L1457" s="52"/>
    </row>
    <row r="1458" spans="12:12" x14ac:dyDescent="0.2">
      <c r="L1458" s="52"/>
    </row>
    <row r="1459" spans="12:12" x14ac:dyDescent="0.2">
      <c r="L1459" s="52"/>
    </row>
    <row r="1460" spans="12:12" x14ac:dyDescent="0.2">
      <c r="L1460" s="52"/>
    </row>
    <row r="1461" spans="12:12" x14ac:dyDescent="0.2">
      <c r="L1461" s="52"/>
    </row>
    <row r="1462" spans="12:12" x14ac:dyDescent="0.2">
      <c r="L1462" s="52"/>
    </row>
    <row r="1463" spans="12:12" x14ac:dyDescent="0.2">
      <c r="L1463" s="52"/>
    </row>
    <row r="1464" spans="12:12" x14ac:dyDescent="0.2">
      <c r="L1464" s="52"/>
    </row>
    <row r="1465" spans="12:12" x14ac:dyDescent="0.2">
      <c r="L1465" s="52"/>
    </row>
    <row r="1466" spans="12:12" x14ac:dyDescent="0.2">
      <c r="L1466" s="52"/>
    </row>
    <row r="1467" spans="12:12" x14ac:dyDescent="0.2">
      <c r="L1467" s="52"/>
    </row>
    <row r="1468" spans="12:12" x14ac:dyDescent="0.2">
      <c r="L1468" s="52"/>
    </row>
    <row r="1469" spans="12:12" x14ac:dyDescent="0.2">
      <c r="L1469" s="52"/>
    </row>
    <row r="1470" spans="12:12" x14ac:dyDescent="0.2">
      <c r="L1470" s="52"/>
    </row>
    <row r="1471" spans="12:12" x14ac:dyDescent="0.2">
      <c r="L1471" s="52"/>
    </row>
    <row r="1472" spans="12:12" x14ac:dyDescent="0.2">
      <c r="L1472" s="52"/>
    </row>
    <row r="1473" spans="12:12" x14ac:dyDescent="0.2">
      <c r="L1473" s="52"/>
    </row>
    <row r="1474" spans="12:12" x14ac:dyDescent="0.2">
      <c r="L1474" s="52"/>
    </row>
    <row r="1475" spans="12:12" x14ac:dyDescent="0.2">
      <c r="L1475" s="52"/>
    </row>
    <row r="1476" spans="12:12" x14ac:dyDescent="0.2">
      <c r="L1476" s="52"/>
    </row>
    <row r="1477" spans="12:12" x14ac:dyDescent="0.2">
      <c r="L1477" s="52"/>
    </row>
    <row r="1478" spans="12:12" x14ac:dyDescent="0.2">
      <c r="L1478" s="52"/>
    </row>
    <row r="1479" spans="12:12" x14ac:dyDescent="0.2">
      <c r="L1479" s="52"/>
    </row>
    <row r="1480" spans="12:12" x14ac:dyDescent="0.2">
      <c r="L1480" s="52"/>
    </row>
    <row r="1481" spans="12:12" x14ac:dyDescent="0.2">
      <c r="L1481" s="52"/>
    </row>
    <row r="1482" spans="12:12" x14ac:dyDescent="0.2">
      <c r="L1482" s="52"/>
    </row>
    <row r="1483" spans="12:12" x14ac:dyDescent="0.2">
      <c r="L1483" s="52"/>
    </row>
    <row r="1484" spans="12:12" x14ac:dyDescent="0.2">
      <c r="L1484" s="52"/>
    </row>
    <row r="1485" spans="12:12" x14ac:dyDescent="0.2">
      <c r="L1485" s="52"/>
    </row>
    <row r="1486" spans="12:12" x14ac:dyDescent="0.2">
      <c r="L1486" s="52"/>
    </row>
    <row r="1487" spans="12:12" x14ac:dyDescent="0.2">
      <c r="L1487" s="52"/>
    </row>
    <row r="1488" spans="12:12" x14ac:dyDescent="0.2">
      <c r="L1488" s="52"/>
    </row>
    <row r="1489" spans="12:12" x14ac:dyDescent="0.2">
      <c r="L1489" s="52"/>
    </row>
    <row r="1490" spans="12:12" x14ac:dyDescent="0.2">
      <c r="L1490" s="52"/>
    </row>
    <row r="1491" spans="12:12" x14ac:dyDescent="0.2">
      <c r="L1491" s="52"/>
    </row>
    <row r="1492" spans="12:12" x14ac:dyDescent="0.2">
      <c r="L1492" s="52"/>
    </row>
    <row r="1493" spans="12:12" x14ac:dyDescent="0.2">
      <c r="L1493" s="52"/>
    </row>
    <row r="1494" spans="12:12" x14ac:dyDescent="0.2">
      <c r="L1494" s="52"/>
    </row>
    <row r="1495" spans="12:12" x14ac:dyDescent="0.2">
      <c r="L1495" s="52"/>
    </row>
    <row r="1496" spans="12:12" x14ac:dyDescent="0.2">
      <c r="L1496" s="52"/>
    </row>
    <row r="1497" spans="12:12" x14ac:dyDescent="0.2">
      <c r="L1497" s="52"/>
    </row>
    <row r="1498" spans="12:12" x14ac:dyDescent="0.2">
      <c r="L1498" s="52"/>
    </row>
    <row r="1499" spans="12:12" x14ac:dyDescent="0.2">
      <c r="L1499" s="52"/>
    </row>
    <row r="1500" spans="12:12" x14ac:dyDescent="0.2">
      <c r="L1500" s="52"/>
    </row>
    <row r="1501" spans="12:12" x14ac:dyDescent="0.2">
      <c r="L1501" s="52"/>
    </row>
    <row r="1502" spans="12:12" x14ac:dyDescent="0.2">
      <c r="L1502" s="52"/>
    </row>
    <row r="1503" spans="12:12" x14ac:dyDescent="0.2">
      <c r="L1503" s="52"/>
    </row>
    <row r="1504" spans="12:12" x14ac:dyDescent="0.2">
      <c r="L1504" s="52"/>
    </row>
    <row r="1505" spans="12:12" x14ac:dyDescent="0.2">
      <c r="L1505" s="52"/>
    </row>
    <row r="1506" spans="12:12" x14ac:dyDescent="0.2">
      <c r="L1506" s="52"/>
    </row>
    <row r="1507" spans="12:12" x14ac:dyDescent="0.2">
      <c r="L1507" s="52"/>
    </row>
    <row r="1508" spans="12:12" x14ac:dyDescent="0.2">
      <c r="L1508" s="52"/>
    </row>
    <row r="1509" spans="12:12" x14ac:dyDescent="0.2">
      <c r="L1509" s="52"/>
    </row>
    <row r="1510" spans="12:12" x14ac:dyDescent="0.2">
      <c r="L1510" s="52"/>
    </row>
    <row r="1511" spans="12:12" x14ac:dyDescent="0.2">
      <c r="L1511" s="52"/>
    </row>
    <row r="1512" spans="12:12" x14ac:dyDescent="0.2">
      <c r="L1512" s="52"/>
    </row>
    <row r="1513" spans="12:12" x14ac:dyDescent="0.2">
      <c r="L1513" s="52"/>
    </row>
    <row r="1514" spans="12:12" x14ac:dyDescent="0.2">
      <c r="L1514" s="52"/>
    </row>
    <row r="1515" spans="12:12" x14ac:dyDescent="0.2">
      <c r="L1515" s="52"/>
    </row>
    <row r="1516" spans="12:12" x14ac:dyDescent="0.2">
      <c r="L1516" s="52"/>
    </row>
    <row r="1517" spans="12:12" x14ac:dyDescent="0.2">
      <c r="L1517" s="52"/>
    </row>
  </sheetData>
  <phoneticPr fontId="5" type="noConversion"/>
  <pageMargins left="0.7" right="0.7" top="0.75" bottom="0.75" header="0.3" footer="0.3"/>
  <pageSetup paperSize="9" orientation="portrait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BEE16-E3C5-4462-8D5E-4F19C208215D}">
  <sheetPr codeName="Feuil3"/>
  <dimension ref="A2:H24"/>
  <sheetViews>
    <sheetView topLeftCell="A3" workbookViewId="0">
      <selection activeCell="H4" sqref="H4"/>
    </sheetView>
  </sheetViews>
  <sheetFormatPr baseColWidth="10" defaultRowHeight="15" x14ac:dyDescent="0.25"/>
  <cols>
    <col min="1" max="1" width="21.85546875" customWidth="1"/>
    <col min="4" max="4" width="10.85546875" style="1"/>
    <col min="7" max="7" width="10.85546875" style="3"/>
    <col min="8" max="8" width="21.140625" style="3" customWidth="1"/>
  </cols>
  <sheetData>
    <row r="2" spans="1:8" ht="15.75" thickBot="1" x14ac:dyDescent="0.3"/>
    <row r="3" spans="1:8" ht="15.75" thickBot="1" x14ac:dyDescent="0.3">
      <c r="G3" s="99" t="s">
        <v>28</v>
      </c>
      <c r="H3" s="112" t="s">
        <v>29</v>
      </c>
    </row>
    <row r="4" spans="1:8" ht="15.75" thickBot="1" x14ac:dyDescent="0.3">
      <c r="A4" s="94" t="s">
        <v>27</v>
      </c>
      <c r="B4" s="95">
        <f>SUM(gréve!D5:D26)</f>
        <v>316.93</v>
      </c>
      <c r="D4" s="100" t="str" cm="1">
        <f t="array" ref="D4:F23">gréve!B5:D24</f>
        <v>A1</v>
      </c>
      <c r="E4" s="107" t="str">
        <v>AGT</v>
      </c>
      <c r="F4" s="96">
        <v>13.08</v>
      </c>
      <c r="G4" s="101">
        <f>F4*100/$B$4</f>
        <v>4.1270943110466032</v>
      </c>
      <c r="H4" s="113">
        <f ca="1" xml:space="preserve"> ((gréve!$E$28/gréve!$B$26)*data!G4)/100</f>
        <v>2.3394506933243746</v>
      </c>
    </row>
    <row r="5" spans="1:8" x14ac:dyDescent="0.25">
      <c r="D5" s="2" t="str">
        <v>A2</v>
      </c>
      <c r="E5" s="108" t="str">
        <v>AGT</v>
      </c>
      <c r="F5" s="97">
        <v>15.04</v>
      </c>
      <c r="G5" s="102">
        <f t="shared" ref="G5:G23" si="0">F5*100/$B$4</f>
        <v>4.7455274035275927</v>
      </c>
      <c r="H5" s="113">
        <f ca="1" xml:space="preserve"> ((gréve!$E$28/gréve!$B$26)*data!G5)/100</f>
        <v>2.6900105831497401</v>
      </c>
    </row>
    <row r="6" spans="1:8" x14ac:dyDescent="0.25">
      <c r="D6" s="2" t="str">
        <v>A3</v>
      </c>
      <c r="E6" s="108" t="str">
        <v>AGT</v>
      </c>
      <c r="F6" s="97">
        <v>16.309999999999999</v>
      </c>
      <c r="G6" s="102">
        <f t="shared" si="0"/>
        <v>5.1462468052882331</v>
      </c>
      <c r="H6" s="113">
        <f ca="1" xml:space="preserve"> ((gréve!$E$28/gréve!$B$26)*data!G6)/100</f>
        <v>2.9171590831896439</v>
      </c>
    </row>
    <row r="7" spans="1:8" x14ac:dyDescent="0.25">
      <c r="D7" s="2" t="str">
        <v>A4</v>
      </c>
      <c r="E7" s="108" t="str">
        <v>AGT</v>
      </c>
      <c r="F7" s="97">
        <v>14.57</v>
      </c>
      <c r="G7" s="102">
        <f t="shared" si="0"/>
        <v>4.5972296721673551</v>
      </c>
      <c r="H7" s="113">
        <f ca="1" xml:space="preserve"> ((gréve!$E$28/gréve!$B$26)*data!G7)/100</f>
        <v>2.6059477524263097</v>
      </c>
    </row>
    <row r="8" spans="1:8" x14ac:dyDescent="0.25">
      <c r="D8" s="2" t="str">
        <v>A5</v>
      </c>
      <c r="E8" s="108" t="str">
        <v>AGT</v>
      </c>
      <c r="F8" s="97">
        <v>12.86</v>
      </c>
      <c r="G8" s="102">
        <f t="shared" si="0"/>
        <v>4.0576783516864925</v>
      </c>
      <c r="H8" s="113">
        <f ca="1" xml:space="preserve"> ((gréve!$E$28/gréve!$B$26)*data!G8)/100</f>
        <v>2.3001021342623442</v>
      </c>
    </row>
    <row r="9" spans="1:8" x14ac:dyDescent="0.25">
      <c r="D9" s="2" t="str">
        <v>A6</v>
      </c>
      <c r="E9" s="108" t="str">
        <v>AGT</v>
      </c>
      <c r="F9" s="97">
        <v>0</v>
      </c>
      <c r="G9" s="102">
        <f t="shared" si="0"/>
        <v>0</v>
      </c>
      <c r="H9" s="113">
        <f ca="1" xml:space="preserve"> ((gréve!$E$28/gréve!$B$26)*data!G9)/100</f>
        <v>0</v>
      </c>
    </row>
    <row r="10" spans="1:8" x14ac:dyDescent="0.25">
      <c r="D10" s="2">
        <v>0</v>
      </c>
      <c r="E10" s="108">
        <v>0</v>
      </c>
      <c r="F10" s="97">
        <v>0</v>
      </c>
      <c r="G10" s="102">
        <f t="shared" si="0"/>
        <v>0</v>
      </c>
      <c r="H10" s="113">
        <f ca="1" xml:space="preserve"> ((gréve!$E$28/gréve!$B$26)*data!G10)/100</f>
        <v>0</v>
      </c>
    </row>
    <row r="11" spans="1:8" x14ac:dyDescent="0.25">
      <c r="D11" s="2" t="str">
        <v>A8</v>
      </c>
      <c r="E11" s="108" t="str">
        <v>OP</v>
      </c>
      <c r="F11" s="97">
        <v>21</v>
      </c>
      <c r="G11" s="102">
        <f t="shared" si="0"/>
        <v>6.6260688480106014</v>
      </c>
      <c r="H11" s="113">
        <f ca="1" xml:space="preserve"> ((gréve!$E$28/gréve!$B$26)*data!G11)/100</f>
        <v>3.7559988195574823</v>
      </c>
    </row>
    <row r="12" spans="1:8" x14ac:dyDescent="0.25">
      <c r="D12" s="2" t="str">
        <v>A9</v>
      </c>
      <c r="E12" s="108" t="str">
        <v>OP</v>
      </c>
      <c r="F12" s="97">
        <v>22.99</v>
      </c>
      <c r="G12" s="102">
        <f t="shared" si="0"/>
        <v>7.2539677531316062</v>
      </c>
      <c r="H12" s="113">
        <f ca="1" xml:space="preserve"> ((gréve!$E$28/gréve!$B$26)*data!G12)/100</f>
        <v>4.1119244219822146</v>
      </c>
    </row>
    <row r="13" spans="1:8" x14ac:dyDescent="0.25">
      <c r="D13" s="2" t="str">
        <v>A10</v>
      </c>
      <c r="E13" s="108" t="str">
        <v>OP</v>
      </c>
      <c r="F13" s="97">
        <v>20.03</v>
      </c>
      <c r="G13" s="102">
        <f t="shared" si="0"/>
        <v>6.3200075726501117</v>
      </c>
      <c r="H13" s="113">
        <f ca="1" xml:space="preserve"> ((gréve!$E$28/gréve!$B$26)*data!G13)/100</f>
        <v>3.5825074455112556</v>
      </c>
    </row>
    <row r="14" spans="1:8" x14ac:dyDescent="0.25">
      <c r="D14" s="2" t="str">
        <v>A11</v>
      </c>
      <c r="E14" s="108" t="str">
        <v>OP</v>
      </c>
      <c r="F14" s="97">
        <v>19.5</v>
      </c>
      <c r="G14" s="102">
        <f t="shared" si="0"/>
        <v>6.1527782160098443</v>
      </c>
      <c r="H14" s="113">
        <f ca="1" xml:space="preserve"> ((gréve!$E$28/gréve!$B$26)*data!G14)/100</f>
        <v>3.4877131895890909</v>
      </c>
    </row>
    <row r="15" spans="1:8" x14ac:dyDescent="0.25">
      <c r="D15" s="2" t="str">
        <v>A12</v>
      </c>
      <c r="E15" s="108" t="str">
        <v>OP</v>
      </c>
      <c r="F15" s="97">
        <v>23.55</v>
      </c>
      <c r="G15" s="102">
        <f t="shared" si="0"/>
        <v>7.430662922411889</v>
      </c>
      <c r="H15" s="113">
        <f ca="1" xml:space="preserve"> ((gréve!$E$28/gréve!$B$26)*data!G15)/100</f>
        <v>4.2120843905037484</v>
      </c>
    </row>
    <row r="16" spans="1:8" x14ac:dyDescent="0.25">
      <c r="D16" s="2">
        <v>0</v>
      </c>
      <c r="E16" s="108">
        <v>0</v>
      </c>
      <c r="F16" s="97">
        <v>0</v>
      </c>
      <c r="G16" s="102">
        <f t="shared" si="0"/>
        <v>0</v>
      </c>
      <c r="H16" s="113">
        <f ca="1" xml:space="preserve"> ((gréve!$E$28/gréve!$B$26)*data!G16)/100</f>
        <v>0</v>
      </c>
    </row>
    <row r="17" spans="4:8" x14ac:dyDescent="0.25">
      <c r="D17" s="2" t="str">
        <v>A14</v>
      </c>
      <c r="E17" s="108">
        <v>0</v>
      </c>
      <c r="F17" s="97">
        <v>26</v>
      </c>
      <c r="G17" s="102">
        <f t="shared" si="0"/>
        <v>8.2037042880131263</v>
      </c>
      <c r="H17" s="113">
        <f ca="1" xml:space="preserve"> ((gréve!$E$28/gréve!$B$26)*data!G17)/100</f>
        <v>4.6502842527854549</v>
      </c>
    </row>
    <row r="18" spans="4:8" x14ac:dyDescent="0.25">
      <c r="D18" s="2" t="str">
        <v>A15</v>
      </c>
      <c r="E18" s="108">
        <v>0</v>
      </c>
      <c r="F18" s="97">
        <v>26</v>
      </c>
      <c r="G18" s="102">
        <f t="shared" si="0"/>
        <v>8.2037042880131263</v>
      </c>
      <c r="H18" s="113">
        <f ca="1" xml:space="preserve"> ((gréve!$E$28/gréve!$B$26)*data!G18)/100</f>
        <v>4.6502842527854549</v>
      </c>
    </row>
    <row r="19" spans="4:8" x14ac:dyDescent="0.25">
      <c r="D19" s="2" t="str">
        <v>A16</v>
      </c>
      <c r="E19" s="108">
        <v>0</v>
      </c>
      <c r="F19" s="97">
        <v>0</v>
      </c>
      <c r="G19" s="102">
        <f t="shared" si="0"/>
        <v>0</v>
      </c>
      <c r="H19" s="113">
        <f ca="1" xml:space="preserve"> ((gréve!$E$28/gréve!$B$26)*data!G19)/100</f>
        <v>0</v>
      </c>
    </row>
    <row r="20" spans="4:8" x14ac:dyDescent="0.25">
      <c r="D20" s="2" t="str">
        <v>A17</v>
      </c>
      <c r="E20" s="108">
        <v>0</v>
      </c>
      <c r="F20" s="97">
        <v>31</v>
      </c>
      <c r="G20" s="102">
        <f t="shared" si="0"/>
        <v>9.7813397280156504</v>
      </c>
      <c r="H20" s="113">
        <f ca="1" xml:space="preserve"> ((gréve!$E$28/gréve!$B$26)*data!G20)/100</f>
        <v>5.5445696860134266</v>
      </c>
    </row>
    <row r="21" spans="4:8" x14ac:dyDescent="0.25">
      <c r="D21" s="2" t="str">
        <v>A18</v>
      </c>
      <c r="E21" s="108">
        <v>0</v>
      </c>
      <c r="F21" s="97">
        <v>26</v>
      </c>
      <c r="G21" s="102">
        <f t="shared" si="0"/>
        <v>8.2037042880131263</v>
      </c>
      <c r="H21" s="113">
        <f ca="1" xml:space="preserve"> ((gréve!$E$28/gréve!$B$26)*data!G21)/100</f>
        <v>4.6502842527854549</v>
      </c>
    </row>
    <row r="22" spans="4:8" x14ac:dyDescent="0.25">
      <c r="D22" s="2" t="str">
        <v>A19</v>
      </c>
      <c r="E22" s="108">
        <v>0</v>
      </c>
      <c r="F22" s="97">
        <v>29</v>
      </c>
      <c r="G22" s="102">
        <f t="shared" si="0"/>
        <v>9.1502855520146404</v>
      </c>
      <c r="H22" s="113">
        <f ca="1" xml:space="preserve"> ((gréve!$E$28/gréve!$B$26)*data!G22)/100</f>
        <v>5.1868555127222375</v>
      </c>
    </row>
    <row r="23" spans="4:8" ht="15.75" thickBot="1" x14ac:dyDescent="0.3">
      <c r="D23" s="4">
        <v>0</v>
      </c>
      <c r="E23" s="109">
        <v>0</v>
      </c>
      <c r="F23" s="98">
        <v>0</v>
      </c>
      <c r="G23" s="103">
        <f t="shared" si="0"/>
        <v>0</v>
      </c>
      <c r="H23" s="113">
        <f ca="1" xml:space="preserve"> ((gréve!$E$28/gréve!$B$26)*data!G23)/100</f>
        <v>0</v>
      </c>
    </row>
    <row r="24" spans="4:8" x14ac:dyDescent="0.25">
      <c r="G24" s="3">
        <f>SUM(G4:G23)</f>
        <v>100</v>
      </c>
      <c r="H24" s="3">
        <f ca="1">SUM(H4:H23)</f>
        <v>56.685176470588232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94383-CC0C-4A78-92BF-E3929BC71350}">
  <sheetPr codeName="Feuil2"/>
  <dimension ref="B1:O31"/>
  <sheetViews>
    <sheetView topLeftCell="D3" workbookViewId="0">
      <selection activeCell="F5" sqref="F5"/>
    </sheetView>
  </sheetViews>
  <sheetFormatPr baseColWidth="10" defaultColWidth="10.85546875" defaultRowHeight="11.45" customHeight="1" x14ac:dyDescent="0.25"/>
  <cols>
    <col min="1" max="12" width="10.85546875" style="68"/>
    <col min="13" max="14" width="21.5703125" style="68" customWidth="1"/>
    <col min="15" max="15" width="23.28515625" style="68" customWidth="1"/>
    <col min="16" max="16384" width="10.85546875" style="68"/>
  </cols>
  <sheetData>
    <row r="1" spans="2:15" ht="11.45" customHeight="1" thickBot="1" x14ac:dyDescent="0.3"/>
    <row r="2" spans="2:15" ht="11.45" customHeight="1" thickBot="1" x14ac:dyDescent="0.3">
      <c r="B2" s="69"/>
      <c r="C2" s="69"/>
      <c r="D2" s="69"/>
      <c r="E2" s="69"/>
      <c r="F2" s="70">
        <v>44991</v>
      </c>
      <c r="G2" s="71">
        <v>44992</v>
      </c>
      <c r="H2" s="71">
        <v>44993</v>
      </c>
      <c r="I2" s="71">
        <v>44994</v>
      </c>
      <c r="J2" s="71">
        <v>44995</v>
      </c>
      <c r="K2" s="71">
        <v>44996</v>
      </c>
      <c r="L2" s="72">
        <v>44997</v>
      </c>
      <c r="M2" s="163" t="s">
        <v>32</v>
      </c>
      <c r="N2" s="163"/>
      <c r="O2" s="166" t="s">
        <v>33</v>
      </c>
    </row>
    <row r="3" spans="2:15" ht="11.45" customHeight="1" thickBot="1" x14ac:dyDescent="0.3">
      <c r="B3" s="73" t="s">
        <v>0</v>
      </c>
      <c r="C3" s="74" t="s">
        <v>1</v>
      </c>
      <c r="D3" s="75" t="s">
        <v>21</v>
      </c>
      <c r="E3" s="75"/>
      <c r="F3" s="76"/>
      <c r="G3" s="77"/>
      <c r="H3" s="77"/>
      <c r="I3" s="77"/>
      <c r="J3" s="77"/>
      <c r="K3" s="77"/>
      <c r="L3" s="78"/>
      <c r="M3" s="164"/>
      <c r="N3" s="164"/>
      <c r="O3" s="167"/>
    </row>
    <row r="4" spans="2:15" ht="11.45" customHeight="1" thickBot="1" x14ac:dyDescent="0.3">
      <c r="B4" s="73"/>
      <c r="C4" s="74"/>
      <c r="D4" s="75"/>
      <c r="E4" s="75"/>
      <c r="F4" s="79"/>
      <c r="G4" s="80"/>
      <c r="H4" s="80"/>
      <c r="I4" s="80"/>
      <c r="J4" s="80"/>
      <c r="K4" s="80"/>
      <c r="L4" s="81"/>
      <c r="M4" s="165"/>
      <c r="N4" s="165"/>
      <c r="O4" s="168"/>
    </row>
    <row r="5" spans="2:15" ht="11.45" customHeight="1" x14ac:dyDescent="0.2">
      <c r="B5" s="82" t="s">
        <v>2</v>
      </c>
      <c r="C5" s="83" t="s">
        <v>14</v>
      </c>
      <c r="D5" s="84">
        <v>13.08</v>
      </c>
      <c r="E5" s="84"/>
      <c r="F5" s="126">
        <f ca="1" xml:space="preserve"> (gréve!E$28*data!G4)/100</f>
        <v>39.770661786514367</v>
      </c>
      <c r="G5" s="127">
        <f ca="1" xml:space="preserve"> ((gréve!F$28)*data!H4)/100</f>
        <v>0</v>
      </c>
      <c r="H5" s="128">
        <f ca="1" xml:space="preserve"> ((gréve!G$28)*data!I4)/100</f>
        <v>0</v>
      </c>
      <c r="I5" s="128">
        <f ca="1" xml:space="preserve"> ((gréve!H$28)*data!J4)/100</f>
        <v>0</v>
      </c>
      <c r="J5" s="128">
        <f ca="1" xml:space="preserve"> ((gréve!I$28)*data!K4)/100</f>
        <v>0</v>
      </c>
      <c r="K5" s="128">
        <f ca="1" xml:space="preserve"> ((gréve!J$28)*data!L4)/100</f>
        <v>0</v>
      </c>
      <c r="L5" s="128">
        <f ca="1" xml:space="preserve"> ((gréve!K$28)*data!M4)/100</f>
        <v>0</v>
      </c>
      <c r="M5" s="85" cm="1">
        <f t="array" aca="1" ref="M5" ca="1">sommesiCouleur(F5:L5)</f>
        <v>39.770661786514367</v>
      </c>
      <c r="N5" s="114" cm="1">
        <f t="array" aca="1" ref="N5" ca="1">sommesiCouleur(F5:L5)</f>
        <v>0</v>
      </c>
      <c r="O5" s="84">
        <f ca="1">N5-(data!G4/100)</f>
        <v>-4.127094311046603E-2</v>
      </c>
    </row>
    <row r="6" spans="2:15" ht="11.45" customHeight="1" x14ac:dyDescent="0.2">
      <c r="B6" s="86" t="s">
        <v>3</v>
      </c>
      <c r="C6" s="83" t="s">
        <v>14</v>
      </c>
      <c r="D6" s="84">
        <v>15.04</v>
      </c>
      <c r="E6" s="84"/>
      <c r="F6" s="126">
        <f ca="1" xml:space="preserve"> (gréve!E$28*data!G5)/100</f>
        <v>45.73017991354557</v>
      </c>
      <c r="G6" s="129">
        <f ca="1" xml:space="preserve"> ((gréve!F$28)*data!H5)/100</f>
        <v>0</v>
      </c>
      <c r="H6" s="130">
        <f ca="1" xml:space="preserve"> ((gréve!G$28)*data!I5)/100</f>
        <v>0</v>
      </c>
      <c r="I6" s="130">
        <f ca="1" xml:space="preserve"> ((gréve!H$28)*data!J5)/100</f>
        <v>0</v>
      </c>
      <c r="J6" s="130">
        <f ca="1" xml:space="preserve"> ((gréve!I$28)*data!K5)/100</f>
        <v>0</v>
      </c>
      <c r="K6" s="130">
        <f ca="1" xml:space="preserve"> ((gréve!J$28)*data!L5)/100</f>
        <v>0</v>
      </c>
      <c r="L6" s="130">
        <f ca="1" xml:space="preserve"> ((gréve!K$28)*data!M5)/100</f>
        <v>0</v>
      </c>
      <c r="M6" s="85" cm="1">
        <f t="array" aca="1" ref="M6" ca="1">sommesiCouleur(F6:L6)</f>
        <v>45.73017991354557</v>
      </c>
      <c r="N6" s="114" cm="1">
        <f t="array" aca="1" ref="N6" ca="1">sommesiCouleur(F6:L6)</f>
        <v>0</v>
      </c>
      <c r="O6" s="84">
        <f ca="1">N6-(data!G5/100)</f>
        <v>-4.7455274035275927E-2</v>
      </c>
    </row>
    <row r="7" spans="2:15" ht="11.45" customHeight="1" x14ac:dyDescent="0.2">
      <c r="B7" s="86" t="s">
        <v>4</v>
      </c>
      <c r="C7" s="83" t="s">
        <v>14</v>
      </c>
      <c r="D7" s="84">
        <v>16.309999999999999</v>
      </c>
      <c r="E7" s="84"/>
      <c r="F7" s="131">
        <f ca="1" xml:space="preserve"> (gréve!E$28*data!G6)/100</f>
        <v>49.591704414223948</v>
      </c>
      <c r="G7" s="129">
        <f ca="1" xml:space="preserve"> ((gréve!F$28)*data!H6)/100</f>
        <v>0</v>
      </c>
      <c r="H7" s="130">
        <f ca="1" xml:space="preserve"> ((gréve!G$28)*data!I6)/100</f>
        <v>0</v>
      </c>
      <c r="I7" s="130">
        <f ca="1" xml:space="preserve"> ((gréve!H$28)*data!J6)/100</f>
        <v>0</v>
      </c>
      <c r="J7" s="130">
        <f ca="1" xml:space="preserve"> ((gréve!I$28)*data!K6)/100</f>
        <v>0</v>
      </c>
      <c r="K7" s="130">
        <f ca="1" xml:space="preserve"> ((gréve!J$28)*data!L6)/100</f>
        <v>0</v>
      </c>
      <c r="L7" s="130">
        <f ca="1" xml:space="preserve"> ((gréve!K$28)*data!M6)/100</f>
        <v>0</v>
      </c>
      <c r="M7" s="85" cm="1">
        <f t="array" aca="1" ref="M7" ca="1">sommesiCouleur(F7:L7)</f>
        <v>0</v>
      </c>
      <c r="N7" s="114" cm="1">
        <f t="array" aca="1" ref="N7" ca="1">sommesiCouleur(F7:L7)</f>
        <v>49.591704414223948</v>
      </c>
      <c r="O7" s="84">
        <f ca="1">N7-(data!G6/100)</f>
        <v>49.540241946171065</v>
      </c>
    </row>
    <row r="8" spans="2:15" ht="11.45" customHeight="1" x14ac:dyDescent="0.2">
      <c r="B8" s="86" t="s">
        <v>5</v>
      </c>
      <c r="C8" s="83" t="s">
        <v>14</v>
      </c>
      <c r="D8" s="84">
        <v>14.57</v>
      </c>
      <c r="E8" s="84"/>
      <c r="F8" s="132">
        <f ca="1" xml:space="preserve"> (gréve!E$28*data!G7)/100</f>
        <v>44.301111791247266</v>
      </c>
      <c r="G8" s="129">
        <f ca="1" xml:space="preserve"> ((gréve!F$28)*data!H7)/100</f>
        <v>0</v>
      </c>
      <c r="H8" s="130">
        <f ca="1" xml:space="preserve"> ((gréve!G$28)*data!I7)/100</f>
        <v>0</v>
      </c>
      <c r="I8" s="130">
        <f ca="1" xml:space="preserve"> ((gréve!H$28)*data!J7)/100</f>
        <v>0</v>
      </c>
      <c r="J8" s="130">
        <f ca="1" xml:space="preserve"> ((gréve!I$28)*data!K7)/100</f>
        <v>0</v>
      </c>
      <c r="K8" s="130">
        <f ca="1" xml:space="preserve"> ((gréve!J$28)*data!L7)/100</f>
        <v>0</v>
      </c>
      <c r="L8" s="130">
        <f ca="1" xml:space="preserve"> ((gréve!K$28)*data!M7)/100</f>
        <v>0</v>
      </c>
      <c r="M8" s="85" cm="1">
        <f t="array" aca="1" ref="M8" ca="1">sommesiCouleur(F8:L8)</f>
        <v>44.301111791247266</v>
      </c>
      <c r="N8" s="114" cm="1">
        <f t="array" aca="1" ref="N8" ca="1">sommesiCouleur(F8:L8)</f>
        <v>0</v>
      </c>
      <c r="O8" s="84">
        <f ca="1">N8-(data!G7/100)</f>
        <v>-4.597229672167355E-2</v>
      </c>
    </row>
    <row r="9" spans="2:15" ht="11.45" customHeight="1" x14ac:dyDescent="0.2">
      <c r="B9" s="86" t="s">
        <v>6</v>
      </c>
      <c r="C9" s="83" t="s">
        <v>14</v>
      </c>
      <c r="D9" s="84">
        <v>12.86</v>
      </c>
      <c r="E9" s="84"/>
      <c r="F9" s="132">
        <f ca="1" xml:space="preserve"> (gréve!E$28*data!G8)/100</f>
        <v>39.101736282459846</v>
      </c>
      <c r="G9" s="129">
        <f ca="1" xml:space="preserve"> ((gréve!F$28)*data!H8)/100</f>
        <v>0</v>
      </c>
      <c r="H9" s="130">
        <f ca="1" xml:space="preserve"> ((gréve!G$28)*data!I8)/100</f>
        <v>0</v>
      </c>
      <c r="I9" s="130">
        <f ca="1" xml:space="preserve"> ((gréve!H$28)*data!J8)/100</f>
        <v>0</v>
      </c>
      <c r="J9" s="130">
        <f ca="1" xml:space="preserve"> ((gréve!I$28)*data!K8)/100</f>
        <v>0</v>
      </c>
      <c r="K9" s="130">
        <f ca="1" xml:space="preserve"> ((gréve!J$28)*data!L8)/100</f>
        <v>0</v>
      </c>
      <c r="L9" s="130">
        <f ca="1" xml:space="preserve"> ((gréve!K$28)*data!M8)/100</f>
        <v>0</v>
      </c>
      <c r="M9" s="85" cm="1">
        <f t="array" aca="1" ref="M9" ca="1">sommesiCouleur(F9:L9)</f>
        <v>39.101736282459846</v>
      </c>
      <c r="N9" s="114" cm="1">
        <f t="array" aca="1" ref="N9" ca="1">sommesiCouleur(F9:L9)</f>
        <v>0</v>
      </c>
      <c r="O9" s="84">
        <f ca="1">N9-(data!G8/100)</f>
        <v>-4.0576783516864924E-2</v>
      </c>
    </row>
    <row r="10" spans="2:15" ht="11.45" customHeight="1" x14ac:dyDescent="0.2">
      <c r="B10" s="86" t="s">
        <v>7</v>
      </c>
      <c r="C10" s="83" t="s">
        <v>14</v>
      </c>
      <c r="D10" s="84"/>
      <c r="E10" s="84"/>
      <c r="F10" s="133">
        <f ca="1" xml:space="preserve"> (gréve!E$28*data!G9)/100</f>
        <v>0</v>
      </c>
      <c r="G10" s="133">
        <f ca="1" xml:space="preserve"> ((gréve!F$28)*data!H9)/100</f>
        <v>0</v>
      </c>
      <c r="H10" s="130">
        <f ca="1" xml:space="preserve"> ((gréve!G$28)*data!I9)/100</f>
        <v>0</v>
      </c>
      <c r="I10" s="130">
        <f ca="1" xml:space="preserve"> ((gréve!H$28)*data!J9)/100</f>
        <v>0</v>
      </c>
      <c r="J10" s="130">
        <f ca="1" xml:space="preserve"> ((gréve!I$28)*data!K9)/100</f>
        <v>0</v>
      </c>
      <c r="K10" s="130">
        <f ca="1" xml:space="preserve"> ((gréve!J$28)*data!L9)/100</f>
        <v>0</v>
      </c>
      <c r="L10" s="134">
        <f ca="1" xml:space="preserve"> ((gréve!K$28)*data!M9)/100</f>
        <v>0</v>
      </c>
      <c r="M10" s="85" cm="1">
        <f t="array" aca="1" ref="M10" ca="1">sommesiCouleur(F10:L10)</f>
        <v>0</v>
      </c>
      <c r="N10" s="114" cm="1">
        <f t="array" aca="1" ref="N10" ca="1">sommesiCouleur(F10:L10)</f>
        <v>0</v>
      </c>
      <c r="O10" s="84">
        <f ca="1">N10-(data!G9/100)</f>
        <v>0</v>
      </c>
    </row>
    <row r="11" spans="2:15" ht="11.45" customHeight="1" x14ac:dyDescent="0.2">
      <c r="B11" s="86"/>
      <c r="C11" s="87"/>
      <c r="D11" s="88"/>
      <c r="E11" s="88"/>
      <c r="F11" s="135">
        <f ca="1" xml:space="preserve"> (gréve!E$28*data!G10)/100</f>
        <v>0</v>
      </c>
      <c r="G11" s="136">
        <f ca="1" xml:space="preserve"> ((gréve!F$28)*data!H10)/100</f>
        <v>0</v>
      </c>
      <c r="H11" s="136">
        <f ca="1" xml:space="preserve"> ((gréve!G$28)*data!I10)/100</f>
        <v>0</v>
      </c>
      <c r="I11" s="136">
        <f ca="1" xml:space="preserve"> ((gréve!H$28)*data!J10)/100</f>
        <v>0</v>
      </c>
      <c r="J11" s="136">
        <f ca="1" xml:space="preserve"> ((gréve!I$28)*data!K10)/100</f>
        <v>0</v>
      </c>
      <c r="K11" s="136">
        <f ca="1" xml:space="preserve"> ((gréve!J$28)*data!L10)/100</f>
        <v>0</v>
      </c>
      <c r="L11" s="137">
        <f ca="1" xml:space="preserve"> ((gréve!K$28)*data!M10)/100</f>
        <v>0</v>
      </c>
      <c r="M11" s="85" cm="1">
        <f t="array" aca="1" ref="M11" ca="1">sommesiCouleur(F11:L11)</f>
        <v>0</v>
      </c>
      <c r="N11" s="114" cm="1">
        <f t="array" aca="1" ref="N11" ca="1">sommesiCouleur(F11:L11)</f>
        <v>0</v>
      </c>
      <c r="O11" s="84">
        <f ca="1">N11-(data!G10/100)</f>
        <v>0</v>
      </c>
    </row>
    <row r="12" spans="2:15" ht="11.45" customHeight="1" x14ac:dyDescent="0.2">
      <c r="B12" s="86" t="s">
        <v>8</v>
      </c>
      <c r="C12" s="87" t="s">
        <v>13</v>
      </c>
      <c r="D12" s="88"/>
      <c r="E12" s="88"/>
      <c r="F12" s="131">
        <f ca="1" xml:space="preserve"> (gréve!E$28*data!G11)/100</f>
        <v>63.851979932477199</v>
      </c>
      <c r="G12" s="138">
        <f ca="1" xml:space="preserve"> ((gréve!F$28)*data!H11)/100</f>
        <v>0</v>
      </c>
      <c r="H12" s="136">
        <f ca="1" xml:space="preserve"> ((gréve!G$28)*data!I11)/100</f>
        <v>0</v>
      </c>
      <c r="I12" s="136">
        <f ca="1" xml:space="preserve"> ((gréve!H$28)*data!J11)/100</f>
        <v>0</v>
      </c>
      <c r="J12" s="136">
        <f ca="1" xml:space="preserve"> ((gréve!I$28)*data!K11)/100</f>
        <v>0</v>
      </c>
      <c r="K12" s="136">
        <f ca="1" xml:space="preserve"> ((gréve!J$28)*data!L11)/100</f>
        <v>0</v>
      </c>
      <c r="L12" s="137">
        <f ca="1" xml:space="preserve"> ((gréve!K$28)*data!M11)/100</f>
        <v>0</v>
      </c>
      <c r="M12" s="85" cm="1">
        <f t="array" aca="1" ref="M12" ca="1">sommesiCouleur(F12:L12)</f>
        <v>0</v>
      </c>
      <c r="N12" s="114" cm="1">
        <f t="array" aca="1" ref="N12" ca="1">sommesiCouleur(F12:L12)</f>
        <v>63.851979932477199</v>
      </c>
      <c r="O12" s="84">
        <f ca="1">N12-(data!G11/100)</f>
        <v>63.785719243997093</v>
      </c>
    </row>
    <row r="13" spans="2:15" ht="11.45" customHeight="1" x14ac:dyDescent="0.2">
      <c r="B13" s="86" t="s">
        <v>9</v>
      </c>
      <c r="C13" s="87" t="s">
        <v>13</v>
      </c>
      <c r="D13" s="88">
        <v>22.99</v>
      </c>
      <c r="E13" s="88"/>
      <c r="F13" s="132">
        <f ca="1" xml:space="preserve"> (gréve!E$28*data!G12)/100</f>
        <v>69.902715173697658</v>
      </c>
      <c r="G13" s="129">
        <f ca="1" xml:space="preserve"> ((gréve!F$28)*data!H12)/100</f>
        <v>0</v>
      </c>
      <c r="H13" s="130">
        <f ca="1" xml:space="preserve"> ((gréve!G$28)*data!I12)/100</f>
        <v>0</v>
      </c>
      <c r="I13" s="130">
        <f ca="1" xml:space="preserve"> ((gréve!H$28)*data!J12)/100</f>
        <v>0</v>
      </c>
      <c r="J13" s="130">
        <f ca="1" xml:space="preserve"> ((gréve!I$28)*data!K12)/100</f>
        <v>0</v>
      </c>
      <c r="K13" s="130">
        <f ca="1" xml:space="preserve"> ((gréve!J$28)*data!L12)/100</f>
        <v>0</v>
      </c>
      <c r="L13" s="130">
        <f ca="1" xml:space="preserve"> ((gréve!K$28)*data!M12)/100</f>
        <v>0</v>
      </c>
      <c r="M13" s="85" cm="1">
        <f t="array" aca="1" ref="M13" ca="1">sommesiCouleur(F13:L13)</f>
        <v>69.902715173697658</v>
      </c>
      <c r="N13" s="114" cm="1">
        <f t="array" aca="1" ref="N13" ca="1">sommesiCouleur(F13:L13)</f>
        <v>0</v>
      </c>
      <c r="O13" s="84">
        <f ca="1">N13-(data!G12/100)</f>
        <v>-7.2539677531316057E-2</v>
      </c>
    </row>
    <row r="14" spans="2:15" ht="11.45" customHeight="1" x14ac:dyDescent="0.2">
      <c r="B14" s="86" t="s">
        <v>10</v>
      </c>
      <c r="C14" s="87" t="s">
        <v>13</v>
      </c>
      <c r="D14" s="88">
        <v>20.03</v>
      </c>
      <c r="E14" s="88"/>
      <c r="F14" s="132">
        <f ca="1" xml:space="preserve"> (gréve!E$28*data!G13)/100</f>
        <v>60.902626573691343</v>
      </c>
      <c r="G14" s="129">
        <f ca="1" xml:space="preserve"> ((gréve!F$28)*data!H13)/100</f>
        <v>0</v>
      </c>
      <c r="H14" s="130">
        <f ca="1" xml:space="preserve"> ((gréve!G$28)*data!I13)/100</f>
        <v>0</v>
      </c>
      <c r="I14" s="130">
        <f ca="1" xml:space="preserve"> ((gréve!H$28)*data!J13)/100</f>
        <v>0</v>
      </c>
      <c r="J14" s="130">
        <f ca="1" xml:space="preserve"> ((gréve!I$28)*data!K13)/100</f>
        <v>0</v>
      </c>
      <c r="K14" s="130">
        <f ca="1" xml:space="preserve"> ((gréve!J$28)*data!L13)/100</f>
        <v>0</v>
      </c>
      <c r="L14" s="130">
        <f ca="1" xml:space="preserve"> ((gréve!K$28)*data!M13)/100</f>
        <v>0</v>
      </c>
      <c r="M14" s="85" cm="1">
        <f t="array" aca="1" ref="M14" ca="1">sommesiCouleur(F14:L14)</f>
        <v>60.902626573691343</v>
      </c>
      <c r="N14" s="114" cm="1">
        <f t="array" aca="1" ref="N14" ca="1">sommesiCouleur(F14:L14)</f>
        <v>0</v>
      </c>
      <c r="O14" s="84">
        <f ca="1">N14-(data!G13/100)</f>
        <v>-6.3200075726501118E-2</v>
      </c>
    </row>
    <row r="15" spans="2:15" ht="11.45" customHeight="1" x14ac:dyDescent="0.2">
      <c r="B15" s="86" t="s">
        <v>11</v>
      </c>
      <c r="C15" s="87" t="s">
        <v>13</v>
      </c>
      <c r="D15" s="88">
        <v>19.5</v>
      </c>
      <c r="E15" s="88"/>
      <c r="F15" s="131">
        <f ca="1" xml:space="preserve"> (gréve!E$28*data!G14)/100</f>
        <v>59.291124223014542</v>
      </c>
      <c r="G15" s="129">
        <f ca="1" xml:space="preserve"> ((gréve!F$28)*data!H14)/100</f>
        <v>0</v>
      </c>
      <c r="H15" s="130">
        <f ca="1" xml:space="preserve"> ((gréve!G$28)*data!I14)/100</f>
        <v>0</v>
      </c>
      <c r="I15" s="130">
        <f ca="1" xml:space="preserve"> ((gréve!H$28)*data!J14)/100</f>
        <v>0</v>
      </c>
      <c r="J15" s="130">
        <f ca="1" xml:space="preserve"> ((gréve!I$28)*data!K14)/100</f>
        <v>0</v>
      </c>
      <c r="K15" s="130">
        <f ca="1" xml:space="preserve"> ((gréve!J$28)*data!L14)/100</f>
        <v>0</v>
      </c>
      <c r="L15" s="130">
        <f ca="1" xml:space="preserve"> ((gréve!K$28)*data!M14)/100</f>
        <v>0</v>
      </c>
      <c r="M15" s="85" cm="1">
        <f t="array" aca="1" ref="M15" ca="1">sommesiCouleur(F15:L15)</f>
        <v>0</v>
      </c>
      <c r="N15" s="114" cm="1">
        <f t="array" aca="1" ref="N15" ca="1">sommesiCouleur(F15:L15)</f>
        <v>59.291124223014542</v>
      </c>
      <c r="O15" s="84">
        <f ca="1">N15-(data!G14/100)</f>
        <v>59.229596440854444</v>
      </c>
    </row>
    <row r="16" spans="2:15" ht="11.45" customHeight="1" x14ac:dyDescent="0.2">
      <c r="B16" s="86" t="s">
        <v>12</v>
      </c>
      <c r="C16" s="87" t="s">
        <v>13</v>
      </c>
      <c r="D16" s="88">
        <v>23.55</v>
      </c>
      <c r="E16" s="88"/>
      <c r="F16" s="131">
        <f ca="1" xml:space="preserve"> (gréve!E$28*data!G15)/100</f>
        <v>71.605434638563707</v>
      </c>
      <c r="G16" s="129">
        <f ca="1" xml:space="preserve"> ((gréve!F$28)*data!H15)/100</f>
        <v>0</v>
      </c>
      <c r="H16" s="130">
        <f ca="1" xml:space="preserve"> ((gréve!G$28)*data!I15)/100</f>
        <v>0</v>
      </c>
      <c r="I16" s="130">
        <f ca="1" xml:space="preserve"> ((gréve!H$28)*data!J15)/100</f>
        <v>0</v>
      </c>
      <c r="J16" s="130">
        <f ca="1" xml:space="preserve"> ((gréve!I$28)*data!K15)/100</f>
        <v>0</v>
      </c>
      <c r="K16" s="130">
        <f ca="1" xml:space="preserve"> ((gréve!J$28)*data!L15)/100</f>
        <v>0</v>
      </c>
      <c r="L16" s="130">
        <f ca="1" xml:space="preserve"> ((gréve!K$28)*data!M15)/100</f>
        <v>0</v>
      </c>
      <c r="M16" s="85" cm="1">
        <f t="array" aca="1" ref="M16" ca="1">sommesiCouleur(F16:L16)</f>
        <v>0</v>
      </c>
      <c r="N16" s="114" cm="1">
        <f t="array" aca="1" ref="N16" ca="1">sommesiCouleur(F16:L16)</f>
        <v>71.605434638563707</v>
      </c>
      <c r="O16" s="84">
        <f ca="1">N16-(data!G15/100)</f>
        <v>71.531128009339582</v>
      </c>
    </row>
    <row r="17" spans="2:15" ht="11.45" customHeight="1" x14ac:dyDescent="0.2">
      <c r="B17" s="86"/>
      <c r="C17" s="87"/>
      <c r="D17" s="88"/>
      <c r="E17" s="88"/>
      <c r="F17" s="135">
        <f ca="1" xml:space="preserve"> (gréve!E$28*data!G16)/100</f>
        <v>0</v>
      </c>
      <c r="G17" s="136">
        <f ca="1" xml:space="preserve"> ((gréve!F$28)*data!H16)/100</f>
        <v>0</v>
      </c>
      <c r="H17" s="136">
        <f ca="1" xml:space="preserve"> ((gréve!G$28)*data!I16)/100</f>
        <v>0</v>
      </c>
      <c r="I17" s="136">
        <f ca="1" xml:space="preserve"> ((gréve!H$28)*data!J16)/100</f>
        <v>0</v>
      </c>
      <c r="J17" s="136">
        <f ca="1" xml:space="preserve"> ((gréve!I$28)*data!K16)/100</f>
        <v>0</v>
      </c>
      <c r="K17" s="136">
        <f ca="1" xml:space="preserve"> ((gréve!J$28)*data!L16)/100</f>
        <v>0</v>
      </c>
      <c r="L17" s="137">
        <f ca="1" xml:space="preserve"> ((gréve!K$28)*data!M16)/100</f>
        <v>0</v>
      </c>
      <c r="M17" s="85" cm="1">
        <f t="array" aca="1" ref="M17" ca="1">sommesiCouleur(F17:L17)</f>
        <v>0</v>
      </c>
      <c r="N17" s="114" cm="1">
        <f t="array" aca="1" ref="N17" ca="1">sommesiCouleur(F17:L17)</f>
        <v>0</v>
      </c>
      <c r="O17" s="84">
        <f ca="1">N17-(data!G16/100)</f>
        <v>0</v>
      </c>
    </row>
    <row r="18" spans="2:15" ht="11.45" customHeight="1" x14ac:dyDescent="0.2">
      <c r="B18" s="86" t="s">
        <v>15</v>
      </c>
      <c r="C18" s="87"/>
      <c r="D18" s="88"/>
      <c r="E18" s="88"/>
      <c r="F18" s="132">
        <f ca="1" xml:space="preserve"> (gréve!E$28*data!G17)/100</f>
        <v>79.054832297352718</v>
      </c>
      <c r="G18" s="129">
        <f ca="1" xml:space="preserve"> ((gréve!F$28)*data!H17)/100</f>
        <v>0</v>
      </c>
      <c r="H18" s="130">
        <f ca="1" xml:space="preserve"> ((gréve!G$28)*data!I17)/100</f>
        <v>0</v>
      </c>
      <c r="I18" s="130">
        <f ca="1" xml:space="preserve"> ((gréve!H$28)*data!J17)/100</f>
        <v>0</v>
      </c>
      <c r="J18" s="130">
        <f ca="1" xml:space="preserve"> ((gréve!I$28)*data!K17)/100</f>
        <v>0</v>
      </c>
      <c r="K18" s="130">
        <f ca="1" xml:space="preserve"> ((gréve!J$28)*data!L17)/100</f>
        <v>0</v>
      </c>
      <c r="L18" s="130">
        <f ca="1" xml:space="preserve"> ((gréve!K$28)*data!M17)/100</f>
        <v>0</v>
      </c>
      <c r="M18" s="85" cm="1">
        <f t="array" aca="1" ref="M18" ca="1">sommesiCouleur(F18:L18)</f>
        <v>79.054832297352718</v>
      </c>
      <c r="N18" s="114" cm="1">
        <f t="array" aca="1" ref="N18" ca="1">sommesiCouleur(F18:L18)</f>
        <v>0</v>
      </c>
      <c r="O18" s="84">
        <f ca="1">N18-(data!G17/100)</f>
        <v>-8.2037042880131264E-2</v>
      </c>
    </row>
    <row r="19" spans="2:15" ht="11.45" customHeight="1" x14ac:dyDescent="0.2">
      <c r="B19" s="86" t="s">
        <v>16</v>
      </c>
      <c r="C19" s="87"/>
      <c r="D19" s="88"/>
      <c r="E19" s="88"/>
      <c r="F19" s="131">
        <f ca="1" xml:space="preserve"> (gréve!E$28*data!G18)/100</f>
        <v>79.054832297352718</v>
      </c>
      <c r="G19" s="129">
        <f ca="1" xml:space="preserve"> ((gréve!F$28)*data!H18)/100</f>
        <v>0</v>
      </c>
      <c r="H19" s="130">
        <f ca="1" xml:space="preserve"> ((gréve!G$28)*data!I18)/100</f>
        <v>0</v>
      </c>
      <c r="I19" s="130">
        <f ca="1" xml:space="preserve"> ((gréve!H$28)*data!J18)/100</f>
        <v>0</v>
      </c>
      <c r="J19" s="130">
        <f ca="1" xml:space="preserve"> ((gréve!I$28)*data!K18)/100</f>
        <v>0</v>
      </c>
      <c r="K19" s="130">
        <f ca="1" xml:space="preserve"> ((gréve!J$28)*data!L18)/100</f>
        <v>0</v>
      </c>
      <c r="L19" s="130">
        <f ca="1" xml:space="preserve"> ((gréve!K$28)*data!M18)/100</f>
        <v>0</v>
      </c>
      <c r="M19" s="85" cm="1">
        <f t="array" aca="1" ref="M19" ca="1">sommesiCouleur(F19:L19)</f>
        <v>0</v>
      </c>
      <c r="N19" s="114" cm="1">
        <f t="array" aca="1" ref="N19" ca="1">sommesiCouleur(F19:L19)</f>
        <v>79.054832297352718</v>
      </c>
      <c r="O19" s="84">
        <f ca="1">N19-(data!G18/100)</f>
        <v>78.972795254472587</v>
      </c>
    </row>
    <row r="20" spans="2:15" ht="11.45" customHeight="1" x14ac:dyDescent="0.2">
      <c r="B20" s="86"/>
      <c r="C20" s="87"/>
      <c r="D20" s="88"/>
      <c r="E20" s="88"/>
      <c r="F20" s="135">
        <f ca="1" xml:space="preserve"> (gréve!E$28*data!G19)/100</f>
        <v>0</v>
      </c>
      <c r="G20" s="136">
        <f ca="1" xml:space="preserve"> ((gréve!F$28)*data!H19)/100</f>
        <v>0</v>
      </c>
      <c r="H20" s="136">
        <f ca="1" xml:space="preserve"> ((gréve!G$28)*data!I19)/100</f>
        <v>0</v>
      </c>
      <c r="I20" s="136">
        <f ca="1" xml:space="preserve"> ((gréve!H$28)*data!J19)/100</f>
        <v>0</v>
      </c>
      <c r="J20" s="136">
        <f ca="1" xml:space="preserve"> ((gréve!I$28)*data!K19)/100</f>
        <v>0</v>
      </c>
      <c r="K20" s="136">
        <f ca="1" xml:space="preserve"> ((gréve!J$28)*data!L19)/100</f>
        <v>0</v>
      </c>
      <c r="L20" s="137">
        <f ca="1" xml:space="preserve"> ((gréve!K$28)*data!M19)/100</f>
        <v>0</v>
      </c>
      <c r="M20" s="85" cm="1">
        <f t="array" aca="1" ref="M20" ca="1">sommesiCouleur(F20:L20)</f>
        <v>0</v>
      </c>
      <c r="N20" s="114" cm="1">
        <f t="array" aca="1" ref="N20" ca="1">sommesiCouleur(F20:L20)</f>
        <v>0</v>
      </c>
      <c r="O20" s="84">
        <f ca="1">N20-(data!G19/100)</f>
        <v>0</v>
      </c>
    </row>
    <row r="21" spans="2:15" ht="11.45" customHeight="1" x14ac:dyDescent="0.2">
      <c r="B21" s="86" t="s">
        <v>17</v>
      </c>
      <c r="C21" s="87"/>
      <c r="D21" s="88"/>
      <c r="E21" s="88"/>
      <c r="F21" s="131">
        <f ca="1" xml:space="preserve"> (gréve!E$28*data!G20)/100</f>
        <v>94.257684662228243</v>
      </c>
      <c r="G21" s="129">
        <f ca="1" xml:space="preserve"> ((gréve!F$28)*data!H20)/100</f>
        <v>0</v>
      </c>
      <c r="H21" s="130">
        <f ca="1" xml:space="preserve"> ((gréve!G$28)*data!I20)/100</f>
        <v>0</v>
      </c>
      <c r="I21" s="130">
        <f ca="1" xml:space="preserve"> ((gréve!H$28)*data!J20)/100</f>
        <v>0</v>
      </c>
      <c r="J21" s="130">
        <f ca="1" xml:space="preserve"> ((gréve!I$28)*data!K20)/100</f>
        <v>0</v>
      </c>
      <c r="K21" s="130">
        <f ca="1" xml:space="preserve"> ((gréve!J$28)*data!L20)/100</f>
        <v>0</v>
      </c>
      <c r="L21" s="130">
        <f ca="1" xml:space="preserve"> ((gréve!K$28)*data!M20)/100</f>
        <v>0</v>
      </c>
      <c r="M21" s="85" cm="1">
        <f t="array" aca="1" ref="M21" ca="1">sommesiCouleur(F21:L21)</f>
        <v>0</v>
      </c>
      <c r="N21" s="114" cm="1">
        <f t="array" aca="1" ref="N21" ca="1">sommesiCouleur(F21:L21)</f>
        <v>94.257684662228243</v>
      </c>
      <c r="O21" s="84">
        <f ca="1">N21-(data!G20/100)</f>
        <v>94.15987126494808</v>
      </c>
    </row>
    <row r="22" spans="2:15" ht="11.45" customHeight="1" x14ac:dyDescent="0.2">
      <c r="B22" s="86" t="s">
        <v>18</v>
      </c>
      <c r="C22" s="87"/>
      <c r="D22" s="88"/>
      <c r="E22" s="88"/>
      <c r="F22" s="132">
        <f ca="1" xml:space="preserve"> (gréve!E$28*data!G21)/100</f>
        <v>79.054832297352718</v>
      </c>
      <c r="G22" s="129">
        <f ca="1" xml:space="preserve"> ((gréve!F$28)*data!H21)/100</f>
        <v>0</v>
      </c>
      <c r="H22" s="130">
        <f ca="1" xml:space="preserve"> ((gréve!G$28)*data!I21)/100</f>
        <v>0</v>
      </c>
      <c r="I22" s="130">
        <f ca="1" xml:space="preserve"> ((gréve!H$28)*data!J21)/100</f>
        <v>0</v>
      </c>
      <c r="J22" s="130">
        <f ca="1" xml:space="preserve"> ((gréve!I$28)*data!K21)/100</f>
        <v>0</v>
      </c>
      <c r="K22" s="130">
        <f ca="1" xml:space="preserve"> ((gréve!J$28)*data!L21)/100</f>
        <v>0</v>
      </c>
      <c r="L22" s="130">
        <f ca="1" xml:space="preserve"> ((gréve!K$28)*data!M21)/100</f>
        <v>0</v>
      </c>
      <c r="M22" s="85" cm="1">
        <f t="array" aca="1" ref="M22" ca="1">sommesiCouleur(F22:L22)</f>
        <v>79.054832297352718</v>
      </c>
      <c r="N22" s="114" cm="1">
        <f t="array" aca="1" ref="N22" ca="1">sommesiCouleur(F22:L22)</f>
        <v>0</v>
      </c>
      <c r="O22" s="84">
        <f ca="1">N22-(data!G21/100)</f>
        <v>-8.2037042880131264E-2</v>
      </c>
    </row>
    <row r="23" spans="2:15" ht="11.45" customHeight="1" x14ac:dyDescent="0.2">
      <c r="B23" s="86" t="s">
        <v>19</v>
      </c>
      <c r="C23" s="87"/>
      <c r="D23" s="88"/>
      <c r="E23" s="88"/>
      <c r="F23" s="131">
        <f ca="1" xml:space="preserve"> (gréve!E$28*data!G22)/100</f>
        <v>88.176543716278033</v>
      </c>
      <c r="G23" s="129">
        <f ca="1" xml:space="preserve"> ((gréve!F$28)*data!H22)/100</f>
        <v>0</v>
      </c>
      <c r="H23" s="130">
        <f ca="1" xml:space="preserve"> ((gréve!G$28)*data!I22)/100</f>
        <v>0</v>
      </c>
      <c r="I23" s="130">
        <f ca="1" xml:space="preserve"> ((gréve!H$28)*data!J22)/100</f>
        <v>0</v>
      </c>
      <c r="J23" s="130">
        <f ca="1" xml:space="preserve"> ((gréve!I$28)*data!K22)/100</f>
        <v>0</v>
      </c>
      <c r="K23" s="130">
        <f ca="1" xml:space="preserve"> ((gréve!J$28)*data!L22)/100</f>
        <v>0</v>
      </c>
      <c r="L23" s="130">
        <f ca="1" xml:space="preserve"> ((gréve!K$28)*data!M22)/100</f>
        <v>0</v>
      </c>
      <c r="M23" s="85" cm="1">
        <f t="array" aca="1" ref="M23" ca="1">sommesiCouleur(F23:L23)</f>
        <v>0</v>
      </c>
      <c r="N23" s="114" cm="1">
        <f t="array" aca="1" ref="N23" ca="1">sommesiCouleur(F23:L23)</f>
        <v>88.176543716278033</v>
      </c>
      <c r="O23" s="84">
        <f ca="1">N23-(data!G22/100)</f>
        <v>88.085040860757886</v>
      </c>
    </row>
    <row r="24" spans="2:15" ht="11.45" customHeight="1" x14ac:dyDescent="0.2">
      <c r="B24" s="86"/>
      <c r="C24" s="87"/>
      <c r="D24" s="141">
        <v>7</v>
      </c>
      <c r="E24" s="88"/>
      <c r="F24" s="130">
        <f ca="1" xml:space="preserve"> (gréve!E$28*data!G23)/100</f>
        <v>0</v>
      </c>
      <c r="G24" s="136">
        <f ca="1" xml:space="preserve"> ((gréve!F$28)*data!H23)/100</f>
        <v>0</v>
      </c>
      <c r="H24" s="136">
        <f ca="1" xml:space="preserve"> ((gréve!G$28)*data!I23)/100</f>
        <v>0</v>
      </c>
      <c r="I24" s="136">
        <f ca="1" xml:space="preserve"> ((gréve!H$28)*data!J23)/100</f>
        <v>0</v>
      </c>
      <c r="J24" s="136">
        <f ca="1" xml:space="preserve"> ((gréve!I$28)*data!K23)/100</f>
        <v>0</v>
      </c>
      <c r="K24" s="136">
        <f ca="1" xml:space="preserve"> ((gréve!J$28)*data!L23)/100</f>
        <v>0</v>
      </c>
      <c r="L24" s="137">
        <f ca="1" xml:space="preserve"> ((gréve!K$28)*data!M23)/100</f>
        <v>0</v>
      </c>
      <c r="M24" s="85" cm="1">
        <f t="array" aca="1" ref="M24" ca="1">sommesiCouleur(F24:L24)</f>
        <v>0</v>
      </c>
      <c r="N24" s="114" cm="1">
        <f t="array" aca="1" ref="N24" ca="1">sommesiCouleur(F24:L24)</f>
        <v>0</v>
      </c>
      <c r="O24" s="84">
        <f ca="1">N24-(data!G23/100)</f>
        <v>0</v>
      </c>
    </row>
    <row r="25" spans="2:15" ht="11.45" customHeight="1" x14ac:dyDescent="0.2">
      <c r="B25" s="86"/>
      <c r="C25" s="87"/>
      <c r="D25" s="88"/>
      <c r="E25" s="88"/>
      <c r="F25" s="130">
        <f ca="1" xml:space="preserve"> (gréve!E$28*data!G24)/100</f>
        <v>963.64799999999991</v>
      </c>
      <c r="G25" s="136">
        <f ca="1" xml:space="preserve"> ((gréve!F$28)*data!H24)/100</f>
        <v>0</v>
      </c>
      <c r="H25" s="136">
        <f ca="1" xml:space="preserve"> ((gréve!G$28)*data!I24)/100</f>
        <v>0</v>
      </c>
      <c r="I25" s="136">
        <f ca="1" xml:space="preserve"> ((gréve!H$28)*data!J24)/100</f>
        <v>0</v>
      </c>
      <c r="J25" s="136">
        <f ca="1" xml:space="preserve"> ((gréve!I$28)*data!K24)/100</f>
        <v>0</v>
      </c>
      <c r="K25" s="136">
        <f ca="1" xml:space="preserve"> ((gréve!J$28)*data!L24)/100</f>
        <v>0</v>
      </c>
      <c r="L25" s="137">
        <f ca="1" xml:space="preserve"> ((gréve!K$28)*data!M24)/100</f>
        <v>0</v>
      </c>
      <c r="M25" s="85" cm="1">
        <f t="array" aca="1" ref="M25" ca="1">sommesiCouleur(F25:L25)</f>
        <v>0</v>
      </c>
      <c r="N25" s="114" cm="1">
        <f t="array" aca="1" ref="N25" ca="1">sommesiCouleur(F25:L25)</f>
        <v>0</v>
      </c>
      <c r="O25" s="84">
        <f ca="1">N25-(data!G24/100)</f>
        <v>-1</v>
      </c>
    </row>
    <row r="26" spans="2:15" ht="11.45" customHeight="1" thickBot="1" x14ac:dyDescent="0.25">
      <c r="B26" s="89"/>
      <c r="C26" s="90"/>
      <c r="D26" s="91"/>
      <c r="E26" s="106"/>
      <c r="F26" s="130">
        <f ca="1" xml:space="preserve"> (gréve!E$28*data!G25)/100</f>
        <v>0</v>
      </c>
      <c r="G26" s="139">
        <f ca="1" xml:space="preserve"> ((gréve!F$28)*data!H25)/100</f>
        <v>0</v>
      </c>
      <c r="H26" s="139">
        <f ca="1" xml:space="preserve"> ((gréve!G$28)*data!I25)/100</f>
        <v>0</v>
      </c>
      <c r="I26" s="139">
        <f ca="1" xml:space="preserve"> ((gréve!H$28)*data!J25)/100</f>
        <v>0</v>
      </c>
      <c r="J26" s="139">
        <f ca="1" xml:space="preserve"> ((gréve!I$28)*data!K25)/100</f>
        <v>0</v>
      </c>
      <c r="K26" s="139">
        <f ca="1" xml:space="preserve"> ((gréve!J$28)*data!L25)/100</f>
        <v>0</v>
      </c>
      <c r="L26" s="140">
        <f ca="1" xml:space="preserve"> ((gréve!K$28)*data!M25)/100</f>
        <v>0</v>
      </c>
      <c r="M26" s="85" cm="1">
        <f t="array" aca="1" ref="M26" ca="1">sommesiCouleur(F26:L26)</f>
        <v>0</v>
      </c>
      <c r="N26" s="114" cm="1">
        <f t="array" aca="1" ref="N26" ca="1">sommesiCouleur(F26:L26)</f>
        <v>0</v>
      </c>
      <c r="O26" s="84">
        <f ca="1">N26-(data!G25/100)</f>
        <v>0</v>
      </c>
    </row>
    <row r="27" spans="2:15" ht="11.45" customHeight="1" thickBot="1" x14ac:dyDescent="0.25">
      <c r="B27" s="73" t="s">
        <v>23</v>
      </c>
      <c r="C27" s="74"/>
      <c r="D27" s="92">
        <f>AVERAGE(D5:D26)</f>
        <v>16.493000000000002</v>
      </c>
      <c r="E27" s="92"/>
      <c r="F27" s="59"/>
      <c r="G27" s="60"/>
      <c r="H27" s="60"/>
      <c r="I27" s="60"/>
      <c r="J27" s="60"/>
      <c r="K27" s="60"/>
      <c r="L27" s="61"/>
      <c r="M27" s="105"/>
      <c r="N27" s="105"/>
      <c r="O27" s="84"/>
    </row>
    <row r="28" spans="2:15" ht="11.45" customHeight="1" thickBot="1" x14ac:dyDescent="0.25">
      <c r="D28" s="93"/>
      <c r="E28" s="93"/>
      <c r="F28" s="58" cm="1">
        <f t="array" aca="1" ref="F28" ca="1">sommesiCouleur(F5:F27)</f>
        <v>457.81869611586148</v>
      </c>
      <c r="G28" s="58"/>
      <c r="H28" s="58"/>
      <c r="I28" s="58"/>
      <c r="J28" s="58"/>
      <c r="K28" s="58"/>
      <c r="L28" s="58"/>
      <c r="M28" s="104">
        <f ca="1">SUM(M5:M27)</f>
        <v>457.81869611586148</v>
      </c>
      <c r="N28" s="104">
        <f ca="1">SUM(N5:N27)</f>
        <v>505.82930388413843</v>
      </c>
      <c r="O28" s="93">
        <f ca="1">SUM(O5:O27)</f>
        <v>503.82930388413843</v>
      </c>
    </row>
    <row r="29" spans="2:15" ht="11.45" customHeight="1" x14ac:dyDescent="0.25">
      <c r="F29" s="124" cm="1">
        <f t="array" aca="1" ref="F29" ca="1">sommesiCouleur(F5:F26)</f>
        <v>505.82930388413843</v>
      </c>
    </row>
    <row r="30" spans="2:15" ht="11.45" customHeight="1" x14ac:dyDescent="0.25">
      <c r="F30" s="125">
        <f ca="1">SUM(F28:F29)</f>
        <v>963.64799999999991</v>
      </c>
    </row>
    <row r="31" spans="2:15" ht="11.45" customHeight="1" x14ac:dyDescent="0.25">
      <c r="H31" s="93">
        <f ca="1">'à rembourser'!E28/'à rembourser'!B26</f>
        <v>29.754664934361092</v>
      </c>
    </row>
  </sheetData>
  <mergeCells count="3">
    <mergeCell ref="M2:M4"/>
    <mergeCell ref="N2:N4"/>
    <mergeCell ref="O2:O4"/>
  </mergeCells>
  <pageMargins left="0.7" right="0.7" top="0.75" bottom="0.75" header="0.3" footer="0.3"/>
  <pageSetup paperSize="9" orientation="portrait" verticalDpi="598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373E0-3DA9-4783-AFDB-C63D90237516}">
  <sheetPr codeName="Feuil4"/>
  <dimension ref="B1:L28"/>
  <sheetViews>
    <sheetView workbookViewId="0">
      <selection activeCell="E5" sqref="E5"/>
    </sheetView>
  </sheetViews>
  <sheetFormatPr baseColWidth="10" defaultRowHeight="11.1" customHeight="1" x14ac:dyDescent="0.25"/>
  <cols>
    <col min="3" max="3" width="6.42578125" customWidth="1"/>
    <col min="12" max="12" width="23" customWidth="1"/>
  </cols>
  <sheetData>
    <row r="1" spans="2:12" ht="11.1" customHeight="1" thickBot="1" x14ac:dyDescent="0.3"/>
    <row r="2" spans="2:12" ht="11.1" customHeight="1" thickBot="1" x14ac:dyDescent="0.3">
      <c r="B2" s="10"/>
      <c r="C2" s="10"/>
      <c r="D2" s="10"/>
      <c r="E2" s="11">
        <v>44991</v>
      </c>
      <c r="F2" s="12">
        <v>44992</v>
      </c>
      <c r="G2" s="12">
        <v>44993</v>
      </c>
      <c r="H2" s="12">
        <v>44994</v>
      </c>
      <c r="I2" s="12">
        <v>44995</v>
      </c>
      <c r="J2" s="12">
        <v>44996</v>
      </c>
      <c r="K2" s="13">
        <v>44997</v>
      </c>
      <c r="L2" s="8"/>
    </row>
    <row r="3" spans="2:12" ht="11.1" customHeight="1" thickBot="1" x14ac:dyDescent="0.3">
      <c r="B3" s="15" t="s">
        <v>0</v>
      </c>
      <c r="C3" s="16" t="s">
        <v>1</v>
      </c>
      <c r="D3" s="17" t="s">
        <v>21</v>
      </c>
      <c r="E3" s="18"/>
      <c r="F3" s="19"/>
      <c r="G3" s="19"/>
      <c r="H3" s="19"/>
      <c r="I3" s="19"/>
      <c r="J3" s="19"/>
      <c r="K3" s="20"/>
      <c r="L3" s="21" t="s">
        <v>22</v>
      </c>
    </row>
    <row r="4" spans="2:12" ht="11.1" customHeight="1" x14ac:dyDescent="0.25">
      <c r="B4" s="22"/>
      <c r="C4" s="23"/>
      <c r="D4" s="24"/>
      <c r="E4" s="25"/>
      <c r="F4" s="26"/>
      <c r="G4" s="26"/>
      <c r="H4" s="26"/>
      <c r="I4" s="26"/>
      <c r="J4" s="26"/>
      <c r="K4" s="27"/>
      <c r="L4" s="28"/>
    </row>
    <row r="5" spans="2:12" ht="11.1" customHeight="1" x14ac:dyDescent="0.25">
      <c r="B5" s="29" t="s">
        <v>2</v>
      </c>
      <c r="C5" s="30" t="s">
        <v>14</v>
      </c>
      <c r="D5" s="31">
        <v>13.08</v>
      </c>
      <c r="E5" s="33"/>
      <c r="F5" s="33"/>
      <c r="G5" s="33"/>
      <c r="H5" s="33"/>
      <c r="I5" s="33"/>
      <c r="J5" s="33"/>
      <c r="K5" s="33"/>
      <c r="L5" s="116"/>
    </row>
    <row r="6" spans="2:12" ht="11.1" customHeight="1" x14ac:dyDescent="0.25">
      <c r="B6" s="35" t="s">
        <v>3</v>
      </c>
      <c r="C6" s="30" t="s">
        <v>14</v>
      </c>
      <c r="D6" s="31">
        <v>15.04</v>
      </c>
      <c r="E6" s="51"/>
      <c r="F6" s="51"/>
      <c r="G6" s="51"/>
      <c r="H6" s="51"/>
      <c r="I6" s="51"/>
      <c r="J6" s="51"/>
      <c r="K6" s="51"/>
      <c r="L6" s="116"/>
    </row>
    <row r="7" spans="2:12" ht="11.1" customHeight="1" x14ac:dyDescent="0.25">
      <c r="B7" s="35" t="s">
        <v>4</v>
      </c>
      <c r="C7" s="30" t="s">
        <v>14</v>
      </c>
      <c r="D7" s="31">
        <v>16.309999999999999</v>
      </c>
      <c r="E7" s="51"/>
      <c r="F7" s="51"/>
      <c r="G7" s="51"/>
      <c r="H7" s="51"/>
      <c r="I7" s="51"/>
      <c r="J7" s="51"/>
      <c r="K7" s="51"/>
      <c r="L7" s="116"/>
    </row>
    <row r="8" spans="2:12" ht="11.1" customHeight="1" x14ac:dyDescent="0.25">
      <c r="B8" s="35" t="s">
        <v>5</v>
      </c>
      <c r="C8" s="30" t="s">
        <v>14</v>
      </c>
      <c r="D8" s="31">
        <v>14.57</v>
      </c>
      <c r="E8" s="51"/>
      <c r="F8" s="51"/>
      <c r="G8" s="51"/>
      <c r="H8" s="51"/>
      <c r="I8" s="51"/>
      <c r="J8" s="51"/>
      <c r="K8" s="51"/>
      <c r="L8" s="116"/>
    </row>
    <row r="9" spans="2:12" ht="11.1" customHeight="1" x14ac:dyDescent="0.25">
      <c r="B9" s="35" t="s">
        <v>6</v>
      </c>
      <c r="C9" s="30" t="s">
        <v>14</v>
      </c>
      <c r="D9" s="31">
        <v>12.86</v>
      </c>
      <c r="E9" s="51"/>
      <c r="F9" s="51"/>
      <c r="G9" s="51"/>
      <c r="H9" s="51"/>
      <c r="I9" s="51"/>
      <c r="J9" s="51"/>
      <c r="K9" s="51"/>
      <c r="L9" s="116"/>
    </row>
    <row r="10" spans="2:12" ht="11.1" customHeight="1" x14ac:dyDescent="0.25">
      <c r="B10" s="35" t="s">
        <v>7</v>
      </c>
      <c r="C10" s="30" t="s">
        <v>14</v>
      </c>
      <c r="D10" s="31"/>
      <c r="E10" s="51"/>
      <c r="F10" s="41"/>
      <c r="G10" s="41"/>
      <c r="H10" s="41"/>
      <c r="I10" s="41"/>
      <c r="J10" s="41"/>
      <c r="K10" s="42"/>
      <c r="L10" s="116"/>
    </row>
    <row r="11" spans="2:12" ht="11.1" customHeight="1" x14ac:dyDescent="0.25">
      <c r="B11" s="35"/>
      <c r="C11" s="43"/>
      <c r="D11" s="44"/>
      <c r="E11" s="51"/>
      <c r="F11" s="37"/>
      <c r="G11" s="37"/>
      <c r="H11" s="37"/>
      <c r="I11" s="37"/>
      <c r="J11" s="37"/>
      <c r="K11" s="38"/>
      <c r="L11" s="116"/>
    </row>
    <row r="12" spans="2:12" ht="11.1" customHeight="1" x14ac:dyDescent="0.25">
      <c r="B12" s="35" t="s">
        <v>8</v>
      </c>
      <c r="C12" s="43" t="s">
        <v>13</v>
      </c>
      <c r="D12" s="115">
        <v>21</v>
      </c>
      <c r="E12" s="51"/>
      <c r="F12" s="37"/>
      <c r="G12" s="37"/>
      <c r="H12" s="37"/>
      <c r="I12" s="37"/>
      <c r="J12" s="37"/>
      <c r="K12" s="38"/>
      <c r="L12" s="116"/>
    </row>
    <row r="13" spans="2:12" ht="11.1" customHeight="1" x14ac:dyDescent="0.25">
      <c r="B13" s="35" t="s">
        <v>9</v>
      </c>
      <c r="C13" s="43" t="s">
        <v>13</v>
      </c>
      <c r="D13" s="44">
        <v>22.99</v>
      </c>
      <c r="E13" s="51"/>
      <c r="F13" s="51"/>
      <c r="G13" s="51"/>
      <c r="H13" s="51"/>
      <c r="I13" s="51"/>
      <c r="J13" s="51"/>
      <c r="K13" s="51"/>
      <c r="L13" s="116"/>
    </row>
    <row r="14" spans="2:12" ht="11.1" customHeight="1" x14ac:dyDescent="0.25">
      <c r="B14" s="35" t="s">
        <v>10</v>
      </c>
      <c r="C14" s="43" t="s">
        <v>13</v>
      </c>
      <c r="D14" s="44">
        <v>20.03</v>
      </c>
      <c r="E14" s="51"/>
      <c r="F14" s="51"/>
      <c r="G14" s="51"/>
      <c r="H14" s="51"/>
      <c r="I14" s="51"/>
      <c r="J14" s="51"/>
      <c r="K14" s="51"/>
      <c r="L14" s="116"/>
    </row>
    <row r="15" spans="2:12" ht="11.1" customHeight="1" x14ac:dyDescent="0.25">
      <c r="B15" s="35" t="s">
        <v>11</v>
      </c>
      <c r="C15" s="43" t="s">
        <v>13</v>
      </c>
      <c r="D15" s="44">
        <v>19.5</v>
      </c>
      <c r="E15" s="51"/>
      <c r="F15" s="51"/>
      <c r="G15" s="51"/>
      <c r="H15" s="51"/>
      <c r="I15" s="51"/>
      <c r="J15" s="51"/>
      <c r="K15" s="51"/>
      <c r="L15" s="116"/>
    </row>
    <row r="16" spans="2:12" ht="11.1" customHeight="1" x14ac:dyDescent="0.25">
      <c r="B16" s="35" t="s">
        <v>12</v>
      </c>
      <c r="C16" s="43" t="s">
        <v>13</v>
      </c>
      <c r="D16" s="44">
        <v>23.55</v>
      </c>
      <c r="E16" s="51"/>
      <c r="F16" s="51"/>
      <c r="G16" s="51"/>
      <c r="H16" s="51"/>
      <c r="I16" s="51"/>
      <c r="J16" s="51"/>
      <c r="K16" s="51"/>
      <c r="L16" s="116"/>
    </row>
    <row r="17" spans="2:12" ht="11.1" customHeight="1" x14ac:dyDescent="0.25">
      <c r="B17" s="35"/>
      <c r="C17" s="43"/>
      <c r="D17" s="44"/>
      <c r="E17" s="51"/>
      <c r="F17" s="37"/>
      <c r="G17" s="37"/>
      <c r="H17" s="37"/>
      <c r="I17" s="37"/>
      <c r="J17" s="37"/>
      <c r="K17" s="38"/>
      <c r="L17" s="116"/>
    </row>
    <row r="18" spans="2:12" ht="11.1" customHeight="1" x14ac:dyDescent="0.25">
      <c r="B18" s="35" t="s">
        <v>15</v>
      </c>
      <c r="C18" s="43"/>
      <c r="D18" s="115">
        <v>26</v>
      </c>
      <c r="E18" s="51"/>
      <c r="F18" s="51"/>
      <c r="G18" s="51"/>
      <c r="H18" s="51"/>
      <c r="I18" s="51"/>
      <c r="J18" s="51"/>
      <c r="K18" s="51"/>
      <c r="L18" s="116"/>
    </row>
    <row r="19" spans="2:12" ht="11.1" customHeight="1" x14ac:dyDescent="0.25">
      <c r="B19" s="35" t="s">
        <v>16</v>
      </c>
      <c r="C19" s="43"/>
      <c r="D19" s="115">
        <v>26</v>
      </c>
      <c r="E19" s="51"/>
      <c r="F19" s="51"/>
      <c r="G19" s="51"/>
      <c r="H19" s="51"/>
      <c r="I19" s="51"/>
      <c r="J19" s="51"/>
      <c r="K19" s="51"/>
      <c r="L19" s="116"/>
    </row>
    <row r="20" spans="2:12" ht="11.1" customHeight="1" x14ac:dyDescent="0.25">
      <c r="B20" s="35"/>
      <c r="C20" s="43"/>
      <c r="D20" s="44"/>
      <c r="E20" s="51"/>
      <c r="F20" s="37"/>
      <c r="G20" s="37"/>
      <c r="H20" s="37"/>
      <c r="I20" s="37"/>
      <c r="J20" s="37"/>
      <c r="K20" s="38"/>
      <c r="L20" s="116"/>
    </row>
    <row r="21" spans="2:12" ht="11.1" customHeight="1" x14ac:dyDescent="0.25">
      <c r="B21" s="35" t="s">
        <v>17</v>
      </c>
      <c r="C21" s="43"/>
      <c r="D21" s="115">
        <v>31</v>
      </c>
      <c r="E21" s="51"/>
      <c r="F21" s="51"/>
      <c r="G21" s="51"/>
      <c r="H21" s="51"/>
      <c r="I21" s="51"/>
      <c r="J21" s="51"/>
      <c r="K21" s="51"/>
      <c r="L21" s="116"/>
    </row>
    <row r="22" spans="2:12" ht="11.1" customHeight="1" x14ac:dyDescent="0.25">
      <c r="B22" s="35" t="s">
        <v>18</v>
      </c>
      <c r="C22" s="43"/>
      <c r="D22" s="115">
        <v>26</v>
      </c>
      <c r="E22" s="51"/>
      <c r="F22" s="51"/>
      <c r="G22" s="51"/>
      <c r="H22" s="51"/>
      <c r="I22" s="51"/>
      <c r="J22" s="51"/>
      <c r="K22" s="51"/>
      <c r="L22" s="116"/>
    </row>
    <row r="23" spans="2:12" ht="11.1" customHeight="1" x14ac:dyDescent="0.25">
      <c r="B23" s="35" t="s">
        <v>19</v>
      </c>
      <c r="C23" s="43"/>
      <c r="D23" s="115">
        <v>29</v>
      </c>
      <c r="E23" s="51"/>
      <c r="F23" s="51"/>
      <c r="G23" s="51"/>
      <c r="H23" s="51"/>
      <c r="I23" s="51"/>
      <c r="J23" s="51"/>
      <c r="K23" s="51"/>
      <c r="L23" s="116"/>
    </row>
    <row r="24" spans="2:12" ht="11.1" customHeight="1" x14ac:dyDescent="0.25">
      <c r="B24" s="35"/>
      <c r="C24" s="43"/>
      <c r="D24" s="44"/>
      <c r="E24" s="51"/>
      <c r="F24" s="37"/>
      <c r="G24" s="37"/>
      <c r="H24" s="37"/>
      <c r="I24" s="37"/>
      <c r="J24" s="37"/>
      <c r="K24" s="38"/>
      <c r="L24" s="116"/>
    </row>
    <row r="25" spans="2:12" ht="11.1" customHeight="1" x14ac:dyDescent="0.25">
      <c r="B25" s="35"/>
      <c r="C25" s="43"/>
      <c r="D25" s="44"/>
      <c r="E25" s="51"/>
      <c r="F25" s="37"/>
      <c r="G25" s="37"/>
      <c r="H25" s="37"/>
      <c r="I25" s="37"/>
      <c r="J25" s="37"/>
      <c r="K25" s="38"/>
      <c r="L25" s="116"/>
    </row>
    <row r="26" spans="2:12" ht="11.1" customHeight="1" thickBot="1" x14ac:dyDescent="0.3">
      <c r="B26" s="46">
        <f>COUNTA(B5:B24)</f>
        <v>16</v>
      </c>
      <c r="C26" s="47"/>
      <c r="D26" s="48"/>
      <c r="E26" s="117"/>
      <c r="F26" s="56"/>
      <c r="G26" s="56"/>
      <c r="H26" s="56"/>
      <c r="I26" s="56"/>
      <c r="J26" s="56"/>
      <c r="K26" s="57"/>
      <c r="L26" s="118"/>
    </row>
    <row r="27" spans="2:12" ht="11.1" customHeight="1" thickBot="1" x14ac:dyDescent="0.3">
      <c r="B27" s="15" t="s">
        <v>23</v>
      </c>
      <c r="C27" s="110"/>
      <c r="D27" s="17">
        <f>AVERAGE(D5:D26)</f>
        <v>21.128666666666668</v>
      </c>
      <c r="E27" s="119"/>
      <c r="F27" s="120"/>
      <c r="G27" s="120"/>
      <c r="H27" s="120"/>
      <c r="I27" s="120"/>
      <c r="J27" s="120"/>
      <c r="K27" s="121"/>
      <c r="L27" s="54"/>
    </row>
    <row r="28" spans="2:12" ht="11.1" customHeight="1" thickBot="1" x14ac:dyDescent="0.3">
      <c r="B28" s="5"/>
      <c r="C28" s="5"/>
      <c r="D28" s="111" t="s">
        <v>30</v>
      </c>
      <c r="E28" s="122">
        <f ca="1">'à charge'!F28</f>
        <v>457.81869611586148</v>
      </c>
      <c r="F28" s="122">
        <f>'à charge'!G28</f>
        <v>0</v>
      </c>
      <c r="G28" s="122">
        <f>'à charge'!H28</f>
        <v>0</v>
      </c>
      <c r="H28" s="122">
        <f>'à charge'!I28</f>
        <v>0</v>
      </c>
      <c r="I28" s="122">
        <f>'à charge'!J28</f>
        <v>0</v>
      </c>
      <c r="J28" s="122">
        <f>'à charge'!K28</f>
        <v>0</v>
      </c>
      <c r="K28" s="122">
        <f>'à charge'!L28</f>
        <v>0</v>
      </c>
      <c r="L28" s="12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0763D-0641-4829-873F-5D669FFD3DD0}">
  <sheetPr codeName="Feuil5"/>
  <dimension ref="B2:L29"/>
  <sheetViews>
    <sheetView workbookViewId="0">
      <selection activeCell="F5" sqref="F5"/>
    </sheetView>
  </sheetViews>
  <sheetFormatPr baseColWidth="10" defaultColWidth="13.5703125" defaultRowHeight="12" x14ac:dyDescent="0.2"/>
  <cols>
    <col min="1" max="1" width="13.5703125" style="9"/>
    <col min="2" max="3" width="13.5703125" style="5"/>
    <col min="4" max="4" width="13.5703125" style="6"/>
    <col min="5" max="5" width="13.5703125" style="7"/>
    <col min="6" max="6" width="13.5703125" style="6"/>
    <col min="7" max="11" width="13.5703125" style="5"/>
    <col min="12" max="12" width="13.5703125" style="28"/>
    <col min="13" max="16384" width="13.5703125" style="9"/>
  </cols>
  <sheetData>
    <row r="2" spans="2:6" ht="12.75" thickBot="1" x14ac:dyDescent="0.25"/>
    <row r="3" spans="2:6" ht="12.75" thickBot="1" x14ac:dyDescent="0.25">
      <c r="B3" s="15" t="s">
        <v>0</v>
      </c>
      <c r="C3" s="16" t="s">
        <v>1</v>
      </c>
      <c r="D3" s="17" t="s">
        <v>21</v>
      </c>
      <c r="E3" s="18"/>
    </row>
    <row r="4" spans="2:6" x14ac:dyDescent="0.2">
      <c r="B4" s="22"/>
      <c r="C4" s="23"/>
      <c r="D4" s="24"/>
      <c r="E4" s="25"/>
    </row>
    <row r="5" spans="2:6" x14ac:dyDescent="0.2">
      <c r="B5" s="29" t="s">
        <v>35</v>
      </c>
      <c r="C5" s="30" t="s">
        <v>14</v>
      </c>
      <c r="D5" s="31">
        <v>13.08</v>
      </c>
      <c r="E5" s="32">
        <f ca="1">gréve!E5-'à charge'!F5</f>
        <v>43.941338213485636</v>
      </c>
      <c r="F5" s="6">
        <f t="shared" ref="F5:F24" ca="1" si="0">$E$29*D5/$D$27</f>
        <v>44.734398051876255</v>
      </c>
    </row>
    <row r="6" spans="2:6" x14ac:dyDescent="0.2">
      <c r="B6" s="29" t="s">
        <v>36</v>
      </c>
      <c r="C6" s="30" t="s">
        <v>14</v>
      </c>
      <c r="D6" s="31">
        <v>15.04</v>
      </c>
      <c r="E6" s="32">
        <f ca="1">gréve!E6-'à charge'!F6</f>
        <v>50.525820086454416</v>
      </c>
      <c r="F6" s="6">
        <f t="shared" ca="1" si="0"/>
        <v>51.437717637631401</v>
      </c>
    </row>
    <row r="7" spans="2:6" x14ac:dyDescent="0.2">
      <c r="B7" s="29" t="s">
        <v>37</v>
      </c>
      <c r="C7" s="30" t="s">
        <v>14</v>
      </c>
      <c r="D7" s="31">
        <v>16.309999999999999</v>
      </c>
      <c r="E7" s="39">
        <f ca="1">gréve!E7-'à charge'!F7</f>
        <v>54.792295585776039</v>
      </c>
      <c r="F7" s="143">
        <f t="shared" ca="1" si="0"/>
        <v>55.781195124319694</v>
      </c>
    </row>
    <row r="8" spans="2:6" x14ac:dyDescent="0.2">
      <c r="B8" s="29" t="s">
        <v>38</v>
      </c>
      <c r="C8" s="30" t="s">
        <v>14</v>
      </c>
      <c r="D8" s="31">
        <v>14.57</v>
      </c>
      <c r="E8" s="36">
        <f ca="1">gréve!E8-'à charge'!F8</f>
        <v>48.946888208752739</v>
      </c>
      <c r="F8" s="6">
        <f t="shared" ca="1" si="0"/>
        <v>49.830288961455423</v>
      </c>
    </row>
    <row r="9" spans="2:6" x14ac:dyDescent="0.2">
      <c r="B9" s="29" t="s">
        <v>39</v>
      </c>
      <c r="C9" s="30" t="s">
        <v>14</v>
      </c>
      <c r="D9" s="31">
        <v>12.86</v>
      </c>
      <c r="E9" s="36">
        <f ca="1">gréve!E9-'à charge'!F9</f>
        <v>43.202263717540141</v>
      </c>
      <c r="F9" s="6">
        <f t="shared" ca="1" si="0"/>
        <v>43.981984628985366</v>
      </c>
    </row>
    <row r="10" spans="2:6" x14ac:dyDescent="0.2">
      <c r="B10" s="29" t="s">
        <v>40</v>
      </c>
      <c r="C10" s="30" t="s">
        <v>14</v>
      </c>
      <c r="D10" s="31"/>
      <c r="E10" s="40">
        <f ca="1">gréve!E10-'à charge'!F10</f>
        <v>0</v>
      </c>
      <c r="F10" s="6">
        <f t="shared" ca="1" si="0"/>
        <v>0</v>
      </c>
    </row>
    <row r="11" spans="2:6" x14ac:dyDescent="0.2">
      <c r="B11" s="29"/>
      <c r="C11" s="43"/>
      <c r="D11" s="44"/>
      <c r="E11" s="45">
        <f ca="1">gréve!E11-'à charge'!F11</f>
        <v>0</v>
      </c>
      <c r="F11" s="6">
        <f t="shared" ca="1" si="0"/>
        <v>0</v>
      </c>
    </row>
    <row r="12" spans="2:6" x14ac:dyDescent="0.2">
      <c r="B12" s="29" t="s">
        <v>41</v>
      </c>
      <c r="C12" s="43" t="s">
        <v>13</v>
      </c>
      <c r="D12" s="115">
        <v>21</v>
      </c>
      <c r="E12" s="39">
        <f ca="1">gréve!E12-'à charge'!F12</f>
        <v>70.548020067522799</v>
      </c>
      <c r="F12" s="143">
        <f t="shared" ca="1" si="0"/>
        <v>71.82128127594811</v>
      </c>
    </row>
    <row r="13" spans="2:6" x14ac:dyDescent="0.2">
      <c r="B13" s="29" t="s">
        <v>42</v>
      </c>
      <c r="C13" s="43" t="s">
        <v>13</v>
      </c>
      <c r="D13" s="44">
        <v>22.99</v>
      </c>
      <c r="E13" s="36">
        <f ca="1">gréve!E13-'à charge'!F13</f>
        <v>77.233284826302338</v>
      </c>
      <c r="F13" s="6">
        <f t="shared" ca="1" si="0"/>
        <v>78.62720269209747</v>
      </c>
    </row>
    <row r="14" spans="2:6" x14ac:dyDescent="0.2">
      <c r="B14" s="29" t="s">
        <v>43</v>
      </c>
      <c r="C14" s="43" t="s">
        <v>13</v>
      </c>
      <c r="D14" s="44">
        <v>20.03</v>
      </c>
      <c r="E14" s="36">
        <f ca="1">gréve!E14-'à charge'!F14</f>
        <v>67.289373426308657</v>
      </c>
      <c r="F14" s="6">
        <f t="shared" ca="1" si="0"/>
        <v>68.503822093201933</v>
      </c>
    </row>
    <row r="15" spans="2:6" x14ac:dyDescent="0.2">
      <c r="B15" s="29" t="s">
        <v>44</v>
      </c>
      <c r="C15" s="43" t="s">
        <v>13</v>
      </c>
      <c r="D15" s="44">
        <v>19.5</v>
      </c>
      <c r="E15" s="39">
        <f ca="1">gréve!E15-'à charge'!F15</f>
        <v>65.508875776985462</v>
      </c>
      <c r="F15" s="143">
        <f t="shared" ca="1" si="0"/>
        <v>66.691189756237534</v>
      </c>
    </row>
    <row r="16" spans="2:6" x14ac:dyDescent="0.2">
      <c r="B16" s="29" t="s">
        <v>45</v>
      </c>
      <c r="C16" s="43" t="s">
        <v>13</v>
      </c>
      <c r="D16" s="44">
        <v>23.55</v>
      </c>
      <c r="E16" s="39">
        <f ca="1">gréve!E16-'à charge'!F16</f>
        <v>79.11456536143632</v>
      </c>
      <c r="F16" s="143">
        <f t="shared" ca="1" si="0"/>
        <v>80.542436859456103</v>
      </c>
    </row>
    <row r="17" spans="2:6" x14ac:dyDescent="0.2">
      <c r="B17" s="29"/>
      <c r="C17" s="43"/>
      <c r="D17" s="44"/>
      <c r="E17" s="45">
        <f ca="1">gréve!E17-'à charge'!F17</f>
        <v>0</v>
      </c>
      <c r="F17" s="6">
        <f t="shared" ca="1" si="0"/>
        <v>0</v>
      </c>
    </row>
    <row r="18" spans="2:6" x14ac:dyDescent="0.2">
      <c r="B18" s="29" t="s">
        <v>46</v>
      </c>
      <c r="C18" s="43"/>
      <c r="D18" s="115">
        <v>26</v>
      </c>
      <c r="E18" s="36">
        <f ca="1">gréve!E18-'à charge'!F18</f>
        <v>87.345167702647288</v>
      </c>
      <c r="F18" s="6">
        <f t="shared" ca="1" si="0"/>
        <v>88.921586341650041</v>
      </c>
    </row>
    <row r="19" spans="2:6" x14ac:dyDescent="0.2">
      <c r="B19" s="29" t="s">
        <v>47</v>
      </c>
      <c r="C19" s="43"/>
      <c r="D19" s="115">
        <v>26</v>
      </c>
      <c r="E19" s="39">
        <f ca="1">gréve!E19-'à charge'!F19</f>
        <v>87.345167702647288</v>
      </c>
      <c r="F19" s="143">
        <f t="shared" ca="1" si="0"/>
        <v>88.921586341650041</v>
      </c>
    </row>
    <row r="20" spans="2:6" x14ac:dyDescent="0.2">
      <c r="B20" s="29"/>
      <c r="C20" s="43"/>
      <c r="D20" s="44"/>
      <c r="E20" s="45">
        <f ca="1">gréve!E20-'à charge'!F20</f>
        <v>0</v>
      </c>
      <c r="F20" s="6">
        <f t="shared" ca="1" si="0"/>
        <v>0</v>
      </c>
    </row>
    <row r="21" spans="2:6" x14ac:dyDescent="0.2">
      <c r="B21" s="29" t="s">
        <v>49</v>
      </c>
      <c r="C21" s="43"/>
      <c r="D21" s="115">
        <v>31</v>
      </c>
      <c r="E21" s="39">
        <f ca="1">gréve!E21-'à charge'!F21</f>
        <v>104.14231533777176</v>
      </c>
      <c r="F21" s="143">
        <f t="shared" ca="1" si="0"/>
        <v>106.02189140735197</v>
      </c>
    </row>
    <row r="22" spans="2:6" x14ac:dyDescent="0.2">
      <c r="B22" s="29" t="s">
        <v>50</v>
      </c>
      <c r="C22" s="43"/>
      <c r="D22" s="115">
        <v>26</v>
      </c>
      <c r="E22" s="36">
        <f ca="1">gréve!E22-'à charge'!F22</f>
        <v>87.345167702647288</v>
      </c>
      <c r="F22" s="6">
        <f t="shared" ca="1" si="0"/>
        <v>88.921586341650041</v>
      </c>
    </row>
    <row r="23" spans="2:6" x14ac:dyDescent="0.2">
      <c r="B23" s="29" t="s">
        <v>51</v>
      </c>
      <c r="C23" s="43"/>
      <c r="D23" s="115">
        <v>29</v>
      </c>
      <c r="E23" s="39">
        <f ca="1">gréve!E23-'à charge'!F23</f>
        <v>97.423456283721961</v>
      </c>
      <c r="F23" s="143">
        <f t="shared" ca="1" si="0"/>
        <v>99.181769381071192</v>
      </c>
    </row>
    <row r="24" spans="2:6" x14ac:dyDescent="0.2">
      <c r="B24" s="35"/>
      <c r="C24" s="43"/>
      <c r="D24" s="44"/>
      <c r="E24" s="51"/>
      <c r="F24" s="6">
        <f t="shared" ca="1" si="0"/>
        <v>0</v>
      </c>
    </row>
    <row r="25" spans="2:6" x14ac:dyDescent="0.2">
      <c r="B25" s="35" t="s">
        <v>34</v>
      </c>
      <c r="C25" s="43"/>
      <c r="D25" s="44"/>
      <c r="E25" s="142">
        <v>7</v>
      </c>
    </row>
    <row r="26" spans="2:6" ht="12.75" thickBot="1" x14ac:dyDescent="0.25">
      <c r="B26" s="46">
        <f>COUNTA(B5:B25)</f>
        <v>17</v>
      </c>
      <c r="C26" s="47"/>
      <c r="D26" s="48"/>
      <c r="E26" s="55"/>
    </row>
    <row r="27" spans="2:6" ht="12.75" thickBot="1" x14ac:dyDescent="0.25">
      <c r="B27" s="15" t="s">
        <v>23</v>
      </c>
      <c r="C27" s="110"/>
      <c r="D27" s="17">
        <f>AVERAGE(D5:D26)</f>
        <v>21.128666666666668</v>
      </c>
      <c r="E27" s="59" cm="1">
        <f t="array" aca="1" ref="E27" ca="1">sommesiCouleur(E5:E26)</f>
        <v>558.87469611586164</v>
      </c>
    </row>
    <row r="28" spans="2:6" ht="12.75" thickBot="1" x14ac:dyDescent="0.25">
      <c r="D28" s="111" t="s">
        <v>30</v>
      </c>
      <c r="E28" s="58" cm="1">
        <f t="array" aca="1" ref="E28" ca="1">sommesiCouleur(E5:E23)</f>
        <v>505.82930388413854</v>
      </c>
      <c r="F28" s="143" cm="1">
        <f t="array" aca="1" ref="F28" ca="1">sommesiCouleur(F5:F24)</f>
        <v>568.96140000000003</v>
      </c>
    </row>
    <row r="29" spans="2:6" x14ac:dyDescent="0.2">
      <c r="E29" s="7">
        <f ca="1">E28/E25</f>
        <v>72.261329126305512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gréve</vt:lpstr>
      <vt:lpstr>data</vt:lpstr>
      <vt:lpstr>à charge</vt:lpstr>
      <vt:lpstr>data 2</vt:lpstr>
      <vt:lpstr>à rembourser</vt:lpstr>
      <vt:lpstr>Légende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MANCERON Brice</dc:creator>
  <cp:lastModifiedBy>eric</cp:lastModifiedBy>
  <dcterms:created xsi:type="dcterms:W3CDTF">2023-03-06T06:00:27Z</dcterms:created>
  <dcterms:modified xsi:type="dcterms:W3CDTF">2023-03-10T09:56:26Z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2023-03-06T06:00:28Z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c6fa2fac-4cbe-4c76-b13e-243ceb18578d</vt:lpwstr>
  </property>
  <property fmtid="{D5CDD505-2E9C-101B-9397-08002B2CF9AE}" pid="8" name="MSIP_Label_2d26f538-337a-4593-a7e6-123667b1a538_ContentBits">
    <vt:lpwstr>0</vt:lpwstr>
  </property>
</Properties>
</file>