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5C0DC88-BFF4-4FB7-9232-2E51B0F8D95E}" xr6:coauthVersionLast="45" xr6:coauthVersionMax="45" xr10:uidLastSave="{00000000-0000-0000-0000-000000000000}"/>
  <bookViews>
    <workbookView xWindow="375" yWindow="375" windowWidth="21900" windowHeight="11175" tabRatio="788" activeTab="1" xr2:uid="{00000000-000D-0000-FFFF-FFFF00000000}"/>
  </bookViews>
  <sheets>
    <sheet name="ANNÉE" sheetId="95" r:id="rId1"/>
    <sheet name="DÉCEMBRE" sheetId="113" r:id="rId2"/>
    <sheet name="agznts" sheetId="114" r:id="rId3"/>
  </sheets>
  <definedNames>
    <definedName name="_fin1">#REF!</definedName>
    <definedName name="_fin2">#REF!</definedName>
    <definedName name="An">#REF!</definedName>
    <definedName name="Année">#REF!</definedName>
    <definedName name="Base">#REF!</definedName>
    <definedName name="CaPrévu">#REF!</definedName>
    <definedName name="champ">#REF!</definedName>
    <definedName name="datePaiement">#REF!</definedName>
    <definedName name="DatesFetesSouhaiter">#REF!</definedName>
    <definedName name="DatesMois">#REF!</definedName>
    <definedName name="debut_exp">#REF!</definedName>
    <definedName name="Début1">#REF!</definedName>
    <definedName name="début2">#REF!</definedName>
    <definedName name="férié" localSheetId="1">DÉCEMBRE!$AU$9:$AU$19</definedName>
    <definedName name="férié">#REF!</definedName>
    <definedName name="fériés">#REF!</definedName>
    <definedName name="fin_exp">#REF!</definedName>
    <definedName name="HAUTEUR">#REF!</definedName>
    <definedName name="JourFete">#REF!</definedName>
    <definedName name="longueur">#REF!</definedName>
    <definedName name="Maliste">#REF!</definedName>
    <definedName name="MoisFete">#REF!</definedName>
    <definedName name="prénom">#REF!</definedName>
    <definedName name="prévu">#REF!</definedName>
    <definedName name="prix">#REF!</definedName>
    <definedName name="type1">#REF!</definedName>
    <definedName name="type2">#REF!</definedName>
    <definedName name="valeur">#REF!</definedName>
    <definedName name="_xlnm.Print_Area" localSheetId="1">DÉCEMBRE!$A$1:$AO$40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13" l="1"/>
  <c r="R6" i="113"/>
  <c r="W43" i="113"/>
  <c r="AC14" i="113" l="1"/>
  <c r="S6" i="113"/>
  <c r="T6" i="113" s="1"/>
  <c r="U6" i="113" s="1"/>
  <c r="V6" i="113" s="1"/>
  <c r="W6" i="113" s="1"/>
  <c r="X6" i="113" s="1"/>
  <c r="Y6" i="113" s="1"/>
  <c r="Z6" i="113" s="1"/>
  <c r="AA6" i="113" s="1"/>
  <c r="AB6" i="113" s="1"/>
  <c r="AC6" i="113" s="1"/>
  <c r="AD6" i="113" s="1"/>
  <c r="AE6" i="113" s="1"/>
  <c r="AF6" i="113" s="1"/>
  <c r="AG6" i="113" s="1"/>
  <c r="AH6" i="113" s="1"/>
  <c r="AI6" i="113" s="1"/>
  <c r="AJ6" i="113" s="1"/>
  <c r="AK6" i="113" s="1"/>
  <c r="AL6" i="113" s="1"/>
  <c r="AM6" i="113" s="1"/>
  <c r="AN6" i="113" s="1"/>
  <c r="A34" i="113"/>
  <c r="A32" i="113"/>
  <c r="A30" i="113"/>
  <c r="A28" i="113"/>
  <c r="A26" i="113"/>
  <c r="A24" i="113"/>
  <c r="A22" i="113"/>
  <c r="A20" i="113"/>
  <c r="A18" i="113"/>
  <c r="A16" i="113"/>
  <c r="A14" i="113"/>
  <c r="A12" i="113"/>
  <c r="A10" i="113"/>
  <c r="A8" i="113"/>
  <c r="AH19" i="113" l="1"/>
  <c r="AH17" i="113"/>
  <c r="AH15" i="113"/>
  <c r="AA23" i="113"/>
  <c r="AA21" i="113"/>
  <c r="AA19" i="113"/>
  <c r="AA17" i="113"/>
  <c r="AH23" i="113"/>
  <c r="AH21" i="113"/>
  <c r="AM18" i="113"/>
  <c r="AN18" i="113" s="1"/>
  <c r="AF14" i="113"/>
  <c r="AH14" i="113" s="1"/>
  <c r="Y22" i="113"/>
  <c r="AA22" i="113" s="1"/>
  <c r="Y24" i="113"/>
  <c r="AA24" i="113" s="1"/>
  <c r="AF16" i="113"/>
  <c r="AH16" i="113" s="1"/>
  <c r="AM20" i="113"/>
  <c r="AN20" i="113" s="1"/>
  <c r="Z22" i="113"/>
  <c r="AK20" i="113"/>
  <c r="AJ20" i="113"/>
  <c r="AD16" i="113"/>
  <c r="AC16" i="113"/>
  <c r="W24" i="113"/>
  <c r="V24" i="113"/>
  <c r="AK18" i="113"/>
  <c r="AJ18" i="113"/>
  <c r="AD14" i="113"/>
  <c r="W22" i="113"/>
  <c r="V22" i="113"/>
  <c r="AM16" i="113"/>
  <c r="AN16" i="113" s="1"/>
  <c r="AM14" i="113"/>
  <c r="AN14" i="113" s="1"/>
  <c r="AK16" i="113"/>
  <c r="AK14" i="113"/>
  <c r="AJ16" i="113"/>
  <c r="AJ14" i="113"/>
  <c r="AF24" i="113"/>
  <c r="AG24" i="113" s="1"/>
  <c r="AF22" i="113"/>
  <c r="AG22" i="113" s="1"/>
  <c r="AD24" i="113"/>
  <c r="AD22" i="113"/>
  <c r="AC24" i="113"/>
  <c r="AC22" i="113"/>
  <c r="Y20" i="113"/>
  <c r="Z20" i="113" s="1"/>
  <c r="Y18" i="113"/>
  <c r="Z18" i="113" s="1"/>
  <c r="W20" i="113"/>
  <c r="V20" i="113"/>
  <c r="W18" i="113"/>
  <c r="V18" i="113"/>
  <c r="Y16" i="113"/>
  <c r="AA16" i="113" s="1"/>
  <c r="AF20" i="113"/>
  <c r="AH20" i="113" s="1"/>
  <c r="AM24" i="113"/>
  <c r="AK24" i="113"/>
  <c r="AJ24" i="113"/>
  <c r="AD20" i="113"/>
  <c r="AC20" i="113"/>
  <c r="W16" i="113"/>
  <c r="V16" i="113"/>
  <c r="Y14" i="113"/>
  <c r="Z14" i="113" s="1"/>
  <c r="AF18" i="113"/>
  <c r="AH18" i="113" s="1"/>
  <c r="AM22" i="113"/>
  <c r="AN22" i="113" s="1"/>
  <c r="AK22" i="113"/>
  <c r="AJ22" i="113"/>
  <c r="AD18" i="113"/>
  <c r="W14" i="113"/>
  <c r="AC18" i="113"/>
  <c r="V14" i="113"/>
  <c r="AN24" i="113"/>
  <c r="AN23" i="113"/>
  <c r="AN21" i="113"/>
  <c r="AN19" i="113"/>
  <c r="AN17" i="113"/>
  <c r="AG23" i="113"/>
  <c r="AG21" i="113"/>
  <c r="AG20" i="113"/>
  <c r="AG19" i="113"/>
  <c r="AG17" i="113"/>
  <c r="AG16" i="113"/>
  <c r="Z24" i="113"/>
  <c r="Z23" i="113"/>
  <c r="Z21" i="113"/>
  <c r="Z19" i="113"/>
  <c r="Z17" i="113"/>
  <c r="S24" i="113"/>
  <c r="T24" i="113" s="1"/>
  <c r="S23" i="113"/>
  <c r="T23" i="113" s="1"/>
  <c r="S22" i="113"/>
  <c r="T22" i="113" s="1"/>
  <c r="S21" i="113"/>
  <c r="T21" i="113" s="1"/>
  <c r="S20" i="113"/>
  <c r="T20" i="113" s="1"/>
  <c r="S19" i="113"/>
  <c r="T19" i="113" s="1"/>
  <c r="S18" i="113"/>
  <c r="T18" i="113" s="1"/>
  <c r="S17" i="113"/>
  <c r="T17" i="113" s="1"/>
  <c r="S16" i="113"/>
  <c r="T16" i="113" s="1"/>
  <c r="S14" i="113"/>
  <c r="T14" i="113" s="1"/>
  <c r="B1" i="113"/>
  <c r="B13" i="113" s="1"/>
  <c r="D2" i="95"/>
  <c r="B2" i="113" s="1"/>
  <c r="B4" i="113" s="1"/>
  <c r="AG14" i="113" l="1"/>
  <c r="AG18" i="113"/>
  <c r="AH22" i="113"/>
  <c r="Z16" i="113"/>
  <c r="AH24" i="113"/>
  <c r="AA20" i="113"/>
  <c r="AA18" i="113"/>
  <c r="AA14" i="113"/>
  <c r="B14" i="113"/>
  <c r="B12" i="113"/>
  <c r="B29" i="113"/>
  <c r="AU11" i="113"/>
  <c r="AU5" i="113"/>
  <c r="C7" i="113"/>
  <c r="D7" i="113" s="1"/>
  <c r="E7" i="113" s="1"/>
  <c r="F7" i="113" s="1"/>
  <c r="G7" i="113" s="1"/>
  <c r="H7" i="113" s="1"/>
  <c r="I7" i="113" s="1"/>
  <c r="J7" i="113" s="1"/>
  <c r="K7" i="113" s="1"/>
  <c r="L7" i="113" s="1"/>
  <c r="M7" i="113" s="1"/>
  <c r="N7" i="113" s="1"/>
  <c r="O7" i="113" s="1"/>
  <c r="P7" i="113" s="1"/>
  <c r="Q7" i="113" s="1"/>
  <c r="B23" i="113"/>
  <c r="B34" i="113"/>
  <c r="B33" i="113"/>
  <c r="B35" i="113"/>
  <c r="B17" i="113"/>
  <c r="AU9" i="113"/>
  <c r="B22" i="113"/>
  <c r="AU13" i="113"/>
  <c r="B32" i="113"/>
  <c r="B26" i="113"/>
  <c r="AU10" i="113"/>
  <c r="B31" i="113"/>
  <c r="B19" i="113"/>
  <c r="B10" i="113"/>
  <c r="AU14" i="113"/>
  <c r="B9" i="113"/>
  <c r="B8" i="113"/>
  <c r="B16" i="113"/>
  <c r="B27" i="113"/>
  <c r="B30" i="113"/>
  <c r="B20" i="113"/>
  <c r="B18" i="113"/>
  <c r="B15" i="113"/>
  <c r="B25" i="113"/>
  <c r="B28" i="113"/>
  <c r="AU12" i="113"/>
  <c r="AU15" i="113"/>
  <c r="B11" i="113"/>
  <c r="AU16" i="113"/>
  <c r="B24" i="113"/>
  <c r="B21" i="113"/>
  <c r="AU18" i="113" l="1"/>
  <c r="AU19" i="113"/>
  <c r="AU17" i="113"/>
</calcChain>
</file>

<file path=xl/sharedStrings.xml><?xml version="1.0" encoding="utf-8"?>
<sst xmlns="http://schemas.openxmlformats.org/spreadsheetml/2006/main" count="49" uniqueCount="28">
  <si>
    <t>Pâques</t>
  </si>
  <si>
    <t>Jours fériés</t>
  </si>
  <si>
    <t>NOTES :</t>
  </si>
  <si>
    <t>OK</t>
  </si>
  <si>
    <t>REPOS</t>
  </si>
  <si>
    <t>WE</t>
  </si>
  <si>
    <t>sam</t>
  </si>
  <si>
    <t>dim</t>
  </si>
  <si>
    <t>lun</t>
  </si>
  <si>
    <t>mar</t>
  </si>
  <si>
    <t>mer</t>
  </si>
  <si>
    <t>jeu</t>
  </si>
  <si>
    <t>ven</t>
  </si>
  <si>
    <t>?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</si>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</sst>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[$€]_-;\-* #,##0.00\ [$€]_-;_-* &quot;-&quot;??\ [$€]_-;_-@_-"/>
    <numFmt numFmtId="165" formatCode="mmmm"/>
    <numFmt numFmtId="166" formatCode="ddd"/>
    <numFmt numFmtId="167" formatCode=";;"/>
    <numFmt numFmtId="168" formatCode="#.##0\.00"/>
    <numFmt numFmtId="169" formatCode="\$#\.00"/>
    <numFmt numFmtId="170" formatCode="#\.00"/>
    <numFmt numFmtId="171" formatCode="ddd\ dd\ mmm\ yyyy"/>
    <numFmt numFmtId="172" formatCode="ddd\ dd\ mmm\ "/>
    <numFmt numFmtId="173" formatCode="dd"/>
  </numFmts>
  <fonts count="21" x14ac:knownFonts="1">
    <font>
      <sz val="8"/>
      <name val="Verdana"/>
    </font>
    <font>
      <sz val="8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72"/>
      <name val="Verdana"/>
      <family val="2"/>
    </font>
    <font>
      <b/>
      <sz val="20"/>
      <name val="Verdana"/>
      <family val="2"/>
    </font>
    <font>
      <sz val="20"/>
      <name val="Verdana"/>
      <family val="2"/>
    </font>
    <font>
      <b/>
      <sz val="11"/>
      <name val="Verdana"/>
      <family val="2"/>
    </font>
    <font>
      <sz val="8"/>
      <color indexed="9"/>
      <name val="Verdana"/>
      <family val="2"/>
    </font>
    <font>
      <sz val="8"/>
      <color indexed="60"/>
      <name val="Verdana"/>
      <family val="2"/>
    </font>
    <font>
      <b/>
      <sz val="8"/>
      <color indexed="9"/>
      <name val="Verdana"/>
      <family val="2"/>
    </font>
    <font>
      <b/>
      <sz val="24"/>
      <color indexed="9"/>
      <name val="Verdana"/>
      <family val="2"/>
    </font>
    <font>
      <sz val="8"/>
      <color theme="0"/>
      <name val="Verdana"/>
      <family val="2"/>
    </font>
    <font>
      <sz val="2"/>
      <color theme="0" tint="-0.34998626667073579"/>
      <name val="Verdana"/>
      <family val="2"/>
    </font>
    <font>
      <b/>
      <sz val="1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gray0625">
        <bgColor indexed="57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5">
    <xf numFmtId="0" fontId="0" fillId="0" borderId="0"/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4" fontId="2" fillId="0" borderId="0" applyFont="0" applyFill="0" applyBorder="0" applyAlignment="0" applyProtection="0"/>
    <xf numFmtId="168" fontId="8" fillId="0" borderId="0">
      <protection locked="0"/>
    </xf>
    <xf numFmtId="170" fontId="8" fillId="0" borderId="0"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169" fontId="8" fillId="0" borderId="0">
      <protection locked="0"/>
    </xf>
    <xf numFmtId="0" fontId="2" fillId="0" borderId="0"/>
    <xf numFmtId="0" fontId="7" fillId="0" borderId="0"/>
    <xf numFmtId="0" fontId="1" fillId="0" borderId="0"/>
    <xf numFmtId="0" fontId="2" fillId="0" borderId="0"/>
    <xf numFmtId="0" fontId="8" fillId="0" borderId="1">
      <protection locked="0"/>
    </xf>
    <xf numFmtId="0" fontId="2" fillId="2" borderId="0"/>
  </cellStyleXfs>
  <cellXfs count="256">
    <xf numFmtId="0" fontId="0" fillId="0" borderId="0" xfId="0"/>
    <xf numFmtId="0" fontId="1" fillId="0" borderId="0" xfId="11"/>
    <xf numFmtId="0" fontId="2" fillId="0" borderId="0" xfId="12"/>
    <xf numFmtId="0" fontId="6" fillId="0" borderId="0" xfId="10" applyFont="1"/>
    <xf numFmtId="0" fontId="4" fillId="0" borderId="0" xfId="10" applyFont="1"/>
    <xf numFmtId="14" fontId="4" fillId="3" borderId="2" xfId="9" applyNumberFormat="1" applyFont="1" applyFill="1" applyBorder="1"/>
    <xf numFmtId="14" fontId="4" fillId="2" borderId="2" xfId="9" applyNumberFormat="1" applyFont="1" applyFill="1" applyBorder="1"/>
    <xf numFmtId="0" fontId="14" fillId="4" borderId="0" xfId="0" applyFont="1" applyFill="1"/>
    <xf numFmtId="0" fontId="0" fillId="4" borderId="0" xfId="0" applyFill="1"/>
    <xf numFmtId="0" fontId="15" fillId="0" borderId="0" xfId="11" applyFont="1"/>
    <xf numFmtId="0" fontId="14" fillId="0" borderId="0" xfId="11" applyFont="1"/>
    <xf numFmtId="172" fontId="14" fillId="4" borderId="0" xfId="11" applyNumberFormat="1" applyFont="1" applyFill="1" applyBorder="1" applyAlignment="1">
      <alignment horizontal="left"/>
    </xf>
    <xf numFmtId="0" fontId="14" fillId="4" borderId="0" xfId="0" quotePrefix="1" applyFont="1" applyFill="1"/>
    <xf numFmtId="0" fontId="4" fillId="0" borderId="0" xfId="11" applyFont="1"/>
    <xf numFmtId="0" fontId="4" fillId="0" borderId="5" xfId="11" applyFont="1" applyBorder="1" applyAlignment="1">
      <alignment horizontal="left"/>
    </xf>
    <xf numFmtId="0" fontId="10" fillId="5" borderId="6" xfId="0" applyFont="1" applyFill="1" applyBorder="1" applyAlignment="1">
      <alignment horizontal="center" vertical="center"/>
    </xf>
    <xf numFmtId="166" fontId="4" fillId="4" borderId="7" xfId="11" applyNumberFormat="1" applyFont="1" applyFill="1" applyBorder="1" applyAlignment="1">
      <alignment horizontal="center" vertical="center"/>
    </xf>
    <xf numFmtId="166" fontId="4" fillId="4" borderId="8" xfId="11" applyNumberFormat="1" applyFont="1" applyFill="1" applyBorder="1" applyAlignment="1">
      <alignment horizontal="center" vertical="center"/>
    </xf>
    <xf numFmtId="0" fontId="5" fillId="6" borderId="3" xfId="11" applyFont="1" applyFill="1" applyBorder="1" applyAlignment="1">
      <alignment horizontal="center" vertical="center"/>
    </xf>
    <xf numFmtId="0" fontId="5" fillId="6" borderId="9" xfId="11" applyFont="1" applyFill="1" applyBorder="1" applyAlignment="1">
      <alignment horizontal="center" vertical="center"/>
    </xf>
    <xf numFmtId="171" fontId="14" fillId="0" borderId="4" xfId="11" applyNumberFormat="1" applyFont="1" applyBorder="1" applyAlignment="1">
      <alignment horizontal="left"/>
    </xf>
    <xf numFmtId="0" fontId="4" fillId="4" borderId="9" xfId="11" applyFont="1" applyFill="1" applyBorder="1"/>
    <xf numFmtId="0" fontId="17" fillId="4" borderId="0" xfId="0" applyFont="1" applyFill="1" applyBorder="1" applyAlignment="1">
      <alignment horizontal="center" vertical="center"/>
    </xf>
    <xf numFmtId="0" fontId="4" fillId="4" borderId="13" xfId="11" applyFont="1" applyFill="1" applyBorder="1"/>
    <xf numFmtId="0" fontId="4" fillId="0" borderId="13" xfId="11" applyFont="1" applyBorder="1"/>
    <xf numFmtId="0" fontId="1" fillId="4" borderId="0" xfId="11" applyFill="1" applyBorder="1"/>
    <xf numFmtId="0" fontId="1" fillId="0" borderId="14" xfId="11" applyBorder="1" applyAlignment="1"/>
    <xf numFmtId="0" fontId="1" fillId="4" borderId="15" xfId="11" applyFill="1" applyBorder="1" applyAlignment="1"/>
    <xf numFmtId="0" fontId="1" fillId="4" borderId="16" xfId="11" applyFill="1" applyBorder="1" applyAlignment="1"/>
    <xf numFmtId="0" fontId="3" fillId="4" borderId="0" xfId="7" applyFill="1" applyAlignment="1" applyProtection="1"/>
    <xf numFmtId="0" fontId="5" fillId="0" borderId="0" xfId="11" applyFont="1" applyAlignment="1">
      <alignment horizontal="center"/>
    </xf>
    <xf numFmtId="0" fontId="16" fillId="0" borderId="0" xfId="11" applyFont="1" applyAlignment="1">
      <alignment horizontal="center"/>
    </xf>
    <xf numFmtId="0" fontId="5" fillId="0" borderId="6" xfId="11" applyFont="1" applyBorder="1" applyAlignment="1" applyProtection="1">
      <alignment horizontal="center" vertical="center"/>
      <protection locked="0"/>
    </xf>
    <xf numFmtId="0" fontId="4" fillId="10" borderId="18" xfId="11" applyFont="1" applyFill="1" applyBorder="1" applyAlignment="1">
      <alignment horizontal="center"/>
    </xf>
    <xf numFmtId="0" fontId="18" fillId="0" borderId="0" xfId="11" applyFont="1"/>
    <xf numFmtId="0" fontId="16" fillId="10" borderId="0" xfId="11" applyFont="1" applyFill="1" applyBorder="1" applyAlignment="1">
      <alignment horizontal="center"/>
    </xf>
    <xf numFmtId="14" fontId="16" fillId="10" borderId="0" xfId="11" applyNumberFormat="1" applyFont="1" applyFill="1" applyBorder="1" applyAlignment="1">
      <alignment horizontal="center"/>
    </xf>
    <xf numFmtId="172" fontId="19" fillId="10" borderId="18" xfId="11" applyNumberFormat="1" applyFont="1" applyFill="1" applyBorder="1" applyAlignment="1">
      <alignment horizontal="left"/>
    </xf>
    <xf numFmtId="172" fontId="19" fillId="10" borderId="21" xfId="11" applyNumberFormat="1" applyFont="1" applyFill="1" applyBorder="1" applyAlignment="1">
      <alignment horizontal="left"/>
    </xf>
    <xf numFmtId="0" fontId="14" fillId="0" borderId="11" xfId="11" applyFont="1" applyBorder="1"/>
    <xf numFmtId="0" fontId="4" fillId="0" borderId="19" xfId="11" applyFont="1" applyBorder="1"/>
    <xf numFmtId="166" fontId="4" fillId="12" borderId="8" xfId="11" applyNumberFormat="1" applyFont="1" applyFill="1" applyBorder="1" applyAlignment="1">
      <alignment horizontal="center" vertical="center"/>
    </xf>
    <xf numFmtId="0" fontId="14" fillId="0" borderId="0" xfId="11" applyFont="1" applyBorder="1" applyAlignment="1">
      <alignment horizontal="left"/>
    </xf>
    <xf numFmtId="165" fontId="4" fillId="4" borderId="39" xfId="11" applyNumberFormat="1" applyFont="1" applyFill="1" applyBorder="1" applyAlignment="1">
      <alignment horizontal="left"/>
    </xf>
    <xf numFmtId="167" fontId="4" fillId="4" borderId="40" xfId="11" applyNumberFormat="1" applyFont="1" applyFill="1" applyBorder="1" applyAlignment="1">
      <alignment horizontal="left"/>
    </xf>
    <xf numFmtId="167" fontId="4" fillId="0" borderId="40" xfId="11" applyNumberFormat="1" applyFont="1" applyBorder="1" applyAlignment="1">
      <alignment horizontal="left"/>
    </xf>
    <xf numFmtId="0" fontId="4" fillId="4" borderId="3" xfId="11" applyFont="1" applyFill="1" applyBorder="1"/>
    <xf numFmtId="0" fontId="4" fillId="4" borderId="12" xfId="11" applyFont="1" applyFill="1" applyBorder="1"/>
    <xf numFmtId="0" fontId="4" fillId="0" borderId="12" xfId="11" applyFont="1" applyBorder="1"/>
    <xf numFmtId="0" fontId="4" fillId="0" borderId="20" xfId="11" applyFont="1" applyBorder="1"/>
    <xf numFmtId="165" fontId="4" fillId="0" borderId="41" xfId="11" applyNumberFormat="1" applyFont="1" applyBorder="1" applyAlignment="1">
      <alignment horizontal="left"/>
    </xf>
    <xf numFmtId="165" fontId="4" fillId="0" borderId="42" xfId="11" applyNumberFormat="1" applyFont="1" applyBorder="1" applyAlignment="1">
      <alignment horizontal="left"/>
    </xf>
    <xf numFmtId="0" fontId="4" fillId="0" borderId="43" xfId="11" applyFont="1" applyBorder="1"/>
    <xf numFmtId="0" fontId="4" fillId="0" borderId="44" xfId="11" applyFont="1" applyBorder="1"/>
    <xf numFmtId="0" fontId="4" fillId="0" borderId="44" xfId="11" applyFont="1" applyBorder="1" applyAlignment="1" applyProtection="1">
      <alignment horizontal="center" vertical="center"/>
      <protection locked="0"/>
    </xf>
    <xf numFmtId="0" fontId="4" fillId="0" borderId="45" xfId="11" applyFont="1" applyBorder="1" applyAlignment="1" applyProtection="1">
      <alignment horizontal="center" vertical="center"/>
      <protection locked="0"/>
    </xf>
    <xf numFmtId="0" fontId="18" fillId="11" borderId="44" xfId="11" applyFont="1" applyFill="1" applyBorder="1" applyAlignment="1" applyProtection="1">
      <alignment horizontal="center" vertical="center"/>
      <protection locked="0"/>
    </xf>
    <xf numFmtId="0" fontId="18" fillId="11" borderId="47" xfId="11" applyFont="1" applyFill="1" applyBorder="1" applyAlignment="1" applyProtection="1">
      <alignment horizontal="center" vertical="center"/>
      <protection locked="0"/>
    </xf>
    <xf numFmtId="167" fontId="4" fillId="0" borderId="48" xfId="11" applyNumberFormat="1" applyFont="1" applyBorder="1" applyAlignment="1">
      <alignment horizontal="left"/>
    </xf>
    <xf numFmtId="0" fontId="4" fillId="0" borderId="49" xfId="11" applyFont="1" applyBorder="1"/>
    <xf numFmtId="0" fontId="4" fillId="0" borderId="50" xfId="11" applyFont="1" applyBorder="1"/>
    <xf numFmtId="0" fontId="4" fillId="0" borderId="50" xfId="11" applyFont="1" applyBorder="1" applyAlignment="1" applyProtection="1">
      <alignment horizontal="center" vertical="center"/>
      <protection locked="0"/>
    </xf>
    <xf numFmtId="0" fontId="4" fillId="0" borderId="51" xfId="11" applyFont="1" applyBorder="1" applyAlignment="1" applyProtection="1">
      <alignment horizontal="center" vertical="center"/>
      <protection locked="0"/>
    </xf>
    <xf numFmtId="0" fontId="4" fillId="4" borderId="50" xfId="11" applyFont="1" applyFill="1" applyBorder="1" applyAlignment="1" applyProtection="1">
      <alignment horizontal="center" vertical="center"/>
      <protection locked="0"/>
    </xf>
    <xf numFmtId="0" fontId="4" fillId="4" borderId="53" xfId="11" applyFont="1" applyFill="1" applyBorder="1" applyAlignment="1" applyProtection="1">
      <alignment horizontal="center" vertical="center"/>
      <protection locked="0"/>
    </xf>
    <xf numFmtId="165" fontId="4" fillId="0" borderId="48" xfId="11" applyNumberFormat="1" applyFont="1" applyBorder="1" applyAlignment="1">
      <alignment horizontal="left"/>
    </xf>
    <xf numFmtId="167" fontId="4" fillId="0" borderId="54" xfId="11" applyNumberFormat="1" applyFont="1" applyBorder="1" applyAlignment="1">
      <alignment horizontal="left"/>
    </xf>
    <xf numFmtId="0" fontId="4" fillId="0" borderId="55" xfId="11" applyFont="1" applyBorder="1"/>
    <xf numFmtId="0" fontId="4" fillId="0" borderId="56" xfId="11" applyFont="1" applyBorder="1"/>
    <xf numFmtId="0" fontId="4" fillId="0" borderId="56" xfId="11" applyFont="1" applyBorder="1" applyAlignment="1" applyProtection="1">
      <alignment horizontal="center" vertical="center"/>
      <protection locked="0"/>
    </xf>
    <xf numFmtId="0" fontId="4" fillId="0" borderId="57" xfId="11" applyFont="1" applyBorder="1" applyAlignment="1" applyProtection="1">
      <alignment horizontal="center" vertical="center"/>
      <protection locked="0"/>
    </xf>
    <xf numFmtId="0" fontId="4" fillId="4" borderId="56" xfId="11" applyFont="1" applyFill="1" applyBorder="1" applyAlignment="1" applyProtection="1">
      <alignment horizontal="center" vertical="center"/>
      <protection locked="0"/>
    </xf>
    <xf numFmtId="0" fontId="4" fillId="4" borderId="59" xfId="11" applyFont="1" applyFill="1" applyBorder="1" applyAlignment="1" applyProtection="1">
      <alignment horizontal="center" vertical="center"/>
      <protection locked="0"/>
    </xf>
    <xf numFmtId="0" fontId="1" fillId="0" borderId="45" xfId="11" applyFont="1" applyBorder="1" applyAlignment="1" applyProtection="1">
      <alignment horizontal="center" vertical="center"/>
      <protection locked="0"/>
    </xf>
    <xf numFmtId="0" fontId="4" fillId="4" borderId="44" xfId="11" applyFont="1" applyFill="1" applyBorder="1" applyAlignment="1" applyProtection="1">
      <alignment horizontal="center" vertical="center"/>
      <protection locked="0"/>
    </xf>
    <xf numFmtId="0" fontId="4" fillId="4" borderId="47" xfId="11" applyFont="1" applyFill="1" applyBorder="1" applyAlignment="1" applyProtection="1">
      <alignment horizontal="center" vertical="center"/>
      <protection locked="0"/>
    </xf>
    <xf numFmtId="0" fontId="1" fillId="0" borderId="51" xfId="11" applyFont="1" applyBorder="1" applyAlignment="1" applyProtection="1">
      <alignment horizontal="center" vertical="center"/>
      <protection locked="0"/>
    </xf>
    <xf numFmtId="0" fontId="4" fillId="11" borderId="50" xfId="11" applyFont="1" applyFill="1" applyBorder="1" applyAlignment="1" applyProtection="1">
      <alignment horizontal="center" vertical="center"/>
      <protection locked="0"/>
    </xf>
    <xf numFmtId="167" fontId="4" fillId="4" borderId="48" xfId="11" applyNumberFormat="1" applyFont="1" applyFill="1" applyBorder="1" applyAlignment="1">
      <alignment horizontal="left"/>
    </xf>
    <xf numFmtId="0" fontId="3" fillId="4" borderId="0" xfId="7" applyFill="1" applyBorder="1" applyAlignment="1" applyProtection="1"/>
    <xf numFmtId="0" fontId="1" fillId="4" borderId="53" xfId="11" applyFont="1" applyFill="1" applyBorder="1" applyAlignment="1" applyProtection="1">
      <alignment horizontal="center" vertical="center"/>
      <protection locked="0"/>
    </xf>
    <xf numFmtId="0" fontId="1" fillId="11" borderId="53" xfId="11" applyFont="1" applyFill="1" applyBorder="1" applyAlignment="1" applyProtection="1">
      <alignment horizontal="center" vertical="center"/>
      <protection locked="0"/>
    </xf>
    <xf numFmtId="0" fontId="20" fillId="10" borderId="17" xfId="11" applyFont="1" applyFill="1" applyBorder="1" applyAlignment="1">
      <alignment horizontal="center"/>
    </xf>
    <xf numFmtId="0" fontId="18" fillId="10" borderId="44" xfId="11" applyFont="1" applyFill="1" applyBorder="1" applyAlignment="1" applyProtection="1">
      <alignment horizontal="center" vertical="center"/>
      <protection locked="0"/>
    </xf>
    <xf numFmtId="0" fontId="18" fillId="10" borderId="45" xfId="11" applyFont="1" applyFill="1" applyBorder="1" applyAlignment="1" applyProtection="1">
      <alignment horizontal="center" vertical="center"/>
      <protection locked="0"/>
    </xf>
    <xf numFmtId="0" fontId="4" fillId="10" borderId="50" xfId="11" applyFont="1" applyFill="1" applyBorder="1" applyAlignment="1" applyProtection="1">
      <alignment horizontal="center" vertical="center"/>
      <protection locked="0"/>
    </xf>
    <xf numFmtId="0" fontId="4" fillId="10" borderId="51" xfId="11" applyFont="1" applyFill="1" applyBorder="1" applyAlignment="1" applyProtection="1">
      <alignment horizontal="center" vertical="center"/>
      <protection locked="0"/>
    </xf>
    <xf numFmtId="0" fontId="4" fillId="10" borderId="56" xfId="11" applyFont="1" applyFill="1" applyBorder="1" applyAlignment="1" applyProtection="1">
      <alignment horizontal="center" vertical="center"/>
      <protection locked="0"/>
    </xf>
    <xf numFmtId="0" fontId="4" fillId="10" borderId="44" xfId="11" applyFont="1" applyFill="1" applyBorder="1" applyAlignment="1" applyProtection="1">
      <alignment horizontal="center" vertical="center"/>
      <protection locked="0"/>
    </xf>
    <xf numFmtId="0" fontId="4" fillId="10" borderId="45" xfId="11" applyFont="1" applyFill="1" applyBorder="1" applyAlignment="1" applyProtection="1">
      <alignment horizontal="center" vertical="center"/>
    </xf>
    <xf numFmtId="0" fontId="4" fillId="10" borderId="51" xfId="11" applyFont="1" applyFill="1" applyBorder="1" applyAlignment="1" applyProtection="1">
      <alignment horizontal="center" vertical="center"/>
    </xf>
    <xf numFmtId="0" fontId="4" fillId="10" borderId="45" xfId="11" applyFont="1" applyFill="1" applyBorder="1" applyAlignment="1" applyProtection="1">
      <alignment horizontal="center" vertical="center"/>
      <protection locked="0"/>
    </xf>
    <xf numFmtId="0" fontId="4" fillId="10" borderId="44" xfId="11" applyFont="1" applyFill="1" applyBorder="1" applyAlignment="1" applyProtection="1">
      <alignment horizontal="center" vertical="center"/>
    </xf>
    <xf numFmtId="0" fontId="4" fillId="10" borderId="50" xfId="11" applyFont="1" applyFill="1" applyBorder="1" applyAlignment="1" applyProtection="1">
      <alignment horizontal="center" vertical="center"/>
    </xf>
    <xf numFmtId="0" fontId="4" fillId="10" borderId="57" xfId="11" applyFont="1" applyFill="1" applyBorder="1" applyAlignment="1" applyProtection="1">
      <alignment horizontal="center" vertical="center"/>
      <protection locked="0"/>
    </xf>
    <xf numFmtId="0" fontId="18" fillId="10" borderId="46" xfId="11" applyFont="1" applyFill="1" applyBorder="1" applyAlignment="1" applyProtection="1">
      <alignment horizontal="center" vertical="center"/>
      <protection locked="0"/>
    </xf>
    <xf numFmtId="0" fontId="4" fillId="10" borderId="52" xfId="11" applyFont="1" applyFill="1" applyBorder="1" applyAlignment="1" applyProtection="1">
      <alignment horizontal="center" vertical="center"/>
      <protection locked="0"/>
    </xf>
    <xf numFmtId="0" fontId="4" fillId="10" borderId="58" xfId="11" applyFont="1" applyFill="1" applyBorder="1" applyAlignment="1" applyProtection="1">
      <alignment horizontal="center" vertical="center"/>
      <protection locked="0"/>
    </xf>
    <xf numFmtId="0" fontId="4" fillId="10" borderId="46" xfId="11" applyFont="1" applyFill="1" applyBorder="1" applyAlignment="1" applyProtection="1">
      <alignment horizontal="center" vertical="center"/>
    </xf>
    <xf numFmtId="0" fontId="4" fillId="10" borderId="52" xfId="11" applyFont="1" applyFill="1" applyBorder="1" applyAlignment="1" applyProtection="1">
      <alignment horizontal="center" vertical="center"/>
    </xf>
    <xf numFmtId="0" fontId="4" fillId="10" borderId="46" xfId="11" applyFont="1" applyFill="1" applyBorder="1" applyAlignment="1" applyProtection="1">
      <alignment horizontal="center" vertical="center"/>
      <protection locked="0"/>
    </xf>
    <xf numFmtId="0" fontId="5" fillId="8" borderId="22" xfId="11" applyFont="1" applyFill="1" applyBorder="1" applyAlignment="1">
      <alignment vertical="center"/>
    </xf>
    <xf numFmtId="0" fontId="5" fillId="8" borderId="23" xfId="11" applyFont="1" applyFill="1" applyBorder="1" applyAlignment="1">
      <alignment vertical="center"/>
    </xf>
    <xf numFmtId="0" fontId="5" fillId="9" borderId="25" xfId="11" applyFont="1" applyFill="1" applyBorder="1" applyAlignment="1">
      <alignment vertical="center"/>
    </xf>
    <xf numFmtId="0" fontId="15" fillId="0" borderId="0" xfId="11" applyFont="1" applyAlignment="1">
      <alignment horizontal="right"/>
    </xf>
    <xf numFmtId="0" fontId="5" fillId="0" borderId="0" xfId="11" applyFont="1" applyAlignment="1">
      <alignment horizontal="left"/>
    </xf>
    <xf numFmtId="0" fontId="1" fillId="14" borderId="22" xfId="11" quotePrefix="1" applyFont="1" applyFill="1" applyBorder="1" applyAlignment="1">
      <alignment vertical="center"/>
    </xf>
    <xf numFmtId="0" fontId="1" fillId="14" borderId="23" xfId="11" applyFont="1" applyFill="1" applyBorder="1" applyAlignment="1">
      <alignment vertical="center"/>
    </xf>
    <xf numFmtId="0" fontId="1" fillId="15" borderId="23" xfId="11" applyFont="1" applyFill="1" applyBorder="1" applyAlignment="1">
      <alignment vertical="center"/>
    </xf>
    <xf numFmtId="0" fontId="1" fillId="13" borderId="22" xfId="11" applyFont="1" applyFill="1" applyBorder="1" applyAlignment="1">
      <alignment vertical="center"/>
    </xf>
    <xf numFmtId="0" fontId="1" fillId="11" borderId="62" xfId="11" applyFill="1" applyBorder="1" applyAlignment="1">
      <alignment horizontal="center"/>
    </xf>
    <xf numFmtId="0" fontId="4" fillId="11" borderId="36" xfId="11" applyFont="1" applyFill="1" applyBorder="1" applyAlignment="1" applyProtection="1">
      <alignment horizontal="center" vertical="center"/>
      <protection locked="0"/>
    </xf>
    <xf numFmtId="0" fontId="4" fillId="11" borderId="62" xfId="11" applyFont="1" applyFill="1" applyBorder="1" applyAlignment="1" applyProtection="1">
      <alignment horizontal="center" vertical="center"/>
      <protection locked="0"/>
    </xf>
    <xf numFmtId="173" fontId="5" fillId="11" borderId="44" xfId="11" applyNumberFormat="1" applyFont="1" applyFill="1" applyBorder="1" applyAlignment="1">
      <alignment horizontal="center" vertical="center"/>
    </xf>
    <xf numFmtId="0" fontId="18" fillId="11" borderId="50" xfId="11" applyFont="1" applyFill="1" applyBorder="1" applyAlignment="1" applyProtection="1">
      <alignment horizontal="center" vertical="center"/>
      <protection locked="0"/>
    </xf>
    <xf numFmtId="0" fontId="4" fillId="0" borderId="45" xfId="11" applyFont="1" applyBorder="1"/>
    <xf numFmtId="0" fontId="4" fillId="0" borderId="51" xfId="11" applyFont="1" applyBorder="1"/>
    <xf numFmtId="0" fontId="4" fillId="10" borderId="68" xfId="11" applyFont="1" applyFill="1" applyBorder="1" applyAlignment="1" applyProtection="1">
      <alignment horizontal="center" vertical="center"/>
      <protection locked="0"/>
    </xf>
    <xf numFmtId="0" fontId="4" fillId="0" borderId="68" xfId="11" applyFont="1" applyBorder="1" applyAlignment="1" applyProtection="1">
      <alignment horizontal="center" vertical="center"/>
      <protection locked="0"/>
    </xf>
    <xf numFmtId="0" fontId="4" fillId="0" borderId="69" xfId="11" applyFont="1" applyBorder="1" applyAlignment="1" applyProtection="1">
      <alignment horizontal="center" vertical="center"/>
      <protection locked="0"/>
    </xf>
    <xf numFmtId="0" fontId="4" fillId="4" borderId="68" xfId="11" applyFont="1" applyFill="1" applyBorder="1" applyAlignment="1" applyProtection="1">
      <alignment horizontal="center" vertical="center"/>
      <protection locked="0"/>
    </xf>
    <xf numFmtId="0" fontId="4" fillId="10" borderId="69" xfId="11" applyFont="1" applyFill="1" applyBorder="1" applyAlignment="1" applyProtection="1">
      <alignment horizontal="center" vertical="center"/>
      <protection locked="0"/>
    </xf>
    <xf numFmtId="0" fontId="4" fillId="4" borderId="70" xfId="11" applyFont="1" applyFill="1" applyBorder="1" applyAlignment="1" applyProtection="1">
      <alignment horizontal="center" vertical="center"/>
      <protection locked="0"/>
    </xf>
    <xf numFmtId="0" fontId="4" fillId="11" borderId="68" xfId="11" applyFont="1" applyFill="1" applyBorder="1" applyAlignment="1" applyProtection="1">
      <alignment horizontal="center" vertical="center"/>
      <protection locked="0"/>
    </xf>
    <xf numFmtId="0" fontId="4" fillId="10" borderId="71" xfId="11" applyFont="1" applyFill="1" applyBorder="1" applyAlignment="1" applyProtection="1">
      <alignment horizontal="center" vertical="center"/>
      <protection locked="0"/>
    </xf>
    <xf numFmtId="0" fontId="4" fillId="10" borderId="8" xfId="11" applyFont="1" applyFill="1" applyBorder="1" applyAlignment="1" applyProtection="1">
      <alignment horizontal="center" vertical="center"/>
      <protection locked="0"/>
    </xf>
    <xf numFmtId="0" fontId="4" fillId="0" borderId="8" xfId="11" applyFont="1" applyBorder="1" applyAlignment="1" applyProtection="1">
      <alignment horizontal="center" vertical="center"/>
      <protection locked="0"/>
    </xf>
    <xf numFmtId="0" fontId="4" fillId="0" borderId="65" xfId="11" applyFont="1" applyBorder="1" applyAlignment="1" applyProtection="1">
      <alignment horizontal="center" vertical="center"/>
      <protection locked="0"/>
    </xf>
    <xf numFmtId="0" fontId="4" fillId="4" borderId="8" xfId="11" applyFont="1" applyFill="1" applyBorder="1" applyAlignment="1" applyProtection="1">
      <alignment horizontal="center" vertical="center"/>
      <protection locked="0"/>
    </xf>
    <xf numFmtId="0" fontId="4" fillId="10" borderId="65" xfId="11" applyFont="1" applyFill="1" applyBorder="1" applyAlignment="1" applyProtection="1">
      <alignment horizontal="center" vertical="center"/>
      <protection locked="0"/>
    </xf>
    <xf numFmtId="0" fontId="4" fillId="4" borderId="66" xfId="11" applyFont="1" applyFill="1" applyBorder="1" applyAlignment="1" applyProtection="1">
      <alignment horizontal="center" vertical="center"/>
      <protection locked="0"/>
    </xf>
    <xf numFmtId="0" fontId="4" fillId="11" borderId="72" xfId="11" applyFont="1" applyFill="1" applyBorder="1" applyAlignment="1" applyProtection="1">
      <alignment horizontal="center" vertical="center"/>
      <protection locked="0"/>
    </xf>
    <xf numFmtId="0" fontId="4" fillId="10" borderId="73" xfId="11" applyFont="1" applyFill="1" applyBorder="1" applyAlignment="1" applyProtection="1">
      <alignment horizontal="center" vertical="center"/>
      <protection locked="0"/>
    </xf>
    <xf numFmtId="0" fontId="1" fillId="10" borderId="43" xfId="11" applyFont="1" applyFill="1" applyBorder="1" applyAlignment="1" applyProtection="1">
      <alignment horizontal="center" vertical="center"/>
      <protection locked="0"/>
    </xf>
    <xf numFmtId="0" fontId="4" fillId="11" borderId="44" xfId="11" applyFont="1" applyFill="1" applyBorder="1" applyAlignment="1" applyProtection="1">
      <alignment horizontal="center" vertical="center"/>
      <protection locked="0"/>
    </xf>
    <xf numFmtId="0" fontId="4" fillId="10" borderId="49" xfId="11" applyFont="1" applyFill="1" applyBorder="1" applyAlignment="1" applyProtection="1">
      <alignment horizontal="center" vertical="center"/>
      <protection locked="0"/>
    </xf>
    <xf numFmtId="0" fontId="1" fillId="10" borderId="49" xfId="11" applyFont="1" applyFill="1" applyBorder="1" applyAlignment="1" applyProtection="1">
      <alignment horizontal="center" vertical="center"/>
      <protection locked="0"/>
    </xf>
    <xf numFmtId="0" fontId="1" fillId="10" borderId="55" xfId="11" applyFont="1" applyFill="1" applyBorder="1" applyAlignment="1" applyProtection="1">
      <alignment horizontal="center" vertical="center"/>
      <protection locked="0"/>
    </xf>
    <xf numFmtId="0" fontId="4" fillId="10" borderId="56" xfId="11" applyFont="1" applyFill="1" applyBorder="1" applyAlignment="1" applyProtection="1">
      <alignment horizontal="center" vertical="center"/>
    </xf>
    <xf numFmtId="0" fontId="4" fillId="10" borderId="57" xfId="11" applyFont="1" applyFill="1" applyBorder="1" applyAlignment="1" applyProtection="1">
      <alignment horizontal="center" vertical="center"/>
    </xf>
    <xf numFmtId="0" fontId="4" fillId="11" borderId="56" xfId="11" applyFont="1" applyFill="1" applyBorder="1" applyAlignment="1" applyProtection="1">
      <alignment horizontal="center" vertical="center"/>
      <protection locked="0"/>
    </xf>
    <xf numFmtId="0" fontId="4" fillId="10" borderId="58" xfId="11" applyFont="1" applyFill="1" applyBorder="1" applyAlignment="1" applyProtection="1">
      <alignment horizontal="center" vertical="center"/>
    </xf>
    <xf numFmtId="0" fontId="4" fillId="4" borderId="64" xfId="11" applyFont="1" applyFill="1" applyBorder="1"/>
    <xf numFmtId="0" fontId="4" fillId="10" borderId="62" xfId="11" applyFont="1" applyFill="1" applyBorder="1" applyAlignment="1" applyProtection="1">
      <alignment horizontal="center" vertical="center"/>
      <protection locked="0"/>
    </xf>
    <xf numFmtId="0" fontId="4" fillId="4" borderId="62" xfId="11" applyFont="1" applyFill="1" applyBorder="1" applyAlignment="1" applyProtection="1">
      <alignment horizontal="center" vertical="center"/>
      <protection locked="0"/>
    </xf>
    <xf numFmtId="0" fontId="4" fillId="10" borderId="74" xfId="11" applyFont="1" applyFill="1" applyBorder="1" applyAlignment="1" applyProtection="1">
      <alignment horizontal="center" vertical="center"/>
      <protection locked="0"/>
    </xf>
    <xf numFmtId="0" fontId="4" fillId="4" borderId="75" xfId="11" applyFont="1" applyFill="1" applyBorder="1" applyAlignment="1" applyProtection="1">
      <alignment horizontal="center" vertical="center"/>
      <protection locked="0"/>
    </xf>
    <xf numFmtId="0" fontId="4" fillId="10" borderId="76" xfId="11" applyFont="1" applyFill="1" applyBorder="1" applyAlignment="1" applyProtection="1">
      <alignment horizontal="center" vertical="center"/>
      <protection locked="0"/>
    </xf>
    <xf numFmtId="0" fontId="4" fillId="10" borderId="35" xfId="11" applyFont="1" applyFill="1" applyBorder="1" applyAlignment="1" applyProtection="1">
      <alignment horizontal="center" vertical="center"/>
      <protection locked="0"/>
    </xf>
    <xf numFmtId="0" fontId="4" fillId="10" borderId="36" xfId="11" applyFont="1" applyFill="1" applyBorder="1" applyAlignment="1" applyProtection="1">
      <alignment horizontal="center" vertical="center"/>
      <protection locked="0"/>
    </xf>
    <xf numFmtId="0" fontId="4" fillId="10" borderId="38" xfId="11" applyFont="1" applyFill="1" applyBorder="1" applyAlignment="1" applyProtection="1">
      <alignment horizontal="center" vertical="center"/>
      <protection locked="0"/>
    </xf>
    <xf numFmtId="0" fontId="4" fillId="10" borderId="37" xfId="11" applyFont="1" applyFill="1" applyBorder="1" applyAlignment="1" applyProtection="1">
      <alignment horizontal="center" vertical="center"/>
      <protection locked="0"/>
    </xf>
    <xf numFmtId="0" fontId="4" fillId="0" borderId="77" xfId="11" applyFont="1" applyBorder="1"/>
    <xf numFmtId="0" fontId="4" fillId="0" borderId="67" xfId="11" applyFont="1" applyBorder="1"/>
    <xf numFmtId="0" fontId="4" fillId="0" borderId="62" xfId="11" applyFont="1" applyBorder="1" applyAlignment="1" applyProtection="1">
      <alignment horizontal="center" vertical="center"/>
      <protection locked="0"/>
    </xf>
    <xf numFmtId="0" fontId="4" fillId="0" borderId="74" xfId="11" applyFont="1" applyBorder="1" applyAlignment="1" applyProtection="1">
      <alignment horizontal="center" vertical="center"/>
      <protection locked="0"/>
    </xf>
    <xf numFmtId="0" fontId="4" fillId="10" borderId="43" xfId="11" applyFont="1" applyFill="1" applyBorder="1" applyAlignment="1" applyProtection="1">
      <alignment horizontal="center" vertical="center"/>
      <protection locked="0"/>
    </xf>
    <xf numFmtId="0" fontId="4" fillId="10" borderId="55" xfId="11" applyFont="1" applyFill="1" applyBorder="1" applyAlignment="1" applyProtection="1">
      <alignment horizontal="center" vertical="center"/>
      <protection locked="0"/>
    </xf>
    <xf numFmtId="167" fontId="4" fillId="0" borderId="80" xfId="11" applyNumberFormat="1" applyFont="1" applyBorder="1" applyAlignment="1">
      <alignment horizontal="left"/>
    </xf>
    <xf numFmtId="0" fontId="1" fillId="0" borderId="68" xfId="11" applyBorder="1"/>
    <xf numFmtId="0" fontId="1" fillId="10" borderId="68" xfId="11" applyFill="1" applyBorder="1" applyAlignment="1">
      <alignment horizontal="center"/>
    </xf>
    <xf numFmtId="0" fontId="1" fillId="0" borderId="68" xfId="11" applyBorder="1" applyAlignment="1">
      <alignment horizontal="center"/>
    </xf>
    <xf numFmtId="0" fontId="1" fillId="10" borderId="69" xfId="11" applyFill="1" applyBorder="1" applyAlignment="1">
      <alignment horizontal="center"/>
    </xf>
    <xf numFmtId="0" fontId="1" fillId="0" borderId="70" xfId="11" applyBorder="1" applyAlignment="1">
      <alignment horizontal="center"/>
    </xf>
    <xf numFmtId="0" fontId="1" fillId="11" borderId="68" xfId="11" applyFill="1" applyBorder="1" applyAlignment="1">
      <alignment horizontal="center"/>
    </xf>
    <xf numFmtId="0" fontId="15" fillId="0" borderId="81" xfId="11" applyFont="1" applyBorder="1" applyAlignment="1">
      <alignment horizontal="center"/>
    </xf>
    <xf numFmtId="0" fontId="15" fillId="10" borderId="81" xfId="11" applyFont="1" applyFill="1" applyBorder="1" applyAlignment="1">
      <alignment horizontal="center"/>
    </xf>
    <xf numFmtId="0" fontId="15" fillId="10" borderId="82" xfId="11" applyFont="1" applyFill="1" applyBorder="1" applyAlignment="1">
      <alignment horizontal="center"/>
    </xf>
    <xf numFmtId="0" fontId="1" fillId="0" borderId="78" xfId="11" applyBorder="1"/>
    <xf numFmtId="0" fontId="15" fillId="0" borderId="78" xfId="11" applyFont="1" applyBorder="1"/>
    <xf numFmtId="0" fontId="5" fillId="6" borderId="64" xfId="11" applyFont="1" applyFill="1" applyBorder="1" applyAlignment="1">
      <alignment horizontal="center" vertical="center"/>
    </xf>
    <xf numFmtId="166" fontId="4" fillId="4" borderId="65" xfId="11" applyNumberFormat="1" applyFont="1" applyFill="1" applyBorder="1" applyAlignment="1">
      <alignment horizontal="center" vertical="center"/>
    </xf>
    <xf numFmtId="173" fontId="5" fillId="10" borderId="44" xfId="11" applyNumberFormat="1" applyFont="1" applyFill="1" applyBorder="1" applyAlignment="1">
      <alignment horizontal="center" vertical="center"/>
    </xf>
    <xf numFmtId="173" fontId="5" fillId="10" borderId="45" xfId="11" applyNumberFormat="1" applyFont="1" applyFill="1" applyBorder="1" applyAlignment="1">
      <alignment horizontal="center" vertical="center"/>
    </xf>
    <xf numFmtId="173" fontId="5" fillId="11" borderId="47" xfId="11" applyNumberFormat="1" applyFont="1" applyFill="1" applyBorder="1" applyAlignment="1">
      <alignment horizontal="center" vertical="center"/>
    </xf>
    <xf numFmtId="173" fontId="5" fillId="10" borderId="46" xfId="11" applyNumberFormat="1" applyFont="1" applyFill="1" applyBorder="1" applyAlignment="1">
      <alignment horizontal="center" vertical="center"/>
    </xf>
    <xf numFmtId="166" fontId="1" fillId="10" borderId="55" xfId="11" applyNumberFormat="1" applyFont="1" applyFill="1" applyBorder="1" applyAlignment="1">
      <alignment horizontal="center" vertical="center"/>
    </xf>
    <xf numFmtId="166" fontId="1" fillId="10" borderId="56" xfId="11" applyNumberFormat="1" applyFont="1" applyFill="1" applyBorder="1" applyAlignment="1">
      <alignment horizontal="center" vertical="center"/>
    </xf>
    <xf numFmtId="166" fontId="1" fillId="4" borderId="56" xfId="11" applyNumberFormat="1" applyFont="1" applyFill="1" applyBorder="1" applyAlignment="1">
      <alignment horizontal="center" vertical="center"/>
    </xf>
    <xf numFmtId="166" fontId="1" fillId="10" borderId="57" xfId="11" applyNumberFormat="1" applyFont="1" applyFill="1" applyBorder="1" applyAlignment="1">
      <alignment horizontal="center" vertical="center"/>
    </xf>
    <xf numFmtId="166" fontId="1" fillId="4" borderId="59" xfId="11" applyNumberFormat="1" applyFont="1" applyFill="1" applyBorder="1" applyAlignment="1">
      <alignment horizontal="center" vertical="center"/>
    </xf>
    <xf numFmtId="166" fontId="1" fillId="10" borderId="58" xfId="11" applyNumberFormat="1" applyFont="1" applyFill="1" applyBorder="1" applyAlignment="1">
      <alignment horizontal="center" vertical="center"/>
    </xf>
    <xf numFmtId="166" fontId="1" fillId="17" borderId="56" xfId="11" applyNumberFormat="1" applyFont="1" applyFill="1" applyBorder="1" applyAlignment="1">
      <alignment horizontal="center" vertical="center"/>
    </xf>
    <xf numFmtId="166" fontId="1" fillId="11" borderId="56" xfId="11" applyNumberFormat="1" applyFont="1" applyFill="1" applyBorder="1" applyAlignment="1">
      <alignment horizontal="center" vertical="center"/>
    </xf>
    <xf numFmtId="173" fontId="5" fillId="10" borderId="43" xfId="11" applyNumberFormat="1" applyFont="1" applyFill="1" applyBorder="1" applyAlignment="1" applyProtection="1">
      <alignment horizontal="center" vertical="center"/>
      <protection locked="0"/>
    </xf>
    <xf numFmtId="0" fontId="5" fillId="11" borderId="50" xfId="11" applyFont="1" applyFill="1" applyBorder="1" applyAlignment="1" applyProtection="1">
      <alignment horizontal="center" vertical="center"/>
      <protection locked="0"/>
    </xf>
    <xf numFmtId="0" fontId="1" fillId="13" borderId="23" xfId="11" applyFont="1" applyFill="1" applyBorder="1" applyAlignment="1">
      <alignment vertical="center"/>
    </xf>
    <xf numFmtId="0" fontId="1" fillId="16" borderId="23" xfId="11" applyFont="1" applyFill="1" applyBorder="1" applyAlignment="1">
      <alignment vertical="center"/>
    </xf>
    <xf numFmtId="0" fontId="1" fillId="7" borderId="27" xfId="11" applyFont="1" applyFill="1" applyBorder="1" applyAlignment="1">
      <alignment vertical="center"/>
    </xf>
    <xf numFmtId="0" fontId="1" fillId="7" borderId="60" xfId="11" applyFont="1" applyFill="1" applyBorder="1" applyAlignment="1">
      <alignment vertical="center"/>
    </xf>
    <xf numFmtId="0" fontId="1" fillId="7" borderId="23" xfId="11" applyFont="1" applyFill="1" applyBorder="1" applyAlignment="1">
      <alignment vertical="center"/>
    </xf>
    <xf numFmtId="0" fontId="4" fillId="11" borderId="63" xfId="11" applyFont="1" applyFill="1" applyBorder="1" applyAlignment="1" applyProtection="1">
      <alignment horizontal="center" vertical="center"/>
      <protection locked="0"/>
    </xf>
    <xf numFmtId="0" fontId="4" fillId="11" borderId="75" xfId="11" applyFont="1" applyFill="1" applyBorder="1" applyAlignment="1" applyProtection="1">
      <alignment horizontal="center" vertical="center"/>
      <protection locked="0"/>
    </xf>
    <xf numFmtId="0" fontId="4" fillId="11" borderId="45" xfId="11" applyFont="1" applyFill="1" applyBorder="1" applyAlignment="1" applyProtection="1">
      <alignment horizontal="center" vertical="center"/>
      <protection locked="0"/>
    </xf>
    <xf numFmtId="0" fontId="4" fillId="11" borderId="51" xfId="11" applyFont="1" applyFill="1" applyBorder="1" applyAlignment="1" applyProtection="1">
      <alignment horizontal="center" vertical="center"/>
      <protection locked="0"/>
    </xf>
    <xf numFmtId="0" fontId="4" fillId="11" borderId="53" xfId="11" applyFont="1" applyFill="1" applyBorder="1" applyAlignment="1" applyProtection="1">
      <alignment horizontal="center" vertical="center"/>
      <protection locked="0"/>
    </xf>
    <xf numFmtId="0" fontId="4" fillId="15" borderId="23" xfId="11" applyFont="1" applyFill="1" applyBorder="1" applyAlignment="1">
      <alignment vertical="center"/>
    </xf>
    <xf numFmtId="0" fontId="4" fillId="15" borderId="24" xfId="0" applyFont="1" applyFill="1" applyBorder="1" applyAlignment="1">
      <alignment vertical="center"/>
    </xf>
    <xf numFmtId="0" fontId="4" fillId="7" borderId="27" xfId="11" applyFont="1" applyFill="1" applyBorder="1" applyAlignment="1">
      <alignment vertical="center"/>
    </xf>
    <xf numFmtId="0" fontId="1" fillId="7" borderId="61" xfId="11" applyFill="1" applyBorder="1" applyAlignment="1">
      <alignment vertical="center"/>
    </xf>
    <xf numFmtId="0" fontId="4" fillId="7" borderId="60" xfId="11" applyFont="1" applyFill="1" applyBorder="1" applyAlignment="1">
      <alignment vertical="center"/>
    </xf>
    <xf numFmtId="0" fontId="4" fillId="7" borderId="23" xfId="11" applyFont="1" applyFill="1" applyBorder="1" applyAlignment="1">
      <alignment vertical="center"/>
    </xf>
    <xf numFmtId="0" fontId="4" fillId="14" borderId="22" xfId="11" applyFont="1" applyFill="1" applyBorder="1" applyAlignment="1">
      <alignment vertical="center"/>
    </xf>
    <xf numFmtId="0" fontId="4" fillId="14" borderId="23" xfId="0" applyFont="1" applyFill="1" applyBorder="1" applyAlignment="1">
      <alignment vertical="center"/>
    </xf>
    <xf numFmtId="0" fontId="4" fillId="14" borderId="23" xfId="11" applyFont="1" applyFill="1" applyBorder="1" applyAlignment="1">
      <alignment vertical="center"/>
    </xf>
    <xf numFmtId="0" fontId="4" fillId="16" borderId="23" xfId="11" applyFont="1" applyFill="1" applyBorder="1" applyAlignment="1">
      <alignment vertical="center"/>
    </xf>
    <xf numFmtId="0" fontId="4" fillId="16" borderId="23" xfId="0" applyFont="1" applyFill="1" applyBorder="1" applyAlignment="1">
      <alignment vertical="center"/>
    </xf>
    <xf numFmtId="0" fontId="5" fillId="9" borderId="25" xfId="11" applyFont="1" applyFill="1" applyBorder="1" applyAlignment="1">
      <alignment vertical="center"/>
    </xf>
    <xf numFmtId="0" fontId="5" fillId="9" borderId="26" xfId="0" applyFont="1" applyFill="1" applyBorder="1" applyAlignment="1">
      <alignment vertical="center"/>
    </xf>
    <xf numFmtId="0" fontId="11" fillId="10" borderId="30" xfId="11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/>
    </xf>
    <xf numFmtId="0" fontId="0" fillId="10" borderId="10" xfId="0" applyFill="1" applyBorder="1" applyAlignment="1"/>
    <xf numFmtId="0" fontId="0" fillId="10" borderId="31" xfId="0" applyFill="1" applyBorder="1" applyAlignment="1"/>
    <xf numFmtId="0" fontId="12" fillId="10" borderId="32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0" fillId="10" borderId="0" xfId="0" applyFill="1" applyBorder="1" applyAlignment="1"/>
    <xf numFmtId="0" fontId="0" fillId="10" borderId="4" xfId="0" applyFill="1" applyBorder="1" applyAlignment="1"/>
    <xf numFmtId="0" fontId="12" fillId="10" borderId="33" xfId="0" applyFont="1" applyFill="1" applyBorder="1" applyAlignment="1">
      <alignment horizontal="center"/>
    </xf>
    <xf numFmtId="0" fontId="12" fillId="10" borderId="5" xfId="0" applyFont="1" applyFill="1" applyBorder="1" applyAlignment="1">
      <alignment horizontal="center"/>
    </xf>
    <xf numFmtId="0" fontId="0" fillId="10" borderId="5" xfId="0" applyFill="1" applyBorder="1" applyAlignment="1"/>
    <xf numFmtId="0" fontId="0" fillId="10" borderId="11" xfId="0" applyFill="1" applyBorder="1" applyAlignment="1"/>
    <xf numFmtId="0" fontId="1" fillId="13" borderId="22" xfId="11" applyFont="1" applyFill="1" applyBorder="1" applyAlignment="1">
      <alignment vertical="center"/>
    </xf>
    <xf numFmtId="0" fontId="4" fillId="13" borderId="23" xfId="0" applyFont="1" applyFill="1" applyBorder="1" applyAlignment="1">
      <alignment vertical="center"/>
    </xf>
    <xf numFmtId="0" fontId="4" fillId="13" borderId="23" xfId="11" applyFont="1" applyFill="1" applyBorder="1" applyAlignment="1">
      <alignment vertical="center"/>
    </xf>
    <xf numFmtId="0" fontId="4" fillId="13" borderId="24" xfId="0" applyFont="1" applyFill="1" applyBorder="1" applyAlignment="1">
      <alignment vertical="center"/>
    </xf>
    <xf numFmtId="0" fontId="4" fillId="15" borderId="23" xfId="0" applyFont="1" applyFill="1" applyBorder="1" applyAlignment="1">
      <alignment vertical="center"/>
    </xf>
    <xf numFmtId="0" fontId="4" fillId="7" borderId="24" xfId="0" applyFont="1" applyFill="1" applyBorder="1" applyAlignment="1">
      <alignment vertical="center"/>
    </xf>
    <xf numFmtId="0" fontId="5" fillId="8" borderId="22" xfId="11" applyFont="1" applyFill="1" applyBorder="1" applyAlignment="1">
      <alignment vertical="center"/>
    </xf>
    <xf numFmtId="0" fontId="5" fillId="8" borderId="23" xfId="0" applyFont="1" applyFill="1" applyBorder="1" applyAlignment="1">
      <alignment vertical="center"/>
    </xf>
    <xf numFmtId="0" fontId="5" fillId="8" borderId="23" xfId="11" applyFont="1" applyFill="1" applyBorder="1" applyAlignment="1">
      <alignment vertical="center"/>
    </xf>
    <xf numFmtId="0" fontId="5" fillId="8" borderId="79" xfId="0" applyFont="1" applyFill="1" applyBorder="1" applyAlignment="1">
      <alignment vertical="center"/>
    </xf>
    <xf numFmtId="0" fontId="4" fillId="4" borderId="0" xfId="11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1" fillId="0" borderId="14" xfId="11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34" xfId="0" applyBorder="1" applyAlignment="1" applyProtection="1">
      <alignment horizontal="left"/>
      <protection locked="0"/>
    </xf>
    <xf numFmtId="0" fontId="1" fillId="4" borderId="15" xfId="11" applyFill="1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/>
      <protection locked="0"/>
    </xf>
    <xf numFmtId="0" fontId="1" fillId="4" borderId="16" xfId="11" applyFill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29" xfId="0" applyBorder="1" applyAlignment="1" applyProtection="1">
      <alignment horizontal="left"/>
      <protection locked="0"/>
    </xf>
    <xf numFmtId="0" fontId="13" fillId="0" borderId="22" xfId="11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173" fontId="5" fillId="0" borderId="44" xfId="11" applyNumberFormat="1" applyFont="1" applyFill="1" applyBorder="1" applyAlignment="1">
      <alignment horizontal="center" vertical="center"/>
    </xf>
    <xf numFmtId="166" fontId="1" fillId="0" borderId="56" xfId="11" applyNumberFormat="1" applyFont="1" applyFill="1" applyBorder="1" applyAlignment="1">
      <alignment horizontal="center" vertical="center"/>
    </xf>
    <xf numFmtId="0" fontId="4" fillId="0" borderId="36" xfId="11" applyFont="1" applyFill="1" applyBorder="1" applyAlignment="1" applyProtection="1">
      <alignment horizontal="center" vertical="center"/>
      <protection locked="0"/>
    </xf>
    <xf numFmtId="0" fontId="4" fillId="0" borderId="62" xfId="11" applyFont="1" applyFill="1" applyBorder="1" applyAlignment="1" applyProtection="1">
      <alignment horizontal="center" vertical="center"/>
      <protection locked="0"/>
    </xf>
    <xf numFmtId="0" fontId="18" fillId="0" borderId="44" xfId="11" applyFont="1" applyFill="1" applyBorder="1" applyAlignment="1" applyProtection="1">
      <alignment horizontal="center" vertical="center"/>
      <protection locked="0"/>
    </xf>
    <xf numFmtId="0" fontId="4" fillId="0" borderId="50" xfId="11" applyFont="1" applyFill="1" applyBorder="1" applyAlignment="1" applyProtection="1">
      <alignment horizontal="center" vertical="center"/>
      <protection locked="0"/>
    </xf>
    <xf numFmtId="0" fontId="4" fillId="0" borderId="68" xfId="11" applyFont="1" applyFill="1" applyBorder="1" applyAlignment="1" applyProtection="1">
      <alignment horizontal="center" vertical="center"/>
      <protection locked="0"/>
    </xf>
    <xf numFmtId="0" fontId="4" fillId="0" borderId="44" xfId="11" applyFont="1" applyFill="1" applyBorder="1" applyAlignment="1" applyProtection="1">
      <alignment horizontal="center" vertical="center"/>
      <protection locked="0"/>
    </xf>
    <xf numFmtId="0" fontId="4" fillId="0" borderId="56" xfId="11" applyFont="1" applyFill="1" applyBorder="1" applyAlignment="1" applyProtection="1">
      <alignment horizontal="center" vertical="center"/>
      <protection locked="0"/>
    </xf>
    <xf numFmtId="0" fontId="4" fillId="0" borderId="8" xfId="11" applyFont="1" applyFill="1" applyBorder="1" applyAlignment="1" applyProtection="1">
      <alignment horizontal="center" vertical="center"/>
      <protection locked="0"/>
    </xf>
    <xf numFmtId="0" fontId="1" fillId="0" borderId="50" xfId="11" applyFont="1" applyFill="1" applyBorder="1" applyAlignment="1" applyProtection="1">
      <alignment horizontal="center" vertical="center"/>
      <protection locked="0"/>
    </xf>
  </cellXfs>
  <cellStyles count="15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_calendrier_auto_CalendrierMatriciel" xfId="9" xr:uid="{00000000-0005-0000-0000-000009000000}"/>
    <cellStyle name="Normal_CalendrierMatriciel" xfId="10" xr:uid="{00000000-0005-0000-0000-00000A000000}"/>
    <cellStyle name="Normal_FormatConditionnelExemples" xfId="11" xr:uid="{00000000-0005-0000-0000-00000B000000}"/>
    <cellStyle name="Normal_PlanningFormatCond" xfId="12" xr:uid="{00000000-0005-0000-0000-00000C000000}"/>
    <cellStyle name="Total" xfId="13" builtinId="25" customBuiltin="1"/>
    <cellStyle name="YELLOW" xfId="14" xr:uid="{00000000-0005-0000-0000-00000E000000}"/>
  </cellStyles>
  <dxfs count="4">
    <dxf>
      <fill>
        <patternFill>
          <bgColor theme="3" tint="0.39994506668294322"/>
        </patternFill>
      </fill>
    </dxf>
    <dxf>
      <font>
        <b/>
        <i val="0"/>
        <color theme="1"/>
      </font>
      <fill>
        <patternFill patternType="lightUp">
          <bgColor theme="0" tint="-0.34998626667073579"/>
        </patternFill>
      </fill>
    </dxf>
    <dxf>
      <font>
        <color theme="0"/>
      </font>
    </dxf>
    <dxf>
      <font>
        <b/>
        <i val="0"/>
        <color theme="1"/>
      </font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FFF99"/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2" max="2100" min="2014" noThreeD="1" page="10" val="2020"/>
</file>

<file path=xl/ctrlProps/ctrlProp2.xml><?xml version="1.0" encoding="utf-8"?>
<formControlPr xmlns="http://schemas.microsoft.com/office/spreadsheetml/2009/9/main" objectType="Spin" dx="22" fmlaLink="$A$1" max="2100" min="2019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3943350</xdr:colOff>
          <xdr:row>1</xdr:row>
          <xdr:rowOff>9525</xdr:rowOff>
        </xdr:from>
        <xdr:to>
          <xdr:col>1</xdr:col>
          <xdr:colOff>4486275</xdr:colOff>
          <xdr:row>1</xdr:row>
          <xdr:rowOff>1514475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433918</xdr:colOff>
          <xdr:row>1</xdr:row>
          <xdr:rowOff>42334</xdr:rowOff>
        </xdr:from>
        <xdr:to>
          <xdr:col>0</xdr:col>
          <xdr:colOff>783168</xdr:colOff>
          <xdr:row>3</xdr:row>
          <xdr:rowOff>84666</xdr:rowOff>
        </xdr:to>
        <xdr:sp macro="" textlink="">
          <xdr:nvSpPr>
            <xdr:cNvPr id="3074" name="Spinner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538899D1-1D0D-4D07-9B7C-546DDA42C5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F37"/>
  <sheetViews>
    <sheetView workbookViewId="0">
      <selection activeCell="B13" sqref="B13"/>
    </sheetView>
  </sheetViews>
  <sheetFormatPr baseColWidth="10" defaultRowHeight="10.5" x14ac:dyDescent="0.15"/>
  <cols>
    <col min="1" max="1" width="11.42578125" style="7"/>
    <col min="2" max="2" width="67.7109375" style="8" customWidth="1"/>
    <col min="3" max="3" width="11.42578125" style="8"/>
    <col min="4" max="4" width="45.7109375" style="8" customWidth="1"/>
    <col min="5" max="16384" width="11.42578125" style="8"/>
  </cols>
  <sheetData>
    <row r="1" spans="1:6" ht="11.25" thickBot="1" x14ac:dyDescent="0.2">
      <c r="A1" s="7">
        <v>2014</v>
      </c>
    </row>
    <row r="2" spans="1:6" ht="120.75" customHeight="1" thickBot="1" x14ac:dyDescent="0.25">
      <c r="A2" s="7">
        <v>2015</v>
      </c>
      <c r="B2" s="15">
        <v>2020</v>
      </c>
      <c r="C2" s="12"/>
      <c r="D2" s="22">
        <f>SUM(B2+1)</f>
        <v>2021</v>
      </c>
      <c r="F2" s="29"/>
    </row>
    <row r="3" spans="1:6" x14ac:dyDescent="0.15">
      <c r="A3" s="7">
        <v>2016</v>
      </c>
    </row>
    <row r="4" spans="1:6" x14ac:dyDescent="0.15">
      <c r="A4" s="7">
        <v>2017</v>
      </c>
    </row>
    <row r="5" spans="1:6" x14ac:dyDescent="0.15">
      <c r="A5" s="7">
        <v>2018</v>
      </c>
    </row>
    <row r="6" spans="1:6" x14ac:dyDescent="0.15">
      <c r="A6" s="7">
        <v>2019</v>
      </c>
    </row>
    <row r="7" spans="1:6" x14ac:dyDescent="0.15">
      <c r="A7" s="7">
        <v>2020</v>
      </c>
    </row>
    <row r="8" spans="1:6" x14ac:dyDescent="0.15">
      <c r="A8" s="7">
        <v>2021</v>
      </c>
    </row>
    <row r="9" spans="1:6" x14ac:dyDescent="0.15">
      <c r="A9" s="7">
        <v>2022</v>
      </c>
    </row>
    <row r="10" spans="1:6" x14ac:dyDescent="0.15">
      <c r="A10" s="7">
        <v>2023</v>
      </c>
    </row>
    <row r="11" spans="1:6" x14ac:dyDescent="0.15">
      <c r="A11" s="7">
        <v>2024</v>
      </c>
    </row>
    <row r="12" spans="1:6" x14ac:dyDescent="0.15">
      <c r="A12" s="7">
        <v>2025</v>
      </c>
    </row>
    <row r="13" spans="1:6" x14ac:dyDescent="0.15">
      <c r="A13" s="7">
        <v>2026</v>
      </c>
    </row>
    <row r="14" spans="1:6" x14ac:dyDescent="0.15">
      <c r="A14" s="7">
        <v>2027</v>
      </c>
    </row>
    <row r="15" spans="1:6" x14ac:dyDescent="0.15">
      <c r="A15" s="7">
        <v>2028</v>
      </c>
    </row>
    <row r="16" spans="1:6" x14ac:dyDescent="0.15">
      <c r="A16" s="7">
        <v>2029</v>
      </c>
    </row>
    <row r="17" spans="1:1" x14ac:dyDescent="0.15">
      <c r="A17" s="7">
        <v>2030</v>
      </c>
    </row>
    <row r="18" spans="1:1" x14ac:dyDescent="0.15">
      <c r="A18" s="7">
        <v>2031</v>
      </c>
    </row>
    <row r="19" spans="1:1" x14ac:dyDescent="0.15">
      <c r="A19" s="7">
        <v>2032</v>
      </c>
    </row>
    <row r="20" spans="1:1" x14ac:dyDescent="0.15">
      <c r="A20" s="7">
        <v>2033</v>
      </c>
    </row>
    <row r="21" spans="1:1" x14ac:dyDescent="0.15">
      <c r="A21" s="7">
        <v>2034</v>
      </c>
    </row>
    <row r="22" spans="1:1" x14ac:dyDescent="0.15">
      <c r="A22" s="7">
        <v>2035</v>
      </c>
    </row>
    <row r="23" spans="1:1" x14ac:dyDescent="0.15">
      <c r="A23" s="7">
        <v>2036</v>
      </c>
    </row>
    <row r="24" spans="1:1" x14ac:dyDescent="0.15">
      <c r="A24" s="7">
        <v>2037</v>
      </c>
    </row>
    <row r="25" spans="1:1" x14ac:dyDescent="0.15">
      <c r="A25" s="7">
        <v>2038</v>
      </c>
    </row>
    <row r="26" spans="1:1" x14ac:dyDescent="0.15">
      <c r="A26" s="7">
        <v>2039</v>
      </c>
    </row>
    <row r="27" spans="1:1" x14ac:dyDescent="0.15">
      <c r="A27" s="7">
        <v>2040</v>
      </c>
    </row>
    <row r="28" spans="1:1" x14ac:dyDescent="0.15">
      <c r="A28" s="7">
        <v>2041</v>
      </c>
    </row>
    <row r="29" spans="1:1" x14ac:dyDescent="0.15">
      <c r="A29" s="7">
        <v>2042</v>
      </c>
    </row>
    <row r="30" spans="1:1" x14ac:dyDescent="0.15">
      <c r="A30" s="7">
        <v>2043</v>
      </c>
    </row>
    <row r="31" spans="1:1" x14ac:dyDescent="0.15">
      <c r="A31" s="7">
        <v>2044</v>
      </c>
    </row>
    <row r="32" spans="1:1" x14ac:dyDescent="0.15">
      <c r="A32" s="7">
        <v>2045</v>
      </c>
    </row>
    <row r="33" spans="1:1" x14ac:dyDescent="0.15">
      <c r="A33" s="7">
        <v>2046</v>
      </c>
    </row>
    <row r="34" spans="1:1" x14ac:dyDescent="0.15">
      <c r="A34" s="7">
        <v>2047</v>
      </c>
    </row>
    <row r="35" spans="1:1" x14ac:dyDescent="0.15">
      <c r="A35" s="7">
        <v>2048</v>
      </c>
    </row>
    <row r="36" spans="1:1" x14ac:dyDescent="0.15">
      <c r="A36" s="7">
        <v>2049</v>
      </c>
    </row>
    <row r="37" spans="1:1" x14ac:dyDescent="0.15">
      <c r="A37" s="7">
        <v>2050</v>
      </c>
    </row>
  </sheetData>
  <phoneticPr fontId="0" type="noConversion"/>
  <dataValidations count="1">
    <dataValidation type="list" allowBlank="1" showInputMessage="1" showErrorMessage="1" sqref="B2" xr:uid="{00000000-0002-0000-0000-000000000000}">
      <formula1>$A$1:$A$37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1</xdr:col>
                    <xdr:colOff>3943350</xdr:colOff>
                    <xdr:row>1</xdr:row>
                    <xdr:rowOff>9525</xdr:rowOff>
                  </from>
                  <to>
                    <xdr:col>1</xdr:col>
                    <xdr:colOff>4486275</xdr:colOff>
                    <xdr:row>1</xdr:row>
                    <xdr:rowOff>1514475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 tint="-0.249977111117893"/>
    <pageSetUpPr fitToPage="1"/>
  </sheetPr>
  <dimension ref="A1:AW50"/>
  <sheetViews>
    <sheetView showGridLines="0" showZeros="0" tabSelected="1" zoomScale="90" zoomScaleNormal="90" workbookViewId="0">
      <selection activeCell="C1" sqref="C1:AN4"/>
    </sheetView>
  </sheetViews>
  <sheetFormatPr baseColWidth="10" defaultRowHeight="10.5" x14ac:dyDescent="0.15"/>
  <cols>
    <col min="1" max="1" width="19.5703125" style="1" customWidth="1"/>
    <col min="2" max="2" width="15.28515625" style="1" hidden="1" customWidth="1"/>
    <col min="3" max="17" width="7.5703125" style="1" hidden="1" customWidth="1"/>
    <col min="18" max="34" width="7.5703125" style="1" customWidth="1"/>
    <col min="35" max="40" width="7.5703125" style="9" customWidth="1"/>
    <col min="41" max="41" width="1.140625" style="9" customWidth="1"/>
    <col min="42" max="42" width="4.85546875" style="30" customWidth="1"/>
    <col min="43" max="46" width="7" style="13" hidden="1" customWidth="1"/>
    <col min="47" max="47" width="11.42578125" style="13" hidden="1" customWidth="1"/>
    <col min="48" max="48" width="11.42578125" style="13"/>
    <col min="49" max="16384" width="11.42578125" style="1"/>
  </cols>
  <sheetData>
    <row r="1" spans="1:49" ht="18" customHeight="1" x14ac:dyDescent="0.2">
      <c r="A1" s="82">
        <v>2020</v>
      </c>
      <c r="B1" s="35">
        <f>SUM(ANNÉE!B2)</f>
        <v>2020</v>
      </c>
      <c r="C1" s="209" t="str">
        <f>"PLANNING DES VACANCES DE NOËL "&amp;A1</f>
        <v>PLANNING DES VACANCES DE NOËL 2020</v>
      </c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1"/>
      <c r="AJ1" s="211"/>
      <c r="AK1" s="211"/>
      <c r="AL1" s="211"/>
      <c r="AM1" s="211"/>
      <c r="AN1" s="212"/>
      <c r="AP1" s="31" t="s">
        <v>3</v>
      </c>
      <c r="AU1" s="3" t="s">
        <v>0</v>
      </c>
    </row>
    <row r="2" spans="1:49" ht="12.75" customHeight="1" x14ac:dyDescent="0.15">
      <c r="A2" s="33"/>
      <c r="B2" s="35">
        <f>SUM(ANNÉE!D2)</f>
        <v>2021</v>
      </c>
      <c r="C2" s="213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5"/>
      <c r="AJ2" s="215"/>
      <c r="AK2" s="215"/>
      <c r="AL2" s="215"/>
      <c r="AM2" s="215"/>
      <c r="AN2" s="216"/>
      <c r="AU2" s="3"/>
    </row>
    <row r="3" spans="1:49" ht="6.75" customHeight="1" x14ac:dyDescent="0.15">
      <c r="A3" s="37"/>
      <c r="B3" s="35"/>
      <c r="C3" s="213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5"/>
      <c r="AJ3" s="215"/>
      <c r="AK3" s="215"/>
      <c r="AL3" s="215"/>
      <c r="AM3" s="215"/>
      <c r="AN3" s="216"/>
      <c r="AU3" s="3"/>
    </row>
    <row r="4" spans="1:49" ht="11.25" customHeight="1" thickBot="1" x14ac:dyDescent="0.2">
      <c r="A4" s="38"/>
      <c r="B4" s="36">
        <f>DATE($B$2,1,1)</f>
        <v>44197</v>
      </c>
      <c r="C4" s="217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9"/>
      <c r="AJ4" s="219"/>
      <c r="AK4" s="219"/>
      <c r="AL4" s="219"/>
      <c r="AM4" s="219"/>
      <c r="AN4" s="220"/>
      <c r="AU4" s="3"/>
    </row>
    <row r="5" spans="1:49" ht="9" customHeight="1" thickBot="1" x14ac:dyDescent="0.25">
      <c r="A5" s="11"/>
      <c r="B5" s="10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U5" s="5">
        <f>ROUND(DATE(B1,4,MOD(234-11*MOD(B1,19),30))/7,0)*7-6</f>
        <v>43933</v>
      </c>
    </row>
    <row r="6" spans="1:49" ht="14.25" customHeight="1" x14ac:dyDescent="0.15">
      <c r="A6" s="20"/>
      <c r="B6" s="42"/>
      <c r="C6" s="18">
        <v>1</v>
      </c>
      <c r="D6" s="19">
        <v>2</v>
      </c>
      <c r="E6" s="19">
        <v>3</v>
      </c>
      <c r="F6" s="19">
        <v>4</v>
      </c>
      <c r="G6" s="19">
        <v>5</v>
      </c>
      <c r="H6" s="19">
        <v>6</v>
      </c>
      <c r="I6" s="19">
        <v>7</v>
      </c>
      <c r="J6" s="19">
        <v>8</v>
      </c>
      <c r="K6" s="19">
        <v>9</v>
      </c>
      <c r="L6" s="19">
        <v>10</v>
      </c>
      <c r="M6" s="19">
        <v>11</v>
      </c>
      <c r="N6" s="19">
        <v>12</v>
      </c>
      <c r="O6" s="19">
        <v>13</v>
      </c>
      <c r="P6" s="19">
        <v>14</v>
      </c>
      <c r="Q6" s="170">
        <v>15</v>
      </c>
      <c r="R6" s="184">
        <f>DATE(A1,12,25)-(WEEKDAY(DATE(A1,12,25),2)+1)</f>
        <v>44184</v>
      </c>
      <c r="S6" s="172">
        <f>R6+1</f>
        <v>44185</v>
      </c>
      <c r="T6" s="113">
        <f t="shared" ref="T6:AN6" si="0">S6+1</f>
        <v>44186</v>
      </c>
      <c r="U6" s="113">
        <f t="shared" si="0"/>
        <v>44187</v>
      </c>
      <c r="V6" s="113">
        <f t="shared" si="0"/>
        <v>44188</v>
      </c>
      <c r="W6" s="113">
        <f t="shared" si="0"/>
        <v>44189</v>
      </c>
      <c r="X6" s="245">
        <f t="shared" si="0"/>
        <v>44190</v>
      </c>
      <c r="Y6" s="172">
        <f t="shared" si="0"/>
        <v>44191</v>
      </c>
      <c r="Z6" s="173">
        <f t="shared" si="0"/>
        <v>44192</v>
      </c>
      <c r="AA6" s="113">
        <f t="shared" si="0"/>
        <v>44193</v>
      </c>
      <c r="AB6" s="174">
        <f t="shared" si="0"/>
        <v>44194</v>
      </c>
      <c r="AC6" s="113">
        <f t="shared" si="0"/>
        <v>44195</v>
      </c>
      <c r="AD6" s="113">
        <f t="shared" si="0"/>
        <v>44196</v>
      </c>
      <c r="AE6" s="245">
        <f t="shared" si="0"/>
        <v>44197</v>
      </c>
      <c r="AF6" s="172">
        <f t="shared" si="0"/>
        <v>44198</v>
      </c>
      <c r="AG6" s="173">
        <f t="shared" si="0"/>
        <v>44199</v>
      </c>
      <c r="AH6" s="113">
        <f t="shared" si="0"/>
        <v>44200</v>
      </c>
      <c r="AI6" s="174">
        <f t="shared" si="0"/>
        <v>44201</v>
      </c>
      <c r="AJ6" s="113">
        <f t="shared" si="0"/>
        <v>44202</v>
      </c>
      <c r="AK6" s="113">
        <f t="shared" si="0"/>
        <v>44203</v>
      </c>
      <c r="AL6" s="113">
        <f t="shared" si="0"/>
        <v>44204</v>
      </c>
      <c r="AM6" s="172">
        <f t="shared" si="0"/>
        <v>44205</v>
      </c>
      <c r="AN6" s="175">
        <f t="shared" si="0"/>
        <v>44206</v>
      </c>
      <c r="AO6" s="104"/>
      <c r="AP6" s="105"/>
      <c r="AU6" s="4"/>
    </row>
    <row r="7" spans="1:49" ht="14.25" customHeight="1" thickBot="1" x14ac:dyDescent="0.2">
      <c r="A7" s="39"/>
      <c r="B7" s="14"/>
      <c r="C7" s="16">
        <f>DATE($B$1,12,1)</f>
        <v>44166</v>
      </c>
      <c r="D7" s="41">
        <f>SUM(C7+1)</f>
        <v>44167</v>
      </c>
      <c r="E7" s="41">
        <f t="shared" ref="E7:Q7" si="1">SUM(D7+1)</f>
        <v>44168</v>
      </c>
      <c r="F7" s="17">
        <f t="shared" si="1"/>
        <v>44169</v>
      </c>
      <c r="G7" s="17">
        <f t="shared" si="1"/>
        <v>44170</v>
      </c>
      <c r="H7" s="17">
        <f t="shared" si="1"/>
        <v>44171</v>
      </c>
      <c r="I7" s="17">
        <f t="shared" si="1"/>
        <v>44172</v>
      </c>
      <c r="J7" s="17">
        <f t="shared" si="1"/>
        <v>44173</v>
      </c>
      <c r="K7" s="41">
        <f t="shared" si="1"/>
        <v>44174</v>
      </c>
      <c r="L7" s="41">
        <f t="shared" si="1"/>
        <v>44175</v>
      </c>
      <c r="M7" s="17">
        <f t="shared" si="1"/>
        <v>44176</v>
      </c>
      <c r="N7" s="17">
        <f t="shared" si="1"/>
        <v>44177</v>
      </c>
      <c r="O7" s="17">
        <f t="shared" si="1"/>
        <v>44178</v>
      </c>
      <c r="P7" s="17">
        <f t="shared" si="1"/>
        <v>44179</v>
      </c>
      <c r="Q7" s="171">
        <f t="shared" si="1"/>
        <v>44180</v>
      </c>
      <c r="R7" s="176" t="s">
        <v>6</v>
      </c>
      <c r="S7" s="177" t="s">
        <v>7</v>
      </c>
      <c r="T7" s="178" t="s">
        <v>8</v>
      </c>
      <c r="U7" s="178" t="s">
        <v>9</v>
      </c>
      <c r="V7" s="178" t="s">
        <v>10</v>
      </c>
      <c r="W7" s="178" t="s">
        <v>11</v>
      </c>
      <c r="X7" s="246" t="s">
        <v>12</v>
      </c>
      <c r="Y7" s="177" t="s">
        <v>6</v>
      </c>
      <c r="Z7" s="179" t="s">
        <v>7</v>
      </c>
      <c r="AA7" s="182" t="s">
        <v>8</v>
      </c>
      <c r="AB7" s="180" t="s">
        <v>9</v>
      </c>
      <c r="AC7" s="178" t="s">
        <v>10</v>
      </c>
      <c r="AD7" s="178" t="s">
        <v>11</v>
      </c>
      <c r="AE7" s="246" t="s">
        <v>12</v>
      </c>
      <c r="AF7" s="177" t="s">
        <v>6</v>
      </c>
      <c r="AG7" s="179" t="s">
        <v>7</v>
      </c>
      <c r="AH7" s="183" t="s">
        <v>8</v>
      </c>
      <c r="AI7" s="180" t="s">
        <v>9</v>
      </c>
      <c r="AJ7" s="178" t="s">
        <v>10</v>
      </c>
      <c r="AK7" s="178" t="s">
        <v>11</v>
      </c>
      <c r="AL7" s="178" t="s">
        <v>12</v>
      </c>
      <c r="AM7" s="177" t="s">
        <v>6</v>
      </c>
      <c r="AN7" s="181" t="s">
        <v>7</v>
      </c>
      <c r="AU7" s="4"/>
    </row>
    <row r="8" spans="1:49" ht="18.75" customHeight="1" thickBot="1" x14ac:dyDescent="0.2">
      <c r="A8" s="207" t="str">
        <f>agznts!A4</f>
        <v>AA</v>
      </c>
      <c r="B8" s="43">
        <f t="shared" ref="B8:B35" si="2">DATE($B$1,12,1)</f>
        <v>44166</v>
      </c>
      <c r="C8" s="46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42"/>
      <c r="R8" s="148"/>
      <c r="S8" s="149"/>
      <c r="T8" s="111"/>
      <c r="U8" s="111"/>
      <c r="V8" s="111"/>
      <c r="W8" s="111"/>
      <c r="X8" s="247"/>
      <c r="Y8" s="149"/>
      <c r="Z8" s="150"/>
      <c r="AA8" s="111"/>
      <c r="AB8" s="191"/>
      <c r="AC8" s="111"/>
      <c r="AD8" s="111"/>
      <c r="AE8" s="247"/>
      <c r="AF8" s="149"/>
      <c r="AG8" s="150"/>
      <c r="AH8" s="111"/>
      <c r="AI8" s="191"/>
      <c r="AJ8" s="111"/>
      <c r="AK8" s="111"/>
      <c r="AL8" s="111"/>
      <c r="AM8" s="149"/>
      <c r="AN8" s="151"/>
      <c r="AO8" s="13"/>
      <c r="AP8" s="32" t="s">
        <v>3</v>
      </c>
      <c r="AU8" s="3" t="s">
        <v>1</v>
      </c>
      <c r="AW8" s="34" t="s">
        <v>4</v>
      </c>
    </row>
    <row r="9" spans="1:49" ht="18.75" hidden="1" customHeight="1" x14ac:dyDescent="0.15">
      <c r="A9" s="208"/>
      <c r="B9" s="44">
        <f t="shared" si="2"/>
        <v>44166</v>
      </c>
      <c r="C9" s="47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143"/>
      <c r="S9" s="143"/>
      <c r="T9" s="112"/>
      <c r="U9" s="112"/>
      <c r="V9" s="112"/>
      <c r="W9" s="112"/>
      <c r="X9" s="248"/>
      <c r="Y9" s="143"/>
      <c r="Z9" s="145"/>
      <c r="AA9" s="112"/>
      <c r="AB9" s="192"/>
      <c r="AC9" s="112"/>
      <c r="AD9" s="112"/>
      <c r="AE9" s="248"/>
      <c r="AF9" s="143"/>
      <c r="AG9" s="145"/>
      <c r="AH9" s="131"/>
      <c r="AI9" s="192"/>
      <c r="AJ9" s="112"/>
      <c r="AK9" s="112"/>
      <c r="AL9" s="112"/>
      <c r="AM9" s="143"/>
      <c r="AN9" s="147"/>
      <c r="AO9" s="13"/>
      <c r="AP9" s="32"/>
      <c r="AU9" s="6">
        <f>DATE(B2,1,1)</f>
        <v>44197</v>
      </c>
      <c r="AW9" s="34"/>
    </row>
    <row r="10" spans="1:49" ht="18.75" customHeight="1" thickBot="1" x14ac:dyDescent="0.2">
      <c r="A10" s="221" t="str">
        <f>agznts!A5</f>
        <v>BB</v>
      </c>
      <c r="B10" s="51">
        <f t="shared" si="2"/>
        <v>44166</v>
      </c>
      <c r="C10" s="52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88"/>
      <c r="S10" s="88"/>
      <c r="T10" s="134"/>
      <c r="U10" s="193"/>
      <c r="V10" s="56"/>
      <c r="W10" s="56"/>
      <c r="X10" s="249"/>
      <c r="Y10" s="83"/>
      <c r="Z10" s="84"/>
      <c r="AA10" s="56"/>
      <c r="AB10" s="57"/>
      <c r="AC10" s="56"/>
      <c r="AD10" s="56"/>
      <c r="AE10" s="249"/>
      <c r="AF10" s="83"/>
      <c r="AG10" s="84"/>
      <c r="AH10" s="114"/>
      <c r="AI10" s="57"/>
      <c r="AJ10" s="56"/>
      <c r="AK10" s="56"/>
      <c r="AL10" s="56"/>
      <c r="AM10" s="83"/>
      <c r="AN10" s="95"/>
      <c r="AO10" s="13"/>
      <c r="AP10" s="32" t="s">
        <v>3</v>
      </c>
      <c r="AU10" s="6">
        <f>DATE(B1,5,1)</f>
        <v>43952</v>
      </c>
      <c r="AW10" s="34" t="s">
        <v>5</v>
      </c>
    </row>
    <row r="11" spans="1:49" ht="18.75" hidden="1" customHeight="1" x14ac:dyDescent="0.15">
      <c r="A11" s="222"/>
      <c r="B11" s="58">
        <f t="shared" si="2"/>
        <v>44166</v>
      </c>
      <c r="C11" s="59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85"/>
      <c r="S11" s="85"/>
      <c r="T11" s="77"/>
      <c r="U11" s="194"/>
      <c r="V11" s="77"/>
      <c r="W11" s="77"/>
      <c r="X11" s="250"/>
      <c r="Y11" s="85"/>
      <c r="Z11" s="86"/>
      <c r="AA11" s="77"/>
      <c r="AB11" s="195"/>
      <c r="AC11" s="77"/>
      <c r="AD11" s="77"/>
      <c r="AE11" s="250"/>
      <c r="AF11" s="85"/>
      <c r="AG11" s="86"/>
      <c r="AH11" s="77"/>
      <c r="AI11" s="195"/>
      <c r="AJ11" s="77"/>
      <c r="AK11" s="77"/>
      <c r="AL11" s="77"/>
      <c r="AM11" s="85"/>
      <c r="AN11" s="96"/>
      <c r="AO11" s="13"/>
      <c r="AP11" s="32"/>
      <c r="AU11" s="6">
        <f>DATE(B1,5,8)</f>
        <v>43959</v>
      </c>
    </row>
    <row r="12" spans="1:49" ht="18.75" customHeight="1" thickBot="1" x14ac:dyDescent="0.2">
      <c r="A12" s="223" t="str">
        <f>agznts!A6</f>
        <v>CC</v>
      </c>
      <c r="B12" s="65">
        <f t="shared" si="2"/>
        <v>44166</v>
      </c>
      <c r="C12" s="59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85"/>
      <c r="S12" s="85"/>
      <c r="T12" s="77"/>
      <c r="U12" s="194"/>
      <c r="V12" s="185" t="s">
        <v>13</v>
      </c>
      <c r="W12" s="185" t="s">
        <v>13</v>
      </c>
      <c r="X12" s="250"/>
      <c r="Y12" s="85"/>
      <c r="Z12" s="86"/>
      <c r="AA12" s="140"/>
      <c r="AB12" s="195"/>
      <c r="AC12" s="77"/>
      <c r="AD12" s="77"/>
      <c r="AE12" s="250"/>
      <c r="AF12" s="85"/>
      <c r="AG12" s="86"/>
      <c r="AH12" s="77"/>
      <c r="AI12" s="195"/>
      <c r="AJ12" s="77"/>
      <c r="AK12" s="77"/>
      <c r="AL12" s="77"/>
      <c r="AM12" s="85"/>
      <c r="AN12" s="96"/>
      <c r="AO12" s="13"/>
      <c r="AP12" s="32"/>
      <c r="AU12" s="6">
        <f>DATE(B1,7,14)</f>
        <v>44026</v>
      </c>
    </row>
    <row r="13" spans="1:49" ht="18.75" hidden="1" customHeight="1" x14ac:dyDescent="0.15">
      <c r="A13" s="224"/>
      <c r="B13" s="66">
        <f t="shared" si="2"/>
        <v>44166</v>
      </c>
      <c r="C13" s="67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117"/>
      <c r="S13" s="117"/>
      <c r="T13" s="118"/>
      <c r="U13" s="119"/>
      <c r="V13" s="118"/>
      <c r="W13" s="120"/>
      <c r="X13" s="251"/>
      <c r="Y13" s="117"/>
      <c r="Z13" s="121"/>
      <c r="AA13" s="112"/>
      <c r="AB13" s="122"/>
      <c r="AC13" s="120"/>
      <c r="AD13" s="120"/>
      <c r="AE13" s="251"/>
      <c r="AF13" s="117"/>
      <c r="AG13" s="121"/>
      <c r="AH13" s="123"/>
      <c r="AI13" s="122"/>
      <c r="AJ13" s="120"/>
      <c r="AK13" s="120"/>
      <c r="AL13" s="120"/>
      <c r="AM13" s="117"/>
      <c r="AN13" s="124"/>
      <c r="AO13" s="13"/>
      <c r="AP13" s="32"/>
      <c r="AU13" s="6">
        <f>DATE(B1,8,15)</f>
        <v>44058</v>
      </c>
    </row>
    <row r="14" spans="1:49" ht="18.75" customHeight="1" thickBot="1" x14ac:dyDescent="0.2">
      <c r="A14" s="202" t="str">
        <f>agznts!A7</f>
        <v>DD</v>
      </c>
      <c r="B14" s="51">
        <f t="shared" si="2"/>
        <v>44166</v>
      </c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115"/>
      <c r="R14" s="133"/>
      <c r="S14" s="92" t="str">
        <f>IF(COUNTIF(R14,"*WE*"),"WE","")</f>
        <v/>
      </c>
      <c r="T14" s="54" t="str">
        <f>IF(COUNTIF(S14,"*WE*"),"REPOS","")</f>
        <v/>
      </c>
      <c r="U14" s="73"/>
      <c r="V14" s="54" t="str">
        <f>IF(COUNTIF(R22,"*WE*"),"REPOS","")</f>
        <v/>
      </c>
      <c r="W14" s="74" t="str">
        <f>IF(COUNTIF(R22,"*WE*"),"REPOS","")</f>
        <v/>
      </c>
      <c r="X14" s="252"/>
      <c r="Y14" s="88" t="str">
        <f>IF(COUNTIF(R22,"*WE*"),"WE","")</f>
        <v/>
      </c>
      <c r="Z14" s="89" t="str">
        <f>IF(COUNTIF(Y14,"*WE*"),"WE","")</f>
        <v/>
      </c>
      <c r="AA14" s="134" t="str">
        <f>IF(COUNTIF(Y14,"*WE*"),"REPOS","")</f>
        <v/>
      </c>
      <c r="AB14" s="75"/>
      <c r="AC14" s="74" t="str">
        <f>IF(COUNTIF(R18,"*WE*"),"REPOS","")</f>
        <v>REPOS</v>
      </c>
      <c r="AD14" s="74" t="str">
        <f>IF(COUNTIF(R18,"*WE*"),"REPOS","")</f>
        <v>REPOS</v>
      </c>
      <c r="AE14" s="252"/>
      <c r="AF14" s="88" t="str">
        <f>IF(COUNTIF(R18,"*WE*"),"WE","")</f>
        <v>WE</v>
      </c>
      <c r="AG14" s="89" t="str">
        <f>IF(COUNTIF(AF14,"*WE*"),"WE","")</f>
        <v>WE</v>
      </c>
      <c r="AH14" s="134" t="str">
        <f t="shared" ref="AH14:AH20" si="3">IF(COUNTIF(AF14,"*WE*"),"REPOS","")</f>
        <v>REPOS</v>
      </c>
      <c r="AI14" s="75"/>
      <c r="AJ14" s="74" t="str">
        <f>IF(COUNTIF(R14,"*WE*"),"REPOS","")</f>
        <v/>
      </c>
      <c r="AK14" s="74" t="str">
        <f>IF(COUNTIF(R14,"*WE*"),"REPOS","")</f>
        <v/>
      </c>
      <c r="AL14" s="74"/>
      <c r="AM14" s="88" t="str">
        <f>IF(COUNTIF(R14,"*WE*"),"WE","")</f>
        <v/>
      </c>
      <c r="AN14" s="98" t="str">
        <f>IF(COUNTIF(AM14,"*WE*"),"WE","")</f>
        <v/>
      </c>
      <c r="AO14" s="13"/>
      <c r="AP14" s="32"/>
      <c r="AU14" s="6">
        <f>DATE(B1,11,1)</f>
        <v>44136</v>
      </c>
    </row>
    <row r="15" spans="1:49" ht="18.75" hidden="1" customHeight="1" x14ac:dyDescent="0.15">
      <c r="A15" s="203"/>
      <c r="B15" s="58">
        <f t="shared" si="2"/>
        <v>44166</v>
      </c>
      <c r="C15" s="59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116"/>
      <c r="R15" s="135"/>
      <c r="S15" s="93"/>
      <c r="T15" s="61"/>
      <c r="U15" s="62"/>
      <c r="V15" s="61"/>
      <c r="W15" s="63"/>
      <c r="X15" s="250"/>
      <c r="Y15" s="85"/>
      <c r="Z15" s="90"/>
      <c r="AA15" s="77"/>
      <c r="AB15" s="64"/>
      <c r="AC15" s="63"/>
      <c r="AD15" s="63"/>
      <c r="AE15" s="250"/>
      <c r="AF15" s="85"/>
      <c r="AG15" s="90"/>
      <c r="AH15" s="77" t="str">
        <f t="shared" si="3"/>
        <v/>
      </c>
      <c r="AI15" s="64"/>
      <c r="AJ15" s="63"/>
      <c r="AK15" s="63"/>
      <c r="AL15" s="63"/>
      <c r="AM15" s="85"/>
      <c r="AN15" s="99"/>
      <c r="AO15" s="13"/>
      <c r="AP15" s="32"/>
      <c r="AU15" s="6">
        <f>DATE(B1,11,11)</f>
        <v>44146</v>
      </c>
    </row>
    <row r="16" spans="1:49" ht="18.75" customHeight="1" thickBot="1" x14ac:dyDescent="0.2">
      <c r="A16" s="204" t="str">
        <f>agznts!A8</f>
        <v>EE</v>
      </c>
      <c r="B16" s="65">
        <f t="shared" si="2"/>
        <v>44166</v>
      </c>
      <c r="C16" s="59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116"/>
      <c r="R16" s="136"/>
      <c r="S16" s="93" t="str">
        <f t="shared" ref="S16:S24" si="4">IF(COUNTIF(R16,"*WE*"),"WE","")</f>
        <v/>
      </c>
      <c r="T16" s="61" t="str">
        <f t="shared" ref="T16:T24" si="5">IF(COUNTIF(S16,"*WE*"),"REPOS","")</f>
        <v/>
      </c>
      <c r="U16" s="76"/>
      <c r="V16" s="61" t="str">
        <f>IF(COUNTIF(R24,"*WE*"),"REPOS","")</f>
        <v/>
      </c>
      <c r="W16" s="63" t="str">
        <f>IF(COUNTIF(R24,"*WE*"),"REPOS","")</f>
        <v/>
      </c>
      <c r="X16" s="250"/>
      <c r="Y16" s="85" t="str">
        <f>IF(COUNTIF(R24,"*WE*"),"WE","")</f>
        <v/>
      </c>
      <c r="Z16" s="90" t="str">
        <f t="shared" ref="Z16:Z24" si="6">IF(COUNTIF(Y16,"*WE*"),"WE","")</f>
        <v/>
      </c>
      <c r="AA16" s="77" t="str">
        <f t="shared" ref="AA16:AA24" si="7">IF(COUNTIF(Y16,"*WE*"),"REPOS","")</f>
        <v/>
      </c>
      <c r="AB16" s="80"/>
      <c r="AC16" s="63" t="str">
        <f>IF(COUNTIF(R20,"*WE*"),"REPOS","")</f>
        <v>REPOS</v>
      </c>
      <c r="AD16" s="63" t="str">
        <f>IF(COUNTIF(R20,"*WE*"),"REPOS","")</f>
        <v>REPOS</v>
      </c>
      <c r="AE16" s="250"/>
      <c r="AF16" s="85" t="str">
        <f>IF(COUNTIF(R20,"*WE*"),"WE","")</f>
        <v>WE</v>
      </c>
      <c r="AG16" s="90" t="str">
        <f t="shared" ref="AG16:AG24" si="8">IF(COUNTIF(AF16,"*WE*"),"WE","")</f>
        <v>WE</v>
      </c>
      <c r="AH16" s="77" t="str">
        <f t="shared" si="3"/>
        <v>REPOS</v>
      </c>
      <c r="AI16" s="64"/>
      <c r="AJ16" s="63" t="str">
        <f>IF(COUNTIF(R16,"*WE*"),"REPOS","")</f>
        <v/>
      </c>
      <c r="AK16" s="63" t="str">
        <f>IF(COUNTIF(R16,"*WE*"),"REPOS","")</f>
        <v/>
      </c>
      <c r="AL16" s="63"/>
      <c r="AM16" s="85" t="str">
        <f>IF(COUNTIF(R16,"*WE*"),"WE","")</f>
        <v/>
      </c>
      <c r="AN16" s="99" t="str">
        <f t="shared" ref="AN16:AN24" si="9">IF(COUNTIF(AM16,"*WE*"),"WE","")</f>
        <v/>
      </c>
      <c r="AO16" s="13"/>
      <c r="AP16" s="32"/>
      <c r="AU16" s="6">
        <f>DATE(B1,12,25)</f>
        <v>44190</v>
      </c>
    </row>
    <row r="17" spans="1:47" ht="18.75" hidden="1" customHeight="1" x14ac:dyDescent="0.15">
      <c r="A17" s="204"/>
      <c r="B17" s="58">
        <f t="shared" si="2"/>
        <v>44166</v>
      </c>
      <c r="C17" s="59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116"/>
      <c r="R17" s="135"/>
      <c r="S17" s="93" t="str">
        <f t="shared" si="4"/>
        <v/>
      </c>
      <c r="T17" s="61" t="str">
        <f t="shared" si="5"/>
        <v/>
      </c>
      <c r="U17" s="62"/>
      <c r="V17" s="61"/>
      <c r="W17" s="63"/>
      <c r="X17" s="250"/>
      <c r="Y17" s="85"/>
      <c r="Z17" s="90" t="str">
        <f t="shared" si="6"/>
        <v/>
      </c>
      <c r="AA17" s="77" t="str">
        <f t="shared" si="7"/>
        <v/>
      </c>
      <c r="AB17" s="64"/>
      <c r="AC17" s="63"/>
      <c r="AD17" s="63"/>
      <c r="AE17" s="250"/>
      <c r="AF17" s="85"/>
      <c r="AG17" s="90" t="str">
        <f t="shared" si="8"/>
        <v/>
      </c>
      <c r="AH17" s="77" t="str">
        <f t="shared" si="3"/>
        <v/>
      </c>
      <c r="AI17" s="64"/>
      <c r="AJ17" s="63"/>
      <c r="AK17" s="63"/>
      <c r="AL17" s="63"/>
      <c r="AM17" s="85"/>
      <c r="AN17" s="99" t="str">
        <f t="shared" si="9"/>
        <v/>
      </c>
      <c r="AO17" s="13"/>
      <c r="AP17" s="32"/>
      <c r="AU17" s="5">
        <f>AU5+1</f>
        <v>43934</v>
      </c>
    </row>
    <row r="18" spans="1:47" ht="18.75" customHeight="1" thickBot="1" x14ac:dyDescent="0.2">
      <c r="A18" s="205" t="str">
        <f>agznts!A9</f>
        <v>FF</v>
      </c>
      <c r="B18" s="65">
        <f t="shared" si="2"/>
        <v>44166</v>
      </c>
      <c r="C18" s="59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116"/>
      <c r="R18" s="136" t="s">
        <v>5</v>
      </c>
      <c r="S18" s="93" t="str">
        <f t="shared" si="4"/>
        <v>WE</v>
      </c>
      <c r="T18" s="61" t="str">
        <f t="shared" si="5"/>
        <v>REPOS</v>
      </c>
      <c r="U18" s="76"/>
      <c r="V18" s="61" t="str">
        <f>IF(COUNTIF(R14,"*WE*"),"REPOS","")</f>
        <v/>
      </c>
      <c r="W18" s="63" t="str">
        <f>IF(COUNTIF(R14,"*WE*"),"REPOS","")</f>
        <v/>
      </c>
      <c r="X18" s="255"/>
      <c r="Y18" s="85" t="str">
        <f>IF(COUNTIF(R14,"*WE*"),"WE","")</f>
        <v/>
      </c>
      <c r="Z18" s="90" t="str">
        <f t="shared" si="6"/>
        <v/>
      </c>
      <c r="AA18" s="77" t="str">
        <f t="shared" si="7"/>
        <v/>
      </c>
      <c r="AB18" s="80"/>
      <c r="AC18" s="63" t="str">
        <f>IF(COUNTIF(R22,"*WE*"),"REPOS","")</f>
        <v/>
      </c>
      <c r="AD18" s="63" t="str">
        <f>IF(COUNTIF(R22,"*WE*"),"REPOS","")</f>
        <v/>
      </c>
      <c r="AE18" s="250"/>
      <c r="AF18" s="85" t="str">
        <f>IF(COUNTIF(R22,"*WE*"),"WE","")</f>
        <v/>
      </c>
      <c r="AG18" s="90" t="str">
        <f t="shared" si="8"/>
        <v/>
      </c>
      <c r="AH18" s="77" t="str">
        <f t="shared" si="3"/>
        <v/>
      </c>
      <c r="AI18" s="64"/>
      <c r="AJ18" s="63" t="str">
        <f>IF(COUNTIF(R18,"*WE*"),"REPOS","")</f>
        <v>REPOS</v>
      </c>
      <c r="AK18" s="63" t="str">
        <f>IF(COUNTIF(R18,"*WE*"),"REPOS","")</f>
        <v>REPOS</v>
      </c>
      <c r="AL18" s="63"/>
      <c r="AM18" s="85" t="str">
        <f>IF(COUNTIF(R18,"*WE*"),"WE","")</f>
        <v>WE</v>
      </c>
      <c r="AN18" s="99" t="str">
        <f t="shared" si="9"/>
        <v>WE</v>
      </c>
      <c r="AO18" s="13"/>
      <c r="AP18" s="32"/>
      <c r="AU18" s="5">
        <f>AU5+39</f>
        <v>43972</v>
      </c>
    </row>
    <row r="19" spans="1:47" ht="18.75" hidden="1" customHeight="1" x14ac:dyDescent="0.15">
      <c r="A19" s="206"/>
      <c r="B19" s="58">
        <f t="shared" si="2"/>
        <v>44166</v>
      </c>
      <c r="C19" s="59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116"/>
      <c r="R19" s="135"/>
      <c r="S19" s="93" t="str">
        <f t="shared" si="4"/>
        <v/>
      </c>
      <c r="T19" s="61" t="str">
        <f t="shared" si="5"/>
        <v/>
      </c>
      <c r="U19" s="62"/>
      <c r="V19" s="61"/>
      <c r="W19" s="63"/>
      <c r="X19" s="250"/>
      <c r="Y19" s="85"/>
      <c r="Z19" s="90" t="str">
        <f t="shared" si="6"/>
        <v/>
      </c>
      <c r="AA19" s="77" t="str">
        <f t="shared" si="7"/>
        <v/>
      </c>
      <c r="AB19" s="64"/>
      <c r="AC19" s="63"/>
      <c r="AD19" s="63"/>
      <c r="AE19" s="250"/>
      <c r="AF19" s="85"/>
      <c r="AG19" s="90" t="str">
        <f t="shared" si="8"/>
        <v/>
      </c>
      <c r="AH19" s="77" t="str">
        <f t="shared" si="3"/>
        <v/>
      </c>
      <c r="AI19" s="64"/>
      <c r="AJ19" s="63"/>
      <c r="AK19" s="63"/>
      <c r="AL19" s="63"/>
      <c r="AM19" s="85"/>
      <c r="AN19" s="99" t="str">
        <f t="shared" si="9"/>
        <v/>
      </c>
      <c r="AO19" s="13"/>
      <c r="AP19" s="32"/>
      <c r="AU19" s="5">
        <f>AU5+50</f>
        <v>43983</v>
      </c>
    </row>
    <row r="20" spans="1:47" ht="18.75" customHeight="1" thickBot="1" x14ac:dyDescent="0.2">
      <c r="A20" s="205" t="str">
        <f>agznts!A10</f>
        <v>GG</v>
      </c>
      <c r="B20" s="65">
        <f t="shared" si="2"/>
        <v>44166</v>
      </c>
      <c r="C20" s="59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116"/>
      <c r="R20" s="136" t="s">
        <v>5</v>
      </c>
      <c r="S20" s="93" t="str">
        <f t="shared" si="4"/>
        <v>WE</v>
      </c>
      <c r="T20" s="61" t="str">
        <f t="shared" si="5"/>
        <v>REPOS</v>
      </c>
      <c r="U20" s="76"/>
      <c r="V20" s="77" t="str">
        <f>IF(COUNTIF(R16,"*WE*"),"REPOS","")</f>
        <v/>
      </c>
      <c r="W20" s="77" t="str">
        <f>IF(COUNTIF(R16,"*WE*"),"REPOS","")</f>
        <v/>
      </c>
      <c r="X20" s="255"/>
      <c r="Y20" s="85" t="str">
        <f>IF(COUNTIF(R16,"*WE*"),"WE","")</f>
        <v/>
      </c>
      <c r="Z20" s="90" t="str">
        <f t="shared" si="6"/>
        <v/>
      </c>
      <c r="AA20" s="77" t="str">
        <f t="shared" si="7"/>
        <v/>
      </c>
      <c r="AB20" s="81"/>
      <c r="AC20" s="77" t="str">
        <f>IF(COUNTIF(R24,"*WE*"),"REPOS","")</f>
        <v/>
      </c>
      <c r="AD20" s="77" t="str">
        <f>IF(COUNTIF(R24,"*WE*"),"REPOS","")</f>
        <v/>
      </c>
      <c r="AE20" s="250"/>
      <c r="AF20" s="85" t="str">
        <f>IF(COUNTIF(R24,"*WE*"),"WE","")</f>
        <v/>
      </c>
      <c r="AG20" s="90" t="str">
        <f t="shared" si="8"/>
        <v/>
      </c>
      <c r="AH20" s="77" t="str">
        <f t="shared" si="3"/>
        <v/>
      </c>
      <c r="AI20" s="64"/>
      <c r="AJ20" s="63" t="str">
        <f>IF(COUNTIF(R20,"*WE*"),"REPOS","")</f>
        <v>REPOS</v>
      </c>
      <c r="AK20" s="63" t="str">
        <f>IF(COUNTIF(R20,"*WE*"),"REPOS","")</f>
        <v>REPOS</v>
      </c>
      <c r="AL20" s="63"/>
      <c r="AM20" s="85" t="str">
        <f>IF(COUNTIF(R20,"*WE*"),"WE","")</f>
        <v>WE</v>
      </c>
      <c r="AN20" s="99" t="str">
        <f t="shared" si="9"/>
        <v>WE</v>
      </c>
      <c r="AO20" s="13"/>
      <c r="AP20" s="32"/>
    </row>
    <row r="21" spans="1:47" ht="18.75" hidden="1" customHeight="1" x14ac:dyDescent="0.15">
      <c r="A21" s="206"/>
      <c r="B21" s="78">
        <f t="shared" si="2"/>
        <v>44166</v>
      </c>
      <c r="C21" s="59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116"/>
      <c r="R21" s="135"/>
      <c r="S21" s="93" t="str">
        <f t="shared" si="4"/>
        <v/>
      </c>
      <c r="T21" s="61" t="str">
        <f t="shared" si="5"/>
        <v/>
      </c>
      <c r="U21" s="62"/>
      <c r="V21" s="61"/>
      <c r="W21" s="63"/>
      <c r="X21" s="250"/>
      <c r="Y21" s="85"/>
      <c r="Z21" s="90" t="str">
        <f t="shared" si="6"/>
        <v/>
      </c>
      <c r="AA21" s="77" t="str">
        <f t="shared" si="7"/>
        <v/>
      </c>
      <c r="AB21" s="64"/>
      <c r="AC21" s="63"/>
      <c r="AD21" s="63"/>
      <c r="AE21" s="250"/>
      <c r="AF21" s="85"/>
      <c r="AG21" s="90" t="str">
        <f t="shared" si="8"/>
        <v/>
      </c>
      <c r="AH21" s="77" t="str">
        <f t="shared" ref="AH21:AH23" si="10">IF(COUNTIF(R25,"*WE*"),"REPOS","")</f>
        <v/>
      </c>
      <c r="AI21" s="64"/>
      <c r="AJ21" s="63"/>
      <c r="AK21" s="63"/>
      <c r="AL21" s="63"/>
      <c r="AM21" s="85"/>
      <c r="AN21" s="99" t="str">
        <f t="shared" si="9"/>
        <v/>
      </c>
      <c r="AO21" s="13"/>
      <c r="AP21" s="32"/>
    </row>
    <row r="22" spans="1:47" ht="18.75" customHeight="1" thickBot="1" x14ac:dyDescent="0.2">
      <c r="A22" s="196" t="str">
        <f>agznts!A11</f>
        <v>HH</v>
      </c>
      <c r="B22" s="65">
        <f t="shared" si="2"/>
        <v>44166</v>
      </c>
      <c r="C22" s="59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116"/>
      <c r="R22" s="136"/>
      <c r="S22" s="93" t="str">
        <f t="shared" si="4"/>
        <v/>
      </c>
      <c r="T22" s="61" t="str">
        <f t="shared" si="5"/>
        <v/>
      </c>
      <c r="U22" s="62"/>
      <c r="V22" s="61" t="str">
        <f>IF(COUNTIF(R18,"*WE*"),"REPOS","")</f>
        <v>REPOS</v>
      </c>
      <c r="W22" s="63" t="str">
        <f>IF(COUNTIF(R18,"*WE*"),"REPOS","")</f>
        <v>REPOS</v>
      </c>
      <c r="X22" s="250"/>
      <c r="Y22" s="85" t="str">
        <f>IF(COUNTIF(R18,"*WE*"),"WE","")</f>
        <v>WE</v>
      </c>
      <c r="Z22" s="90" t="str">
        <f t="shared" si="6"/>
        <v>WE</v>
      </c>
      <c r="AA22" s="77" t="str">
        <f t="shared" si="7"/>
        <v>REPOS</v>
      </c>
      <c r="AB22" s="80"/>
      <c r="AC22" s="63" t="str">
        <f>IF(COUNTIF(R14,"*WE*"),"REPOS","")</f>
        <v/>
      </c>
      <c r="AD22" s="63" t="str">
        <f>IF(COUNTIF(R14,"*WE*"),"REPOS","")</f>
        <v/>
      </c>
      <c r="AE22" s="250"/>
      <c r="AF22" s="85" t="str">
        <f>IF(COUNTIF(R14,"*WE*"),"WE","")</f>
        <v/>
      </c>
      <c r="AG22" s="90" t="str">
        <f t="shared" si="8"/>
        <v/>
      </c>
      <c r="AH22" s="77" t="str">
        <f>IF(COUNTIF(AF22,"*WE*"),"REPOS","")</f>
        <v/>
      </c>
      <c r="AI22" s="64"/>
      <c r="AJ22" s="63" t="str">
        <f>IF(COUNTIF(R22,"*WE*"),"REPOS","")</f>
        <v/>
      </c>
      <c r="AK22" s="63" t="str">
        <f>IF(COUNTIF(R22,"*WE*"),"REPOS","")</f>
        <v/>
      </c>
      <c r="AL22" s="63"/>
      <c r="AM22" s="85" t="str">
        <f>IF(COUNTIF(R22,"*WE*"),"WE","")</f>
        <v/>
      </c>
      <c r="AN22" s="99" t="str">
        <f t="shared" si="9"/>
        <v/>
      </c>
      <c r="AO22" s="13"/>
      <c r="AP22" s="32"/>
    </row>
    <row r="23" spans="1:47" ht="18.75" hidden="1" customHeight="1" x14ac:dyDescent="0.15">
      <c r="A23" s="225"/>
      <c r="B23" s="58">
        <f t="shared" si="2"/>
        <v>44166</v>
      </c>
      <c r="C23" s="59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116"/>
      <c r="R23" s="135"/>
      <c r="S23" s="93" t="str">
        <f t="shared" si="4"/>
        <v/>
      </c>
      <c r="T23" s="61" t="str">
        <f t="shared" si="5"/>
        <v/>
      </c>
      <c r="U23" s="62"/>
      <c r="V23" s="61"/>
      <c r="W23" s="63"/>
      <c r="X23" s="250"/>
      <c r="Y23" s="85"/>
      <c r="Z23" s="90" t="str">
        <f t="shared" si="6"/>
        <v/>
      </c>
      <c r="AA23" s="77" t="str">
        <f t="shared" si="7"/>
        <v/>
      </c>
      <c r="AB23" s="64"/>
      <c r="AC23" s="63"/>
      <c r="AD23" s="63"/>
      <c r="AE23" s="250"/>
      <c r="AF23" s="85"/>
      <c r="AG23" s="90" t="str">
        <f t="shared" si="8"/>
        <v/>
      </c>
      <c r="AH23" s="77" t="str">
        <f t="shared" si="10"/>
        <v/>
      </c>
      <c r="AI23" s="64"/>
      <c r="AJ23" s="63"/>
      <c r="AK23" s="63"/>
      <c r="AL23" s="63"/>
      <c r="AM23" s="85"/>
      <c r="AN23" s="99" t="str">
        <f t="shared" si="9"/>
        <v/>
      </c>
      <c r="AO23" s="13"/>
      <c r="AP23" s="32"/>
    </row>
    <row r="24" spans="1:47" ht="18.75" customHeight="1" thickBot="1" x14ac:dyDescent="0.2">
      <c r="A24" s="196" t="str">
        <f>agznts!A12</f>
        <v>II</v>
      </c>
      <c r="B24" s="65">
        <f t="shared" si="2"/>
        <v>44166</v>
      </c>
      <c r="C24" s="59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116"/>
      <c r="R24" s="137"/>
      <c r="S24" s="138" t="str">
        <f t="shared" si="4"/>
        <v/>
      </c>
      <c r="T24" s="69" t="str">
        <f t="shared" si="5"/>
        <v/>
      </c>
      <c r="U24" s="70"/>
      <c r="V24" s="69" t="str">
        <f>IF(COUNTIF(R20,"*WE*"),"REPOS","")</f>
        <v>REPOS</v>
      </c>
      <c r="W24" s="71" t="str">
        <f>IF(COUNTIF(R20,"*WE*"),"REPOS","")</f>
        <v>REPOS</v>
      </c>
      <c r="X24" s="253"/>
      <c r="Y24" s="87" t="str">
        <f>IF(COUNTIF(R20,"*WE*"),"WE","")</f>
        <v>WE</v>
      </c>
      <c r="Z24" s="139" t="str">
        <f t="shared" si="6"/>
        <v>WE</v>
      </c>
      <c r="AA24" s="140" t="str">
        <f t="shared" si="7"/>
        <v>REPOS</v>
      </c>
      <c r="AB24" s="72"/>
      <c r="AC24" s="71" t="str">
        <f>IF(COUNTIF(R16,"*WE*"),"REPOS","")</f>
        <v/>
      </c>
      <c r="AD24" s="71" t="str">
        <f>IF(COUNTIF(R16,"*WE*"),"REPOS","")</f>
        <v/>
      </c>
      <c r="AE24" s="253"/>
      <c r="AF24" s="87" t="str">
        <f>IF(COUNTIF(R16,"*WE*"),"WE","")</f>
        <v/>
      </c>
      <c r="AG24" s="139" t="str">
        <f t="shared" si="8"/>
        <v/>
      </c>
      <c r="AH24" s="140" t="str">
        <f>IF(COUNTIF(AF24,"*WE*"),"REPOS","")</f>
        <v/>
      </c>
      <c r="AI24" s="72"/>
      <c r="AJ24" s="71" t="str">
        <f>IF(COUNTIF(R24,"*WE*"),"REPOS","")</f>
        <v/>
      </c>
      <c r="AK24" s="71" t="str">
        <f>IF(COUNTIF(R24,"*WE*"),"REPOS","")</f>
        <v/>
      </c>
      <c r="AL24" s="71"/>
      <c r="AM24" s="87" t="str">
        <f>IF(COUNTIF(R24,"*WE*"),"WE","")</f>
        <v/>
      </c>
      <c r="AN24" s="141" t="str">
        <f t="shared" si="9"/>
        <v/>
      </c>
      <c r="AO24" s="13"/>
      <c r="AP24" s="32"/>
    </row>
    <row r="25" spans="1:47" ht="18.75" hidden="1" customHeight="1" x14ac:dyDescent="0.15">
      <c r="A25" s="197"/>
      <c r="B25" s="66">
        <f t="shared" si="2"/>
        <v>44166</v>
      </c>
      <c r="C25" s="67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143"/>
      <c r="S25" s="143"/>
      <c r="T25" s="154"/>
      <c r="U25" s="155"/>
      <c r="V25" s="154"/>
      <c r="W25" s="144"/>
      <c r="X25" s="248"/>
      <c r="Y25" s="143"/>
      <c r="Z25" s="145"/>
      <c r="AA25" s="112"/>
      <c r="AB25" s="146"/>
      <c r="AC25" s="144"/>
      <c r="AD25" s="144"/>
      <c r="AE25" s="248"/>
      <c r="AF25" s="143"/>
      <c r="AG25" s="145"/>
      <c r="AH25" s="112"/>
      <c r="AI25" s="146"/>
      <c r="AJ25" s="144"/>
      <c r="AK25" s="144"/>
      <c r="AL25" s="144"/>
      <c r="AM25" s="143"/>
      <c r="AN25" s="147"/>
      <c r="AO25" s="13"/>
      <c r="AP25" s="32"/>
    </row>
    <row r="26" spans="1:47" ht="18.75" customHeight="1" thickBot="1" x14ac:dyDescent="0.2">
      <c r="A26" s="198" t="str">
        <f>agznts!A13</f>
        <v>JJ</v>
      </c>
      <c r="B26" s="50">
        <f t="shared" si="2"/>
        <v>44166</v>
      </c>
      <c r="C26" s="49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152"/>
      <c r="R26" s="156"/>
      <c r="S26" s="88"/>
      <c r="T26" s="54"/>
      <c r="U26" s="55"/>
      <c r="V26" s="54"/>
      <c r="W26" s="74"/>
      <c r="X26" s="252"/>
      <c r="Y26" s="88"/>
      <c r="Z26" s="91"/>
      <c r="AA26" s="134"/>
      <c r="AB26" s="75"/>
      <c r="AC26" s="74"/>
      <c r="AD26" s="74"/>
      <c r="AE26" s="252"/>
      <c r="AF26" s="88"/>
      <c r="AG26" s="91"/>
      <c r="AH26" s="134"/>
      <c r="AI26" s="75"/>
      <c r="AJ26" s="74"/>
      <c r="AK26" s="74"/>
      <c r="AL26" s="74"/>
      <c r="AM26" s="88"/>
      <c r="AN26" s="100"/>
      <c r="AO26" s="13"/>
      <c r="AP26" s="32"/>
    </row>
    <row r="27" spans="1:47" ht="18.75" hidden="1" customHeight="1" x14ac:dyDescent="0.15">
      <c r="A27" s="199"/>
      <c r="B27" s="45">
        <f t="shared" si="2"/>
        <v>44166</v>
      </c>
      <c r="C27" s="48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53"/>
      <c r="R27" s="135"/>
      <c r="S27" s="85"/>
      <c r="T27" s="61"/>
      <c r="U27" s="62"/>
      <c r="V27" s="61"/>
      <c r="W27" s="63"/>
      <c r="X27" s="250"/>
      <c r="Y27" s="85"/>
      <c r="Z27" s="86"/>
      <c r="AA27" s="77"/>
      <c r="AB27" s="64"/>
      <c r="AC27" s="63"/>
      <c r="AD27" s="63"/>
      <c r="AE27" s="250"/>
      <c r="AF27" s="85"/>
      <c r="AG27" s="86"/>
      <c r="AH27" s="77"/>
      <c r="AI27" s="64"/>
      <c r="AJ27" s="63"/>
      <c r="AK27" s="63"/>
      <c r="AL27" s="63"/>
      <c r="AM27" s="85"/>
      <c r="AN27" s="96"/>
      <c r="AO27" s="13"/>
      <c r="AP27" s="32"/>
    </row>
    <row r="28" spans="1:47" ht="18.75" customHeight="1" thickBot="1" x14ac:dyDescent="0.2">
      <c r="A28" s="200" t="str">
        <f>agznts!A14</f>
        <v>KK</v>
      </c>
      <c r="B28" s="51">
        <f t="shared" si="2"/>
        <v>44166</v>
      </c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115"/>
      <c r="R28" s="135"/>
      <c r="S28" s="85"/>
      <c r="T28" s="61"/>
      <c r="U28" s="62"/>
      <c r="V28" s="61"/>
      <c r="W28" s="63"/>
      <c r="X28" s="250"/>
      <c r="Y28" s="85"/>
      <c r="Z28" s="86"/>
      <c r="AA28" s="77"/>
      <c r="AB28" s="64"/>
      <c r="AC28" s="63"/>
      <c r="AD28" s="63"/>
      <c r="AE28" s="250"/>
      <c r="AF28" s="85"/>
      <c r="AG28" s="86"/>
      <c r="AH28" s="77"/>
      <c r="AI28" s="64"/>
      <c r="AJ28" s="63"/>
      <c r="AK28" s="63"/>
      <c r="AL28" s="63"/>
      <c r="AM28" s="85"/>
      <c r="AN28" s="96"/>
      <c r="AO28" s="13"/>
      <c r="AP28" s="32"/>
    </row>
    <row r="29" spans="1:47" ht="18.75" hidden="1" customHeight="1" x14ac:dyDescent="0.15">
      <c r="A29" s="201"/>
      <c r="B29" s="58">
        <f t="shared" si="2"/>
        <v>44166</v>
      </c>
      <c r="C29" s="59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116"/>
      <c r="R29" s="135"/>
      <c r="S29" s="85"/>
      <c r="T29" s="61"/>
      <c r="U29" s="62"/>
      <c r="V29" s="61"/>
      <c r="W29" s="63"/>
      <c r="X29" s="250"/>
      <c r="Y29" s="85"/>
      <c r="Z29" s="86"/>
      <c r="AA29" s="77"/>
      <c r="AB29" s="64"/>
      <c r="AC29" s="63"/>
      <c r="AD29" s="63"/>
      <c r="AE29" s="250"/>
      <c r="AF29" s="85"/>
      <c r="AG29" s="86"/>
      <c r="AH29" s="77"/>
      <c r="AI29" s="64"/>
      <c r="AJ29" s="63"/>
      <c r="AK29" s="63"/>
      <c r="AL29" s="63"/>
      <c r="AM29" s="85"/>
      <c r="AN29" s="96"/>
      <c r="AO29" s="13"/>
      <c r="AP29" s="32"/>
    </row>
    <row r="30" spans="1:47" ht="18.75" customHeight="1" thickBot="1" x14ac:dyDescent="0.2">
      <c r="A30" s="201" t="str">
        <f>agznts!A15</f>
        <v>LL</v>
      </c>
      <c r="B30" s="65">
        <f t="shared" si="2"/>
        <v>44166</v>
      </c>
      <c r="C30" s="59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116"/>
      <c r="R30" s="157"/>
      <c r="S30" s="87"/>
      <c r="T30" s="69"/>
      <c r="U30" s="70"/>
      <c r="V30" s="69"/>
      <c r="W30" s="71"/>
      <c r="X30" s="253"/>
      <c r="Y30" s="87"/>
      <c r="Z30" s="94"/>
      <c r="AA30" s="140"/>
      <c r="AB30" s="72"/>
      <c r="AC30" s="71"/>
      <c r="AD30" s="71"/>
      <c r="AE30" s="253"/>
      <c r="AF30" s="87"/>
      <c r="AG30" s="94"/>
      <c r="AH30" s="140"/>
      <c r="AI30" s="72"/>
      <c r="AJ30" s="71"/>
      <c r="AK30" s="71"/>
      <c r="AL30" s="71"/>
      <c r="AM30" s="87"/>
      <c r="AN30" s="97"/>
      <c r="AO30" s="13"/>
      <c r="AP30" s="32"/>
    </row>
    <row r="31" spans="1:47" ht="18.75" hidden="1" customHeight="1" thickBot="1" x14ac:dyDescent="0.2">
      <c r="A31" s="226"/>
      <c r="B31" s="66">
        <f t="shared" si="2"/>
        <v>44166</v>
      </c>
      <c r="C31" s="67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125"/>
      <c r="S31" s="125"/>
      <c r="T31" s="126"/>
      <c r="U31" s="127"/>
      <c r="V31" s="126"/>
      <c r="W31" s="128"/>
      <c r="X31" s="254"/>
      <c r="Y31" s="125"/>
      <c r="Z31" s="129"/>
      <c r="AA31" s="112"/>
      <c r="AB31" s="130"/>
      <c r="AC31" s="128"/>
      <c r="AD31" s="128"/>
      <c r="AE31" s="254"/>
      <c r="AF31" s="125"/>
      <c r="AG31" s="129"/>
      <c r="AH31" s="131"/>
      <c r="AI31" s="130"/>
      <c r="AJ31" s="128"/>
      <c r="AK31" s="128"/>
      <c r="AL31" s="128"/>
      <c r="AM31" s="125"/>
      <c r="AN31" s="132"/>
      <c r="AO31" s="13"/>
      <c r="AP31" s="32"/>
    </row>
    <row r="32" spans="1:47" ht="18.75" customHeight="1" thickBot="1" x14ac:dyDescent="0.2">
      <c r="A32" s="227" t="str">
        <f>agznts!A16</f>
        <v>MM</v>
      </c>
      <c r="B32" s="51">
        <f t="shared" si="2"/>
        <v>44166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88"/>
      <c r="S32" s="88"/>
      <c r="T32" s="54"/>
      <c r="U32" s="55"/>
      <c r="V32" s="54"/>
      <c r="W32" s="74"/>
      <c r="X32" s="252"/>
      <c r="Y32" s="88"/>
      <c r="Z32" s="91"/>
      <c r="AA32" s="134"/>
      <c r="AB32" s="75"/>
      <c r="AC32" s="74"/>
      <c r="AD32" s="74"/>
      <c r="AE32" s="252"/>
      <c r="AF32" s="88"/>
      <c r="AG32" s="91"/>
      <c r="AH32" s="77"/>
      <c r="AI32" s="75"/>
      <c r="AJ32" s="74"/>
      <c r="AK32" s="74"/>
      <c r="AL32" s="74"/>
      <c r="AM32" s="88"/>
      <c r="AN32" s="100"/>
      <c r="AO32" s="13"/>
      <c r="AP32" s="32"/>
    </row>
    <row r="33" spans="1:42" ht="18.75" hidden="1" customHeight="1" x14ac:dyDescent="0.15">
      <c r="A33" s="228"/>
      <c r="B33" s="58">
        <f t="shared" si="2"/>
        <v>44166</v>
      </c>
      <c r="C33" s="59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85"/>
      <c r="S33" s="85"/>
      <c r="T33" s="61"/>
      <c r="U33" s="62"/>
      <c r="V33" s="61"/>
      <c r="W33" s="63"/>
      <c r="X33" s="250"/>
      <c r="Y33" s="85"/>
      <c r="Z33" s="86"/>
      <c r="AA33" s="77"/>
      <c r="AB33" s="64"/>
      <c r="AC33" s="63"/>
      <c r="AD33" s="63"/>
      <c r="AE33" s="250"/>
      <c r="AF33" s="85"/>
      <c r="AG33" s="86"/>
      <c r="AH33" s="77"/>
      <c r="AI33" s="64"/>
      <c r="AJ33" s="63"/>
      <c r="AK33" s="63"/>
      <c r="AL33" s="63"/>
      <c r="AM33" s="85"/>
      <c r="AN33" s="96"/>
      <c r="AO33" s="13"/>
      <c r="AP33" s="32"/>
    </row>
    <row r="34" spans="1:42" ht="18.75" customHeight="1" thickBot="1" x14ac:dyDescent="0.2">
      <c r="A34" s="229" t="str">
        <f>agznts!A17</f>
        <v>NN</v>
      </c>
      <c r="B34" s="65">
        <f t="shared" si="2"/>
        <v>44166</v>
      </c>
      <c r="C34" s="59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85"/>
      <c r="S34" s="85"/>
      <c r="T34" s="61"/>
      <c r="U34" s="62"/>
      <c r="V34" s="61"/>
      <c r="W34" s="63"/>
      <c r="X34" s="250"/>
      <c r="Y34" s="85"/>
      <c r="Z34" s="86"/>
      <c r="AA34" s="140"/>
      <c r="AB34" s="64"/>
      <c r="AC34" s="63"/>
      <c r="AD34" s="63"/>
      <c r="AE34" s="250"/>
      <c r="AF34" s="85"/>
      <c r="AG34" s="86"/>
      <c r="AH34" s="77"/>
      <c r="AI34" s="64"/>
      <c r="AJ34" s="63"/>
      <c r="AK34" s="63"/>
      <c r="AL34" s="63"/>
      <c r="AM34" s="85"/>
      <c r="AN34" s="96"/>
      <c r="AO34" s="13"/>
      <c r="AP34" s="32"/>
    </row>
    <row r="35" spans="1:42" ht="18.75" hidden="1" customHeight="1" thickBot="1" x14ac:dyDescent="0.2">
      <c r="A35" s="230"/>
      <c r="B35" s="158">
        <f t="shared" si="2"/>
        <v>44166</v>
      </c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60"/>
      <c r="S35" s="160"/>
      <c r="T35" s="161"/>
      <c r="U35" s="161"/>
      <c r="V35" s="161"/>
      <c r="W35" s="161"/>
      <c r="X35" s="161"/>
      <c r="Y35" s="160"/>
      <c r="Z35" s="162"/>
      <c r="AA35" s="110"/>
      <c r="AB35" s="163"/>
      <c r="AC35" s="161"/>
      <c r="AD35" s="161"/>
      <c r="AE35" s="161"/>
      <c r="AF35" s="160"/>
      <c r="AG35" s="162"/>
      <c r="AH35" s="164"/>
      <c r="AI35" s="165"/>
      <c r="AJ35" s="165"/>
      <c r="AK35" s="165"/>
      <c r="AL35" s="165"/>
      <c r="AM35" s="166"/>
      <c r="AN35" s="167"/>
    </row>
    <row r="36" spans="1:42" ht="11.25" thickBot="1" x14ac:dyDescent="0.2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8"/>
      <c r="AF36" s="168"/>
      <c r="AG36" s="168"/>
      <c r="AH36" s="168"/>
      <c r="AI36" s="169"/>
      <c r="AJ36" s="169"/>
      <c r="AK36" s="169"/>
      <c r="AL36" s="169"/>
      <c r="AM36" s="169"/>
      <c r="AN36" s="169"/>
    </row>
    <row r="37" spans="1:42" ht="17.25" customHeight="1" x14ac:dyDescent="0.15">
      <c r="A37" s="242" t="s">
        <v>2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33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4"/>
      <c r="AE37" s="234"/>
      <c r="AF37" s="234"/>
      <c r="AG37" s="234"/>
      <c r="AH37" s="234"/>
      <c r="AI37" s="234"/>
      <c r="AJ37" s="234"/>
      <c r="AK37" s="234"/>
      <c r="AL37" s="234"/>
      <c r="AM37" s="234"/>
      <c r="AN37" s="235"/>
    </row>
    <row r="38" spans="1:42" ht="17.25" customHeight="1" x14ac:dyDescent="0.15">
      <c r="A38" s="243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36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  <c r="AM38" s="237"/>
      <c r="AN38" s="238"/>
    </row>
    <row r="39" spans="1:42" ht="17.25" customHeight="1" x14ac:dyDescent="0.15">
      <c r="A39" s="243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36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  <c r="AJ39" s="237"/>
      <c r="AK39" s="237"/>
      <c r="AL39" s="237"/>
      <c r="AM39" s="237"/>
      <c r="AN39" s="238"/>
    </row>
    <row r="40" spans="1:42" ht="17.25" customHeight="1" thickBot="1" x14ac:dyDescent="0.2">
      <c r="A40" s="244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39"/>
      <c r="S40" s="240"/>
      <c r="T40" s="240"/>
      <c r="U40" s="240"/>
      <c r="V40" s="240"/>
      <c r="W40" s="240"/>
      <c r="X40" s="240"/>
      <c r="Y40" s="240"/>
      <c r="Z40" s="240"/>
      <c r="AA40" s="240"/>
      <c r="AB40" s="240"/>
      <c r="AC40" s="240"/>
      <c r="AD40" s="240"/>
      <c r="AE40" s="240"/>
      <c r="AF40" s="240"/>
      <c r="AG40" s="240"/>
      <c r="AH40" s="240"/>
      <c r="AI40" s="240"/>
      <c r="AJ40" s="240"/>
      <c r="AK40" s="240"/>
      <c r="AL40" s="240"/>
      <c r="AM40" s="240"/>
      <c r="AN40" s="241"/>
    </row>
    <row r="41" spans="1:42" x14ac:dyDescent="0.1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42" x14ac:dyDescent="0.15">
      <c r="A42" s="231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42" x14ac:dyDescent="0.15">
      <c r="A43" s="232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>
        <f>WEEKDAY(DATE(A1,12,25),2)</f>
        <v>5</v>
      </c>
      <c r="X43" s="25"/>
      <c r="Y43" s="25"/>
      <c r="Z43" s="25"/>
    </row>
    <row r="44" spans="1:42" x14ac:dyDescent="0.15">
      <c r="A44" s="23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42" x14ac:dyDescent="0.15">
      <c r="A45" s="23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42" x14ac:dyDescent="0.15">
      <c r="A46" s="231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42" x14ac:dyDescent="0.15">
      <c r="A47" s="23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42" x14ac:dyDescent="0.15">
      <c r="A48" s="231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x14ac:dyDescent="0.15">
      <c r="A49" s="231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2.75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79"/>
      <c r="Z50" s="25"/>
    </row>
  </sheetData>
  <sheetProtection formatCells="0" selectLockedCells="1"/>
  <mergeCells count="24">
    <mergeCell ref="R37:AN37"/>
    <mergeCell ref="R38:AN38"/>
    <mergeCell ref="R39:AN39"/>
    <mergeCell ref="R40:AN40"/>
    <mergeCell ref="A37:A40"/>
    <mergeCell ref="A30:A31"/>
    <mergeCell ref="A32:A33"/>
    <mergeCell ref="A34:A35"/>
    <mergeCell ref="A48:A49"/>
    <mergeCell ref="A46:A47"/>
    <mergeCell ref="A42:A43"/>
    <mergeCell ref="A44:A45"/>
    <mergeCell ref="A8:A9"/>
    <mergeCell ref="C1:AN4"/>
    <mergeCell ref="A10:A11"/>
    <mergeCell ref="A12:A13"/>
    <mergeCell ref="A22:A23"/>
    <mergeCell ref="A24:A25"/>
    <mergeCell ref="A26:A27"/>
    <mergeCell ref="A28:A29"/>
    <mergeCell ref="A14:A15"/>
    <mergeCell ref="A16:A17"/>
    <mergeCell ref="A18:A19"/>
    <mergeCell ref="A20:A21"/>
  </mergeCells>
  <phoneticPr fontId="0" type="noConversion"/>
  <conditionalFormatting sqref="C14:AN24">
    <cfRule type="cellIs" dxfId="3" priority="3" stopIfTrue="1" operator="equal">
      <formula>"WE"</formula>
    </cfRule>
    <cfRule type="cellIs" dxfId="2" priority="5" operator="equal">
      <formula>"p"</formula>
    </cfRule>
    <cfRule type="cellIs" dxfId="1" priority="6" stopIfTrue="1" operator="equal">
      <formula>"REPOS"</formula>
    </cfRule>
  </conditionalFormatting>
  <conditionalFormatting sqref="R6:AN34">
    <cfRule type="expression" dxfId="0" priority="1">
      <formula>OR(DAY(R$6)=1,DAY(R$6)=25)</formula>
    </cfRule>
  </conditionalFormatting>
  <dataValidations count="2">
    <dataValidation type="list" allowBlank="1" showInputMessage="1" sqref="AP8:AP34" xr:uid="{00000000-0002-0000-0100-000000000000}">
      <formula1>$AP$1</formula1>
    </dataValidation>
    <dataValidation type="list" allowBlank="1" showInputMessage="1" sqref="V10:AN13 V25:AN34 R14:AN24" xr:uid="{00000000-0002-0000-0100-000001000000}">
      <formula1>$AW$8:$AW$10</formula1>
    </dataValidation>
  </dataValidations>
  <printOptions horizontalCentered="1"/>
  <pageMargins left="0.19685039370078741" right="0.19685039370078741" top="1.1811023622047245" bottom="0.39370078740157483" header="0.51181102362204722" footer="0.51181102362204722"/>
  <pageSetup paperSize="9" scale="95" orientation="landscape" horizontalDpi="4294967293" r:id="rId1"/>
  <headerFooter alignWithMargins="0">
    <oddHeader>&amp;L&amp;A&amp;CSTADE D. DUVAUCHELLE&amp;R&amp;D  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Spinner 2">
              <controlPr defaultSize="0" autoPict="0">
                <anchor moveWithCells="1" sizeWithCells="1">
                  <from>
                    <xdr:col>0</xdr:col>
                    <xdr:colOff>438150</xdr:colOff>
                    <xdr:row>1</xdr:row>
                    <xdr:rowOff>38100</xdr:rowOff>
                  </from>
                  <to>
                    <xdr:col>0</xdr:col>
                    <xdr:colOff>781050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A17"/>
  <sheetViews>
    <sheetView showGridLines="0" topLeftCell="A2" workbookViewId="0">
      <selection activeCell="C9" sqref="C9"/>
    </sheetView>
  </sheetViews>
  <sheetFormatPr baseColWidth="10" defaultRowHeight="10.5" x14ac:dyDescent="0.15"/>
  <cols>
    <col min="1" max="1" width="18.7109375" customWidth="1"/>
  </cols>
  <sheetData>
    <row r="3" spans="1:1" ht="29.25" customHeight="1" x14ac:dyDescent="0.15"/>
    <row r="4" spans="1:1" ht="28.5" customHeight="1" thickBot="1" x14ac:dyDescent="0.2">
      <c r="A4" s="103" t="s">
        <v>14</v>
      </c>
    </row>
    <row r="5" spans="1:1" ht="28.5" customHeight="1" x14ac:dyDescent="0.15">
      <c r="A5" s="109" t="s">
        <v>15</v>
      </c>
    </row>
    <row r="6" spans="1:1" ht="28.5" customHeight="1" thickBot="1" x14ac:dyDescent="0.2">
      <c r="A6" s="186" t="s">
        <v>16</v>
      </c>
    </row>
    <row r="7" spans="1:1" ht="28.5" customHeight="1" x14ac:dyDescent="0.15">
      <c r="A7" s="106" t="s">
        <v>17</v>
      </c>
    </row>
    <row r="8" spans="1:1" ht="28.5" customHeight="1" x14ac:dyDescent="0.15">
      <c r="A8" s="107" t="s">
        <v>18</v>
      </c>
    </row>
    <row r="9" spans="1:1" ht="28.5" customHeight="1" x14ac:dyDescent="0.15">
      <c r="A9" s="187" t="s">
        <v>19</v>
      </c>
    </row>
    <row r="10" spans="1:1" ht="28.5" customHeight="1" x14ac:dyDescent="0.15">
      <c r="A10" s="187" t="s">
        <v>20</v>
      </c>
    </row>
    <row r="11" spans="1:1" ht="28.5" customHeight="1" x14ac:dyDescent="0.15">
      <c r="A11" s="108" t="s">
        <v>21</v>
      </c>
    </row>
    <row r="12" spans="1:1" ht="28.5" customHeight="1" thickBot="1" x14ac:dyDescent="0.2">
      <c r="A12" s="108" t="s">
        <v>22</v>
      </c>
    </row>
    <row r="13" spans="1:1" ht="28.5" customHeight="1" x14ac:dyDescent="0.15">
      <c r="A13" s="188" t="s">
        <v>23</v>
      </c>
    </row>
    <row r="14" spans="1:1" ht="28.5" customHeight="1" x14ac:dyDescent="0.15">
      <c r="A14" s="189" t="s">
        <v>24</v>
      </c>
    </row>
    <row r="15" spans="1:1" ht="28.5" customHeight="1" thickBot="1" x14ac:dyDescent="0.2">
      <c r="A15" s="190" t="s">
        <v>25</v>
      </c>
    </row>
    <row r="16" spans="1:1" ht="28.5" customHeight="1" x14ac:dyDescent="0.15">
      <c r="A16" s="101" t="s">
        <v>26</v>
      </c>
    </row>
    <row r="17" spans="1:1" ht="28.5" customHeight="1" x14ac:dyDescent="0.15">
      <c r="A17" s="10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ANNÉE</vt:lpstr>
      <vt:lpstr>DÉCEMBRE</vt:lpstr>
      <vt:lpstr>agznts</vt:lpstr>
      <vt:lpstr>DÉCEMBRE!férié</vt:lpstr>
      <vt:lpstr>DÉCEMBRE!Zone_d_impression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R.S.</dc:creator>
  <cp:lastModifiedBy>Eric</cp:lastModifiedBy>
  <cp:lastPrinted>2016-10-18T10:52:42Z</cp:lastPrinted>
  <dcterms:created xsi:type="dcterms:W3CDTF">2001-05-09T18:43:09Z</dcterms:created>
  <dcterms:modified xsi:type="dcterms:W3CDTF">2020-10-24T15:49:52Z</dcterms:modified>
</cp:coreProperties>
</file>