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73CB198-F1E8-47CE-B4E5-97F4AA4A6FF4}" xr6:coauthVersionLast="45" xr6:coauthVersionMax="45" xr10:uidLastSave="{00000000-0000-0000-0000-000000000000}"/>
  <bookViews>
    <workbookView xWindow="2625" yWindow="2625" windowWidth="18900" windowHeight="11175" activeTab="1" xr2:uid="{6714597A-EDE6-4FBE-9C16-0B293D8F5349}"/>
  </bookViews>
  <sheets>
    <sheet name="Services AVANT Rentrée Sept." sheetId="1" r:id="rId1"/>
    <sheet name="MOIS VIERGE 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" i="2" l="1"/>
  <c r="V3" i="2"/>
  <c r="U4" i="2"/>
  <c r="V4" i="2"/>
  <c r="U5" i="2"/>
  <c r="V5" i="2"/>
  <c r="U6" i="2"/>
  <c r="V6" i="2"/>
  <c r="U7" i="2"/>
  <c r="V7" i="2"/>
  <c r="U8" i="2"/>
  <c r="V8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V2" i="2"/>
  <c r="U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F2" i="2"/>
  <c r="T31" i="2" l="1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E8" i="2"/>
  <c r="E7" i="2"/>
  <c r="E6" i="2"/>
  <c r="E5" i="2"/>
  <c r="E4" i="2"/>
  <c r="E3" i="2"/>
  <c r="E2" i="2"/>
  <c r="W29" i="2" l="1"/>
  <c r="W25" i="2"/>
  <c r="W22" i="2"/>
  <c r="W18" i="2"/>
  <c r="W15" i="2"/>
  <c r="W11" i="2"/>
  <c r="M35" i="2"/>
  <c r="W4" i="2" l="1"/>
  <c r="W8" i="2"/>
  <c r="G33" i="2"/>
  <c r="J33" i="2"/>
  <c r="D35" i="2"/>
  <c r="G35" i="2"/>
  <c r="J35" i="2"/>
  <c r="D33" i="2"/>
</calcChain>
</file>

<file path=xl/sharedStrings.xml><?xml version="1.0" encoding="utf-8"?>
<sst xmlns="http://schemas.openxmlformats.org/spreadsheetml/2006/main" count="567" uniqueCount="232">
  <si>
    <t>SERVICES</t>
  </si>
  <si>
    <t>A/A-M/C</t>
  </si>
  <si>
    <t>TTE</t>
  </si>
  <si>
    <t>AMPL.</t>
  </si>
  <si>
    <t>[SCOLAIRE]</t>
  </si>
  <si>
    <t>ERREUR</t>
  </si>
  <si>
    <t>&gt; MATIN &lt;</t>
  </si>
  <si>
    <t>301A</t>
  </si>
  <si>
    <t>MATIN</t>
  </si>
  <si>
    <t>301W</t>
  </si>
  <si>
    <t>301S</t>
  </si>
  <si>
    <t>302A</t>
  </si>
  <si>
    <t>302W</t>
  </si>
  <si>
    <t>302S</t>
  </si>
  <si>
    <t>303A</t>
  </si>
  <si>
    <t>303W</t>
  </si>
  <si>
    <t>303S</t>
  </si>
  <si>
    <t>304A</t>
  </si>
  <si>
    <t>304W</t>
  </si>
  <si>
    <t>304S</t>
  </si>
  <si>
    <t>305A</t>
  </si>
  <si>
    <t>305W</t>
  </si>
  <si>
    <t>305S</t>
  </si>
  <si>
    <t>306B</t>
  </si>
  <si>
    <t>306S</t>
  </si>
  <si>
    <t>307B</t>
  </si>
  <si>
    <t>307S</t>
  </si>
  <si>
    <t>308B</t>
  </si>
  <si>
    <t>308S</t>
  </si>
  <si>
    <t>309A</t>
  </si>
  <si>
    <t>309W</t>
  </si>
  <si>
    <t>309S</t>
  </si>
  <si>
    <t>310A</t>
  </si>
  <si>
    <t>310W</t>
  </si>
  <si>
    <t>364S</t>
  </si>
  <si>
    <t>&gt; VITENVILLE &lt;</t>
  </si>
  <si>
    <t>360C</t>
  </si>
  <si>
    <t>361C</t>
  </si>
  <si>
    <t>362C</t>
  </si>
  <si>
    <t>363J</t>
  </si>
  <si>
    <t>&gt; APRES-MIDI &lt;</t>
  </si>
  <si>
    <t>321B</t>
  </si>
  <si>
    <t>APRES-MIDI</t>
  </si>
  <si>
    <t>321S</t>
  </si>
  <si>
    <t>321D</t>
  </si>
  <si>
    <t>322A</t>
  </si>
  <si>
    <t>322W</t>
  </si>
  <si>
    <t>322S</t>
  </si>
  <si>
    <t>323A</t>
  </si>
  <si>
    <t>323W</t>
  </si>
  <si>
    <t>323S</t>
  </si>
  <si>
    <t>324A</t>
  </si>
  <si>
    <t>324W</t>
  </si>
  <si>
    <t>324S</t>
  </si>
  <si>
    <t>325A</t>
  </si>
  <si>
    <t>325W</t>
  </si>
  <si>
    <t>325S</t>
  </si>
  <si>
    <t>326A</t>
  </si>
  <si>
    <t>326W</t>
  </si>
  <si>
    <t>326S</t>
  </si>
  <si>
    <t>327B</t>
  </si>
  <si>
    <t>327S</t>
  </si>
  <si>
    <t>328A</t>
  </si>
  <si>
    <t>328W</t>
  </si>
  <si>
    <t>328S</t>
  </si>
  <si>
    <t>329A</t>
  </si>
  <si>
    <t>329W</t>
  </si>
  <si>
    <t>329S</t>
  </si>
  <si>
    <t>330A</t>
  </si>
  <si>
    <t>330W</t>
  </si>
  <si>
    <t>331E</t>
  </si>
  <si>
    <t>331J</t>
  </si>
  <si>
    <t>370C</t>
  </si>
  <si>
    <t>371C</t>
  </si>
  <si>
    <t>372C</t>
  </si>
  <si>
    <t>&gt; A COUPURE &lt;</t>
  </si>
  <si>
    <t>341A</t>
  </si>
  <si>
    <t>COUPURE</t>
  </si>
  <si>
    <t>341W</t>
  </si>
  <si>
    <t>341S</t>
  </si>
  <si>
    <t>342B</t>
  </si>
  <si>
    <t>342S</t>
  </si>
  <si>
    <t>343A</t>
  </si>
  <si>
    <t>343W</t>
  </si>
  <si>
    <t>343S</t>
  </si>
  <si>
    <t>344A</t>
  </si>
  <si>
    <t>344W</t>
  </si>
  <si>
    <t>345B</t>
  </si>
  <si>
    <t>346E</t>
  </si>
  <si>
    <t>346J</t>
  </si>
  <si>
    <t>347B</t>
  </si>
  <si>
    <t>365S</t>
  </si>
  <si>
    <t>[AUTRE]</t>
  </si>
  <si>
    <t>DISPO</t>
  </si>
  <si>
    <t>REPOS</t>
  </si>
  <si>
    <t>FÉRIÉ</t>
  </si>
  <si>
    <t>CONGÉ</t>
  </si>
  <si>
    <t>SÉPARATION</t>
  </si>
  <si>
    <t>[PETITES VACANCES]</t>
  </si>
  <si>
    <t>7301B</t>
  </si>
  <si>
    <t>7301S</t>
  </si>
  <si>
    <t>7302B</t>
  </si>
  <si>
    <t>7302S</t>
  </si>
  <si>
    <t>7303B</t>
  </si>
  <si>
    <t>7303S</t>
  </si>
  <si>
    <t>7304B</t>
  </si>
  <si>
    <t>7304S</t>
  </si>
  <si>
    <t>7305B</t>
  </si>
  <si>
    <t>7305S</t>
  </si>
  <si>
    <t>7306B</t>
  </si>
  <si>
    <t>7306S</t>
  </si>
  <si>
    <t>7307B</t>
  </si>
  <si>
    <t>7307S</t>
  </si>
  <si>
    <t>7308B</t>
  </si>
  <si>
    <t>7308S</t>
  </si>
  <si>
    <t>7309B</t>
  </si>
  <si>
    <t>7309S</t>
  </si>
  <si>
    <t>7310B</t>
  </si>
  <si>
    <t>7364S</t>
  </si>
  <si>
    <t>7360B</t>
  </si>
  <si>
    <t>7360S</t>
  </si>
  <si>
    <t>7361B</t>
  </si>
  <si>
    <t>7361S</t>
  </si>
  <si>
    <t>7362C</t>
  </si>
  <si>
    <t>7363J</t>
  </si>
  <si>
    <t>7321B</t>
  </si>
  <si>
    <t>7321S</t>
  </si>
  <si>
    <t>7321D</t>
  </si>
  <si>
    <t>7322B</t>
  </si>
  <si>
    <t>7322S</t>
  </si>
  <si>
    <t>7323B</t>
  </si>
  <si>
    <t>7323S</t>
  </si>
  <si>
    <t>7324B</t>
  </si>
  <si>
    <t>7324S</t>
  </si>
  <si>
    <t>7325A</t>
  </si>
  <si>
    <t>7325W</t>
  </si>
  <si>
    <t>7325S</t>
  </si>
  <si>
    <t>7326A</t>
  </si>
  <si>
    <t>7326W</t>
  </si>
  <si>
    <t>7326S</t>
  </si>
  <si>
    <t>7327B</t>
  </si>
  <si>
    <t>7327S</t>
  </si>
  <si>
    <t>7328B</t>
  </si>
  <si>
    <t>7328S</t>
  </si>
  <si>
    <t>7329E</t>
  </si>
  <si>
    <t>7329S</t>
  </si>
  <si>
    <t>7330B</t>
  </si>
  <si>
    <t>6331B</t>
  </si>
  <si>
    <t>7331E</t>
  </si>
  <si>
    <t>7331J</t>
  </si>
  <si>
    <t>7370B</t>
  </si>
  <si>
    <t>7370S</t>
  </si>
  <si>
    <t>7371B</t>
  </si>
  <si>
    <t>7371S</t>
  </si>
  <si>
    <t>7372C</t>
  </si>
  <si>
    <t>7329J</t>
  </si>
  <si>
    <t>7341B</t>
  </si>
  <si>
    <t>7341S</t>
  </si>
  <si>
    <t>7342B</t>
  </si>
  <si>
    <t>7342S</t>
  </si>
  <si>
    <t>7343B</t>
  </si>
  <si>
    <t>7343S</t>
  </si>
  <si>
    <t>[GRANDES VACANCES]</t>
  </si>
  <si>
    <t>9301C</t>
  </si>
  <si>
    <t>9302B</t>
  </si>
  <si>
    <t>9302S</t>
  </si>
  <si>
    <t>9303B</t>
  </si>
  <si>
    <t>9303S</t>
  </si>
  <si>
    <t>9304B</t>
  </si>
  <si>
    <t>9304S</t>
  </si>
  <si>
    <t>9305C</t>
  </si>
  <si>
    <t>9306B</t>
  </si>
  <si>
    <t>9306S</t>
  </si>
  <si>
    <t>9307B</t>
  </si>
  <si>
    <t>9307S</t>
  </si>
  <si>
    <t>9308B</t>
  </si>
  <si>
    <t>9308S</t>
  </si>
  <si>
    <t>9309B</t>
  </si>
  <si>
    <t>9309S</t>
  </si>
  <si>
    <t>9310C</t>
  </si>
  <si>
    <t>9311C</t>
  </si>
  <si>
    <t>9312C</t>
  </si>
  <si>
    <t>9313J</t>
  </si>
  <si>
    <t>9314S</t>
  </si>
  <si>
    <t>9315S</t>
  </si>
  <si>
    <t>9321B</t>
  </si>
  <si>
    <t>9321S</t>
  </si>
  <si>
    <t>9321D</t>
  </si>
  <si>
    <t>9322B</t>
  </si>
  <si>
    <t>9322S</t>
  </si>
  <si>
    <t>9323B</t>
  </si>
  <si>
    <t>9323S</t>
  </si>
  <si>
    <t>9324B</t>
  </si>
  <si>
    <t>9324S</t>
  </si>
  <si>
    <t>9325A</t>
  </si>
  <si>
    <t>9325W</t>
  </si>
  <si>
    <t>9325S</t>
  </si>
  <si>
    <t>9326A</t>
  </si>
  <si>
    <t>9326W</t>
  </si>
  <si>
    <t>9326S</t>
  </si>
  <si>
    <t>9327C</t>
  </si>
  <si>
    <t>9328B</t>
  </si>
  <si>
    <t>9328S</t>
  </si>
  <si>
    <t>9329B</t>
  </si>
  <si>
    <t>9330C</t>
  </si>
  <si>
    <t>9331C</t>
  </si>
  <si>
    <t>9332C</t>
  </si>
  <si>
    <t>9341B</t>
  </si>
  <si>
    <t>9341S</t>
  </si>
  <si>
    <t>9342E</t>
  </si>
  <si>
    <t>9342J</t>
  </si>
  <si>
    <t>9342S</t>
  </si>
  <si>
    <t>9348E</t>
  </si>
  <si>
    <t>9348J</t>
  </si>
  <si>
    <t>9348S</t>
  </si>
  <si>
    <t>FERIA</t>
  </si>
  <si>
    <t>SERVICES &gt; REPOS</t>
  </si>
  <si>
    <t>343 (?)</t>
  </si>
  <si>
    <t>PENDANT LES VACS</t>
  </si>
  <si>
    <t>SEMAINES</t>
  </si>
  <si>
    <t>DATES</t>
  </si>
  <si>
    <t>M/A-M/C</t>
  </si>
  <si>
    <t>OCTOBRE</t>
  </si>
  <si>
    <t>TOTAL
TTE</t>
  </si>
  <si>
    <t>TOTAL AMPL.</t>
  </si>
  <si>
    <t>TOTAL MATINS :</t>
  </si>
  <si>
    <t>TOTAL APRES-MIDI :</t>
  </si>
  <si>
    <t>TOTAL COUPURE :</t>
  </si>
  <si>
    <t>TOTAL REPOS :</t>
  </si>
  <si>
    <t>TOTAL DISPO :</t>
  </si>
  <si>
    <t>TOTAL CONGÉ :</t>
  </si>
  <si>
    <t>TOTAL FÉRIÉ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</si>
</sst>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h]:mm"/>
    <numFmt numFmtId="166" formatCode="h:mm"/>
    <numFmt numFmtId="167" formatCode="dddd\ dd\ mmmm"/>
    <numFmt numFmtId="170" formatCode="[h]:mm;;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5" borderId="4" xfId="0" applyFont="1" applyFill="1" applyBorder="1"/>
    <xf numFmtId="0" fontId="4" fillId="5" borderId="0" xfId="0" applyFont="1" applyFill="1"/>
    <xf numFmtId="0" fontId="0" fillId="6" borderId="0" xfId="0" applyFill="1"/>
    <xf numFmtId="0" fontId="5" fillId="6" borderId="0" xfId="0" applyFont="1" applyFill="1"/>
    <xf numFmtId="0" fontId="3" fillId="6" borderId="0" xfId="0" applyFont="1" applyFill="1"/>
    <xf numFmtId="0" fontId="3" fillId="6" borderId="4" xfId="0" applyFont="1" applyFill="1" applyBorder="1"/>
    <xf numFmtId="0" fontId="4" fillId="6" borderId="0" xfId="0" applyFont="1" applyFill="1"/>
    <xf numFmtId="165" fontId="0" fillId="0" borderId="0" xfId="0" applyNumberFormat="1"/>
    <xf numFmtId="165" fontId="0" fillId="0" borderId="4" xfId="0" applyNumberFormat="1" applyBorder="1"/>
    <xf numFmtId="165" fontId="6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0" fillId="7" borderId="0" xfId="0" applyFill="1"/>
    <xf numFmtId="0" fontId="0" fillId="7" borderId="4" xfId="0" applyFill="1" applyBorder="1"/>
    <xf numFmtId="166" fontId="6" fillId="7" borderId="0" xfId="0" applyNumberFormat="1" applyFont="1" applyFill="1" applyAlignment="1">
      <alignment horizontal="center" vertical="center"/>
    </xf>
    <xf numFmtId="20" fontId="7" fillId="7" borderId="0" xfId="0" applyNumberFormat="1" applyFont="1" applyFill="1" applyAlignment="1">
      <alignment horizontal="center" vertical="center"/>
    </xf>
    <xf numFmtId="0" fontId="0" fillId="0" borderId="4" xfId="0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0" fillId="6" borderId="4" xfId="0" applyFill="1" applyBorder="1"/>
    <xf numFmtId="0" fontId="0" fillId="8" borderId="0" xfId="0" applyFill="1"/>
    <xf numFmtId="0" fontId="0" fillId="9" borderId="0" xfId="0" applyFill="1"/>
    <xf numFmtId="0" fontId="1" fillId="0" borderId="0" xfId="0" applyFont="1"/>
    <xf numFmtId="0" fontId="0" fillId="5" borderId="5" xfId="0" applyFill="1" applyBorder="1"/>
    <xf numFmtId="0" fontId="0" fillId="6" borderId="5" xfId="0" applyFill="1" applyBorder="1"/>
    <xf numFmtId="0" fontId="0" fillId="0" borderId="5" xfId="0" applyBorder="1"/>
    <xf numFmtId="0" fontId="0" fillId="7" borderId="5" xfId="0" applyFill="1" applyBorder="1"/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0" fillId="10" borderId="0" xfId="0" applyFill="1"/>
    <xf numFmtId="0" fontId="3" fillId="10" borderId="0" xfId="0" applyFont="1" applyFill="1"/>
    <xf numFmtId="0" fontId="0" fillId="11" borderId="0" xfId="0" applyFill="1"/>
    <xf numFmtId="0" fontId="8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167" fontId="12" fillId="12" borderId="13" xfId="0" applyNumberFormat="1" applyFont="1" applyFill="1" applyBorder="1" applyAlignment="1">
      <alignment horizontal="left" vertical="center"/>
    </xf>
    <xf numFmtId="0" fontId="12" fillId="12" borderId="14" xfId="0" applyFont="1" applyFill="1" applyBorder="1" applyAlignment="1">
      <alignment horizontal="center" vertical="center"/>
    </xf>
    <xf numFmtId="167" fontId="12" fillId="12" borderId="7" xfId="0" applyNumberFormat="1" applyFont="1" applyFill="1" applyBorder="1" applyAlignment="1">
      <alignment horizontal="left" vertical="center"/>
    </xf>
    <xf numFmtId="0" fontId="12" fillId="12" borderId="11" xfId="0" applyFont="1" applyFill="1" applyBorder="1" applyAlignment="1">
      <alignment horizontal="center" vertical="center"/>
    </xf>
    <xf numFmtId="167" fontId="12" fillId="12" borderId="19" xfId="0" applyNumberFormat="1" applyFont="1" applyFill="1" applyBorder="1" applyAlignment="1">
      <alignment horizontal="left" vertical="center"/>
    </xf>
    <xf numFmtId="0" fontId="12" fillId="12" borderId="20" xfId="0" applyFont="1" applyFill="1" applyBorder="1" applyAlignment="1">
      <alignment horizontal="center" vertical="center"/>
    </xf>
    <xf numFmtId="0" fontId="12" fillId="12" borderId="2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textRotation="90"/>
    </xf>
    <xf numFmtId="0" fontId="10" fillId="2" borderId="13" xfId="0" applyFont="1" applyFill="1" applyBorder="1" applyAlignment="1">
      <alignment horizontal="center" vertical="center" textRotation="90"/>
    </xf>
    <xf numFmtId="0" fontId="11" fillId="2" borderId="1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12" fillId="7" borderId="27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2" fillId="7" borderId="25" xfId="0" applyFont="1" applyFill="1" applyBorder="1" applyAlignment="1">
      <alignment horizontal="center" vertical="center"/>
    </xf>
    <xf numFmtId="0" fontId="12" fillId="7" borderId="28" xfId="0" applyFont="1" applyFill="1" applyBorder="1" applyAlignment="1">
      <alignment horizontal="center" vertical="center"/>
    </xf>
    <xf numFmtId="0" fontId="12" fillId="13" borderId="25" xfId="0" applyFont="1" applyFill="1" applyBorder="1" applyAlignment="1">
      <alignment horizontal="center" vertical="center"/>
    </xf>
    <xf numFmtId="0" fontId="12" fillId="13" borderId="28" xfId="0" applyFont="1" applyFill="1" applyBorder="1" applyAlignment="1">
      <alignment horizontal="center" vertical="center"/>
    </xf>
    <xf numFmtId="0" fontId="12" fillId="13" borderId="24" xfId="0" applyFont="1" applyFill="1" applyBorder="1" applyAlignment="1">
      <alignment horizontal="center" vertical="center"/>
    </xf>
    <xf numFmtId="0" fontId="12" fillId="13" borderId="27" xfId="0" applyFont="1" applyFill="1" applyBorder="1" applyAlignment="1">
      <alignment horizontal="center" vertical="center"/>
    </xf>
    <xf numFmtId="0" fontId="17" fillId="14" borderId="25" xfId="0" applyFont="1" applyFill="1" applyBorder="1" applyAlignment="1">
      <alignment horizontal="center" vertical="center"/>
    </xf>
    <xf numFmtId="0" fontId="17" fillId="14" borderId="28" xfId="0" applyFont="1" applyFill="1" applyBorder="1" applyAlignment="1">
      <alignment horizontal="center" vertical="center"/>
    </xf>
    <xf numFmtId="170" fontId="9" fillId="2" borderId="9" xfId="0" applyNumberFormat="1" applyFont="1" applyFill="1" applyBorder="1" applyAlignment="1">
      <alignment horizontal="center" vertical="center"/>
    </xf>
    <xf numFmtId="170" fontId="9" fillId="2" borderId="7" xfId="0" applyNumberFormat="1" applyFont="1" applyFill="1" applyBorder="1" applyAlignment="1">
      <alignment horizontal="center" vertical="center"/>
    </xf>
    <xf numFmtId="170" fontId="9" fillId="0" borderId="14" xfId="0" applyNumberFormat="1" applyFont="1" applyBorder="1" applyAlignment="1">
      <alignment horizontal="center" vertical="center"/>
    </xf>
    <xf numFmtId="170" fontId="9" fillId="0" borderId="17" xfId="0" applyNumberFormat="1" applyFont="1" applyBorder="1" applyAlignment="1">
      <alignment horizontal="center" vertical="center"/>
    </xf>
    <xf numFmtId="170" fontId="9" fillId="0" borderId="13" xfId="0" applyNumberFormat="1" applyFont="1" applyBorder="1" applyAlignment="1">
      <alignment horizontal="center" vertical="center"/>
    </xf>
    <xf numFmtId="170" fontId="9" fillId="0" borderId="22" xfId="0" applyNumberFormat="1" applyFont="1" applyBorder="1" applyAlignment="1">
      <alignment horizontal="center" vertical="center"/>
    </xf>
    <xf numFmtId="170" fontId="9" fillId="0" borderId="19" xfId="0" applyNumberFormat="1" applyFont="1" applyBorder="1" applyAlignment="1">
      <alignment horizontal="center" vertical="center"/>
    </xf>
    <xf numFmtId="170" fontId="0" fillId="0" borderId="0" xfId="0" applyNumberFormat="1"/>
    <xf numFmtId="170" fontId="17" fillId="0" borderId="25" xfId="0" applyNumberFormat="1" applyFont="1" applyBorder="1" applyAlignment="1">
      <alignment horizontal="center" vertical="center"/>
    </xf>
    <xf numFmtId="170" fontId="17" fillId="0" borderId="28" xfId="0" applyNumberFormat="1" applyFont="1" applyBorder="1" applyAlignment="1">
      <alignment horizontal="center" vertical="center"/>
    </xf>
    <xf numFmtId="170" fontId="17" fillId="7" borderId="25" xfId="0" applyNumberFormat="1" applyFont="1" applyFill="1" applyBorder="1" applyAlignment="1">
      <alignment horizontal="center" vertical="center"/>
    </xf>
    <xf numFmtId="170" fontId="17" fillId="7" borderId="28" xfId="0" applyNumberFormat="1" applyFont="1" applyFill="1" applyBorder="1" applyAlignment="1">
      <alignment horizontal="center" vertical="center"/>
    </xf>
    <xf numFmtId="170" fontId="13" fillId="0" borderId="16" xfId="0" applyNumberFormat="1" applyFont="1" applyBorder="1" applyAlignment="1">
      <alignment horizontal="center" vertical="center" wrapText="1"/>
    </xf>
    <xf numFmtId="170" fontId="13" fillId="0" borderId="13" xfId="0" applyNumberFormat="1" applyFont="1" applyBorder="1" applyAlignment="1">
      <alignment horizontal="center" vertical="center"/>
    </xf>
    <xf numFmtId="170" fontId="15" fillId="0" borderId="13" xfId="0" applyNumberFormat="1" applyFont="1" applyBorder="1" applyAlignment="1">
      <alignment horizontal="center" vertical="center"/>
    </xf>
    <xf numFmtId="170" fontId="14" fillId="0" borderId="16" xfId="0" applyNumberFormat="1" applyFont="1" applyBorder="1" applyAlignment="1">
      <alignment horizontal="center" vertical="center" wrapText="1"/>
    </xf>
    <xf numFmtId="170" fontId="14" fillId="0" borderId="13" xfId="0" applyNumberFormat="1" applyFont="1" applyBorder="1" applyAlignment="1">
      <alignment horizontal="center" vertical="center" wrapText="1"/>
    </xf>
    <xf numFmtId="170" fontId="16" fillId="0" borderId="19" xfId="0" applyNumberFormat="1" applyFont="1" applyBorder="1" applyAlignment="1">
      <alignment horizontal="center" vertical="center" wrapText="1"/>
    </xf>
    <xf numFmtId="170" fontId="13" fillId="0" borderId="12" xfId="0" applyNumberFormat="1" applyFont="1" applyBorder="1" applyAlignment="1">
      <alignment horizontal="center" vertical="center" wrapText="1"/>
    </xf>
    <xf numFmtId="170" fontId="0" fillId="0" borderId="13" xfId="0" applyNumberFormat="1" applyBorder="1"/>
    <xf numFmtId="170" fontId="0" fillId="0" borderId="7" xfId="0" applyNumberFormat="1" applyBorder="1"/>
    <xf numFmtId="20" fontId="0" fillId="7" borderId="0" xfId="0" applyNumberFormat="1" applyFill="1"/>
    <xf numFmtId="20" fontId="0" fillId="0" borderId="0" xfId="0" applyNumberFormat="1"/>
    <xf numFmtId="20" fontId="0" fillId="0" borderId="4" xfId="0" applyNumberFormat="1" applyBorder="1"/>
    <xf numFmtId="20" fontId="0" fillId="7" borderId="4" xfId="0" applyNumberFormat="1" applyFill="1" applyBorder="1"/>
    <xf numFmtId="170" fontId="9" fillId="2" borderId="8" xfId="0" applyNumberFormat="1" applyFont="1" applyFill="1" applyBorder="1" applyAlignment="1">
      <alignment horizontal="center" vertical="center"/>
    </xf>
    <xf numFmtId="170" fontId="9" fillId="3" borderId="10" xfId="0" applyNumberFormat="1" applyFont="1" applyFill="1" applyBorder="1" applyAlignment="1">
      <alignment horizontal="center" vertical="center"/>
    </xf>
    <xf numFmtId="170" fontId="9" fillId="4" borderId="11" xfId="0" applyNumberFormat="1" applyFont="1" applyFill="1" applyBorder="1" applyAlignment="1">
      <alignment horizontal="center" vertical="center"/>
    </xf>
    <xf numFmtId="170" fontId="13" fillId="0" borderId="15" xfId="0" applyNumberFormat="1" applyFont="1" applyBorder="1" applyAlignment="1">
      <alignment horizontal="center" vertical="center"/>
    </xf>
    <xf numFmtId="170" fontId="14" fillId="0" borderId="14" xfId="0" applyNumberFormat="1" applyFont="1" applyBorder="1" applyAlignment="1">
      <alignment horizontal="center" vertical="center"/>
    </xf>
    <xf numFmtId="170" fontId="9" fillId="0" borderId="18" xfId="0" applyNumberFormat="1" applyFont="1" applyBorder="1" applyAlignment="1">
      <alignment horizontal="center" vertical="center"/>
    </xf>
    <xf numFmtId="170" fontId="13" fillId="0" borderId="6" xfId="0" applyNumberFormat="1" applyFont="1" applyBorder="1" applyAlignment="1">
      <alignment horizontal="center" vertical="center"/>
    </xf>
    <xf numFmtId="170" fontId="14" fillId="0" borderId="7" xfId="0" applyNumberFormat="1" applyFont="1" applyBorder="1" applyAlignment="1">
      <alignment horizontal="center" vertical="center"/>
    </xf>
    <xf numFmtId="170" fontId="9" fillId="0" borderId="21" xfId="0" applyNumberFormat="1" applyFont="1" applyBorder="1" applyAlignment="1">
      <alignment horizontal="center" vertical="center"/>
    </xf>
    <xf numFmtId="170" fontId="13" fillId="0" borderId="22" xfId="0" applyNumberFormat="1" applyFont="1" applyBorder="1" applyAlignment="1">
      <alignment horizontal="center" vertical="center"/>
    </xf>
    <xf numFmtId="170" fontId="14" fillId="0" borderId="19" xfId="0" applyNumberFormat="1" applyFont="1" applyBorder="1" applyAlignment="1">
      <alignment horizontal="center" vertical="center"/>
    </xf>
    <xf numFmtId="170" fontId="14" fillId="0" borderId="13" xfId="0" applyNumberFormat="1" applyFont="1" applyBorder="1" applyAlignment="1">
      <alignment horizontal="center" vertical="center"/>
    </xf>
    <xf numFmtId="170" fontId="13" fillId="0" borderId="9" xfId="0" applyNumberFormat="1" applyFont="1" applyBorder="1" applyAlignment="1">
      <alignment horizontal="center" vertical="center"/>
    </xf>
    <xf numFmtId="170" fontId="12" fillId="7" borderId="25" xfId="0" applyNumberFormat="1" applyFont="1" applyFill="1" applyBorder="1" applyAlignment="1">
      <alignment horizontal="center" vertical="center"/>
    </xf>
    <xf numFmtId="170" fontId="17" fillId="0" borderId="26" xfId="0" applyNumberFormat="1" applyFont="1" applyBorder="1" applyAlignment="1">
      <alignment horizontal="center" vertical="center"/>
    </xf>
    <xf numFmtId="170" fontId="12" fillId="7" borderId="28" xfId="0" applyNumberFormat="1" applyFont="1" applyFill="1" applyBorder="1" applyAlignment="1">
      <alignment horizontal="center" vertical="center"/>
    </xf>
    <xf numFmtId="170" fontId="17" fillId="0" borderId="29" xfId="0" applyNumberFormat="1" applyFont="1" applyBorder="1" applyAlignment="1">
      <alignment horizontal="center" vertical="center"/>
    </xf>
    <xf numFmtId="170" fontId="12" fillId="13" borderId="25" xfId="0" applyNumberFormat="1" applyFont="1" applyFill="1" applyBorder="1" applyAlignment="1">
      <alignment horizontal="center" vertical="center"/>
    </xf>
    <xf numFmtId="170" fontId="17" fillId="9" borderId="25" xfId="0" applyNumberFormat="1" applyFont="1" applyFill="1" applyBorder="1" applyAlignment="1">
      <alignment horizontal="center" vertical="center"/>
    </xf>
    <xf numFmtId="170" fontId="17" fillId="8" borderId="26" xfId="0" applyNumberFormat="1" applyFont="1" applyFill="1" applyBorder="1" applyAlignment="1">
      <alignment horizontal="center" vertical="center"/>
    </xf>
    <xf numFmtId="170" fontId="12" fillId="13" borderId="28" xfId="0" applyNumberFormat="1" applyFont="1" applyFill="1" applyBorder="1" applyAlignment="1">
      <alignment horizontal="center" vertical="center"/>
    </xf>
    <xf numFmtId="170" fontId="17" fillId="9" borderId="28" xfId="0" applyNumberFormat="1" applyFont="1" applyFill="1" applyBorder="1" applyAlignment="1">
      <alignment horizontal="center" vertical="center"/>
    </xf>
    <xf numFmtId="170" fontId="17" fillId="8" borderId="2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es%20APR&#201;S%20Rentr&#233;e%20Sept.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ces APRÉS Rentrée Sep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66272-09B1-4344-A10E-0DA6EA9F43CB}">
  <dimension ref="A1:S231"/>
  <sheetViews>
    <sheetView topLeftCell="E1" workbookViewId="0">
      <selection activeCell="R5" sqref="R5"/>
    </sheetView>
  </sheetViews>
  <sheetFormatPr baseColWidth="10" defaultRowHeight="15" x14ac:dyDescent="0.25"/>
  <cols>
    <col min="1" max="1" width="21" bestFit="1" customWidth="1"/>
    <col min="2" max="2" width="13.28515625" customWidth="1"/>
  </cols>
  <sheetData>
    <row r="1" spans="1:19" ht="19.5" thickBot="1" x14ac:dyDescent="0.3">
      <c r="A1" s="1" t="s">
        <v>0</v>
      </c>
      <c r="B1" s="1" t="s">
        <v>1</v>
      </c>
      <c r="C1" s="2">
        <v>0.25</v>
      </c>
      <c r="D1" s="2">
        <v>0.29166666666666702</v>
      </c>
      <c r="E1" s="2">
        <v>0.33333333333333331</v>
      </c>
      <c r="F1" s="2">
        <v>0.375</v>
      </c>
      <c r="G1" s="2">
        <v>0.41666666666666702</v>
      </c>
      <c r="H1" s="2">
        <v>0.45833333333333298</v>
      </c>
      <c r="I1" s="2">
        <v>0.5</v>
      </c>
      <c r="J1" s="2">
        <v>0.54166666666666696</v>
      </c>
      <c r="K1" s="2">
        <v>0.58333333333333304</v>
      </c>
      <c r="L1" s="2">
        <v>0.625</v>
      </c>
      <c r="M1" s="2">
        <v>0.66666666666666696</v>
      </c>
      <c r="N1" s="2">
        <v>0.70833333333333304</v>
      </c>
      <c r="O1" s="2">
        <v>0.75</v>
      </c>
      <c r="P1" s="2">
        <v>0.79166666666666696</v>
      </c>
      <c r="Q1" s="3">
        <v>0.83333333333333304</v>
      </c>
      <c r="R1" s="4" t="s">
        <v>2</v>
      </c>
      <c r="S1" s="5" t="s">
        <v>3</v>
      </c>
    </row>
    <row r="2" spans="1:19" x14ac:dyDescent="0.25">
      <c r="A2" s="6" t="s">
        <v>4</v>
      </c>
      <c r="B2" s="7" t="s">
        <v>5</v>
      </c>
      <c r="C2" s="7" t="s">
        <v>5</v>
      </c>
      <c r="D2" s="7" t="s">
        <v>5</v>
      </c>
      <c r="E2" s="7" t="s">
        <v>5</v>
      </c>
      <c r="F2" s="7" t="s">
        <v>5</v>
      </c>
      <c r="G2" s="7" t="s">
        <v>5</v>
      </c>
      <c r="H2" s="7" t="s">
        <v>5</v>
      </c>
      <c r="I2" s="7" t="s">
        <v>5</v>
      </c>
      <c r="J2" s="7" t="s">
        <v>5</v>
      </c>
      <c r="K2" s="7" t="s">
        <v>5</v>
      </c>
      <c r="L2" s="7" t="s">
        <v>5</v>
      </c>
      <c r="M2" s="7" t="s">
        <v>5</v>
      </c>
      <c r="N2" s="7" t="s">
        <v>5</v>
      </c>
      <c r="O2" s="7" t="s">
        <v>5</v>
      </c>
      <c r="P2" s="7" t="s">
        <v>5</v>
      </c>
      <c r="Q2" s="8" t="s">
        <v>5</v>
      </c>
      <c r="R2" s="9"/>
      <c r="S2" s="6"/>
    </row>
    <row r="3" spans="1:19" x14ac:dyDescent="0.25">
      <c r="A3" s="10" t="s">
        <v>6</v>
      </c>
      <c r="B3" s="11" t="s">
        <v>5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  <c r="R3" s="14"/>
      <c r="S3" s="10"/>
    </row>
    <row r="4" spans="1:19" x14ac:dyDescent="0.25">
      <c r="A4" t="s">
        <v>7</v>
      </c>
      <c r="B4" t="s">
        <v>8</v>
      </c>
      <c r="C4" s="15">
        <v>0.27638888888888885</v>
      </c>
      <c r="D4" s="15"/>
      <c r="E4" s="15"/>
      <c r="F4" s="15"/>
      <c r="G4" s="15"/>
      <c r="H4" s="15"/>
      <c r="I4" s="15">
        <v>0.53333333333333333</v>
      </c>
      <c r="J4" s="15"/>
      <c r="K4" s="15"/>
      <c r="L4" s="15"/>
      <c r="M4" s="15"/>
      <c r="N4" s="15"/>
      <c r="O4" s="15"/>
      <c r="P4" s="15"/>
      <c r="Q4" s="16"/>
      <c r="R4" s="17">
        <v>0.30694444444444441</v>
      </c>
      <c r="S4" s="18">
        <v>0.36944444444444446</v>
      </c>
    </row>
    <row r="5" spans="1:19" x14ac:dyDescent="0.25">
      <c r="A5" s="19" t="s">
        <v>9</v>
      </c>
      <c r="B5" s="19" t="s">
        <v>8</v>
      </c>
      <c r="C5" s="92">
        <v>0.27638888888888885</v>
      </c>
      <c r="D5" s="19"/>
      <c r="E5" s="19"/>
      <c r="F5" s="19"/>
      <c r="G5" s="19"/>
      <c r="H5" s="19"/>
      <c r="I5" s="19"/>
      <c r="J5" s="92">
        <v>0.54375000000000007</v>
      </c>
      <c r="K5" s="19"/>
      <c r="L5" s="19"/>
      <c r="M5" s="19"/>
      <c r="N5" s="19"/>
      <c r="O5" s="19"/>
      <c r="P5" s="19"/>
      <c r="Q5" s="20"/>
      <c r="R5" s="21">
        <v>0.23819444444444446</v>
      </c>
      <c r="S5" s="22">
        <v>0.46875</v>
      </c>
    </row>
    <row r="6" spans="1:19" x14ac:dyDescent="0.25">
      <c r="A6" t="s">
        <v>10</v>
      </c>
      <c r="B6" t="s">
        <v>8</v>
      </c>
      <c r="C6" s="93">
        <v>0.2638888888888889</v>
      </c>
      <c r="J6" s="93">
        <v>0.55833333333333335</v>
      </c>
      <c r="Q6" s="23"/>
      <c r="R6" s="24"/>
      <c r="S6" s="25"/>
    </row>
    <row r="7" spans="1:19" x14ac:dyDescent="0.25">
      <c r="A7" s="19" t="s">
        <v>11</v>
      </c>
      <c r="B7" s="19" t="s">
        <v>8</v>
      </c>
      <c r="C7" s="92">
        <v>0.28888888888888892</v>
      </c>
      <c r="D7" s="19"/>
      <c r="E7" s="19"/>
      <c r="F7" s="19"/>
      <c r="G7" s="19"/>
      <c r="H7" s="19"/>
      <c r="I7" s="19"/>
      <c r="J7" s="19"/>
      <c r="K7" s="92">
        <v>0.59513888888888888</v>
      </c>
      <c r="L7" s="19"/>
      <c r="M7" s="19"/>
      <c r="N7" s="19"/>
      <c r="O7" s="19"/>
      <c r="P7" s="19"/>
      <c r="Q7" s="20"/>
      <c r="R7" s="26"/>
      <c r="S7" s="27"/>
    </row>
    <row r="8" spans="1:19" x14ac:dyDescent="0.25">
      <c r="A8" t="s">
        <v>12</v>
      </c>
      <c r="B8" t="s">
        <v>8</v>
      </c>
      <c r="C8" s="93">
        <v>0.28888888888888892</v>
      </c>
      <c r="K8" s="93">
        <v>0.59513888888888888</v>
      </c>
      <c r="Q8" s="23"/>
      <c r="R8" s="24"/>
      <c r="S8" s="25"/>
    </row>
    <row r="9" spans="1:19" x14ac:dyDescent="0.25">
      <c r="A9" s="19" t="s">
        <v>13</v>
      </c>
      <c r="B9" s="19" t="s">
        <v>8</v>
      </c>
      <c r="C9" s="92">
        <v>0.28125</v>
      </c>
      <c r="D9" s="19"/>
      <c r="E9" s="19"/>
      <c r="F9" s="19"/>
      <c r="G9" s="19"/>
      <c r="H9" s="19"/>
      <c r="I9" s="19"/>
      <c r="J9" s="92">
        <v>0.56180555555555556</v>
      </c>
      <c r="K9" s="19"/>
      <c r="L9" s="19"/>
      <c r="M9" s="19"/>
      <c r="N9" s="19"/>
      <c r="O9" s="19"/>
      <c r="P9" s="19"/>
      <c r="Q9" s="20"/>
      <c r="R9" s="26"/>
      <c r="S9" s="27"/>
    </row>
    <row r="10" spans="1:19" x14ac:dyDescent="0.25">
      <c r="A10" t="s">
        <v>14</v>
      </c>
      <c r="B10" t="s">
        <v>8</v>
      </c>
      <c r="C10" s="93">
        <v>0.27013888888888887</v>
      </c>
      <c r="I10" s="93">
        <v>0.53541666666666665</v>
      </c>
      <c r="Q10" s="23"/>
      <c r="R10" s="24"/>
      <c r="S10" s="25"/>
    </row>
    <row r="11" spans="1:19" x14ac:dyDescent="0.25">
      <c r="A11" s="19" t="s">
        <v>15</v>
      </c>
      <c r="B11" s="19" t="s">
        <v>8</v>
      </c>
      <c r="C11" s="92">
        <v>0.27013888888888887</v>
      </c>
      <c r="D11" s="19"/>
      <c r="E11" s="19"/>
      <c r="F11" s="19"/>
      <c r="G11" s="19"/>
      <c r="H11" s="19"/>
      <c r="I11" s="92">
        <v>0.53888888888888886</v>
      </c>
      <c r="J11" s="19"/>
      <c r="K11" s="19"/>
      <c r="L11" s="19"/>
      <c r="M11" s="19"/>
      <c r="N11" s="19"/>
      <c r="O11" s="19"/>
      <c r="P11" s="19"/>
      <c r="Q11" s="20"/>
      <c r="R11" s="26"/>
      <c r="S11" s="27"/>
    </row>
    <row r="12" spans="1:19" x14ac:dyDescent="0.25">
      <c r="A12" t="s">
        <v>16</v>
      </c>
      <c r="B12" t="s">
        <v>8</v>
      </c>
      <c r="C12" s="93">
        <v>0.27291666666666664</v>
      </c>
      <c r="I12" s="93">
        <v>0.54027777777777775</v>
      </c>
      <c r="Q12" s="23"/>
      <c r="R12" s="24"/>
      <c r="S12" s="25"/>
    </row>
    <row r="13" spans="1:19" x14ac:dyDescent="0.25">
      <c r="A13" s="19" t="s">
        <v>17</v>
      </c>
      <c r="B13" s="19" t="s">
        <v>8</v>
      </c>
      <c r="C13" s="92">
        <v>0.2722222222222222</v>
      </c>
      <c r="D13" s="19"/>
      <c r="E13" s="19"/>
      <c r="F13" s="19"/>
      <c r="G13" s="19"/>
      <c r="H13" s="19"/>
      <c r="I13" s="19"/>
      <c r="J13" s="92">
        <v>0.54652777777777783</v>
      </c>
      <c r="K13" s="19"/>
      <c r="L13" s="19"/>
      <c r="M13" s="19"/>
      <c r="N13" s="19"/>
      <c r="O13" s="19"/>
      <c r="P13" s="19"/>
      <c r="Q13" s="20"/>
      <c r="R13" s="26"/>
      <c r="S13" s="27"/>
    </row>
    <row r="14" spans="1:19" x14ac:dyDescent="0.25">
      <c r="A14" t="s">
        <v>18</v>
      </c>
      <c r="B14" t="s">
        <v>8</v>
      </c>
      <c r="C14" s="93">
        <v>0.2722222222222222</v>
      </c>
      <c r="J14" s="93">
        <v>0.54652777777777783</v>
      </c>
      <c r="Q14" s="23"/>
      <c r="R14" s="24"/>
      <c r="S14" s="25"/>
    </row>
    <row r="15" spans="1:19" x14ac:dyDescent="0.25">
      <c r="A15" s="19" t="s">
        <v>19</v>
      </c>
      <c r="B15" s="19" t="s">
        <v>8</v>
      </c>
      <c r="C15" s="92">
        <v>0.27013888888888887</v>
      </c>
      <c r="D15" s="19"/>
      <c r="E15" s="19"/>
      <c r="F15" s="19"/>
      <c r="G15" s="19"/>
      <c r="H15" s="19"/>
      <c r="I15" s="19"/>
      <c r="J15" s="92">
        <v>0.54166666666666663</v>
      </c>
      <c r="K15" s="19"/>
      <c r="L15" s="19"/>
      <c r="M15" s="19"/>
      <c r="N15" s="19"/>
      <c r="O15" s="19"/>
      <c r="P15" s="19"/>
      <c r="Q15" s="20"/>
      <c r="R15" s="26"/>
      <c r="S15" s="27"/>
    </row>
    <row r="16" spans="1:19" x14ac:dyDescent="0.25">
      <c r="A16" t="s">
        <v>20</v>
      </c>
      <c r="B16" t="s">
        <v>8</v>
      </c>
      <c r="C16" s="93">
        <v>0.25138888888888888</v>
      </c>
      <c r="J16" s="93">
        <v>0.57291666666666663</v>
      </c>
      <c r="Q16" s="23"/>
      <c r="R16" s="24"/>
      <c r="S16" s="25"/>
    </row>
    <row r="17" spans="1:19" x14ac:dyDescent="0.25">
      <c r="A17" s="19" t="s">
        <v>21</v>
      </c>
      <c r="B17" s="19" t="s">
        <v>8</v>
      </c>
      <c r="C17" s="92">
        <v>0.25138888888888888</v>
      </c>
      <c r="D17" s="19"/>
      <c r="E17" s="19"/>
      <c r="F17" s="19"/>
      <c r="G17" s="19"/>
      <c r="H17" s="19"/>
      <c r="I17" s="19"/>
      <c r="J17" s="92">
        <v>0.57291666666666663</v>
      </c>
      <c r="K17" s="19"/>
      <c r="L17" s="19"/>
      <c r="M17" s="19"/>
      <c r="N17" s="19"/>
      <c r="O17" s="19"/>
      <c r="P17" s="19"/>
      <c r="Q17" s="20"/>
      <c r="R17" s="26"/>
      <c r="S17" s="27"/>
    </row>
    <row r="18" spans="1:19" x14ac:dyDescent="0.25">
      <c r="A18" t="s">
        <v>22</v>
      </c>
      <c r="B18" t="s">
        <v>8</v>
      </c>
      <c r="C18" s="93">
        <v>0.27638888888888885</v>
      </c>
      <c r="I18" s="93">
        <v>0.53055555555555556</v>
      </c>
      <c r="Q18" s="23"/>
      <c r="R18" s="24"/>
      <c r="S18" s="25"/>
    </row>
    <row r="19" spans="1:19" x14ac:dyDescent="0.25">
      <c r="A19" s="19" t="s">
        <v>23</v>
      </c>
      <c r="B19" s="19" t="s">
        <v>8</v>
      </c>
      <c r="C19" s="92">
        <v>0.27986111111111112</v>
      </c>
      <c r="D19" s="19"/>
      <c r="E19" s="19"/>
      <c r="F19" s="19"/>
      <c r="G19" s="19"/>
      <c r="H19" s="19"/>
      <c r="I19" s="19"/>
      <c r="J19" s="19"/>
      <c r="K19" s="92">
        <v>0.6166666666666667</v>
      </c>
      <c r="L19" s="19"/>
      <c r="M19" s="19"/>
      <c r="N19" s="19"/>
      <c r="O19" s="19"/>
      <c r="P19" s="19"/>
      <c r="Q19" s="20"/>
      <c r="R19" s="26"/>
      <c r="S19" s="27"/>
    </row>
    <row r="20" spans="1:19" x14ac:dyDescent="0.25">
      <c r="A20" t="s">
        <v>24</v>
      </c>
      <c r="B20" t="s">
        <v>8</v>
      </c>
      <c r="C20" s="93">
        <v>0.27986111111111112</v>
      </c>
      <c r="J20" s="93">
        <v>0.55833333333333335</v>
      </c>
      <c r="Q20" s="23"/>
      <c r="R20" s="24"/>
      <c r="S20" s="25"/>
    </row>
    <row r="21" spans="1:19" x14ac:dyDescent="0.25">
      <c r="A21" s="19" t="s">
        <v>25</v>
      </c>
      <c r="B21" s="19" t="s">
        <v>8</v>
      </c>
      <c r="C21" s="92">
        <v>0.28125</v>
      </c>
      <c r="D21" s="19"/>
      <c r="E21" s="19"/>
      <c r="F21" s="19"/>
      <c r="G21" s="19"/>
      <c r="H21" s="19"/>
      <c r="I21" s="19"/>
      <c r="J21" s="92">
        <v>0.56597222222222221</v>
      </c>
      <c r="K21" s="19"/>
      <c r="L21" s="19"/>
      <c r="M21" s="19"/>
      <c r="N21" s="19"/>
      <c r="O21" s="19"/>
      <c r="P21" s="19"/>
      <c r="Q21" s="20"/>
      <c r="R21" s="26"/>
      <c r="S21" s="27"/>
    </row>
    <row r="22" spans="1:19" x14ac:dyDescent="0.25">
      <c r="A22" t="s">
        <v>26</v>
      </c>
      <c r="B22" t="s">
        <v>8</v>
      </c>
      <c r="E22" s="93">
        <v>0.35555555555555557</v>
      </c>
      <c r="L22" s="93">
        <v>0.62569444444444444</v>
      </c>
      <c r="Q22" s="23"/>
      <c r="R22" s="24"/>
      <c r="S22" s="25"/>
    </row>
    <row r="23" spans="1:19" x14ac:dyDescent="0.25">
      <c r="A23" s="19" t="s">
        <v>27</v>
      </c>
      <c r="B23" s="19" t="s">
        <v>8</v>
      </c>
      <c r="C23" s="92">
        <v>0.27291666666666664</v>
      </c>
      <c r="D23" s="19"/>
      <c r="E23" s="19"/>
      <c r="F23" s="19"/>
      <c r="G23" s="19"/>
      <c r="H23" s="19"/>
      <c r="I23" s="19"/>
      <c r="J23" s="19"/>
      <c r="K23" s="92">
        <v>0.59027777777777779</v>
      </c>
      <c r="L23" s="19"/>
      <c r="M23" s="19"/>
      <c r="N23" s="19"/>
      <c r="O23" s="19"/>
      <c r="P23" s="19"/>
      <c r="Q23" s="20"/>
      <c r="R23" s="26"/>
      <c r="S23" s="27"/>
    </row>
    <row r="24" spans="1:19" x14ac:dyDescent="0.25">
      <c r="A24" t="s">
        <v>28</v>
      </c>
      <c r="B24" t="s">
        <v>8</v>
      </c>
      <c r="C24" s="93">
        <v>0.28055555555555556</v>
      </c>
      <c r="J24" s="93">
        <v>0.56458333333333333</v>
      </c>
      <c r="Q24" s="23"/>
      <c r="R24" s="24"/>
      <c r="S24" s="25"/>
    </row>
    <row r="25" spans="1:19" x14ac:dyDescent="0.25">
      <c r="A25" s="19" t="s">
        <v>29</v>
      </c>
      <c r="B25" s="19" t="s">
        <v>8</v>
      </c>
      <c r="C25" s="92">
        <v>0.27986111111111112</v>
      </c>
      <c r="D25" s="19"/>
      <c r="E25" s="19"/>
      <c r="F25" s="19"/>
      <c r="G25" s="19"/>
      <c r="H25" s="19"/>
      <c r="I25" s="92">
        <v>0.53819444444444442</v>
      </c>
      <c r="J25" s="19"/>
      <c r="K25" s="19"/>
      <c r="L25" s="19"/>
      <c r="M25" s="19"/>
      <c r="N25" s="19"/>
      <c r="O25" s="19"/>
      <c r="P25" s="19"/>
      <c r="Q25" s="20"/>
      <c r="R25" s="26"/>
      <c r="S25" s="27"/>
    </row>
    <row r="26" spans="1:19" x14ac:dyDescent="0.25">
      <c r="A26" t="s">
        <v>30</v>
      </c>
      <c r="B26" t="s">
        <v>8</v>
      </c>
      <c r="C26" s="93">
        <v>0.27986111111111112</v>
      </c>
      <c r="I26" s="93">
        <v>0.54027777777777775</v>
      </c>
      <c r="Q26" s="23"/>
      <c r="R26" s="24"/>
      <c r="S26" s="25"/>
    </row>
    <row r="27" spans="1:19" x14ac:dyDescent="0.25">
      <c r="A27" s="19" t="s">
        <v>31</v>
      </c>
      <c r="B27" s="19" t="s">
        <v>8</v>
      </c>
      <c r="C27" s="92">
        <v>0.26458333333333334</v>
      </c>
      <c r="D27" s="19"/>
      <c r="E27" s="19"/>
      <c r="F27" s="19"/>
      <c r="G27" s="19"/>
      <c r="H27" s="19"/>
      <c r="I27" s="92">
        <v>0.54027777777777775</v>
      </c>
      <c r="J27" s="19"/>
      <c r="K27" s="19"/>
      <c r="L27" s="19"/>
      <c r="M27" s="19"/>
      <c r="N27" s="19"/>
      <c r="O27" s="19"/>
      <c r="P27" s="19"/>
      <c r="Q27" s="20"/>
      <c r="R27" s="26"/>
      <c r="S27" s="27"/>
    </row>
    <row r="28" spans="1:19" x14ac:dyDescent="0.25">
      <c r="A28" t="s">
        <v>32</v>
      </c>
      <c r="B28" t="s">
        <v>8</v>
      </c>
      <c r="C28" s="93">
        <v>0.2673611111111111</v>
      </c>
      <c r="J28" s="93">
        <v>0.55694444444444446</v>
      </c>
      <c r="Q28" s="23"/>
      <c r="R28" s="24"/>
      <c r="S28" s="25"/>
    </row>
    <row r="29" spans="1:19" x14ac:dyDescent="0.25">
      <c r="A29" s="19" t="s">
        <v>33</v>
      </c>
      <c r="B29" s="19" t="s">
        <v>8</v>
      </c>
      <c r="C29" s="92">
        <v>0.2673611111111111</v>
      </c>
      <c r="D29" s="19"/>
      <c r="E29" s="19"/>
      <c r="F29" s="19"/>
      <c r="G29" s="19"/>
      <c r="H29" s="19"/>
      <c r="I29" s="19"/>
      <c r="J29" s="92">
        <v>0.55694444444444446</v>
      </c>
      <c r="K29" s="19"/>
      <c r="L29" s="19"/>
      <c r="M29" s="19"/>
      <c r="N29" s="19"/>
      <c r="O29" s="19"/>
      <c r="P29" s="19"/>
      <c r="Q29" s="20"/>
      <c r="R29" s="26"/>
      <c r="S29" s="27"/>
    </row>
    <row r="30" spans="1:19" x14ac:dyDescent="0.25">
      <c r="A30" t="s">
        <v>34</v>
      </c>
      <c r="B30" t="s">
        <v>8</v>
      </c>
      <c r="C30" s="93">
        <v>0.28541666666666665</v>
      </c>
      <c r="I30" s="93">
        <v>0.5395833333333333</v>
      </c>
      <c r="Q30" s="23"/>
      <c r="R30" s="24"/>
      <c r="S30" s="25"/>
    </row>
    <row r="31" spans="1:19" x14ac:dyDescent="0.25">
      <c r="A31" s="10" t="s">
        <v>35</v>
      </c>
      <c r="B31" s="11" t="s">
        <v>5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28"/>
      <c r="R31" s="10"/>
      <c r="S31" s="10"/>
    </row>
    <row r="32" spans="1:19" x14ac:dyDescent="0.25">
      <c r="A32" s="19" t="s">
        <v>36</v>
      </c>
      <c r="B32" s="19" t="s">
        <v>8</v>
      </c>
      <c r="C32" s="92">
        <v>0.27291666666666664</v>
      </c>
      <c r="D32" s="19"/>
      <c r="E32" s="19"/>
      <c r="F32" s="19"/>
      <c r="G32" s="19"/>
      <c r="H32" s="19"/>
      <c r="I32" s="19"/>
      <c r="J32" s="92">
        <v>0.55902777777777779</v>
      </c>
      <c r="K32" s="19"/>
      <c r="L32" s="19"/>
      <c r="M32" s="19"/>
      <c r="N32" s="19"/>
      <c r="O32" s="19"/>
      <c r="P32" s="19"/>
      <c r="Q32" s="20"/>
      <c r="R32" s="26"/>
      <c r="S32" s="27"/>
    </row>
    <row r="33" spans="1:19" x14ac:dyDescent="0.25">
      <c r="A33" t="s">
        <v>37</v>
      </c>
      <c r="B33" t="s">
        <v>8</v>
      </c>
      <c r="C33" s="93">
        <v>0.26944444444444443</v>
      </c>
      <c r="J33" s="93">
        <v>0.55902777777777779</v>
      </c>
      <c r="Q33" s="23"/>
      <c r="R33" s="24"/>
      <c r="S33" s="25"/>
    </row>
    <row r="34" spans="1:19" x14ac:dyDescent="0.25">
      <c r="A34" s="19" t="s">
        <v>38</v>
      </c>
      <c r="B34" s="19" t="s">
        <v>8</v>
      </c>
      <c r="C34" s="92">
        <v>0.2722222222222222</v>
      </c>
      <c r="D34" s="19"/>
      <c r="E34" s="19"/>
      <c r="F34" s="19"/>
      <c r="G34" s="19"/>
      <c r="H34" s="19"/>
      <c r="I34" s="19"/>
      <c r="J34" s="92">
        <v>0.55902777777777779</v>
      </c>
      <c r="K34" s="19"/>
      <c r="L34" s="19"/>
      <c r="M34" s="19"/>
      <c r="N34" s="19"/>
      <c r="O34" s="19"/>
      <c r="P34" s="19"/>
      <c r="Q34" s="20"/>
      <c r="R34" s="26"/>
      <c r="S34" s="27"/>
    </row>
    <row r="35" spans="1:19" x14ac:dyDescent="0.25">
      <c r="A35" t="s">
        <v>39</v>
      </c>
      <c r="B35" t="s">
        <v>8</v>
      </c>
      <c r="C35" s="93">
        <v>0.29166666666666669</v>
      </c>
      <c r="J35" s="93">
        <v>0.56666666666666665</v>
      </c>
      <c r="Q35" s="23"/>
      <c r="R35" s="24"/>
      <c r="S35" s="25"/>
    </row>
    <row r="36" spans="1:19" x14ac:dyDescent="0.25">
      <c r="A36" s="10" t="s">
        <v>40</v>
      </c>
      <c r="B36" s="11" t="s">
        <v>5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28"/>
      <c r="R36" s="10"/>
      <c r="S36" s="10"/>
    </row>
    <row r="37" spans="1:19" x14ac:dyDescent="0.25">
      <c r="A37" t="s">
        <v>41</v>
      </c>
      <c r="B37" t="s">
        <v>42</v>
      </c>
      <c r="J37" s="93">
        <v>0.55486111111111114</v>
      </c>
      <c r="Q37" s="94">
        <v>0.84930555555555554</v>
      </c>
      <c r="R37" s="24"/>
      <c r="S37" s="25"/>
    </row>
    <row r="38" spans="1:19" x14ac:dyDescent="0.25">
      <c r="A38" s="19" t="s">
        <v>43</v>
      </c>
      <c r="B38" s="19" t="s">
        <v>42</v>
      </c>
      <c r="C38" s="19"/>
      <c r="D38" s="19"/>
      <c r="E38" s="19"/>
      <c r="F38" s="19"/>
      <c r="G38" s="19"/>
      <c r="H38" s="19"/>
      <c r="I38" s="92">
        <v>0.50694444444444442</v>
      </c>
      <c r="J38" s="19"/>
      <c r="K38" s="19"/>
      <c r="L38" s="19"/>
      <c r="M38" s="19"/>
      <c r="N38" s="19"/>
      <c r="O38" s="19"/>
      <c r="P38" s="19"/>
      <c r="Q38" s="95">
        <v>0.85</v>
      </c>
      <c r="R38" s="26"/>
      <c r="S38" s="27"/>
    </row>
    <row r="39" spans="1:19" x14ac:dyDescent="0.25">
      <c r="A39" t="s">
        <v>44</v>
      </c>
      <c r="B39" t="s">
        <v>42</v>
      </c>
      <c r="I39" s="93">
        <v>0.52083333333333337</v>
      </c>
      <c r="Q39" s="94">
        <v>0.8520833333333333</v>
      </c>
      <c r="R39" s="24"/>
      <c r="S39" s="25"/>
    </row>
    <row r="40" spans="1:19" x14ac:dyDescent="0.25">
      <c r="A40" s="19" t="s">
        <v>45</v>
      </c>
      <c r="B40" s="19" t="s">
        <v>42</v>
      </c>
      <c r="C40" s="19"/>
      <c r="D40" s="19"/>
      <c r="E40" s="19"/>
      <c r="F40" s="19"/>
      <c r="G40" s="19"/>
      <c r="H40" s="92">
        <v>0.49861111111111112</v>
      </c>
      <c r="I40" s="19"/>
      <c r="J40" s="19"/>
      <c r="K40" s="19"/>
      <c r="L40" s="19"/>
      <c r="M40" s="19"/>
      <c r="N40" s="19"/>
      <c r="O40" s="19"/>
      <c r="P40" s="92">
        <v>0.8125</v>
      </c>
      <c r="Q40" s="20"/>
      <c r="R40" s="26"/>
      <c r="S40" s="27"/>
    </row>
    <row r="41" spans="1:19" x14ac:dyDescent="0.25">
      <c r="A41" t="s">
        <v>46</v>
      </c>
      <c r="B41" t="s">
        <v>42</v>
      </c>
      <c r="H41" s="93">
        <v>0.47500000000000003</v>
      </c>
      <c r="P41" s="93">
        <v>0.8125</v>
      </c>
      <c r="Q41" s="23"/>
      <c r="R41" s="24"/>
      <c r="S41" s="25"/>
    </row>
    <row r="42" spans="1:19" x14ac:dyDescent="0.25">
      <c r="A42" s="19" t="s">
        <v>47</v>
      </c>
      <c r="B42" s="19" t="s">
        <v>42</v>
      </c>
      <c r="C42" s="19"/>
      <c r="D42" s="19"/>
      <c r="E42" s="19"/>
      <c r="F42" s="19"/>
      <c r="G42" s="19"/>
      <c r="H42" s="19"/>
      <c r="I42" s="92">
        <v>0.51666666666666672</v>
      </c>
      <c r="J42" s="19"/>
      <c r="K42" s="19"/>
      <c r="L42" s="19"/>
      <c r="M42" s="19"/>
      <c r="N42" s="19"/>
      <c r="O42" s="19"/>
      <c r="P42" s="92">
        <v>0.8256944444444444</v>
      </c>
      <c r="Q42" s="20"/>
      <c r="R42" s="26"/>
      <c r="S42" s="27"/>
    </row>
    <row r="43" spans="1:19" x14ac:dyDescent="0.25">
      <c r="A43" t="s">
        <v>48</v>
      </c>
      <c r="B43" t="s">
        <v>42</v>
      </c>
      <c r="I43" s="93">
        <v>0.5131944444444444</v>
      </c>
      <c r="P43" s="93">
        <v>0.83194444444444438</v>
      </c>
      <c r="Q43" s="23"/>
      <c r="R43" s="24"/>
      <c r="S43" s="25"/>
    </row>
    <row r="44" spans="1:19" x14ac:dyDescent="0.25">
      <c r="A44" s="19" t="s">
        <v>49</v>
      </c>
      <c r="B44" s="19" t="s">
        <v>42</v>
      </c>
      <c r="C44" s="19"/>
      <c r="D44" s="19"/>
      <c r="E44" s="19"/>
      <c r="F44" s="19"/>
      <c r="G44" s="19"/>
      <c r="H44" s="92">
        <v>0.48055555555555557</v>
      </c>
      <c r="I44" s="19"/>
      <c r="J44" s="19"/>
      <c r="K44" s="19"/>
      <c r="L44" s="19"/>
      <c r="M44" s="19"/>
      <c r="N44" s="19"/>
      <c r="O44" s="19"/>
      <c r="P44" s="92">
        <v>0.83194444444444438</v>
      </c>
      <c r="Q44" s="20"/>
      <c r="R44" s="26"/>
      <c r="S44" s="27"/>
    </row>
    <row r="45" spans="1:19" x14ac:dyDescent="0.25">
      <c r="A45" t="s">
        <v>50</v>
      </c>
      <c r="B45" t="s">
        <v>42</v>
      </c>
      <c r="I45" s="93">
        <v>0.51666666666666672</v>
      </c>
      <c r="Q45" s="94">
        <v>0.82708333333333339</v>
      </c>
      <c r="R45" s="24"/>
      <c r="S45" s="25"/>
    </row>
    <row r="46" spans="1:19" x14ac:dyDescent="0.25">
      <c r="A46" s="19" t="s">
        <v>51</v>
      </c>
      <c r="B46" s="19" t="s">
        <v>42</v>
      </c>
      <c r="C46" s="19"/>
      <c r="D46" s="19"/>
      <c r="E46" s="19"/>
      <c r="F46" s="19"/>
      <c r="G46" s="19"/>
      <c r="H46" s="19"/>
      <c r="I46" s="19"/>
      <c r="J46" s="92">
        <v>0.55763888888888891</v>
      </c>
      <c r="K46" s="19"/>
      <c r="L46" s="19"/>
      <c r="M46" s="19"/>
      <c r="N46" s="19"/>
      <c r="O46" s="19"/>
      <c r="P46" s="19"/>
      <c r="Q46" s="95">
        <v>0.84166666666666667</v>
      </c>
      <c r="R46" s="26"/>
      <c r="S46" s="27"/>
    </row>
    <row r="47" spans="1:19" x14ac:dyDescent="0.25">
      <c r="A47" t="s">
        <v>52</v>
      </c>
      <c r="B47" t="s">
        <v>42</v>
      </c>
      <c r="J47" s="93">
        <v>0.55763888888888891</v>
      </c>
      <c r="Q47" s="94">
        <v>0.84166666666666667</v>
      </c>
      <c r="R47" s="24"/>
      <c r="S47" s="25"/>
    </row>
    <row r="48" spans="1:19" x14ac:dyDescent="0.25">
      <c r="A48" s="19" t="s">
        <v>53</v>
      </c>
      <c r="B48" s="19" t="s">
        <v>42</v>
      </c>
      <c r="C48" s="19"/>
      <c r="D48" s="19"/>
      <c r="E48" s="19"/>
      <c r="F48" s="19"/>
      <c r="G48" s="19"/>
      <c r="H48" s="19"/>
      <c r="I48" s="19"/>
      <c r="J48" s="92">
        <v>0.5444444444444444</v>
      </c>
      <c r="K48" s="19"/>
      <c r="L48" s="19"/>
      <c r="M48" s="19"/>
      <c r="N48" s="19"/>
      <c r="O48" s="19"/>
      <c r="P48" s="19"/>
      <c r="Q48" s="95">
        <v>0.83819444444444446</v>
      </c>
      <c r="R48" s="26"/>
      <c r="S48" s="27"/>
    </row>
    <row r="49" spans="1:19" x14ac:dyDescent="0.25">
      <c r="A49" t="s">
        <v>54</v>
      </c>
      <c r="B49" t="s">
        <v>42</v>
      </c>
      <c r="I49" s="93">
        <v>0.53263888888888888</v>
      </c>
      <c r="Q49" s="94">
        <v>0.85763888888888884</v>
      </c>
      <c r="R49" s="24"/>
      <c r="S49" s="25"/>
    </row>
    <row r="50" spans="1:19" x14ac:dyDescent="0.25">
      <c r="A50" s="19" t="s">
        <v>55</v>
      </c>
      <c r="B50" s="19" t="s">
        <v>42</v>
      </c>
      <c r="C50" s="19"/>
      <c r="D50" s="19"/>
      <c r="E50" s="19"/>
      <c r="F50" s="19"/>
      <c r="G50" s="19"/>
      <c r="H50" s="19"/>
      <c r="I50" s="92">
        <v>0.53263888888888888</v>
      </c>
      <c r="J50" s="19"/>
      <c r="K50" s="19"/>
      <c r="L50" s="19"/>
      <c r="M50" s="19"/>
      <c r="N50" s="19"/>
      <c r="O50" s="19"/>
      <c r="P50" s="19"/>
      <c r="Q50" s="95">
        <v>0.85763888888888884</v>
      </c>
      <c r="R50" s="26"/>
      <c r="S50" s="27"/>
    </row>
    <row r="51" spans="1:19" x14ac:dyDescent="0.25">
      <c r="A51" t="s">
        <v>56</v>
      </c>
      <c r="B51" t="s">
        <v>42</v>
      </c>
      <c r="I51" s="93">
        <v>0.53125</v>
      </c>
      <c r="Q51" s="94">
        <v>0.86736111111111114</v>
      </c>
      <c r="R51" s="24"/>
      <c r="S51" s="25"/>
    </row>
    <row r="52" spans="1:19" x14ac:dyDescent="0.25">
      <c r="A52" s="19" t="s">
        <v>57</v>
      </c>
      <c r="B52" s="19" t="s">
        <v>42</v>
      </c>
      <c r="C52" s="19"/>
      <c r="D52" s="19"/>
      <c r="E52" s="19"/>
      <c r="F52" s="19"/>
      <c r="G52" s="19"/>
      <c r="H52" s="92">
        <v>0.4826388888888889</v>
      </c>
      <c r="I52" s="19"/>
      <c r="J52" s="19"/>
      <c r="K52" s="19"/>
      <c r="L52" s="19"/>
      <c r="M52" s="19"/>
      <c r="N52" s="19"/>
      <c r="O52" s="19"/>
      <c r="P52" s="19"/>
      <c r="Q52" s="95">
        <v>0.85</v>
      </c>
      <c r="R52" s="26"/>
      <c r="S52" s="27"/>
    </row>
    <row r="53" spans="1:19" x14ac:dyDescent="0.25">
      <c r="A53" t="s">
        <v>58</v>
      </c>
      <c r="B53" t="s">
        <v>42</v>
      </c>
      <c r="I53" s="93">
        <v>0.52152777777777781</v>
      </c>
      <c r="Q53" s="94">
        <v>0.85</v>
      </c>
      <c r="R53" s="24"/>
      <c r="S53" s="25"/>
    </row>
    <row r="54" spans="1:19" x14ac:dyDescent="0.25">
      <c r="A54" s="19" t="s">
        <v>59</v>
      </c>
      <c r="B54" s="19" t="s">
        <v>42</v>
      </c>
      <c r="C54" s="19"/>
      <c r="D54" s="19"/>
      <c r="E54" s="19"/>
      <c r="F54" s="19"/>
      <c r="G54" s="19"/>
      <c r="H54" s="19"/>
      <c r="I54" s="92">
        <v>0.53125</v>
      </c>
      <c r="J54" s="19"/>
      <c r="K54" s="19"/>
      <c r="L54" s="19"/>
      <c r="M54" s="19"/>
      <c r="N54" s="19"/>
      <c r="O54" s="19"/>
      <c r="P54" s="19"/>
      <c r="Q54" s="95">
        <v>0.8534722222222223</v>
      </c>
      <c r="R54" s="26"/>
      <c r="S54" s="27"/>
    </row>
    <row r="55" spans="1:19" x14ac:dyDescent="0.25">
      <c r="A55" t="s">
        <v>60</v>
      </c>
      <c r="B55" t="s">
        <v>42</v>
      </c>
      <c r="J55" s="93">
        <v>0.54583333333333328</v>
      </c>
      <c r="P55" s="93">
        <v>0.80625000000000002</v>
      </c>
      <c r="Q55" s="23"/>
      <c r="R55" s="24"/>
      <c r="S55" s="25"/>
    </row>
    <row r="56" spans="1:19" x14ac:dyDescent="0.25">
      <c r="A56" s="19" t="s">
        <v>61</v>
      </c>
      <c r="B56" s="19" t="s">
        <v>42</v>
      </c>
      <c r="C56" s="19"/>
      <c r="D56" s="19"/>
      <c r="E56" s="19"/>
      <c r="F56" s="19"/>
      <c r="G56" s="19"/>
      <c r="H56" s="19"/>
      <c r="I56" s="92">
        <v>0.54097222222222219</v>
      </c>
      <c r="J56" s="19"/>
      <c r="K56" s="19"/>
      <c r="L56" s="19"/>
      <c r="M56" s="19"/>
      <c r="N56" s="19"/>
      <c r="O56" s="19"/>
      <c r="P56" s="92">
        <v>0.80486111111111114</v>
      </c>
      <c r="Q56" s="20"/>
      <c r="R56" s="26"/>
      <c r="S56" s="27"/>
    </row>
    <row r="57" spans="1:19" x14ac:dyDescent="0.25">
      <c r="A57" t="s">
        <v>62</v>
      </c>
      <c r="B57" t="s">
        <v>42</v>
      </c>
      <c r="I57" s="93">
        <v>0.52222222222222225</v>
      </c>
      <c r="P57" s="93">
        <v>0.79375000000000007</v>
      </c>
      <c r="Q57" s="23"/>
      <c r="R57" s="24"/>
      <c r="S57" s="25"/>
    </row>
    <row r="58" spans="1:19" x14ac:dyDescent="0.25">
      <c r="A58" s="19" t="s">
        <v>63</v>
      </c>
      <c r="B58" s="19" t="s">
        <v>42</v>
      </c>
      <c r="C58" s="19"/>
      <c r="D58" s="19"/>
      <c r="E58" s="19"/>
      <c r="F58" s="19"/>
      <c r="G58" s="19"/>
      <c r="H58" s="92">
        <v>0.4826388888888889</v>
      </c>
      <c r="I58" s="19"/>
      <c r="J58" s="19"/>
      <c r="K58" s="19"/>
      <c r="L58" s="19"/>
      <c r="M58" s="19"/>
      <c r="N58" s="19"/>
      <c r="O58" s="92">
        <v>0.79027777777777775</v>
      </c>
      <c r="P58" s="19"/>
      <c r="Q58" s="20"/>
      <c r="R58" s="26"/>
      <c r="S58" s="27"/>
    </row>
    <row r="59" spans="1:19" x14ac:dyDescent="0.25">
      <c r="A59" t="s">
        <v>64</v>
      </c>
      <c r="B59" t="s">
        <v>42</v>
      </c>
      <c r="I59" s="93">
        <v>0.52222222222222225</v>
      </c>
      <c r="Q59" s="94">
        <v>0.85</v>
      </c>
      <c r="R59" s="24"/>
      <c r="S59" s="25"/>
    </row>
    <row r="60" spans="1:19" x14ac:dyDescent="0.25">
      <c r="A60" s="19" t="s">
        <v>65</v>
      </c>
      <c r="B60" s="19" t="s">
        <v>42</v>
      </c>
      <c r="C60" s="19"/>
      <c r="D60" s="19"/>
      <c r="E60" s="19"/>
      <c r="F60" s="19"/>
      <c r="G60" s="19"/>
      <c r="H60" s="19"/>
      <c r="I60" s="92">
        <v>0.52638888888888891</v>
      </c>
      <c r="J60" s="19"/>
      <c r="K60" s="19"/>
      <c r="L60" s="19"/>
      <c r="M60" s="19"/>
      <c r="N60" s="19"/>
      <c r="O60" s="19"/>
      <c r="P60" s="19"/>
      <c r="Q60" s="95">
        <v>0.85069444444444453</v>
      </c>
      <c r="R60" s="26"/>
      <c r="S60" s="27"/>
    </row>
    <row r="61" spans="1:19" x14ac:dyDescent="0.25">
      <c r="A61" t="s">
        <v>66</v>
      </c>
      <c r="B61" t="s">
        <v>42</v>
      </c>
      <c r="H61" s="93">
        <v>0.47986111111111113</v>
      </c>
      <c r="Q61" s="94">
        <v>0.85069444444444453</v>
      </c>
      <c r="R61" s="24"/>
      <c r="S61" s="25"/>
    </row>
    <row r="62" spans="1:19" x14ac:dyDescent="0.25">
      <c r="A62" s="19" t="s">
        <v>67</v>
      </c>
      <c r="B62" s="19" t="s">
        <v>42</v>
      </c>
      <c r="C62" s="19"/>
      <c r="D62" s="19"/>
      <c r="E62" s="19"/>
      <c r="F62" s="19"/>
      <c r="G62" s="92">
        <v>0.44444444444444442</v>
      </c>
      <c r="H62" s="19"/>
      <c r="I62" s="19"/>
      <c r="J62" s="19"/>
      <c r="K62" s="19"/>
      <c r="L62" s="19"/>
      <c r="M62" s="19"/>
      <c r="N62" s="19"/>
      <c r="O62" s="92">
        <v>0.77638888888888891</v>
      </c>
      <c r="P62" s="19"/>
      <c r="Q62" s="20"/>
      <c r="R62" s="26"/>
      <c r="S62" s="27"/>
    </row>
    <row r="63" spans="1:19" x14ac:dyDescent="0.25">
      <c r="A63" t="s">
        <v>68</v>
      </c>
      <c r="B63" t="s">
        <v>42</v>
      </c>
      <c r="H63" s="93">
        <v>0.4909722222222222</v>
      </c>
      <c r="P63" s="93">
        <v>0.82916666666666661</v>
      </c>
      <c r="Q63" s="23"/>
      <c r="R63" s="24"/>
      <c r="S63" s="25"/>
    </row>
    <row r="64" spans="1:19" x14ac:dyDescent="0.25">
      <c r="A64" s="19" t="s">
        <v>69</v>
      </c>
      <c r="B64" s="19" t="s">
        <v>42</v>
      </c>
      <c r="C64" s="19"/>
      <c r="D64" s="19"/>
      <c r="E64" s="19"/>
      <c r="F64" s="19"/>
      <c r="G64" s="19"/>
      <c r="H64" s="92">
        <v>0.4909722222222222</v>
      </c>
      <c r="I64" s="19"/>
      <c r="J64" s="19"/>
      <c r="K64" s="19"/>
      <c r="L64" s="19"/>
      <c r="M64" s="19"/>
      <c r="N64" s="19"/>
      <c r="O64" s="19"/>
      <c r="P64" s="92">
        <v>0.82916666666666661</v>
      </c>
      <c r="Q64" s="20"/>
      <c r="R64" s="26"/>
      <c r="S64" s="27"/>
    </row>
    <row r="65" spans="1:19" x14ac:dyDescent="0.25">
      <c r="A65" t="s">
        <v>70</v>
      </c>
      <c r="B65" t="s">
        <v>42</v>
      </c>
      <c r="K65" s="93">
        <v>0.59861111111111109</v>
      </c>
      <c r="Q65" s="94">
        <v>0.85069444444444453</v>
      </c>
      <c r="R65" s="24"/>
      <c r="S65" s="25"/>
    </row>
    <row r="66" spans="1:19" x14ac:dyDescent="0.25">
      <c r="A66" s="19" t="s">
        <v>71</v>
      </c>
      <c r="B66" s="19" t="s">
        <v>42</v>
      </c>
      <c r="C66" s="19"/>
      <c r="D66" s="19"/>
      <c r="E66" s="19"/>
      <c r="F66" s="19"/>
      <c r="G66" s="19"/>
      <c r="H66" s="19"/>
      <c r="I66" s="19"/>
      <c r="J66" s="19"/>
      <c r="K66" s="92">
        <v>0.59861111111111109</v>
      </c>
      <c r="L66" s="19"/>
      <c r="M66" s="19"/>
      <c r="N66" s="19"/>
      <c r="O66" s="19"/>
      <c r="P66" s="19"/>
      <c r="Q66" s="95">
        <v>0.85069444444444453</v>
      </c>
      <c r="R66" s="26"/>
      <c r="S66" s="27"/>
    </row>
    <row r="67" spans="1:19" x14ac:dyDescent="0.25">
      <c r="A67" s="10" t="s">
        <v>35</v>
      </c>
      <c r="B67" s="11" t="s">
        <v>5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28"/>
      <c r="R67" s="10"/>
      <c r="S67" s="10"/>
    </row>
    <row r="68" spans="1:19" x14ac:dyDescent="0.25">
      <c r="A68" s="19" t="s">
        <v>72</v>
      </c>
      <c r="B68" s="19" t="s">
        <v>42</v>
      </c>
      <c r="C68" s="19"/>
      <c r="D68" s="19"/>
      <c r="E68" s="19"/>
      <c r="F68" s="19"/>
      <c r="G68" s="19"/>
      <c r="H68" s="19"/>
      <c r="I68" s="92">
        <v>0.52430555555555558</v>
      </c>
      <c r="J68" s="19"/>
      <c r="K68" s="19"/>
      <c r="L68" s="19"/>
      <c r="M68" s="19"/>
      <c r="N68" s="19"/>
      <c r="O68" s="19"/>
      <c r="P68" s="19"/>
      <c r="Q68" s="95">
        <v>0.85416666666666663</v>
      </c>
      <c r="R68" s="26"/>
      <c r="S68" s="27"/>
    </row>
    <row r="69" spans="1:19" x14ac:dyDescent="0.25">
      <c r="A69" t="s">
        <v>73</v>
      </c>
      <c r="B69" t="s">
        <v>42</v>
      </c>
      <c r="I69" s="93">
        <v>0.52430555555555558</v>
      </c>
      <c r="Q69" s="94">
        <v>0.85277777777777775</v>
      </c>
      <c r="R69" s="24"/>
      <c r="S69" s="25"/>
    </row>
    <row r="70" spans="1:19" x14ac:dyDescent="0.25">
      <c r="A70" s="19" t="s">
        <v>74</v>
      </c>
      <c r="B70" s="19" t="s">
        <v>42</v>
      </c>
      <c r="C70" s="19"/>
      <c r="D70" s="19"/>
      <c r="E70" s="19"/>
      <c r="F70" s="19"/>
      <c r="G70" s="19"/>
      <c r="H70" s="19"/>
      <c r="I70" s="92">
        <v>0.52430555555555558</v>
      </c>
      <c r="J70" s="19"/>
      <c r="K70" s="19"/>
      <c r="L70" s="19"/>
      <c r="M70" s="19"/>
      <c r="N70" s="19"/>
      <c r="O70" s="19"/>
      <c r="P70" s="19"/>
      <c r="Q70" s="95">
        <v>0.85416666666666663</v>
      </c>
      <c r="R70" s="26"/>
      <c r="S70" s="27"/>
    </row>
    <row r="71" spans="1:19" x14ac:dyDescent="0.25">
      <c r="A71" s="10" t="s">
        <v>75</v>
      </c>
      <c r="B71" s="11" t="s">
        <v>5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28"/>
      <c r="R71" s="10"/>
      <c r="S71" s="10"/>
    </row>
    <row r="72" spans="1:19" x14ac:dyDescent="0.25">
      <c r="A72" t="s">
        <v>76</v>
      </c>
      <c r="B72" t="s">
        <v>77</v>
      </c>
      <c r="C72" s="93">
        <v>0.29097222222222224</v>
      </c>
      <c r="E72" s="93">
        <v>0.37291666666666662</v>
      </c>
      <c r="J72" s="93">
        <v>0.5708333333333333</v>
      </c>
      <c r="O72" s="93">
        <v>0.78819444444444453</v>
      </c>
      <c r="Q72" s="23"/>
      <c r="R72" s="24"/>
      <c r="S72" s="25"/>
    </row>
    <row r="73" spans="1:19" x14ac:dyDescent="0.25">
      <c r="A73" s="19" t="s">
        <v>78</v>
      </c>
      <c r="B73" s="19" t="s">
        <v>77</v>
      </c>
      <c r="C73" s="92">
        <v>0.29097222222222224</v>
      </c>
      <c r="D73" s="19"/>
      <c r="E73" s="92">
        <v>0.37291666666666662</v>
      </c>
      <c r="F73" s="19"/>
      <c r="G73" s="19"/>
      <c r="H73" s="19"/>
      <c r="I73" s="19"/>
      <c r="J73" s="92">
        <v>0.5708333333333333</v>
      </c>
      <c r="K73" s="19"/>
      <c r="L73" s="19"/>
      <c r="M73" s="19"/>
      <c r="N73" s="19"/>
      <c r="O73" s="92">
        <v>0.78819444444444453</v>
      </c>
      <c r="P73" s="19"/>
      <c r="Q73" s="20"/>
      <c r="R73" s="26"/>
      <c r="S73" s="27"/>
    </row>
    <row r="74" spans="1:19" x14ac:dyDescent="0.25">
      <c r="A74" t="s">
        <v>79</v>
      </c>
      <c r="B74" t="s">
        <v>77</v>
      </c>
      <c r="D74" s="93">
        <v>0.32291666666666669</v>
      </c>
      <c r="H74" s="93">
        <v>0.4826388888888889</v>
      </c>
      <c r="L74" s="93">
        <v>0.65486111111111112</v>
      </c>
      <c r="P74" s="93">
        <v>0.79722222222222217</v>
      </c>
      <c r="Q74" s="23"/>
      <c r="R74" s="24"/>
      <c r="S74" s="25"/>
    </row>
    <row r="75" spans="1:19" x14ac:dyDescent="0.25">
      <c r="A75" s="19" t="s">
        <v>80</v>
      </c>
      <c r="B75" s="19" t="s">
        <v>77</v>
      </c>
      <c r="C75" s="92">
        <v>0.28055555555555556</v>
      </c>
      <c r="D75" s="19"/>
      <c r="E75" s="19"/>
      <c r="F75" s="19"/>
      <c r="G75" s="92">
        <v>0.44791666666666669</v>
      </c>
      <c r="H75" s="19"/>
      <c r="I75" s="19"/>
      <c r="J75" s="92">
        <v>0.57013888888888886</v>
      </c>
      <c r="K75" s="19"/>
      <c r="L75" s="19"/>
      <c r="M75" s="19"/>
      <c r="N75" s="92">
        <v>0.74236111111111114</v>
      </c>
      <c r="O75" s="19"/>
      <c r="P75" s="19"/>
      <c r="Q75" s="20"/>
      <c r="R75" s="26"/>
      <c r="S75" s="27"/>
    </row>
    <row r="76" spans="1:19" x14ac:dyDescent="0.25">
      <c r="A76" t="s">
        <v>81</v>
      </c>
      <c r="B76" t="s">
        <v>77</v>
      </c>
      <c r="D76" s="93">
        <v>0.33124999999999999</v>
      </c>
      <c r="G76" s="93">
        <v>0.44444444444444442</v>
      </c>
      <c r="J76" s="93">
        <v>0.57777777777777783</v>
      </c>
      <c r="O76" s="93">
        <v>0.78819444444444453</v>
      </c>
      <c r="Q76" s="23"/>
      <c r="R76" s="24"/>
      <c r="S76" s="25"/>
    </row>
    <row r="77" spans="1:19" x14ac:dyDescent="0.25">
      <c r="A77" s="19" t="s">
        <v>82</v>
      </c>
      <c r="B77" s="19" t="s">
        <v>77</v>
      </c>
      <c r="C77" s="92">
        <v>0.26041666666666669</v>
      </c>
      <c r="D77" s="19"/>
      <c r="E77" s="19"/>
      <c r="F77" s="19"/>
      <c r="G77" s="92">
        <v>0.45347222222222222</v>
      </c>
      <c r="H77" s="19"/>
      <c r="I77" s="19"/>
      <c r="J77" s="19"/>
      <c r="K77" s="19"/>
      <c r="L77" s="19"/>
      <c r="M77" s="92">
        <v>0.6958333333333333</v>
      </c>
      <c r="N77" s="19"/>
      <c r="O77" s="92">
        <v>0.78055555555555556</v>
      </c>
      <c r="P77" s="19"/>
      <c r="Q77" s="20"/>
      <c r="R77" s="26"/>
      <c r="S77" s="27"/>
    </row>
    <row r="78" spans="1:19" x14ac:dyDescent="0.25">
      <c r="A78" t="s">
        <v>83</v>
      </c>
      <c r="B78" t="s">
        <v>77</v>
      </c>
      <c r="C78" s="93">
        <v>0.26041666666666669</v>
      </c>
      <c r="G78" s="93">
        <v>0.45347222222222222</v>
      </c>
      <c r="M78" s="93">
        <v>0.69861111111111107</v>
      </c>
      <c r="O78" s="93">
        <v>0.78055555555555556</v>
      </c>
      <c r="Q78" s="23"/>
      <c r="R78" s="24"/>
      <c r="S78" s="25"/>
    </row>
    <row r="79" spans="1:19" x14ac:dyDescent="0.25">
      <c r="A79" s="19" t="s">
        <v>84</v>
      </c>
      <c r="B79" s="19" t="s">
        <v>77</v>
      </c>
      <c r="C79" s="19"/>
      <c r="D79" s="19"/>
      <c r="E79" s="92">
        <v>0.37013888888888885</v>
      </c>
      <c r="F79" s="19"/>
      <c r="G79" s="19"/>
      <c r="H79" s="92">
        <v>0.48958333333333331</v>
      </c>
      <c r="I79" s="19"/>
      <c r="J79" s="19"/>
      <c r="K79" s="92">
        <v>0.6020833333333333</v>
      </c>
      <c r="L79" s="19"/>
      <c r="M79" s="19"/>
      <c r="N79" s="19"/>
      <c r="O79" s="19"/>
      <c r="P79" s="92">
        <v>0.82916666666666661</v>
      </c>
      <c r="Q79" s="20"/>
      <c r="R79" s="26"/>
      <c r="S79" s="27"/>
    </row>
    <row r="80" spans="1:19" x14ac:dyDescent="0.25">
      <c r="A80" t="s">
        <v>85</v>
      </c>
      <c r="B80" t="s">
        <v>77</v>
      </c>
      <c r="C80" s="93">
        <v>0.27847222222222223</v>
      </c>
      <c r="E80" s="93">
        <v>0.3611111111111111</v>
      </c>
      <c r="F80" s="93">
        <v>0.40625</v>
      </c>
      <c r="H80" s="93">
        <v>0.48958333333333331</v>
      </c>
      <c r="M80" s="93">
        <v>0.69166666666666676</v>
      </c>
      <c r="Q80" s="94">
        <v>0.84513888888888899</v>
      </c>
      <c r="R80" s="24"/>
      <c r="S80" s="25"/>
    </row>
    <row r="81" spans="1:19" x14ac:dyDescent="0.25">
      <c r="A81" s="19" t="s">
        <v>86</v>
      </c>
      <c r="B81" s="19" t="s">
        <v>77</v>
      </c>
      <c r="C81" s="92">
        <v>0.27847222222222223</v>
      </c>
      <c r="D81" s="19"/>
      <c r="E81" s="92">
        <v>0.3611111111111111</v>
      </c>
      <c r="F81" s="92">
        <v>0.40625</v>
      </c>
      <c r="G81" s="19"/>
      <c r="H81" s="92">
        <v>0.48958333333333331</v>
      </c>
      <c r="I81" s="19"/>
      <c r="J81" s="19"/>
      <c r="K81" s="19"/>
      <c r="L81" s="92">
        <v>0.64722222222222225</v>
      </c>
      <c r="M81" s="19"/>
      <c r="N81" s="19"/>
      <c r="O81" s="19"/>
      <c r="P81" s="19"/>
      <c r="Q81" s="95">
        <v>0.84513888888888899</v>
      </c>
      <c r="R81" s="26"/>
      <c r="S81" s="27"/>
    </row>
    <row r="82" spans="1:19" x14ac:dyDescent="0.25">
      <c r="A82" t="s">
        <v>87</v>
      </c>
      <c r="B82" t="s">
        <v>77</v>
      </c>
      <c r="C82" s="93">
        <v>0.2722222222222222</v>
      </c>
      <c r="F82" s="93">
        <v>0.39097222222222222</v>
      </c>
      <c r="K82" s="93">
        <v>0.6166666666666667</v>
      </c>
      <c r="P82" s="93">
        <v>0.8256944444444444</v>
      </c>
      <c r="Q82" s="23"/>
      <c r="R82" s="24"/>
      <c r="S82" s="25"/>
    </row>
    <row r="83" spans="1:19" x14ac:dyDescent="0.25">
      <c r="A83" s="19" t="s">
        <v>88</v>
      </c>
      <c r="B83" s="19" t="s">
        <v>77</v>
      </c>
      <c r="C83" s="19"/>
      <c r="D83" s="92">
        <v>0.3</v>
      </c>
      <c r="E83" s="19"/>
      <c r="F83" s="19"/>
      <c r="G83" s="92">
        <v>0.41875000000000001</v>
      </c>
      <c r="H83" s="19"/>
      <c r="I83" s="19"/>
      <c r="J83" s="19"/>
      <c r="K83" s="19"/>
      <c r="L83" s="19"/>
      <c r="M83" s="92">
        <v>0.68402777777777779</v>
      </c>
      <c r="N83" s="19"/>
      <c r="O83" s="19"/>
      <c r="P83" s="19"/>
      <c r="Q83" s="95">
        <v>0.85902777777777783</v>
      </c>
      <c r="R83" s="26"/>
      <c r="S83" s="27"/>
    </row>
    <row r="84" spans="1:19" x14ac:dyDescent="0.25">
      <c r="A84" t="s">
        <v>89</v>
      </c>
      <c r="B84" t="s">
        <v>77</v>
      </c>
      <c r="D84" s="93">
        <v>0.3</v>
      </c>
      <c r="H84" s="93">
        <v>0.46388888888888885</v>
      </c>
      <c r="M84" s="93">
        <v>0.68402777777777779</v>
      </c>
      <c r="Q84" s="94">
        <v>0.85902777777777783</v>
      </c>
      <c r="R84" s="24"/>
      <c r="S84" s="25"/>
    </row>
    <row r="85" spans="1:19" x14ac:dyDescent="0.25">
      <c r="A85" s="19" t="s">
        <v>90</v>
      </c>
      <c r="B85" s="19" t="s">
        <v>77</v>
      </c>
      <c r="C85" s="92">
        <v>0.26944444444444443</v>
      </c>
      <c r="D85" s="19"/>
      <c r="E85" s="19"/>
      <c r="F85" s="19"/>
      <c r="G85" s="19"/>
      <c r="H85" s="92">
        <v>0.48402777777777778</v>
      </c>
      <c r="I85" s="19"/>
      <c r="J85" s="19"/>
      <c r="K85" s="19"/>
      <c r="L85" s="19"/>
      <c r="M85" s="92">
        <v>0.67569444444444438</v>
      </c>
      <c r="N85" s="19"/>
      <c r="O85" s="19"/>
      <c r="P85" s="92">
        <v>0.82986111111111116</v>
      </c>
      <c r="Q85" s="20"/>
      <c r="R85" s="26"/>
      <c r="S85" s="27"/>
    </row>
    <row r="86" spans="1:19" x14ac:dyDescent="0.25">
      <c r="A86" t="s">
        <v>91</v>
      </c>
      <c r="B86" t="s">
        <v>77</v>
      </c>
      <c r="E86" s="93">
        <v>0.35833333333333334</v>
      </c>
      <c r="I86" s="93">
        <v>0.53472222222222221</v>
      </c>
      <c r="K86" s="93">
        <v>0.61805555555555558</v>
      </c>
      <c r="N86" s="93">
        <v>0.73749999999999993</v>
      </c>
      <c r="Q86" s="23"/>
      <c r="R86" s="24"/>
      <c r="S86" s="25"/>
    </row>
    <row r="87" spans="1:19" x14ac:dyDescent="0.25">
      <c r="A87" s="6" t="s">
        <v>92</v>
      </c>
      <c r="B87" s="7" t="s">
        <v>5</v>
      </c>
      <c r="C87" s="7" t="s">
        <v>5</v>
      </c>
      <c r="D87" s="7" t="s">
        <v>5</v>
      </c>
      <c r="E87" s="7" t="s">
        <v>5</v>
      </c>
      <c r="F87" s="7" t="s">
        <v>5</v>
      </c>
      <c r="G87" s="7" t="s">
        <v>5</v>
      </c>
      <c r="H87" s="7" t="s">
        <v>5</v>
      </c>
      <c r="I87" s="7" t="s">
        <v>5</v>
      </c>
      <c r="J87" s="7" t="s">
        <v>5</v>
      </c>
      <c r="K87" s="7" t="s">
        <v>5</v>
      </c>
      <c r="L87" s="7" t="s">
        <v>5</v>
      </c>
      <c r="M87" s="7" t="s">
        <v>5</v>
      </c>
      <c r="N87" s="7" t="s">
        <v>5</v>
      </c>
      <c r="O87" s="7" t="s">
        <v>5</v>
      </c>
      <c r="P87" s="7" t="s">
        <v>5</v>
      </c>
      <c r="Q87" s="7" t="s">
        <v>5</v>
      </c>
      <c r="R87" s="6"/>
      <c r="S87" s="6"/>
    </row>
    <row r="88" spans="1:19" x14ac:dyDescent="0.25">
      <c r="A88" s="19" t="s">
        <v>93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</row>
    <row r="89" spans="1:19" x14ac:dyDescent="0.25">
      <c r="A89" s="10" t="s">
        <v>94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</row>
    <row r="90" spans="1:19" x14ac:dyDescent="0.25">
      <c r="A90" s="29" t="s">
        <v>95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</row>
    <row r="91" spans="1:19" x14ac:dyDescent="0.25">
      <c r="A91" s="30" t="s">
        <v>96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</row>
    <row r="93" spans="1:19" x14ac:dyDescent="0.25">
      <c r="A93" s="31" t="s">
        <v>97</v>
      </c>
      <c r="B93" s="31" t="s">
        <v>97</v>
      </c>
      <c r="C93" s="31" t="s">
        <v>97</v>
      </c>
      <c r="D93" s="31" t="s">
        <v>97</v>
      </c>
      <c r="E93" s="31" t="s">
        <v>97</v>
      </c>
      <c r="F93" s="31" t="s">
        <v>97</v>
      </c>
      <c r="G93" s="31" t="s">
        <v>97</v>
      </c>
      <c r="H93" s="31" t="s">
        <v>97</v>
      </c>
      <c r="I93" s="31" t="s">
        <v>97</v>
      </c>
      <c r="J93" s="31" t="s">
        <v>97</v>
      </c>
      <c r="K93" s="31" t="s">
        <v>97</v>
      </c>
      <c r="L93" s="31" t="s">
        <v>97</v>
      </c>
      <c r="M93" s="31" t="s">
        <v>97</v>
      </c>
      <c r="N93" s="31" t="s">
        <v>97</v>
      </c>
      <c r="O93" s="31" t="s">
        <v>97</v>
      </c>
      <c r="P93" s="31" t="s">
        <v>97</v>
      </c>
      <c r="Q93" s="31" t="s">
        <v>97</v>
      </c>
    </row>
    <row r="94" spans="1:19" x14ac:dyDescent="0.25">
      <c r="A94" s="6" t="s">
        <v>98</v>
      </c>
      <c r="B94" s="7" t="s">
        <v>5</v>
      </c>
      <c r="C94" s="7" t="s">
        <v>5</v>
      </c>
      <c r="D94" s="7" t="s">
        <v>5</v>
      </c>
      <c r="E94" s="7" t="s">
        <v>5</v>
      </c>
      <c r="F94" s="7" t="s">
        <v>5</v>
      </c>
      <c r="G94" s="7" t="s">
        <v>5</v>
      </c>
      <c r="H94" s="7" t="s">
        <v>5</v>
      </c>
      <c r="I94" s="7" t="s">
        <v>5</v>
      </c>
      <c r="J94" s="7" t="s">
        <v>5</v>
      </c>
      <c r="K94" s="7" t="s">
        <v>5</v>
      </c>
      <c r="L94" s="7" t="s">
        <v>5</v>
      </c>
      <c r="M94" s="7" t="s">
        <v>5</v>
      </c>
      <c r="N94" s="7" t="s">
        <v>5</v>
      </c>
      <c r="O94" s="7" t="s">
        <v>5</v>
      </c>
      <c r="P94" s="7" t="s">
        <v>5</v>
      </c>
      <c r="Q94" s="7" t="s">
        <v>5</v>
      </c>
      <c r="R94" s="32"/>
      <c r="S94" s="6"/>
    </row>
    <row r="95" spans="1:19" x14ac:dyDescent="0.25">
      <c r="A95" s="10" t="s">
        <v>6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33"/>
      <c r="S95" s="10"/>
    </row>
    <row r="96" spans="1:19" x14ac:dyDescent="0.25">
      <c r="A96" t="s">
        <v>99</v>
      </c>
      <c r="B96" t="s">
        <v>8</v>
      </c>
      <c r="C96" s="93">
        <v>0.2638888888888889</v>
      </c>
      <c r="J96" s="93">
        <v>0.55833333333333335</v>
      </c>
      <c r="R96" s="34"/>
    </row>
    <row r="97" spans="1:19" x14ac:dyDescent="0.25">
      <c r="A97" s="19" t="s">
        <v>100</v>
      </c>
      <c r="B97" s="19" t="s">
        <v>8</v>
      </c>
      <c r="C97" s="92">
        <v>0.2638888888888889</v>
      </c>
      <c r="D97" s="19"/>
      <c r="E97" s="19"/>
      <c r="F97" s="19"/>
      <c r="G97" s="19"/>
      <c r="H97" s="19"/>
      <c r="I97" s="19"/>
      <c r="J97" s="92">
        <v>0.55833333333333335</v>
      </c>
      <c r="K97" s="19"/>
      <c r="L97" s="19"/>
      <c r="M97" s="19"/>
      <c r="N97" s="19"/>
      <c r="O97" s="19"/>
      <c r="P97" s="19"/>
      <c r="Q97" s="19"/>
      <c r="R97" s="35"/>
      <c r="S97" s="19"/>
    </row>
    <row r="98" spans="1:19" x14ac:dyDescent="0.25">
      <c r="A98" t="s">
        <v>101</v>
      </c>
      <c r="B98" t="s">
        <v>8</v>
      </c>
      <c r="C98" s="93">
        <v>0.26458333333333334</v>
      </c>
      <c r="J98" s="93">
        <v>0.56180555555555556</v>
      </c>
      <c r="R98" s="34"/>
    </row>
    <row r="99" spans="1:19" x14ac:dyDescent="0.25">
      <c r="A99" s="19" t="s">
        <v>102</v>
      </c>
      <c r="B99" s="19" t="s">
        <v>8</v>
      </c>
      <c r="C99" s="92">
        <v>0.28125</v>
      </c>
      <c r="D99" s="19"/>
      <c r="E99" s="19"/>
      <c r="F99" s="19"/>
      <c r="G99" s="19"/>
      <c r="H99" s="19"/>
      <c r="I99" s="19"/>
      <c r="J99" s="92">
        <v>0.56180555555555556</v>
      </c>
      <c r="K99" s="19"/>
      <c r="L99" s="19"/>
      <c r="M99" s="19"/>
      <c r="N99" s="19"/>
      <c r="O99" s="19"/>
      <c r="P99" s="19"/>
      <c r="Q99" s="19"/>
      <c r="R99" s="35"/>
      <c r="S99" s="19"/>
    </row>
    <row r="100" spans="1:19" x14ac:dyDescent="0.25">
      <c r="A100" t="s">
        <v>103</v>
      </c>
      <c r="B100" t="s">
        <v>8</v>
      </c>
      <c r="C100" s="93">
        <v>0.27291666666666664</v>
      </c>
      <c r="I100" s="93">
        <v>0.54027777777777775</v>
      </c>
      <c r="R100" s="34"/>
    </row>
    <row r="101" spans="1:19" x14ac:dyDescent="0.25">
      <c r="A101" s="19" t="s">
        <v>104</v>
      </c>
      <c r="B101" s="19" t="s">
        <v>8</v>
      </c>
      <c r="C101" s="92">
        <v>0.27291666666666664</v>
      </c>
      <c r="D101" s="19"/>
      <c r="E101" s="19"/>
      <c r="F101" s="19"/>
      <c r="G101" s="19"/>
      <c r="H101" s="19"/>
      <c r="I101" s="92">
        <v>0.54027777777777775</v>
      </c>
      <c r="J101" s="19"/>
      <c r="K101" s="19"/>
      <c r="L101" s="19"/>
      <c r="M101" s="19"/>
      <c r="N101" s="19"/>
      <c r="O101" s="19"/>
      <c r="P101" s="19"/>
      <c r="Q101" s="19"/>
      <c r="R101" s="35"/>
      <c r="S101" s="19"/>
    </row>
    <row r="102" spans="1:19" x14ac:dyDescent="0.25">
      <c r="A102" t="s">
        <v>105</v>
      </c>
      <c r="B102" t="s">
        <v>8</v>
      </c>
      <c r="C102" s="93">
        <v>0.27013888888888887</v>
      </c>
      <c r="J102" s="93">
        <v>0.54166666666666663</v>
      </c>
      <c r="R102" s="34"/>
    </row>
    <row r="103" spans="1:19" x14ac:dyDescent="0.25">
      <c r="A103" s="19" t="s">
        <v>106</v>
      </c>
      <c r="B103" s="19" t="s">
        <v>8</v>
      </c>
      <c r="C103" s="92">
        <v>0.27013888888888887</v>
      </c>
      <c r="D103" s="19"/>
      <c r="E103" s="19"/>
      <c r="F103" s="19"/>
      <c r="G103" s="19"/>
      <c r="H103" s="19"/>
      <c r="I103" s="19"/>
      <c r="J103" s="92">
        <v>0.54166666666666663</v>
      </c>
      <c r="K103" s="19"/>
      <c r="L103" s="19"/>
      <c r="M103" s="19"/>
      <c r="N103" s="19"/>
      <c r="O103" s="19"/>
      <c r="P103" s="19"/>
      <c r="Q103" s="19"/>
      <c r="R103" s="35"/>
      <c r="S103" s="19"/>
    </row>
    <row r="104" spans="1:19" x14ac:dyDescent="0.25">
      <c r="A104" t="s">
        <v>107</v>
      </c>
      <c r="B104" t="s">
        <v>8</v>
      </c>
      <c r="C104" s="93">
        <v>0.27777777777777779</v>
      </c>
      <c r="I104" s="93">
        <v>0.53055555555555556</v>
      </c>
      <c r="R104" s="34"/>
    </row>
    <row r="105" spans="1:19" x14ac:dyDescent="0.25">
      <c r="A105" s="19" t="s">
        <v>108</v>
      </c>
      <c r="B105" s="19" t="s">
        <v>8</v>
      </c>
      <c r="C105" s="92">
        <v>0.27777777777777779</v>
      </c>
      <c r="D105" s="19"/>
      <c r="E105" s="19"/>
      <c r="F105" s="19"/>
      <c r="G105" s="19"/>
      <c r="H105" s="19"/>
      <c r="I105" s="92">
        <v>0.53402777777777777</v>
      </c>
      <c r="J105" s="19"/>
      <c r="K105" s="19"/>
      <c r="L105" s="19"/>
      <c r="M105" s="19"/>
      <c r="N105" s="19"/>
      <c r="O105" s="19"/>
      <c r="P105" s="19"/>
      <c r="Q105" s="19"/>
      <c r="R105" s="35"/>
      <c r="S105" s="19"/>
    </row>
    <row r="106" spans="1:19" x14ac:dyDescent="0.25">
      <c r="A106" t="s">
        <v>109</v>
      </c>
      <c r="B106" t="s">
        <v>8</v>
      </c>
      <c r="C106" s="93">
        <v>0.27986111111111112</v>
      </c>
      <c r="J106" s="93">
        <v>0.55833333333333335</v>
      </c>
      <c r="R106" s="34"/>
    </row>
    <row r="107" spans="1:19" x14ac:dyDescent="0.25">
      <c r="A107" s="19" t="s">
        <v>110</v>
      </c>
      <c r="B107" s="19" t="s">
        <v>8</v>
      </c>
      <c r="C107" s="92">
        <v>0.27986111111111112</v>
      </c>
      <c r="D107" s="19"/>
      <c r="E107" s="19"/>
      <c r="F107" s="19"/>
      <c r="G107" s="19"/>
      <c r="H107" s="19"/>
      <c r="I107" s="19"/>
      <c r="J107" s="92">
        <v>0.55833333333333335</v>
      </c>
      <c r="K107" s="19"/>
      <c r="L107" s="19"/>
      <c r="M107" s="19"/>
      <c r="N107" s="19"/>
      <c r="O107" s="19"/>
      <c r="P107" s="19"/>
      <c r="Q107" s="19"/>
      <c r="R107" s="35"/>
      <c r="S107" s="19"/>
    </row>
    <row r="108" spans="1:19" x14ac:dyDescent="0.25">
      <c r="A108" t="s">
        <v>111</v>
      </c>
      <c r="B108" t="s">
        <v>8</v>
      </c>
      <c r="C108" s="93">
        <v>0.28472222222222221</v>
      </c>
      <c r="L108" s="93">
        <v>0.62569444444444444</v>
      </c>
      <c r="R108" s="34"/>
    </row>
    <row r="109" spans="1:19" x14ac:dyDescent="0.25">
      <c r="A109" s="19" t="s">
        <v>112</v>
      </c>
      <c r="B109" s="19" t="s">
        <v>8</v>
      </c>
      <c r="C109" s="19"/>
      <c r="D109" s="19"/>
      <c r="E109" s="92">
        <v>0.35555555555555557</v>
      </c>
      <c r="F109" s="19"/>
      <c r="G109" s="19"/>
      <c r="H109" s="19"/>
      <c r="I109" s="19"/>
      <c r="J109" s="19"/>
      <c r="K109" s="19"/>
      <c r="L109" s="92">
        <v>0.62569444444444444</v>
      </c>
      <c r="M109" s="19"/>
      <c r="N109" s="19"/>
      <c r="O109" s="19"/>
      <c r="P109" s="19"/>
      <c r="Q109" s="19"/>
      <c r="R109" s="35"/>
      <c r="S109" s="19"/>
    </row>
    <row r="110" spans="1:19" x14ac:dyDescent="0.25">
      <c r="A110" t="s">
        <v>113</v>
      </c>
      <c r="B110" t="s">
        <v>8</v>
      </c>
      <c r="C110" s="93">
        <v>0.28055555555555556</v>
      </c>
      <c r="J110" s="93">
        <v>0.56458333333333333</v>
      </c>
      <c r="R110" s="34"/>
    </row>
    <row r="111" spans="1:19" x14ac:dyDescent="0.25">
      <c r="A111" s="19" t="s">
        <v>114</v>
      </c>
      <c r="B111" s="19" t="s">
        <v>8</v>
      </c>
      <c r="C111" s="92">
        <v>0.28055555555555556</v>
      </c>
      <c r="D111" s="19"/>
      <c r="E111" s="19"/>
      <c r="F111" s="19"/>
      <c r="G111" s="19"/>
      <c r="H111" s="19"/>
      <c r="I111" s="19"/>
      <c r="J111" s="92">
        <v>0.56458333333333333</v>
      </c>
      <c r="K111" s="19"/>
      <c r="L111" s="19"/>
      <c r="M111" s="19"/>
      <c r="N111" s="19"/>
      <c r="O111" s="19"/>
      <c r="P111" s="19"/>
      <c r="Q111" s="19"/>
      <c r="R111" s="35"/>
      <c r="S111" s="19"/>
    </row>
    <row r="112" spans="1:19" x14ac:dyDescent="0.25">
      <c r="A112" t="s">
        <v>115</v>
      </c>
      <c r="B112" t="s">
        <v>8</v>
      </c>
      <c r="C112" s="93">
        <v>0.26458333333333334</v>
      </c>
      <c r="I112" s="93">
        <v>0.54027777777777775</v>
      </c>
      <c r="R112" s="34"/>
    </row>
    <row r="113" spans="1:19" x14ac:dyDescent="0.25">
      <c r="A113" s="19" t="s">
        <v>116</v>
      </c>
      <c r="B113" s="19" t="s">
        <v>8</v>
      </c>
      <c r="C113" s="92">
        <v>0.26458333333333334</v>
      </c>
      <c r="D113" s="19"/>
      <c r="E113" s="19"/>
      <c r="F113" s="19"/>
      <c r="G113" s="19"/>
      <c r="H113" s="19"/>
      <c r="I113" s="92">
        <v>0.54027777777777775</v>
      </c>
      <c r="J113" s="19"/>
      <c r="K113" s="19"/>
      <c r="L113" s="19"/>
      <c r="M113" s="19"/>
      <c r="N113" s="19"/>
      <c r="O113" s="19"/>
      <c r="P113" s="19"/>
      <c r="Q113" s="19"/>
      <c r="R113" s="35"/>
      <c r="S113" s="19"/>
    </row>
    <row r="114" spans="1:19" x14ac:dyDescent="0.25">
      <c r="A114" t="s">
        <v>117</v>
      </c>
      <c r="B114" t="s">
        <v>8</v>
      </c>
      <c r="C114" s="93">
        <v>0.27013888888888887</v>
      </c>
      <c r="H114" s="93">
        <v>0.48749999999999999</v>
      </c>
      <c r="R114" s="34"/>
    </row>
    <row r="115" spans="1:19" x14ac:dyDescent="0.25">
      <c r="A115" s="19" t="s">
        <v>118</v>
      </c>
      <c r="B115" s="19" t="s">
        <v>8</v>
      </c>
      <c r="C115" s="92">
        <v>0.28541666666666665</v>
      </c>
      <c r="D115" s="19"/>
      <c r="E115" s="19"/>
      <c r="F115" s="19"/>
      <c r="G115" s="19"/>
      <c r="H115" s="19"/>
      <c r="I115" s="92">
        <v>0.5395833333333333</v>
      </c>
      <c r="J115" s="19"/>
      <c r="K115" s="19"/>
      <c r="L115" s="19"/>
      <c r="M115" s="19"/>
      <c r="N115" s="19"/>
      <c r="O115" s="19"/>
      <c r="P115" s="19"/>
      <c r="Q115" s="19"/>
      <c r="R115" s="35"/>
      <c r="S115" s="19"/>
    </row>
    <row r="116" spans="1:19" x14ac:dyDescent="0.25">
      <c r="A116" s="10" t="s">
        <v>35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33"/>
      <c r="S116" s="10"/>
    </row>
    <row r="117" spans="1:19" x14ac:dyDescent="0.25">
      <c r="A117" s="19" t="s">
        <v>119</v>
      </c>
      <c r="B117" s="19" t="s">
        <v>8</v>
      </c>
      <c r="C117" s="92">
        <v>0.27291666666666664</v>
      </c>
      <c r="D117" s="19"/>
      <c r="E117" s="19"/>
      <c r="F117" s="19"/>
      <c r="G117" s="19"/>
      <c r="H117" s="19"/>
      <c r="I117" s="19"/>
      <c r="J117" s="92">
        <v>0.55902777777777779</v>
      </c>
      <c r="K117" s="19"/>
      <c r="L117" s="19"/>
      <c r="M117" s="19"/>
      <c r="N117" s="19"/>
      <c r="O117" s="19"/>
      <c r="P117" s="19"/>
      <c r="Q117" s="19"/>
      <c r="R117" s="35"/>
      <c r="S117" s="19"/>
    </row>
    <row r="118" spans="1:19" x14ac:dyDescent="0.25">
      <c r="A118" t="s">
        <v>120</v>
      </c>
      <c r="B118" t="s">
        <v>8</v>
      </c>
      <c r="C118" s="93">
        <v>0.27291666666666664</v>
      </c>
      <c r="J118" s="93">
        <v>0.55902777777777779</v>
      </c>
      <c r="R118" s="34"/>
    </row>
    <row r="119" spans="1:19" x14ac:dyDescent="0.25">
      <c r="A119" s="19" t="s">
        <v>121</v>
      </c>
      <c r="B119" s="19" t="s">
        <v>8</v>
      </c>
      <c r="C119" s="92">
        <v>0.26944444444444443</v>
      </c>
      <c r="D119" s="19"/>
      <c r="E119" s="19"/>
      <c r="F119" s="19"/>
      <c r="G119" s="19"/>
      <c r="H119" s="19"/>
      <c r="I119" s="19"/>
      <c r="J119" s="92">
        <v>0.55902777777777779</v>
      </c>
      <c r="K119" s="19"/>
      <c r="L119" s="19"/>
      <c r="M119" s="19"/>
      <c r="N119" s="19"/>
      <c r="O119" s="19"/>
      <c r="P119" s="19"/>
      <c r="Q119" s="19"/>
      <c r="R119" s="35"/>
      <c r="S119" s="19"/>
    </row>
    <row r="120" spans="1:19" x14ac:dyDescent="0.25">
      <c r="A120" t="s">
        <v>122</v>
      </c>
      <c r="B120" t="s">
        <v>8</v>
      </c>
      <c r="C120" s="93">
        <v>0.26944444444444443</v>
      </c>
      <c r="J120" s="93">
        <v>0.55902777777777779</v>
      </c>
      <c r="R120" s="34"/>
    </row>
    <row r="121" spans="1:19" x14ac:dyDescent="0.25">
      <c r="A121" s="19" t="s">
        <v>123</v>
      </c>
      <c r="B121" s="19" t="s">
        <v>8</v>
      </c>
      <c r="C121" s="92">
        <v>0.2722222222222222</v>
      </c>
      <c r="D121" s="19"/>
      <c r="E121" s="19"/>
      <c r="F121" s="19"/>
      <c r="G121" s="19"/>
      <c r="H121" s="19"/>
      <c r="I121" s="19"/>
      <c r="J121" s="92">
        <v>0.55902777777777779</v>
      </c>
      <c r="K121" s="19"/>
      <c r="L121" s="19"/>
      <c r="M121" s="19"/>
      <c r="N121" s="19"/>
      <c r="O121" s="19"/>
      <c r="P121" s="19"/>
      <c r="Q121" s="19"/>
      <c r="R121" s="35"/>
      <c r="S121" s="19"/>
    </row>
    <row r="122" spans="1:19" x14ac:dyDescent="0.25">
      <c r="A122" t="s">
        <v>124</v>
      </c>
      <c r="B122" t="s">
        <v>8</v>
      </c>
      <c r="C122" s="93">
        <v>0.29166666666666669</v>
      </c>
      <c r="J122" s="93">
        <v>0.56666666666666665</v>
      </c>
      <c r="R122" s="34"/>
    </row>
    <row r="123" spans="1:19" x14ac:dyDescent="0.25">
      <c r="A123" s="10" t="s">
        <v>40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33"/>
      <c r="S123" s="10"/>
    </row>
    <row r="124" spans="1:19" x14ac:dyDescent="0.25">
      <c r="A124" s="19" t="s">
        <v>125</v>
      </c>
      <c r="B124" s="19" t="s">
        <v>42</v>
      </c>
      <c r="C124" s="19"/>
      <c r="D124" s="19"/>
      <c r="E124" s="19"/>
      <c r="F124" s="19"/>
      <c r="G124" s="19"/>
      <c r="H124" s="19"/>
      <c r="I124" s="92">
        <v>0.50694444444444442</v>
      </c>
      <c r="J124" s="19"/>
      <c r="K124" s="19"/>
      <c r="L124" s="19"/>
      <c r="M124" s="19"/>
      <c r="N124" s="19"/>
      <c r="O124" s="19"/>
      <c r="P124" s="19"/>
      <c r="Q124" s="92">
        <v>0.85</v>
      </c>
      <c r="R124" s="35"/>
      <c r="S124" s="19"/>
    </row>
    <row r="125" spans="1:19" x14ac:dyDescent="0.25">
      <c r="A125" t="s">
        <v>126</v>
      </c>
      <c r="B125" t="s">
        <v>42</v>
      </c>
      <c r="I125" s="93">
        <v>0.50694444444444442</v>
      </c>
      <c r="Q125" s="93">
        <v>0.85</v>
      </c>
      <c r="R125" s="34"/>
    </row>
    <row r="126" spans="1:19" x14ac:dyDescent="0.25">
      <c r="A126" s="36" t="s">
        <v>127</v>
      </c>
      <c r="B126" s="19" t="s">
        <v>42</v>
      </c>
      <c r="C126" s="19"/>
      <c r="D126" s="19"/>
      <c r="E126" s="19"/>
      <c r="F126" s="19"/>
      <c r="G126" s="19"/>
      <c r="H126" s="19"/>
      <c r="I126" s="92">
        <v>0.52083333333333337</v>
      </c>
      <c r="J126" s="19"/>
      <c r="K126" s="19"/>
      <c r="L126" s="19"/>
      <c r="M126" s="19"/>
      <c r="N126" s="19"/>
      <c r="O126" s="19"/>
      <c r="P126" s="19"/>
      <c r="Q126" s="92">
        <v>0.8520833333333333</v>
      </c>
      <c r="R126" s="35"/>
      <c r="S126" s="19"/>
    </row>
    <row r="127" spans="1:19" x14ac:dyDescent="0.25">
      <c r="A127" s="37" t="s">
        <v>128</v>
      </c>
      <c r="B127" t="s">
        <v>42</v>
      </c>
      <c r="I127" s="93">
        <v>0.51666666666666672</v>
      </c>
      <c r="P127" s="93">
        <v>0.8256944444444444</v>
      </c>
      <c r="R127" s="34"/>
    </row>
    <row r="128" spans="1:19" x14ac:dyDescent="0.25">
      <c r="A128" s="36" t="s">
        <v>129</v>
      </c>
      <c r="B128" s="19" t="s">
        <v>42</v>
      </c>
      <c r="C128" s="19"/>
      <c r="D128" s="19"/>
      <c r="E128" s="19"/>
      <c r="F128" s="19"/>
      <c r="G128" s="19"/>
      <c r="H128" s="19"/>
      <c r="I128" s="92">
        <v>0.51666666666666672</v>
      </c>
      <c r="J128" s="19"/>
      <c r="K128" s="19"/>
      <c r="L128" s="19"/>
      <c r="M128" s="19"/>
      <c r="N128" s="19"/>
      <c r="O128" s="19"/>
      <c r="P128" s="92">
        <v>0.8256944444444444</v>
      </c>
      <c r="Q128" s="19"/>
      <c r="R128" s="35"/>
      <c r="S128" s="19"/>
    </row>
    <row r="129" spans="1:19" x14ac:dyDescent="0.25">
      <c r="A129" s="37" t="s">
        <v>130</v>
      </c>
      <c r="B129" t="s">
        <v>42</v>
      </c>
      <c r="I129" s="93">
        <v>0.51666666666666672</v>
      </c>
      <c r="P129" s="93">
        <v>0.82708333333333339</v>
      </c>
      <c r="R129" s="34"/>
    </row>
    <row r="130" spans="1:19" x14ac:dyDescent="0.25">
      <c r="A130" s="36" t="s">
        <v>131</v>
      </c>
      <c r="B130" s="19" t="s">
        <v>42</v>
      </c>
      <c r="C130" s="19"/>
      <c r="D130" s="19"/>
      <c r="E130" s="19"/>
      <c r="F130" s="19"/>
      <c r="G130" s="19"/>
      <c r="H130" s="19"/>
      <c r="I130" s="92">
        <v>0.51666666666666672</v>
      </c>
      <c r="J130" s="19"/>
      <c r="K130" s="19"/>
      <c r="L130" s="19"/>
      <c r="M130" s="19"/>
      <c r="N130" s="19"/>
      <c r="O130" s="19"/>
      <c r="P130" s="92">
        <v>0.82708333333333339</v>
      </c>
      <c r="Q130" s="19"/>
      <c r="R130" s="35"/>
      <c r="S130" s="19"/>
    </row>
    <row r="131" spans="1:19" x14ac:dyDescent="0.25">
      <c r="A131" s="37" t="s">
        <v>132</v>
      </c>
      <c r="B131" t="s">
        <v>42</v>
      </c>
      <c r="I131" s="93">
        <v>0.5444444444444444</v>
      </c>
      <c r="Q131" s="93">
        <v>0.83819444444444446</v>
      </c>
      <c r="R131" s="34"/>
    </row>
    <row r="132" spans="1:19" x14ac:dyDescent="0.25">
      <c r="A132" s="36" t="s">
        <v>133</v>
      </c>
      <c r="B132" s="19" t="s">
        <v>42</v>
      </c>
      <c r="C132" s="19"/>
      <c r="D132" s="19"/>
      <c r="E132" s="19"/>
      <c r="F132" s="19"/>
      <c r="G132" s="19"/>
      <c r="H132" s="19"/>
      <c r="I132" s="92">
        <v>0.5444444444444444</v>
      </c>
      <c r="J132" s="19"/>
      <c r="K132" s="19"/>
      <c r="L132" s="19"/>
      <c r="M132" s="19"/>
      <c r="N132" s="19"/>
      <c r="O132" s="19"/>
      <c r="P132" s="19"/>
      <c r="Q132" s="92">
        <v>0.83819444444444446</v>
      </c>
      <c r="R132" s="35"/>
      <c r="S132" s="19"/>
    </row>
    <row r="133" spans="1:19" x14ac:dyDescent="0.25">
      <c r="A133" s="37" t="s">
        <v>134</v>
      </c>
      <c r="B133" t="s">
        <v>42</v>
      </c>
      <c r="I133" s="93">
        <v>0.53125</v>
      </c>
      <c r="Q133" s="93">
        <v>0.86736111111111114</v>
      </c>
      <c r="R133" s="34"/>
    </row>
    <row r="134" spans="1:19" x14ac:dyDescent="0.25">
      <c r="A134" s="36" t="s">
        <v>135</v>
      </c>
      <c r="B134" s="19" t="s">
        <v>42</v>
      </c>
      <c r="C134" s="19"/>
      <c r="D134" s="19"/>
      <c r="E134" s="19"/>
      <c r="F134" s="19"/>
      <c r="G134" s="19"/>
      <c r="H134" s="19"/>
      <c r="I134" s="92">
        <v>0.53125</v>
      </c>
      <c r="J134" s="19"/>
      <c r="K134" s="19"/>
      <c r="L134" s="19"/>
      <c r="M134" s="19"/>
      <c r="N134" s="19"/>
      <c r="O134" s="19"/>
      <c r="P134" s="19"/>
      <c r="Q134" s="92">
        <v>0.86736111111111114</v>
      </c>
      <c r="R134" s="35"/>
      <c r="S134" s="19"/>
    </row>
    <row r="135" spans="1:19" x14ac:dyDescent="0.25">
      <c r="A135" s="37" t="s">
        <v>136</v>
      </c>
      <c r="B135" t="s">
        <v>42</v>
      </c>
      <c r="I135" s="93">
        <v>0.53125</v>
      </c>
      <c r="Q135" s="93">
        <v>0.86736111111111114</v>
      </c>
      <c r="R135" s="34"/>
    </row>
    <row r="136" spans="1:19" x14ac:dyDescent="0.25">
      <c r="A136" s="36" t="s">
        <v>137</v>
      </c>
      <c r="B136" s="19" t="s">
        <v>42</v>
      </c>
      <c r="C136" s="19"/>
      <c r="D136" s="19"/>
      <c r="E136" s="19"/>
      <c r="F136" s="19"/>
      <c r="G136" s="19"/>
      <c r="H136" s="19"/>
      <c r="I136" s="92">
        <v>0.53125</v>
      </c>
      <c r="J136" s="19"/>
      <c r="K136" s="19"/>
      <c r="L136" s="19"/>
      <c r="M136" s="19"/>
      <c r="N136" s="19"/>
      <c r="O136" s="19"/>
      <c r="P136" s="19"/>
      <c r="Q136" s="92">
        <v>0.8534722222222223</v>
      </c>
      <c r="R136" s="35"/>
      <c r="S136" s="19"/>
    </row>
    <row r="137" spans="1:19" x14ac:dyDescent="0.25">
      <c r="A137" s="37" t="s">
        <v>138</v>
      </c>
      <c r="B137" t="s">
        <v>42</v>
      </c>
      <c r="I137" s="93">
        <v>0.53125</v>
      </c>
      <c r="Q137" s="93">
        <v>0.8534722222222223</v>
      </c>
      <c r="R137" s="34"/>
    </row>
    <row r="138" spans="1:19" x14ac:dyDescent="0.25">
      <c r="A138" s="36" t="s">
        <v>139</v>
      </c>
      <c r="B138" s="19" t="s">
        <v>42</v>
      </c>
      <c r="C138" s="19"/>
      <c r="D138" s="19"/>
      <c r="E138" s="19"/>
      <c r="F138" s="19"/>
      <c r="G138" s="19"/>
      <c r="H138" s="19"/>
      <c r="I138" s="92">
        <v>0.53125</v>
      </c>
      <c r="J138" s="19"/>
      <c r="K138" s="19"/>
      <c r="L138" s="19"/>
      <c r="M138" s="19"/>
      <c r="N138" s="19"/>
      <c r="O138" s="19"/>
      <c r="P138" s="19"/>
      <c r="Q138" s="92">
        <v>0.8534722222222223</v>
      </c>
      <c r="R138" s="35"/>
      <c r="S138" s="19"/>
    </row>
    <row r="139" spans="1:19" x14ac:dyDescent="0.25">
      <c r="A139" s="37" t="s">
        <v>140</v>
      </c>
      <c r="B139" t="s">
        <v>42</v>
      </c>
      <c r="I139" s="93">
        <v>0.54097222222222219</v>
      </c>
      <c r="P139" s="93">
        <v>0.80486111111111114</v>
      </c>
      <c r="R139" s="34"/>
    </row>
    <row r="140" spans="1:19" x14ac:dyDescent="0.25">
      <c r="A140" s="36" t="s">
        <v>141</v>
      </c>
      <c r="B140" s="19" t="s">
        <v>42</v>
      </c>
      <c r="C140" s="19"/>
      <c r="D140" s="19"/>
      <c r="E140" s="19"/>
      <c r="F140" s="19"/>
      <c r="G140" s="19"/>
      <c r="H140" s="19"/>
      <c r="I140" s="92">
        <v>0.54097222222222219</v>
      </c>
      <c r="J140" s="19"/>
      <c r="K140" s="19"/>
      <c r="L140" s="19"/>
      <c r="M140" s="19"/>
      <c r="N140" s="19"/>
      <c r="O140" s="19"/>
      <c r="P140" s="92">
        <v>0.80486111111111114</v>
      </c>
      <c r="Q140" s="19"/>
      <c r="R140" s="35"/>
      <c r="S140" s="19"/>
    </row>
    <row r="141" spans="1:19" x14ac:dyDescent="0.25">
      <c r="A141" s="37" t="s">
        <v>142</v>
      </c>
      <c r="B141" t="s">
        <v>42</v>
      </c>
      <c r="I141" s="93">
        <v>0.52222222222222225</v>
      </c>
      <c r="Q141" s="93">
        <v>0.85</v>
      </c>
      <c r="R141" s="34"/>
    </row>
    <row r="142" spans="1:19" x14ac:dyDescent="0.25">
      <c r="A142" s="36" t="s">
        <v>143</v>
      </c>
      <c r="B142" s="19" t="s">
        <v>42</v>
      </c>
      <c r="C142" s="19"/>
      <c r="D142" s="19"/>
      <c r="E142" s="19"/>
      <c r="F142" s="19"/>
      <c r="G142" s="19"/>
      <c r="H142" s="19"/>
      <c r="I142" s="92">
        <v>0.52222222222222225</v>
      </c>
      <c r="J142" s="19"/>
      <c r="K142" s="19"/>
      <c r="L142" s="19"/>
      <c r="M142" s="19"/>
      <c r="N142" s="19"/>
      <c r="O142" s="19"/>
      <c r="P142" s="19"/>
      <c r="Q142" s="92">
        <v>0.85</v>
      </c>
      <c r="R142" s="35"/>
      <c r="S142" s="19"/>
    </row>
    <row r="143" spans="1:19" x14ac:dyDescent="0.25">
      <c r="A143" s="37" t="s">
        <v>144</v>
      </c>
      <c r="B143" t="s">
        <v>42</v>
      </c>
      <c r="I143" s="93">
        <v>0.53125</v>
      </c>
      <c r="O143" s="93">
        <v>0.78819444444444453</v>
      </c>
      <c r="R143" s="34"/>
    </row>
    <row r="144" spans="1:19" x14ac:dyDescent="0.25">
      <c r="A144" s="36" t="s">
        <v>145</v>
      </c>
      <c r="B144" s="19" t="s">
        <v>42</v>
      </c>
      <c r="C144" s="19"/>
      <c r="D144" s="19"/>
      <c r="E144" s="19"/>
      <c r="F144" s="19"/>
      <c r="G144" s="19"/>
      <c r="H144" s="19"/>
      <c r="I144" s="92">
        <v>0.53125</v>
      </c>
      <c r="J144" s="19"/>
      <c r="K144" s="19"/>
      <c r="L144" s="19"/>
      <c r="M144" s="19"/>
      <c r="N144" s="19"/>
      <c r="O144" s="92">
        <v>0.78819444444444453</v>
      </c>
      <c r="P144" s="19"/>
      <c r="Q144" s="19"/>
      <c r="R144" s="35"/>
      <c r="S144" s="19"/>
    </row>
    <row r="145" spans="1:19" x14ac:dyDescent="0.25">
      <c r="A145" s="37" t="s">
        <v>146</v>
      </c>
      <c r="B145" t="s">
        <v>42</v>
      </c>
      <c r="K145" s="93">
        <v>0.59861111111111109</v>
      </c>
      <c r="P145" s="93">
        <v>0.82708333333333339</v>
      </c>
      <c r="R145" s="34"/>
    </row>
    <row r="146" spans="1:19" x14ac:dyDescent="0.25">
      <c r="A146" s="36" t="s">
        <v>147</v>
      </c>
      <c r="B146" s="19" t="s">
        <v>42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92">
        <v>0.63680555555555551</v>
      </c>
      <c r="M146" s="19"/>
      <c r="N146" s="19"/>
      <c r="O146" s="19"/>
      <c r="P146" s="19"/>
      <c r="Q146" s="92">
        <v>0.85069444444444453</v>
      </c>
      <c r="R146" s="35"/>
      <c r="S146" s="19"/>
    </row>
    <row r="147" spans="1:19" x14ac:dyDescent="0.25">
      <c r="A147" s="37" t="s">
        <v>148</v>
      </c>
      <c r="B147" t="s">
        <v>42</v>
      </c>
      <c r="L147" s="93">
        <v>0.63680555555555551</v>
      </c>
      <c r="Q147" s="93">
        <v>0.85069444444444453</v>
      </c>
      <c r="R147" s="34"/>
    </row>
    <row r="148" spans="1:19" x14ac:dyDescent="0.25">
      <c r="A148" s="36" t="s">
        <v>149</v>
      </c>
      <c r="B148" s="19" t="s">
        <v>42</v>
      </c>
      <c r="C148" s="19"/>
      <c r="D148" s="19"/>
      <c r="E148" s="19"/>
      <c r="F148" s="19"/>
      <c r="G148" s="19"/>
      <c r="H148" s="19"/>
      <c r="I148" s="19"/>
      <c r="J148" s="19"/>
      <c r="K148" s="92">
        <v>0.59861111111111109</v>
      </c>
      <c r="L148" s="19"/>
      <c r="M148" s="19"/>
      <c r="N148" s="19"/>
      <c r="O148" s="19"/>
      <c r="P148" s="19"/>
      <c r="Q148" s="92">
        <v>0.85069444444444453</v>
      </c>
      <c r="R148" s="35"/>
      <c r="S148" s="19"/>
    </row>
    <row r="149" spans="1:19" x14ac:dyDescent="0.25">
      <c r="A149" s="10" t="s">
        <v>35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33"/>
      <c r="S149" s="10"/>
    </row>
    <row r="150" spans="1:19" x14ac:dyDescent="0.25">
      <c r="A150" s="36" t="s">
        <v>150</v>
      </c>
      <c r="B150" s="19" t="s">
        <v>42</v>
      </c>
      <c r="C150" s="19"/>
      <c r="D150" s="19"/>
      <c r="E150" s="19"/>
      <c r="F150" s="19"/>
      <c r="G150" s="19"/>
      <c r="H150" s="19"/>
      <c r="I150" s="92">
        <v>0.52430555555555558</v>
      </c>
      <c r="J150" s="19"/>
      <c r="K150" s="19"/>
      <c r="L150" s="19"/>
      <c r="M150" s="19"/>
      <c r="N150" s="19"/>
      <c r="O150" s="19"/>
      <c r="P150" s="19"/>
      <c r="Q150" s="92">
        <v>0.85416666666666663</v>
      </c>
      <c r="R150" s="35"/>
      <c r="S150" s="19"/>
    </row>
    <row r="151" spans="1:19" x14ac:dyDescent="0.25">
      <c r="A151" s="37" t="s">
        <v>151</v>
      </c>
      <c r="B151" t="s">
        <v>42</v>
      </c>
      <c r="I151" s="93">
        <v>0.52430555555555558</v>
      </c>
      <c r="Q151" s="93">
        <v>0.85416666666666663</v>
      </c>
      <c r="R151" s="34"/>
    </row>
    <row r="152" spans="1:19" x14ac:dyDescent="0.25">
      <c r="A152" s="36" t="s">
        <v>152</v>
      </c>
      <c r="B152" s="19" t="s">
        <v>42</v>
      </c>
      <c r="C152" s="19"/>
      <c r="D152" s="19"/>
      <c r="E152" s="19"/>
      <c r="F152" s="19"/>
      <c r="G152" s="19"/>
      <c r="H152" s="19"/>
      <c r="I152" s="92">
        <v>0.52430555555555558</v>
      </c>
      <c r="J152" s="19"/>
      <c r="K152" s="19"/>
      <c r="L152" s="19"/>
      <c r="M152" s="19"/>
      <c r="N152" s="19"/>
      <c r="O152" s="19"/>
      <c r="P152" s="19"/>
      <c r="Q152" s="92">
        <v>0.85277777777777775</v>
      </c>
      <c r="R152" s="35"/>
      <c r="S152" s="19"/>
    </row>
    <row r="153" spans="1:19" x14ac:dyDescent="0.25">
      <c r="A153" s="37" t="s">
        <v>153</v>
      </c>
      <c r="B153" t="s">
        <v>42</v>
      </c>
      <c r="I153" s="93">
        <v>0.52430555555555558</v>
      </c>
      <c r="Q153" s="93">
        <v>0.85277777777777775</v>
      </c>
      <c r="R153" s="34"/>
    </row>
    <row r="154" spans="1:19" x14ac:dyDescent="0.25">
      <c r="A154" s="36" t="s">
        <v>154</v>
      </c>
      <c r="B154" s="19" t="s">
        <v>42</v>
      </c>
      <c r="C154" s="19"/>
      <c r="D154" s="19"/>
      <c r="E154" s="19"/>
      <c r="F154" s="19"/>
      <c r="G154" s="19"/>
      <c r="H154" s="19"/>
      <c r="I154" s="92">
        <v>0.52430555555555558</v>
      </c>
      <c r="J154" s="19"/>
      <c r="K154" s="19"/>
      <c r="L154" s="19"/>
      <c r="M154" s="19"/>
      <c r="N154" s="19"/>
      <c r="O154" s="19"/>
      <c r="P154" s="19"/>
      <c r="Q154" s="92">
        <v>0.85416666666666663</v>
      </c>
      <c r="R154" s="35"/>
      <c r="S154" s="19"/>
    </row>
    <row r="155" spans="1:19" x14ac:dyDescent="0.25">
      <c r="A155" s="10" t="s">
        <v>75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33"/>
      <c r="S155" s="10"/>
    </row>
    <row r="156" spans="1:19" x14ac:dyDescent="0.25">
      <c r="A156" t="s">
        <v>155</v>
      </c>
      <c r="B156" t="s">
        <v>77</v>
      </c>
      <c r="F156" s="93">
        <v>0.40625</v>
      </c>
      <c r="G156" s="93">
        <v>0.4548611111111111</v>
      </c>
      <c r="I156" s="93">
        <v>0.53819444444444442</v>
      </c>
      <c r="O156" s="93">
        <v>0.78819444444444453</v>
      </c>
      <c r="R156" s="34"/>
    </row>
    <row r="157" spans="1:19" x14ac:dyDescent="0.25">
      <c r="A157" s="36" t="s">
        <v>156</v>
      </c>
      <c r="B157" s="19" t="s">
        <v>77</v>
      </c>
      <c r="C157" s="92">
        <v>0.27013888888888887</v>
      </c>
      <c r="D157" s="19"/>
      <c r="E157" s="19"/>
      <c r="F157" s="19"/>
      <c r="G157" s="19"/>
      <c r="H157" s="92">
        <v>0.48402777777777778</v>
      </c>
      <c r="I157" s="19"/>
      <c r="J157" s="19"/>
      <c r="K157" s="19"/>
      <c r="L157" s="92">
        <v>0.65486111111111112</v>
      </c>
      <c r="M157" s="19"/>
      <c r="N157" s="19"/>
      <c r="O157" s="19"/>
      <c r="P157" s="92">
        <v>0.79722222222222217</v>
      </c>
      <c r="Q157" s="19"/>
      <c r="R157" s="35"/>
      <c r="S157" s="19"/>
    </row>
    <row r="158" spans="1:19" x14ac:dyDescent="0.25">
      <c r="A158" s="37" t="s">
        <v>157</v>
      </c>
      <c r="B158" t="s">
        <v>77</v>
      </c>
      <c r="D158" s="93">
        <v>0.32291666666666669</v>
      </c>
      <c r="H158" s="93">
        <v>0.48402777777777778</v>
      </c>
      <c r="L158" s="93">
        <v>0.65486111111111112</v>
      </c>
      <c r="P158" s="93">
        <v>0.79722222222222217</v>
      </c>
      <c r="R158" s="34"/>
    </row>
    <row r="159" spans="1:19" x14ac:dyDescent="0.25">
      <c r="A159" s="36" t="s">
        <v>158</v>
      </c>
      <c r="B159" s="19" t="s">
        <v>77</v>
      </c>
      <c r="C159" s="19"/>
      <c r="D159" s="92">
        <v>0.33124999999999999</v>
      </c>
      <c r="E159" s="19"/>
      <c r="F159" s="19"/>
      <c r="G159" s="19"/>
      <c r="H159" s="19"/>
      <c r="I159" s="92">
        <v>0.53333333333333333</v>
      </c>
      <c r="J159" s="19"/>
      <c r="K159" s="19"/>
      <c r="L159" s="92">
        <v>0.65486111111111112</v>
      </c>
      <c r="M159" s="19"/>
      <c r="N159" s="19"/>
      <c r="O159" s="19"/>
      <c r="P159" s="92">
        <v>0.79722222222222217</v>
      </c>
      <c r="Q159" s="19"/>
      <c r="R159" s="35"/>
      <c r="S159" s="19"/>
    </row>
    <row r="160" spans="1:19" x14ac:dyDescent="0.25">
      <c r="A160" s="37" t="s">
        <v>159</v>
      </c>
      <c r="B160" t="s">
        <v>77</v>
      </c>
      <c r="D160" s="93">
        <v>0.33124999999999999</v>
      </c>
      <c r="G160" s="93">
        <v>0.44444444444444442</v>
      </c>
      <c r="J160" s="93">
        <v>0.57777777777777783</v>
      </c>
      <c r="O160" s="93">
        <v>0.78819444444444453</v>
      </c>
      <c r="R160" s="34"/>
    </row>
    <row r="161" spans="1:19" x14ac:dyDescent="0.25">
      <c r="A161" s="36" t="s">
        <v>160</v>
      </c>
      <c r="B161" s="19" t="s">
        <v>77</v>
      </c>
      <c r="C161" s="92">
        <v>0.28541666666666665</v>
      </c>
      <c r="D161" s="19"/>
      <c r="E161" s="19"/>
      <c r="F161" s="19"/>
      <c r="G161" s="19"/>
      <c r="H161" s="92">
        <v>0.46527777777777773</v>
      </c>
      <c r="I161" s="19"/>
      <c r="J161" s="19"/>
      <c r="K161" s="92">
        <v>0.59861111111111109</v>
      </c>
      <c r="L161" s="19"/>
      <c r="M161" s="19"/>
      <c r="N161" s="19"/>
      <c r="O161" s="92">
        <v>0.77361111111111114</v>
      </c>
      <c r="P161" s="19"/>
      <c r="Q161" s="19"/>
      <c r="R161" s="35"/>
      <c r="S161" s="19"/>
    </row>
    <row r="162" spans="1:19" x14ac:dyDescent="0.25">
      <c r="A162" s="37" t="s">
        <v>161</v>
      </c>
      <c r="B162" t="s">
        <v>77</v>
      </c>
      <c r="E162" s="93">
        <v>0.37013888888888885</v>
      </c>
      <c r="H162" s="93">
        <v>0.48958333333333331</v>
      </c>
      <c r="K162" s="93">
        <v>0.6020833333333333</v>
      </c>
      <c r="P162" s="93">
        <v>0.82708333333333339</v>
      </c>
      <c r="R162" s="34"/>
    </row>
    <row r="163" spans="1:19" x14ac:dyDescent="0.25">
      <c r="A163" s="6" t="s">
        <v>92</v>
      </c>
      <c r="B163" s="7" t="s">
        <v>5</v>
      </c>
      <c r="C163" s="7" t="s">
        <v>5</v>
      </c>
      <c r="D163" s="7" t="s">
        <v>5</v>
      </c>
      <c r="E163" s="7" t="s">
        <v>5</v>
      </c>
      <c r="F163" s="7" t="s">
        <v>5</v>
      </c>
      <c r="G163" s="7" t="s">
        <v>5</v>
      </c>
      <c r="H163" s="7" t="s">
        <v>5</v>
      </c>
      <c r="I163" s="7" t="s">
        <v>5</v>
      </c>
      <c r="J163" s="7" t="s">
        <v>5</v>
      </c>
      <c r="K163" s="7" t="s">
        <v>5</v>
      </c>
      <c r="L163" s="7" t="s">
        <v>5</v>
      </c>
      <c r="M163" s="7" t="s">
        <v>5</v>
      </c>
      <c r="N163" s="7" t="s">
        <v>5</v>
      </c>
      <c r="O163" s="7" t="s">
        <v>5</v>
      </c>
      <c r="P163" s="7" t="s">
        <v>5</v>
      </c>
      <c r="Q163" s="7" t="s">
        <v>5</v>
      </c>
      <c r="R163" s="6"/>
      <c r="S163" s="6"/>
    </row>
    <row r="164" spans="1:19" x14ac:dyDescent="0.25">
      <c r="A164" s="19" t="s">
        <v>93</v>
      </c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</row>
    <row r="165" spans="1:19" x14ac:dyDescent="0.25">
      <c r="A165" s="10" t="s">
        <v>94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</row>
    <row r="166" spans="1:19" x14ac:dyDescent="0.25">
      <c r="A166" s="29" t="s">
        <v>95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</row>
    <row r="167" spans="1:19" x14ac:dyDescent="0.25">
      <c r="A167" s="30" t="s">
        <v>96</v>
      </c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</row>
    <row r="170" spans="1:19" x14ac:dyDescent="0.25">
      <c r="A170" s="6" t="s">
        <v>162</v>
      </c>
      <c r="B170" s="7" t="s">
        <v>5</v>
      </c>
      <c r="C170" s="7" t="s">
        <v>5</v>
      </c>
      <c r="D170" s="7" t="s">
        <v>5</v>
      </c>
      <c r="E170" s="7" t="s">
        <v>5</v>
      </c>
      <c r="F170" s="7" t="s">
        <v>5</v>
      </c>
      <c r="G170" s="7" t="s">
        <v>5</v>
      </c>
      <c r="H170" s="7" t="s">
        <v>5</v>
      </c>
      <c r="I170" s="7" t="s">
        <v>5</v>
      </c>
      <c r="J170" s="7" t="s">
        <v>5</v>
      </c>
      <c r="K170" s="7" t="s">
        <v>5</v>
      </c>
      <c r="L170" s="7" t="s">
        <v>5</v>
      </c>
      <c r="M170" s="7" t="s">
        <v>5</v>
      </c>
      <c r="N170" s="7" t="s">
        <v>5</v>
      </c>
      <c r="O170" s="7" t="s">
        <v>5</v>
      </c>
      <c r="P170" s="7" t="s">
        <v>5</v>
      </c>
      <c r="Q170" s="7" t="s">
        <v>5</v>
      </c>
      <c r="R170" s="32"/>
      <c r="S170" s="6"/>
    </row>
    <row r="171" spans="1:19" x14ac:dyDescent="0.25">
      <c r="A171" t="s">
        <v>163</v>
      </c>
      <c r="B171" t="s">
        <v>8</v>
      </c>
      <c r="C171" s="93">
        <v>0.2638888888888889</v>
      </c>
      <c r="J171" s="93">
        <v>0.55833333333333335</v>
      </c>
      <c r="R171" s="34"/>
    </row>
    <row r="172" spans="1:19" x14ac:dyDescent="0.25">
      <c r="A172" s="19" t="s">
        <v>164</v>
      </c>
      <c r="B172" s="19" t="s">
        <v>8</v>
      </c>
      <c r="C172" s="92">
        <v>0.26458333333333334</v>
      </c>
      <c r="D172" s="19"/>
      <c r="E172" s="19"/>
      <c r="F172" s="19"/>
      <c r="G172" s="19"/>
      <c r="H172" s="19"/>
      <c r="I172" s="19"/>
      <c r="J172" s="92">
        <v>0.57430555555555551</v>
      </c>
      <c r="K172" s="19"/>
      <c r="L172" s="19"/>
      <c r="M172" s="19"/>
      <c r="N172" s="19"/>
      <c r="O172" s="19"/>
      <c r="P172" s="19"/>
      <c r="Q172" s="19"/>
      <c r="R172" s="35"/>
      <c r="S172" s="19"/>
    </row>
    <row r="173" spans="1:19" x14ac:dyDescent="0.25">
      <c r="A173" t="s">
        <v>165</v>
      </c>
      <c r="B173" t="s">
        <v>8</v>
      </c>
      <c r="C173" s="93">
        <v>0.28125</v>
      </c>
      <c r="J173" s="93">
        <v>0.57500000000000007</v>
      </c>
      <c r="R173" s="34"/>
    </row>
    <row r="174" spans="1:19" x14ac:dyDescent="0.25">
      <c r="A174" s="19" t="s">
        <v>166</v>
      </c>
      <c r="B174" s="19" t="s">
        <v>8</v>
      </c>
      <c r="C174" s="92">
        <v>0.27291666666666664</v>
      </c>
      <c r="D174" s="19"/>
      <c r="E174" s="19"/>
      <c r="F174" s="19"/>
      <c r="G174" s="19"/>
      <c r="H174" s="19"/>
      <c r="I174" s="19"/>
      <c r="J174" s="92">
        <v>0.54166666666666663</v>
      </c>
      <c r="K174" s="19"/>
      <c r="L174" s="19"/>
      <c r="M174" s="19"/>
      <c r="N174" s="19"/>
      <c r="O174" s="19"/>
      <c r="P174" s="19"/>
      <c r="Q174" s="19"/>
      <c r="R174" s="35"/>
      <c r="S174" s="19"/>
    </row>
    <row r="175" spans="1:19" x14ac:dyDescent="0.25">
      <c r="A175" t="s">
        <v>167</v>
      </c>
      <c r="B175" t="s">
        <v>8</v>
      </c>
      <c r="C175" s="93">
        <v>0.27291666666666664</v>
      </c>
      <c r="I175" s="93">
        <v>0.53888888888888886</v>
      </c>
      <c r="R175" s="34"/>
    </row>
    <row r="176" spans="1:19" x14ac:dyDescent="0.25">
      <c r="A176" s="19" t="s">
        <v>168</v>
      </c>
      <c r="B176" s="19" t="s">
        <v>8</v>
      </c>
      <c r="C176" s="92">
        <v>0.27291666666666664</v>
      </c>
      <c r="D176" s="19"/>
      <c r="E176" s="19"/>
      <c r="F176" s="19"/>
      <c r="G176" s="19"/>
      <c r="H176" s="19"/>
      <c r="I176" s="19"/>
      <c r="J176" s="92">
        <v>0.54166666666666663</v>
      </c>
      <c r="K176" s="19"/>
      <c r="L176" s="19"/>
      <c r="M176" s="19"/>
      <c r="N176" s="19"/>
      <c r="O176" s="19"/>
      <c r="P176" s="19"/>
      <c r="Q176" s="19"/>
      <c r="R176" s="35"/>
      <c r="S176" s="19"/>
    </row>
    <row r="177" spans="1:19" x14ac:dyDescent="0.25">
      <c r="A177" t="s">
        <v>169</v>
      </c>
      <c r="B177" t="s">
        <v>8</v>
      </c>
      <c r="C177" s="93">
        <v>0.27291666666666664</v>
      </c>
      <c r="J177" s="93">
        <v>0.54166666666666663</v>
      </c>
      <c r="R177" s="34"/>
    </row>
    <row r="178" spans="1:19" x14ac:dyDescent="0.25">
      <c r="A178" s="19" t="s">
        <v>170</v>
      </c>
      <c r="B178" s="19" t="s">
        <v>8</v>
      </c>
      <c r="C178" s="92">
        <v>0.27777777777777779</v>
      </c>
      <c r="D178" s="19"/>
      <c r="E178" s="19"/>
      <c r="F178" s="19"/>
      <c r="G178" s="19"/>
      <c r="H178" s="19"/>
      <c r="I178" s="92">
        <v>0.53402777777777777</v>
      </c>
      <c r="J178" s="19"/>
      <c r="K178" s="19"/>
      <c r="L178" s="19"/>
      <c r="M178" s="19"/>
      <c r="N178" s="19"/>
      <c r="O178" s="19"/>
      <c r="P178" s="19"/>
      <c r="Q178" s="19"/>
      <c r="R178" s="35"/>
      <c r="S178" s="19"/>
    </row>
    <row r="179" spans="1:19" x14ac:dyDescent="0.25">
      <c r="A179" t="s">
        <v>171</v>
      </c>
      <c r="B179" t="s">
        <v>8</v>
      </c>
      <c r="C179" s="93">
        <v>0.27986111111111112</v>
      </c>
      <c r="J179" s="93">
        <v>0.57430555555555551</v>
      </c>
      <c r="R179" s="34"/>
    </row>
    <row r="180" spans="1:19" x14ac:dyDescent="0.25">
      <c r="A180" s="19" t="s">
        <v>172</v>
      </c>
      <c r="B180" s="19" t="s">
        <v>8</v>
      </c>
      <c r="C180" s="92">
        <v>0.27986111111111112</v>
      </c>
      <c r="D180" s="19"/>
      <c r="E180" s="19"/>
      <c r="F180" s="19"/>
      <c r="G180" s="19"/>
      <c r="H180" s="19"/>
      <c r="I180" s="19"/>
      <c r="J180" s="92">
        <v>0.55833333333333335</v>
      </c>
      <c r="K180" s="19"/>
      <c r="L180" s="19"/>
      <c r="M180" s="19"/>
      <c r="N180" s="19"/>
      <c r="O180" s="19"/>
      <c r="P180" s="19"/>
      <c r="Q180" s="19"/>
      <c r="R180" s="35"/>
      <c r="S180" s="19"/>
    </row>
    <row r="181" spans="1:19" x14ac:dyDescent="0.25">
      <c r="A181" t="s">
        <v>173</v>
      </c>
      <c r="B181" t="s">
        <v>8</v>
      </c>
      <c r="C181" s="93">
        <v>0.28125</v>
      </c>
      <c r="J181" s="93">
        <v>0.55277777777777781</v>
      </c>
      <c r="R181" s="34"/>
    </row>
    <row r="182" spans="1:19" x14ac:dyDescent="0.25">
      <c r="A182" s="19" t="s">
        <v>174</v>
      </c>
      <c r="B182" s="19" t="s">
        <v>8</v>
      </c>
      <c r="C182" s="19"/>
      <c r="D182" s="19"/>
      <c r="E182" s="92">
        <v>0.35902777777777778</v>
      </c>
      <c r="F182" s="19"/>
      <c r="G182" s="19"/>
      <c r="H182" s="19"/>
      <c r="I182" s="19"/>
      <c r="J182" s="19"/>
      <c r="K182" s="19"/>
      <c r="L182" s="92">
        <v>0.62569444444444444</v>
      </c>
      <c r="M182" s="19"/>
      <c r="N182" s="19"/>
      <c r="O182" s="19"/>
      <c r="P182" s="19"/>
      <c r="Q182" s="19"/>
      <c r="R182" s="35"/>
      <c r="S182" s="19"/>
    </row>
    <row r="183" spans="1:19" x14ac:dyDescent="0.25">
      <c r="A183" t="s">
        <v>175</v>
      </c>
      <c r="B183" t="s">
        <v>8</v>
      </c>
      <c r="C183" s="93">
        <v>0.28194444444444444</v>
      </c>
      <c r="J183" s="93">
        <v>0.56666666666666665</v>
      </c>
      <c r="R183" s="34"/>
    </row>
    <row r="184" spans="1:19" x14ac:dyDescent="0.25">
      <c r="A184" s="19" t="s">
        <v>176</v>
      </c>
      <c r="B184" s="19" t="s">
        <v>8</v>
      </c>
      <c r="C184" s="92">
        <v>0.28194444444444444</v>
      </c>
      <c r="D184" s="19"/>
      <c r="E184" s="19"/>
      <c r="F184" s="19"/>
      <c r="G184" s="19"/>
      <c r="H184" s="19"/>
      <c r="I184" s="19"/>
      <c r="J184" s="92">
        <v>0.56666666666666665</v>
      </c>
      <c r="K184" s="19"/>
      <c r="L184" s="19"/>
      <c r="M184" s="19"/>
      <c r="N184" s="19"/>
      <c r="O184" s="19"/>
      <c r="P184" s="19"/>
      <c r="Q184" s="19"/>
      <c r="R184" s="35"/>
      <c r="S184" s="19"/>
    </row>
    <row r="185" spans="1:19" x14ac:dyDescent="0.25">
      <c r="A185" t="s">
        <v>177</v>
      </c>
      <c r="B185" t="s">
        <v>8</v>
      </c>
      <c r="C185" s="93">
        <v>0.28541666666666665</v>
      </c>
      <c r="J185" s="93">
        <v>0.55833333333333335</v>
      </c>
      <c r="R185" s="34"/>
    </row>
    <row r="186" spans="1:19" x14ac:dyDescent="0.25">
      <c r="A186" s="19" t="s">
        <v>178</v>
      </c>
      <c r="B186" s="19" t="s">
        <v>8</v>
      </c>
      <c r="C186" s="92">
        <v>0.26458333333333334</v>
      </c>
      <c r="D186" s="19"/>
      <c r="E186" s="19"/>
      <c r="F186" s="19"/>
      <c r="G186" s="19"/>
      <c r="H186" s="19"/>
      <c r="I186" s="19"/>
      <c r="J186" s="92">
        <v>0.54027777777777775</v>
      </c>
      <c r="K186" s="19"/>
      <c r="L186" s="19"/>
      <c r="M186" s="19"/>
      <c r="N186" s="19"/>
      <c r="O186" s="19"/>
      <c r="P186" s="19"/>
      <c r="Q186" s="19"/>
      <c r="R186" s="35"/>
      <c r="S186" s="19"/>
    </row>
    <row r="187" spans="1:19" x14ac:dyDescent="0.25">
      <c r="A187" t="s">
        <v>179</v>
      </c>
      <c r="B187" t="s">
        <v>8</v>
      </c>
      <c r="C187" s="93">
        <v>0.27291666666666664</v>
      </c>
      <c r="J187" s="93">
        <v>0.55902777777777779</v>
      </c>
      <c r="R187" s="34"/>
    </row>
    <row r="188" spans="1:19" x14ac:dyDescent="0.25">
      <c r="A188" s="19" t="s">
        <v>180</v>
      </c>
      <c r="B188" s="19" t="s">
        <v>8</v>
      </c>
      <c r="C188" s="92">
        <v>0.26944444444444443</v>
      </c>
      <c r="D188" s="19"/>
      <c r="E188" s="19"/>
      <c r="F188" s="19"/>
      <c r="G188" s="19"/>
      <c r="H188" s="19"/>
      <c r="I188" s="19"/>
      <c r="J188" s="92">
        <v>0.55902777777777779</v>
      </c>
      <c r="K188" s="19"/>
      <c r="L188" s="19"/>
      <c r="M188" s="19"/>
      <c r="N188" s="19"/>
      <c r="O188" s="19"/>
      <c r="P188" s="19"/>
      <c r="Q188" s="19"/>
      <c r="R188" s="35"/>
      <c r="S188" s="19"/>
    </row>
    <row r="189" spans="1:19" x14ac:dyDescent="0.25">
      <c r="A189" t="s">
        <v>181</v>
      </c>
      <c r="B189" t="s">
        <v>8</v>
      </c>
      <c r="C189" s="93">
        <v>0.2722222222222222</v>
      </c>
      <c r="J189" s="93">
        <v>0.55902777777777779</v>
      </c>
      <c r="R189" s="34"/>
    </row>
    <row r="190" spans="1:19" x14ac:dyDescent="0.25">
      <c r="A190" s="19" t="s">
        <v>182</v>
      </c>
      <c r="B190" s="19" t="s">
        <v>8</v>
      </c>
      <c r="C190" s="19"/>
      <c r="D190" s="92">
        <v>0.29166666666666669</v>
      </c>
      <c r="E190" s="19"/>
      <c r="F190" s="19"/>
      <c r="G190" s="19"/>
      <c r="H190" s="19"/>
      <c r="I190" s="19"/>
      <c r="J190" s="92">
        <v>0.56666666666666665</v>
      </c>
      <c r="K190" s="19"/>
      <c r="L190" s="19"/>
      <c r="M190" s="19"/>
      <c r="N190" s="19"/>
      <c r="O190" s="19"/>
      <c r="P190" s="19"/>
      <c r="Q190" s="19"/>
      <c r="R190" s="35"/>
      <c r="S190" s="19"/>
    </row>
    <row r="191" spans="1:19" x14ac:dyDescent="0.25">
      <c r="A191" t="s">
        <v>183</v>
      </c>
      <c r="B191" t="s">
        <v>8</v>
      </c>
      <c r="C191" s="93">
        <v>0.28541666666666665</v>
      </c>
      <c r="I191" s="93">
        <v>0.5395833333333333</v>
      </c>
      <c r="R191" s="34"/>
    </row>
    <row r="192" spans="1:19" x14ac:dyDescent="0.25">
      <c r="A192" s="19" t="s">
        <v>184</v>
      </c>
      <c r="B192" s="19" t="s">
        <v>77</v>
      </c>
      <c r="C192" s="19"/>
      <c r="D192" s="19"/>
      <c r="E192" s="92">
        <v>0.35833333333333334</v>
      </c>
      <c r="F192" s="19"/>
      <c r="G192" s="19"/>
      <c r="H192" s="19"/>
      <c r="I192" s="92">
        <v>0.53472222222222221</v>
      </c>
      <c r="J192" s="19"/>
      <c r="K192" s="92">
        <v>0.62013888888888891</v>
      </c>
      <c r="L192" s="19"/>
      <c r="M192" s="19"/>
      <c r="N192" s="92">
        <v>0.73958333333333337</v>
      </c>
      <c r="O192" s="19"/>
      <c r="P192" s="19"/>
      <c r="Q192" s="19"/>
      <c r="R192" s="35"/>
      <c r="S192" s="19"/>
    </row>
    <row r="193" spans="1:19" x14ac:dyDescent="0.25">
      <c r="A193" t="s">
        <v>185</v>
      </c>
      <c r="B193" t="s">
        <v>42</v>
      </c>
      <c r="I193" s="93">
        <v>0.51041666666666663</v>
      </c>
      <c r="O193" s="93">
        <v>0.78819444444444453</v>
      </c>
      <c r="R193" s="34"/>
    </row>
    <row r="194" spans="1:19" x14ac:dyDescent="0.25">
      <c r="A194" s="19" t="s">
        <v>186</v>
      </c>
      <c r="B194" s="19" t="s">
        <v>42</v>
      </c>
      <c r="C194" s="19"/>
      <c r="D194" s="19"/>
      <c r="E194" s="19"/>
      <c r="F194" s="19"/>
      <c r="G194" s="19"/>
      <c r="H194" s="19"/>
      <c r="I194" s="92">
        <v>0.51041666666666663</v>
      </c>
      <c r="J194" s="19"/>
      <c r="K194" s="19"/>
      <c r="L194" s="19"/>
      <c r="M194" s="19"/>
      <c r="N194" s="19"/>
      <c r="O194" s="19"/>
      <c r="P194" s="19"/>
      <c r="Q194" s="92">
        <v>0.85</v>
      </c>
      <c r="R194" s="35"/>
      <c r="S194" s="19"/>
    </row>
    <row r="195" spans="1:19" x14ac:dyDescent="0.25">
      <c r="A195" s="37" t="s">
        <v>187</v>
      </c>
      <c r="B195" t="s">
        <v>42</v>
      </c>
      <c r="I195" s="93">
        <v>0.52083333333333337</v>
      </c>
      <c r="Q195" s="93">
        <v>0.8520833333333333</v>
      </c>
      <c r="R195" s="34"/>
    </row>
    <row r="196" spans="1:19" x14ac:dyDescent="0.25">
      <c r="A196" s="36" t="s">
        <v>188</v>
      </c>
      <c r="B196" s="19" t="s">
        <v>42</v>
      </c>
      <c r="C196" s="19"/>
      <c r="D196" s="19"/>
      <c r="E196" s="19"/>
      <c r="F196" s="19"/>
      <c r="G196" s="19"/>
      <c r="H196" s="19"/>
      <c r="I196" s="92">
        <v>0.51666666666666672</v>
      </c>
      <c r="J196" s="19"/>
      <c r="K196" s="19"/>
      <c r="L196" s="19"/>
      <c r="M196" s="19"/>
      <c r="N196" s="19"/>
      <c r="O196" s="19"/>
      <c r="P196" s="19"/>
      <c r="Q196" s="92">
        <v>0.86944444444444446</v>
      </c>
      <c r="R196" s="35"/>
      <c r="S196" s="19"/>
    </row>
    <row r="197" spans="1:19" x14ac:dyDescent="0.25">
      <c r="A197" s="37" t="s">
        <v>189</v>
      </c>
      <c r="B197" t="s">
        <v>42</v>
      </c>
      <c r="I197" s="93">
        <v>0.51666666666666672</v>
      </c>
      <c r="P197" s="93">
        <v>0.8256944444444444</v>
      </c>
      <c r="R197" s="34"/>
    </row>
    <row r="198" spans="1:19" x14ac:dyDescent="0.25">
      <c r="A198" s="36" t="s">
        <v>190</v>
      </c>
      <c r="B198" s="19" t="s">
        <v>42</v>
      </c>
      <c r="C198" s="19"/>
      <c r="D198" s="19"/>
      <c r="E198" s="19"/>
      <c r="F198" s="19"/>
      <c r="G198" s="19"/>
      <c r="H198" s="19"/>
      <c r="I198" s="92">
        <v>0.51666666666666672</v>
      </c>
      <c r="J198" s="19"/>
      <c r="K198" s="19"/>
      <c r="L198" s="19"/>
      <c r="M198" s="19"/>
      <c r="N198" s="19"/>
      <c r="O198" s="19"/>
      <c r="P198" s="92">
        <v>0.82708333333333339</v>
      </c>
      <c r="Q198" s="19"/>
      <c r="R198" s="35"/>
      <c r="S198" s="19"/>
    </row>
    <row r="199" spans="1:19" x14ac:dyDescent="0.25">
      <c r="A199" s="37" t="s">
        <v>191</v>
      </c>
      <c r="B199" t="s">
        <v>42</v>
      </c>
      <c r="I199" s="93">
        <v>0.51666666666666672</v>
      </c>
      <c r="P199" s="93">
        <v>0.82708333333333339</v>
      </c>
      <c r="R199" s="34"/>
    </row>
    <row r="200" spans="1:19" x14ac:dyDescent="0.25">
      <c r="A200" s="36" t="s">
        <v>192</v>
      </c>
      <c r="B200" s="19" t="s">
        <v>42</v>
      </c>
      <c r="C200" s="19"/>
      <c r="D200" s="19"/>
      <c r="E200" s="19"/>
      <c r="F200" s="19"/>
      <c r="G200" s="19"/>
      <c r="H200" s="19"/>
      <c r="I200" s="92">
        <v>0.53472222222222221</v>
      </c>
      <c r="J200" s="19"/>
      <c r="K200" s="19"/>
      <c r="L200" s="19"/>
      <c r="M200" s="19"/>
      <c r="N200" s="19"/>
      <c r="O200" s="19"/>
      <c r="P200" s="19"/>
      <c r="Q200" s="92">
        <v>0.85</v>
      </c>
      <c r="R200" s="35"/>
      <c r="S200" s="19"/>
    </row>
    <row r="201" spans="1:19" x14ac:dyDescent="0.25">
      <c r="A201" s="37" t="s">
        <v>193</v>
      </c>
      <c r="B201" t="s">
        <v>42</v>
      </c>
      <c r="I201" s="93">
        <v>0.5229166666666667</v>
      </c>
      <c r="Q201" s="93">
        <v>0.83819444444444446</v>
      </c>
      <c r="R201" s="34"/>
    </row>
    <row r="202" spans="1:19" x14ac:dyDescent="0.25">
      <c r="A202" s="36" t="s">
        <v>194</v>
      </c>
      <c r="B202" s="19" t="s">
        <v>42</v>
      </c>
      <c r="C202" s="19"/>
      <c r="D202" s="19"/>
      <c r="E202" s="19"/>
      <c r="F202" s="19"/>
      <c r="G202" s="19"/>
      <c r="H202" s="19"/>
      <c r="I202" s="92">
        <v>0.53125</v>
      </c>
      <c r="J202" s="19"/>
      <c r="K202" s="19"/>
      <c r="L202" s="19"/>
      <c r="M202" s="19"/>
      <c r="N202" s="19"/>
      <c r="O202" s="19"/>
      <c r="P202" s="19"/>
      <c r="Q202" s="92">
        <v>0.85625000000000007</v>
      </c>
      <c r="R202" s="35"/>
      <c r="S202" s="19"/>
    </row>
    <row r="203" spans="1:19" x14ac:dyDescent="0.25">
      <c r="A203" s="37" t="s">
        <v>195</v>
      </c>
      <c r="B203" t="s">
        <v>42</v>
      </c>
      <c r="I203" s="93">
        <v>0.53125</v>
      </c>
      <c r="Q203" s="93">
        <v>0.85625000000000007</v>
      </c>
      <c r="R203" s="34"/>
    </row>
    <row r="204" spans="1:19" x14ac:dyDescent="0.25">
      <c r="A204" s="36" t="s">
        <v>196</v>
      </c>
      <c r="B204" s="19" t="s">
        <v>42</v>
      </c>
      <c r="C204" s="19"/>
      <c r="D204" s="19"/>
      <c r="E204" s="19"/>
      <c r="F204" s="19"/>
      <c r="G204" s="19"/>
      <c r="H204" s="19"/>
      <c r="I204" s="92">
        <v>0.53125</v>
      </c>
      <c r="J204" s="19"/>
      <c r="K204" s="19"/>
      <c r="L204" s="19"/>
      <c r="M204" s="19"/>
      <c r="N204" s="19"/>
      <c r="O204" s="19"/>
      <c r="P204" s="19"/>
      <c r="Q204" s="92">
        <v>0.85625000000000007</v>
      </c>
      <c r="R204" s="35"/>
      <c r="S204" s="19"/>
    </row>
    <row r="205" spans="1:19" x14ac:dyDescent="0.25">
      <c r="A205" s="37" t="s">
        <v>197</v>
      </c>
      <c r="B205" t="s">
        <v>42</v>
      </c>
      <c r="I205" s="93">
        <v>0.53125</v>
      </c>
      <c r="Q205" s="93">
        <v>0.83819444444444446</v>
      </c>
      <c r="R205" s="34"/>
    </row>
    <row r="206" spans="1:19" x14ac:dyDescent="0.25">
      <c r="A206" s="36" t="s">
        <v>198</v>
      </c>
      <c r="B206" s="19" t="s">
        <v>42</v>
      </c>
      <c r="C206" s="19"/>
      <c r="D206" s="19"/>
      <c r="E206" s="19"/>
      <c r="F206" s="19"/>
      <c r="G206" s="19"/>
      <c r="H206" s="19"/>
      <c r="I206" s="92">
        <v>0.53125</v>
      </c>
      <c r="J206" s="19"/>
      <c r="K206" s="19"/>
      <c r="L206" s="19"/>
      <c r="M206" s="19"/>
      <c r="N206" s="19"/>
      <c r="O206" s="19"/>
      <c r="P206" s="19"/>
      <c r="Q206" s="92">
        <v>0.83819444444444446</v>
      </c>
      <c r="R206" s="35"/>
      <c r="S206" s="19"/>
    </row>
    <row r="207" spans="1:19" x14ac:dyDescent="0.25">
      <c r="A207" s="37" t="s">
        <v>199</v>
      </c>
      <c r="B207" t="s">
        <v>42</v>
      </c>
      <c r="I207" s="93">
        <v>0.53125</v>
      </c>
      <c r="Q207" s="93">
        <v>0.86319444444444438</v>
      </c>
      <c r="R207" s="34"/>
    </row>
    <row r="208" spans="1:19" x14ac:dyDescent="0.25">
      <c r="A208" s="36" t="s">
        <v>200</v>
      </c>
      <c r="B208" s="19" t="s">
        <v>42</v>
      </c>
      <c r="C208" s="19"/>
      <c r="D208" s="19"/>
      <c r="E208" s="19"/>
      <c r="F208" s="19"/>
      <c r="G208" s="19"/>
      <c r="H208" s="19"/>
      <c r="I208" s="19"/>
      <c r="J208" s="92">
        <v>0.54305555555555551</v>
      </c>
      <c r="K208" s="19"/>
      <c r="L208" s="19"/>
      <c r="M208" s="19"/>
      <c r="N208" s="19"/>
      <c r="O208" s="19"/>
      <c r="P208" s="92">
        <v>0.80486111111111114</v>
      </c>
      <c r="Q208" s="19"/>
      <c r="R208" s="35"/>
      <c r="S208" s="19"/>
    </row>
    <row r="209" spans="1:19" x14ac:dyDescent="0.25">
      <c r="A209" s="37" t="s">
        <v>201</v>
      </c>
      <c r="B209" t="s">
        <v>42</v>
      </c>
      <c r="J209" s="93">
        <v>0.55069444444444449</v>
      </c>
      <c r="P209" s="93">
        <v>0.82708333333333339</v>
      </c>
      <c r="R209" s="34"/>
    </row>
    <row r="210" spans="1:19" x14ac:dyDescent="0.25">
      <c r="A210" s="36" t="s">
        <v>202</v>
      </c>
      <c r="B210" s="19" t="s">
        <v>42</v>
      </c>
      <c r="C210" s="19"/>
      <c r="D210" s="19"/>
      <c r="E210" s="19"/>
      <c r="F210" s="19"/>
      <c r="G210" s="19"/>
      <c r="H210" s="19"/>
      <c r="I210" s="19"/>
      <c r="J210" s="92">
        <v>0.55138888888888882</v>
      </c>
      <c r="K210" s="19"/>
      <c r="L210" s="19"/>
      <c r="M210" s="19"/>
      <c r="N210" s="19"/>
      <c r="O210" s="19"/>
      <c r="P210" s="19"/>
      <c r="Q210" s="92">
        <v>0.85</v>
      </c>
      <c r="R210" s="35"/>
      <c r="S210" s="19"/>
    </row>
    <row r="211" spans="1:19" x14ac:dyDescent="0.25">
      <c r="A211" s="37" t="s">
        <v>203</v>
      </c>
      <c r="B211" t="s">
        <v>42</v>
      </c>
      <c r="J211" s="93">
        <v>0.55069444444444449</v>
      </c>
      <c r="P211" s="93">
        <v>0.8256944444444444</v>
      </c>
      <c r="R211" s="34"/>
    </row>
    <row r="212" spans="1:19" x14ac:dyDescent="0.25">
      <c r="A212" s="36" t="s">
        <v>204</v>
      </c>
      <c r="B212" s="19" t="s">
        <v>42</v>
      </c>
      <c r="C212" s="19"/>
      <c r="D212" s="19"/>
      <c r="E212" s="19"/>
      <c r="F212" s="19"/>
      <c r="G212" s="19"/>
      <c r="H212" s="19"/>
      <c r="I212" s="92">
        <v>0.52430555555555558</v>
      </c>
      <c r="J212" s="19"/>
      <c r="K212" s="19"/>
      <c r="L212" s="19"/>
      <c r="M212" s="19"/>
      <c r="N212" s="19"/>
      <c r="O212" s="19"/>
      <c r="P212" s="19"/>
      <c r="Q212" s="92">
        <v>0.85277777777777775</v>
      </c>
      <c r="R212" s="35"/>
      <c r="S212" s="19"/>
    </row>
    <row r="213" spans="1:19" x14ac:dyDescent="0.25">
      <c r="A213" s="37" t="s">
        <v>205</v>
      </c>
      <c r="B213" t="s">
        <v>42</v>
      </c>
      <c r="I213" s="93">
        <v>0.52430555555555558</v>
      </c>
      <c r="Q213" s="93">
        <v>0.85416666666666663</v>
      </c>
      <c r="R213" s="34"/>
    </row>
    <row r="214" spans="1:19" x14ac:dyDescent="0.25">
      <c r="A214" s="36" t="s">
        <v>206</v>
      </c>
      <c r="B214" s="19" t="s">
        <v>42</v>
      </c>
      <c r="C214" s="19"/>
      <c r="D214" s="19"/>
      <c r="E214" s="19"/>
      <c r="F214" s="19"/>
      <c r="G214" s="19"/>
      <c r="H214" s="19"/>
      <c r="I214" s="92">
        <v>0.52430555555555558</v>
      </c>
      <c r="J214" s="19"/>
      <c r="K214" s="19"/>
      <c r="L214" s="19"/>
      <c r="M214" s="19"/>
      <c r="N214" s="19"/>
      <c r="O214" s="19"/>
      <c r="P214" s="19"/>
      <c r="Q214" s="92">
        <v>0.85416666666666663</v>
      </c>
      <c r="R214" s="35"/>
      <c r="S214" s="19"/>
    </row>
    <row r="215" spans="1:19" x14ac:dyDescent="0.25">
      <c r="A215" s="37" t="s">
        <v>207</v>
      </c>
      <c r="B215" t="s">
        <v>77</v>
      </c>
      <c r="E215" s="93">
        <v>0.3527777777777778</v>
      </c>
      <c r="H215" s="93">
        <v>0.48472222222222222</v>
      </c>
      <c r="L215" s="93">
        <v>0.62708333333333333</v>
      </c>
      <c r="Q215" s="93">
        <v>0.85</v>
      </c>
      <c r="R215" s="34"/>
    </row>
    <row r="216" spans="1:19" x14ac:dyDescent="0.25">
      <c r="A216" s="36" t="s">
        <v>208</v>
      </c>
      <c r="B216" s="19" t="s">
        <v>77</v>
      </c>
      <c r="C216" s="19"/>
      <c r="D216" s="19"/>
      <c r="E216" s="19"/>
      <c r="F216" s="92">
        <v>0.38194444444444442</v>
      </c>
      <c r="G216" s="19"/>
      <c r="H216" s="92">
        <v>0.48472222222222222</v>
      </c>
      <c r="I216" s="19"/>
      <c r="J216" s="19"/>
      <c r="K216" s="92">
        <v>0.6020833333333333</v>
      </c>
      <c r="L216" s="19"/>
      <c r="M216" s="19"/>
      <c r="N216" s="19"/>
      <c r="O216" s="19"/>
      <c r="P216" s="92">
        <v>0.82708333333333339</v>
      </c>
      <c r="Q216" s="19"/>
      <c r="R216" s="35"/>
      <c r="S216" s="19"/>
    </row>
    <row r="217" spans="1:19" x14ac:dyDescent="0.25">
      <c r="A217" s="37" t="s">
        <v>209</v>
      </c>
      <c r="B217" t="s">
        <v>77</v>
      </c>
      <c r="E217" s="93">
        <v>0.37013888888888885</v>
      </c>
      <c r="H217" s="93">
        <v>0.48958333333333331</v>
      </c>
      <c r="J217" s="93">
        <v>0.5708333333333333</v>
      </c>
      <c r="N217" s="93">
        <v>0.72083333333333333</v>
      </c>
      <c r="R217" s="34"/>
    </row>
    <row r="218" spans="1:19" x14ac:dyDescent="0.25">
      <c r="A218" s="36" t="s">
        <v>210</v>
      </c>
      <c r="B218" s="19" t="s">
        <v>77</v>
      </c>
      <c r="C218" s="19"/>
      <c r="D218" s="19"/>
      <c r="E218" s="92">
        <v>0.3611111111111111</v>
      </c>
      <c r="F218" s="19"/>
      <c r="G218" s="19"/>
      <c r="H218" s="92">
        <v>0.48958333333333331</v>
      </c>
      <c r="I218" s="19"/>
      <c r="J218" s="92">
        <v>0.5708333333333333</v>
      </c>
      <c r="K218" s="19"/>
      <c r="L218" s="19"/>
      <c r="M218" s="19"/>
      <c r="N218" s="92">
        <v>0.72083333333333333</v>
      </c>
      <c r="O218" s="19"/>
      <c r="P218" s="19"/>
      <c r="Q218" s="19"/>
      <c r="R218" s="35"/>
      <c r="S218" s="19"/>
    </row>
    <row r="219" spans="1:19" x14ac:dyDescent="0.25">
      <c r="A219" s="37" t="s">
        <v>211</v>
      </c>
      <c r="B219" t="s">
        <v>77</v>
      </c>
      <c r="E219" s="93">
        <v>0.37013888888888885</v>
      </c>
      <c r="H219" s="93">
        <v>0.49305555555555558</v>
      </c>
      <c r="L219" s="93">
        <v>0.63750000000000007</v>
      </c>
      <c r="O219" s="93">
        <v>0.76736111111111116</v>
      </c>
      <c r="R219" s="34"/>
    </row>
    <row r="220" spans="1:19" x14ac:dyDescent="0.25">
      <c r="A220" s="36" t="s">
        <v>212</v>
      </c>
      <c r="B220" s="19" t="s">
        <v>77</v>
      </c>
      <c r="C220" s="92">
        <v>0.27013888888888887</v>
      </c>
      <c r="D220" s="19"/>
      <c r="E220" s="19"/>
      <c r="F220" s="19"/>
      <c r="G220" s="19"/>
      <c r="H220" s="92">
        <v>0.49722222222222223</v>
      </c>
      <c r="I220" s="19"/>
      <c r="J220" s="19"/>
      <c r="K220" s="19"/>
      <c r="L220" s="92">
        <v>0.65</v>
      </c>
      <c r="M220" s="19"/>
      <c r="N220" s="19"/>
      <c r="O220" s="92">
        <v>0.78749999999999998</v>
      </c>
      <c r="P220" s="19"/>
      <c r="Q220" s="19"/>
      <c r="R220" s="35"/>
      <c r="S220" s="19"/>
    </row>
    <row r="221" spans="1:19" x14ac:dyDescent="0.25">
      <c r="A221" s="37" t="s">
        <v>213</v>
      </c>
      <c r="B221" t="s">
        <v>77</v>
      </c>
      <c r="C221" s="93">
        <v>0.27013888888888887</v>
      </c>
      <c r="H221" s="93">
        <v>0.49722222222222223</v>
      </c>
      <c r="K221" s="93">
        <v>0.60555555555555551</v>
      </c>
      <c r="O221" s="93">
        <v>0.78749999999999998</v>
      </c>
      <c r="R221" s="34"/>
    </row>
    <row r="222" spans="1:19" x14ac:dyDescent="0.25">
      <c r="A222" s="36" t="s">
        <v>214</v>
      </c>
      <c r="B222" s="19" t="s">
        <v>77</v>
      </c>
      <c r="C222" s="19"/>
      <c r="D222" s="19"/>
      <c r="E222" s="92">
        <v>0.33819444444444446</v>
      </c>
      <c r="F222" s="19"/>
      <c r="G222" s="19"/>
      <c r="H222" s="92">
        <v>0.49722222222222223</v>
      </c>
      <c r="I222" s="19"/>
      <c r="J222" s="92">
        <v>0.5708333333333333</v>
      </c>
      <c r="K222" s="19"/>
      <c r="L222" s="19"/>
      <c r="M222" s="19"/>
      <c r="N222" s="19"/>
      <c r="O222" s="92">
        <v>0.78749999999999998</v>
      </c>
      <c r="P222" s="19"/>
      <c r="Q222" s="19"/>
      <c r="R222" s="35"/>
      <c r="S222" s="19"/>
    </row>
    <row r="223" spans="1:19" x14ac:dyDescent="0.25">
      <c r="A223" s="6" t="s">
        <v>92</v>
      </c>
      <c r="B223" s="7" t="s">
        <v>5</v>
      </c>
      <c r="C223" s="7" t="s">
        <v>5</v>
      </c>
      <c r="D223" s="7" t="s">
        <v>5</v>
      </c>
      <c r="E223" s="7" t="s">
        <v>5</v>
      </c>
      <c r="F223" s="7" t="s">
        <v>5</v>
      </c>
      <c r="G223" s="7" t="s">
        <v>5</v>
      </c>
      <c r="H223" s="7" t="s">
        <v>5</v>
      </c>
      <c r="I223" s="7" t="s">
        <v>5</v>
      </c>
      <c r="J223" s="7" t="s">
        <v>5</v>
      </c>
      <c r="K223" s="7" t="s">
        <v>5</v>
      </c>
      <c r="L223" s="7" t="s">
        <v>5</v>
      </c>
      <c r="M223" s="7" t="s">
        <v>5</v>
      </c>
      <c r="N223" s="7" t="s">
        <v>5</v>
      </c>
      <c r="O223" s="7" t="s">
        <v>5</v>
      </c>
      <c r="P223" s="7" t="s">
        <v>5</v>
      </c>
      <c r="Q223" s="7" t="s">
        <v>5</v>
      </c>
      <c r="R223" s="6"/>
      <c r="S223" s="6"/>
    </row>
    <row r="224" spans="1:19" x14ac:dyDescent="0.25">
      <c r="A224" s="38" t="s">
        <v>215</v>
      </c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</row>
    <row r="225" spans="1:19" x14ac:dyDescent="0.25">
      <c r="A225" s="19" t="s">
        <v>93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</row>
    <row r="226" spans="1:19" x14ac:dyDescent="0.25">
      <c r="A226" s="40" t="s">
        <v>94</v>
      </c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</row>
    <row r="227" spans="1:19" x14ac:dyDescent="0.25">
      <c r="A227" s="29" t="s">
        <v>95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</row>
    <row r="228" spans="1:19" x14ac:dyDescent="0.25">
      <c r="A228" s="30" t="s">
        <v>96</v>
      </c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</row>
    <row r="230" spans="1:19" x14ac:dyDescent="0.25">
      <c r="A230" t="s">
        <v>216</v>
      </c>
      <c r="B230">
        <v>329</v>
      </c>
      <c r="C230" s="41" t="s">
        <v>217</v>
      </c>
      <c r="D230">
        <v>344</v>
      </c>
      <c r="E230">
        <v>345</v>
      </c>
      <c r="F230">
        <v>346</v>
      </c>
      <c r="G230">
        <v>347</v>
      </c>
    </row>
    <row r="231" spans="1:19" x14ac:dyDescent="0.25">
      <c r="A231" t="s">
        <v>218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3B48-9346-44FC-844F-EAD4CCCD4B81}">
  <sheetPr>
    <pageSetUpPr fitToPage="1"/>
  </sheetPr>
  <dimension ref="A1:W36"/>
  <sheetViews>
    <sheetView tabSelected="1" zoomScale="80" zoomScaleNormal="80" workbookViewId="0">
      <selection activeCell="F2" sqref="F2"/>
    </sheetView>
  </sheetViews>
  <sheetFormatPr baseColWidth="10" defaultRowHeight="15" x14ac:dyDescent="0.25"/>
  <cols>
    <col min="1" max="1" width="6" customWidth="1"/>
    <col min="2" max="2" width="16.42578125" customWidth="1"/>
    <col min="3" max="3" width="35" customWidth="1"/>
    <col min="4" max="4" width="15" customWidth="1"/>
    <col min="5" max="5" width="18.5703125" customWidth="1"/>
    <col min="6" max="22" width="12.85546875" style="78" customWidth="1"/>
    <col min="23" max="23" width="11.42578125" style="78"/>
  </cols>
  <sheetData>
    <row r="1" spans="1:23" ht="30" customHeight="1" x14ac:dyDescent="0.25">
      <c r="A1" s="42"/>
      <c r="B1" s="43" t="s">
        <v>219</v>
      </c>
      <c r="C1" s="43" t="s">
        <v>220</v>
      </c>
      <c r="D1" s="43" t="s">
        <v>0</v>
      </c>
      <c r="E1" s="44" t="s">
        <v>221</v>
      </c>
      <c r="F1" s="71">
        <v>0.25</v>
      </c>
      <c r="G1" s="72">
        <v>0.29166666666666702</v>
      </c>
      <c r="H1" s="72">
        <v>0.33333333333333331</v>
      </c>
      <c r="I1" s="72">
        <v>0.375</v>
      </c>
      <c r="J1" s="72">
        <v>0.41666666666666702</v>
      </c>
      <c r="K1" s="72">
        <v>0.45833333333333298</v>
      </c>
      <c r="L1" s="72">
        <v>0.5</v>
      </c>
      <c r="M1" s="72">
        <v>0.54166666666666696</v>
      </c>
      <c r="N1" s="72">
        <v>0.58333333333333304</v>
      </c>
      <c r="O1" s="72">
        <v>0.625</v>
      </c>
      <c r="P1" s="72">
        <v>0.66666666666666696</v>
      </c>
      <c r="Q1" s="72">
        <v>0.70833333333333304</v>
      </c>
      <c r="R1" s="72">
        <v>0.75</v>
      </c>
      <c r="S1" s="72">
        <v>0.79166666666666696</v>
      </c>
      <c r="T1" s="96">
        <v>0.83333333333333304</v>
      </c>
      <c r="U1" s="97" t="s">
        <v>2</v>
      </c>
      <c r="V1" s="98" t="s">
        <v>3</v>
      </c>
    </row>
    <row r="2" spans="1:23" ht="37.5" customHeight="1" x14ac:dyDescent="0.25">
      <c r="A2" s="52" t="s">
        <v>222</v>
      </c>
      <c r="B2" s="54">
        <v>0</v>
      </c>
      <c r="C2" s="45">
        <v>36647</v>
      </c>
      <c r="D2" s="46" t="s">
        <v>7</v>
      </c>
      <c r="E2" s="46" t="str">
        <f>IF($D2="","",VLOOKUP($D2,'Services AVANT Rentrée Sept.'!$A$2:$S$228,COLUMNS($A:B),FALSE)&amp;"")</f>
        <v>MATIN</v>
      </c>
      <c r="F2" s="73">
        <f>IF($D2="","",VLOOKUP($D2,'Services AVANT Rentrée Sept.'!$A$2:$S$228,COLUMN()-3,FALSE))</f>
        <v>0.27638888888888885</v>
      </c>
      <c r="G2" s="73">
        <f>IF($D2="","",VLOOKUP($D2,'Services AVANT Rentrée Sept.'!$A$2:$S$228,COLUMN()-3,FALSE))</f>
        <v>0</v>
      </c>
      <c r="H2" s="73">
        <f>IF($D2="","",VLOOKUP($D2,'Services AVANT Rentrée Sept.'!$A$2:$S$228,COLUMN()-3,FALSE))</f>
        <v>0</v>
      </c>
      <c r="I2" s="73">
        <f>IF($D2="","",VLOOKUP($D2,'Services AVANT Rentrée Sept.'!$A$2:$S$228,COLUMN()-3,FALSE))</f>
        <v>0</v>
      </c>
      <c r="J2" s="73">
        <f>IF($D2="","",VLOOKUP($D2,'Services AVANT Rentrée Sept.'!$A$2:$S$228,COLUMN()-3,FALSE))</f>
        <v>0</v>
      </c>
      <c r="K2" s="73">
        <f>IF($D2="","",VLOOKUP($D2,'Services AVANT Rentrée Sept.'!$A$2:$S$228,COLUMN()-3,FALSE))</f>
        <v>0</v>
      </c>
      <c r="L2" s="73">
        <f>IF($D2="","",VLOOKUP($D2,'Services AVANT Rentrée Sept.'!$A$2:$S$228,COLUMN()-3,FALSE))</f>
        <v>0.53333333333333333</v>
      </c>
      <c r="M2" s="73">
        <f>IF($D2="","",VLOOKUP($D2,'Services AVANT Rentrée Sept.'!$A$2:$S$228,COLUMN()-3,FALSE))</f>
        <v>0</v>
      </c>
      <c r="N2" s="73">
        <f>IF($D2="","",VLOOKUP($D2,'Services AVANT Rentrée Sept.'!$A$2:$S$228,COLUMN()-3,FALSE))</f>
        <v>0</v>
      </c>
      <c r="O2" s="73">
        <f>IF($D2="","",VLOOKUP($D2,'Services AVANT Rentrée Sept.'!$A$2:$S$228,COLUMN()-3,FALSE))</f>
        <v>0</v>
      </c>
      <c r="P2" s="73">
        <f>IF($D2="","",VLOOKUP($D2,'Services AVANT Rentrée Sept.'!$A$2:$S$228,COLUMN()-3,FALSE))</f>
        <v>0</v>
      </c>
      <c r="Q2" s="73">
        <f>IF($D2="","",VLOOKUP($D2,'Services AVANT Rentrée Sept.'!$A$2:$S$228,COLUMN()-3,FALSE))</f>
        <v>0</v>
      </c>
      <c r="R2" s="73">
        <f>IF($D2="","",VLOOKUP($D2,'Services AVANT Rentrée Sept.'!$A$2:$S$228,COLUMN()-3,FALSE))</f>
        <v>0</v>
      </c>
      <c r="S2" s="73">
        <f>IF($D2="","",VLOOKUP($D2,'Services AVANT Rentrée Sept.'!$A$2:$S$228,COLUMN()-3,FALSE))</f>
        <v>0</v>
      </c>
      <c r="T2" s="73">
        <f>IF($D2="","",VLOOKUP($D2,'Services AVANT Rentrée Sept.'!$A$2:$S$228,COLUMN()-3,FALSE))</f>
        <v>0</v>
      </c>
      <c r="U2" s="99">
        <f>IF($D2="","",VLOOKUP($D2,'Services AVANT Rentrée Sept.'!$A$2:$S$228,COLUMN()-3,FALSE))</f>
        <v>0.30694444444444441</v>
      </c>
      <c r="V2" s="100">
        <f>IF($D2="","",VLOOKUP($D2,'Services AVANT Rentrée Sept.'!$A$2:$S$228,COLUMN()-3,FALSE))</f>
        <v>0.36944444444444446</v>
      </c>
      <c r="W2" s="83" t="s">
        <v>223</v>
      </c>
    </row>
    <row r="3" spans="1:23" ht="37.5" customHeight="1" x14ac:dyDescent="0.25">
      <c r="A3" s="52"/>
      <c r="B3" s="55"/>
      <c r="C3" s="47">
        <v>36648</v>
      </c>
      <c r="D3" s="48" t="s">
        <v>9</v>
      </c>
      <c r="E3" s="46" t="str">
        <f>IF($D3="","",VLOOKUP($D3,'Services AVANT Rentrée Sept.'!$A$2:$S$228,COLUMNS($A:B),FALSE)&amp;"")</f>
        <v>MATIN</v>
      </c>
      <c r="F3" s="73">
        <f>IF($D3="","",VLOOKUP($D3,'Services AVANT Rentrée Sept.'!$A$2:$S$228,COLUMN()-3,FALSE))</f>
        <v>0.27638888888888885</v>
      </c>
      <c r="G3" s="73">
        <f>IF($D3="","",VLOOKUP($D3,'Services AVANT Rentrée Sept.'!$A$2:$S$228,COLUMN()-3,FALSE))</f>
        <v>0</v>
      </c>
      <c r="H3" s="73">
        <f>IF($D3="","",VLOOKUP($D3,'Services AVANT Rentrée Sept.'!$A$2:$S$228,COLUMN()-3,FALSE))</f>
        <v>0</v>
      </c>
      <c r="I3" s="73">
        <f>IF($D3="","",VLOOKUP($D3,'Services AVANT Rentrée Sept.'!$A$2:$S$228,COLUMN()-3,FALSE))</f>
        <v>0</v>
      </c>
      <c r="J3" s="73">
        <f>IF($D3="","",VLOOKUP($D3,'Services AVANT Rentrée Sept.'!$A$2:$S$228,COLUMN()-3,FALSE))</f>
        <v>0</v>
      </c>
      <c r="K3" s="73">
        <f>IF($D3="","",VLOOKUP($D3,'Services AVANT Rentrée Sept.'!$A$2:$S$228,COLUMN()-3,FALSE))</f>
        <v>0</v>
      </c>
      <c r="L3" s="73">
        <f>IF($D3="","",VLOOKUP($D3,'Services AVANT Rentrée Sept.'!$A$2:$S$228,COLUMN()-3,FALSE))</f>
        <v>0</v>
      </c>
      <c r="M3" s="73">
        <f>IF($D3="","",VLOOKUP($D3,'Services AVANT Rentrée Sept.'!$A$2:$S$228,COLUMN()-3,FALSE))</f>
        <v>0.54375000000000007</v>
      </c>
      <c r="N3" s="73">
        <f>IF($D3="","",VLOOKUP($D3,'Services AVANT Rentrée Sept.'!$A$2:$S$228,COLUMN()-3,FALSE))</f>
        <v>0</v>
      </c>
      <c r="O3" s="73">
        <f>IF($D3="","",VLOOKUP($D3,'Services AVANT Rentrée Sept.'!$A$2:$S$228,COLUMN()-3,FALSE))</f>
        <v>0</v>
      </c>
      <c r="P3" s="73">
        <f>IF($D3="","",VLOOKUP($D3,'Services AVANT Rentrée Sept.'!$A$2:$S$228,COLUMN()-3,FALSE))</f>
        <v>0</v>
      </c>
      <c r="Q3" s="73">
        <f>IF($D3="","",VLOOKUP($D3,'Services AVANT Rentrée Sept.'!$A$2:$S$228,COLUMN()-3,FALSE))</f>
        <v>0</v>
      </c>
      <c r="R3" s="73">
        <f>IF($D3="","",VLOOKUP($D3,'Services AVANT Rentrée Sept.'!$A$2:$S$228,COLUMN()-3,FALSE))</f>
        <v>0</v>
      </c>
      <c r="S3" s="73">
        <f>IF($D3="","",VLOOKUP($D3,'Services AVANT Rentrée Sept.'!$A$2:$S$228,COLUMN()-3,FALSE))</f>
        <v>0</v>
      </c>
      <c r="T3" s="73">
        <f>IF($D3="","",VLOOKUP($D3,'Services AVANT Rentrée Sept.'!$A$2:$S$228,COLUMN()-3,FALSE))</f>
        <v>0</v>
      </c>
      <c r="U3" s="99">
        <f>IF($D3="","",VLOOKUP($D3,'Services AVANT Rentrée Sept.'!$A$2:$S$228,COLUMN()-3,FALSE))</f>
        <v>0.23819444444444446</v>
      </c>
      <c r="V3" s="100">
        <f>IF($D3="","",VLOOKUP($D3,'Services AVANT Rentrée Sept.'!$A$2:$S$228,COLUMN()-3,FALSE))</f>
        <v>0.46875</v>
      </c>
      <c r="W3" s="84"/>
    </row>
    <row r="4" spans="1:23" ht="37.5" customHeight="1" x14ac:dyDescent="0.25">
      <c r="A4" s="52"/>
      <c r="B4" s="55"/>
      <c r="C4" s="47">
        <v>36649</v>
      </c>
      <c r="D4" s="48" t="s">
        <v>9</v>
      </c>
      <c r="E4" s="46" t="str">
        <f>IF($D4="","",VLOOKUP($D4,'Services AVANT Rentrée Sept.'!$A$2:$S$228,COLUMNS($A:B),FALSE)&amp;"")</f>
        <v>MATIN</v>
      </c>
      <c r="F4" s="73">
        <f>IF($D4="","",VLOOKUP($D4,'Services AVANT Rentrée Sept.'!$A$2:$S$228,COLUMN()-3,FALSE))</f>
        <v>0.27638888888888885</v>
      </c>
      <c r="G4" s="73">
        <f>IF($D4="","",VLOOKUP($D4,'Services AVANT Rentrée Sept.'!$A$2:$S$228,COLUMN()-3,FALSE))</f>
        <v>0</v>
      </c>
      <c r="H4" s="73">
        <f>IF($D4="","",VLOOKUP($D4,'Services AVANT Rentrée Sept.'!$A$2:$S$228,COLUMN()-3,FALSE))</f>
        <v>0</v>
      </c>
      <c r="I4" s="73">
        <f>IF($D4="","",VLOOKUP($D4,'Services AVANT Rentrée Sept.'!$A$2:$S$228,COLUMN()-3,FALSE))</f>
        <v>0</v>
      </c>
      <c r="J4" s="73">
        <f>IF($D4="","",VLOOKUP($D4,'Services AVANT Rentrée Sept.'!$A$2:$S$228,COLUMN()-3,FALSE))</f>
        <v>0</v>
      </c>
      <c r="K4" s="73">
        <f>IF($D4="","",VLOOKUP($D4,'Services AVANT Rentrée Sept.'!$A$2:$S$228,COLUMN()-3,FALSE))</f>
        <v>0</v>
      </c>
      <c r="L4" s="73">
        <f>IF($D4="","",VLOOKUP($D4,'Services AVANT Rentrée Sept.'!$A$2:$S$228,COLUMN()-3,FALSE))</f>
        <v>0</v>
      </c>
      <c r="M4" s="73">
        <f>IF($D4="","",VLOOKUP($D4,'Services AVANT Rentrée Sept.'!$A$2:$S$228,COLUMN()-3,FALSE))</f>
        <v>0.54375000000000007</v>
      </c>
      <c r="N4" s="73">
        <f>IF($D4="","",VLOOKUP($D4,'Services AVANT Rentrée Sept.'!$A$2:$S$228,COLUMN()-3,FALSE))</f>
        <v>0</v>
      </c>
      <c r="O4" s="73">
        <f>IF($D4="","",VLOOKUP($D4,'Services AVANT Rentrée Sept.'!$A$2:$S$228,COLUMN()-3,FALSE))</f>
        <v>0</v>
      </c>
      <c r="P4" s="73">
        <f>IF($D4="","",VLOOKUP($D4,'Services AVANT Rentrée Sept.'!$A$2:$S$228,COLUMN()-3,FALSE))</f>
        <v>0</v>
      </c>
      <c r="Q4" s="73">
        <f>IF($D4="","",VLOOKUP($D4,'Services AVANT Rentrée Sept.'!$A$2:$S$228,COLUMN()-3,FALSE))</f>
        <v>0</v>
      </c>
      <c r="R4" s="73">
        <f>IF($D4="","",VLOOKUP($D4,'Services AVANT Rentrée Sept.'!$A$2:$S$228,COLUMN()-3,FALSE))</f>
        <v>0</v>
      </c>
      <c r="S4" s="73">
        <f>IF($D4="","",VLOOKUP($D4,'Services AVANT Rentrée Sept.'!$A$2:$S$228,COLUMN()-3,FALSE))</f>
        <v>0</v>
      </c>
      <c r="T4" s="73">
        <f>IF($D4="","",VLOOKUP($D4,'Services AVANT Rentrée Sept.'!$A$2:$S$228,COLUMN()-3,FALSE))</f>
        <v>0</v>
      </c>
      <c r="U4" s="99">
        <f>IF($D4="","",VLOOKUP($D4,'Services AVANT Rentrée Sept.'!$A$2:$S$228,COLUMN()-3,FALSE))</f>
        <v>0.23819444444444446</v>
      </c>
      <c r="V4" s="100">
        <f>IF($D4="","",VLOOKUP($D4,'Services AVANT Rentrée Sept.'!$A$2:$S$228,COLUMN()-3,FALSE))</f>
        <v>0.46875</v>
      </c>
      <c r="W4" s="85">
        <f>SUM(U2:U8)</f>
        <v>0.78333333333333333</v>
      </c>
    </row>
    <row r="5" spans="1:23" ht="37.5" customHeight="1" x14ac:dyDescent="0.25">
      <c r="A5" s="52"/>
      <c r="B5" s="55"/>
      <c r="C5" s="47">
        <v>36650</v>
      </c>
      <c r="D5" s="48"/>
      <c r="E5" s="46" t="str">
        <f>IF($D5="","",VLOOKUP($D5,'Services AVANT Rentrée Sept.'!$A$2:$S$228,COLUMNS($A:B),FALSE)&amp;"")</f>
        <v/>
      </c>
      <c r="F5" s="73" t="str">
        <f>IF($D5="","",VLOOKUP($D5,'Services AVANT Rentrée Sept.'!$A$2:$S$228,COLUMN()-3,FALSE))</f>
        <v/>
      </c>
      <c r="G5" s="73" t="str">
        <f>IF($D5="","",VLOOKUP($D5,'Services AVANT Rentrée Sept.'!$A$2:$S$228,COLUMN()-3,FALSE))</f>
        <v/>
      </c>
      <c r="H5" s="73" t="str">
        <f>IF($D5="","",VLOOKUP($D5,'Services AVANT Rentrée Sept.'!$A$2:$S$228,COLUMN()-3,FALSE))</f>
        <v/>
      </c>
      <c r="I5" s="73" t="str">
        <f>IF($D5="","",VLOOKUP($D5,'Services AVANT Rentrée Sept.'!$A$2:$S$228,COLUMN()-3,FALSE))</f>
        <v/>
      </c>
      <c r="J5" s="73" t="str">
        <f>IF($D5="","",VLOOKUP($D5,'Services AVANT Rentrée Sept.'!$A$2:$S$228,COLUMN()-3,FALSE))</f>
        <v/>
      </c>
      <c r="K5" s="73" t="str">
        <f>IF($D5="","",VLOOKUP($D5,'Services AVANT Rentrée Sept.'!$A$2:$S$228,COLUMN()-3,FALSE))</f>
        <v/>
      </c>
      <c r="L5" s="73" t="str">
        <f>IF($D5="","",VLOOKUP($D5,'Services AVANT Rentrée Sept.'!$A$2:$S$228,COLUMN()-3,FALSE))</f>
        <v/>
      </c>
      <c r="M5" s="73" t="str">
        <f>IF($D5="","",VLOOKUP($D5,'Services AVANT Rentrée Sept.'!$A$2:$S$228,COLUMN()-3,FALSE))</f>
        <v/>
      </c>
      <c r="N5" s="73" t="str">
        <f>IF($D5="","",VLOOKUP($D5,'Services AVANT Rentrée Sept.'!$A$2:$S$228,COLUMN()-3,FALSE))</f>
        <v/>
      </c>
      <c r="O5" s="73" t="str">
        <f>IF($D5="","",VLOOKUP($D5,'Services AVANT Rentrée Sept.'!$A$2:$S$228,COLUMN()-3,FALSE))</f>
        <v/>
      </c>
      <c r="P5" s="73" t="str">
        <f>IF($D5="","",VLOOKUP($D5,'Services AVANT Rentrée Sept.'!$A$2:$S$228,COLUMN()-3,FALSE))</f>
        <v/>
      </c>
      <c r="Q5" s="73" t="str">
        <f>IF($D5="","",VLOOKUP($D5,'Services AVANT Rentrée Sept.'!$A$2:$S$228,COLUMN()-3,FALSE))</f>
        <v/>
      </c>
      <c r="R5" s="73" t="str">
        <f>IF($D5="","",VLOOKUP($D5,'Services AVANT Rentrée Sept.'!$A$2:$S$228,COLUMN()-3,FALSE))</f>
        <v/>
      </c>
      <c r="S5" s="73" t="str">
        <f>IF($D5="","",VLOOKUP($D5,'Services AVANT Rentrée Sept.'!$A$2:$S$228,COLUMN()-3,FALSE))</f>
        <v/>
      </c>
      <c r="T5" s="73" t="str">
        <f>IF($D5="","",VLOOKUP($D5,'Services AVANT Rentrée Sept.'!$A$2:$S$228,COLUMN()-3,FALSE))</f>
        <v/>
      </c>
      <c r="U5" s="99" t="str">
        <f>IF($D5="","",VLOOKUP($D5,'Services AVANT Rentrée Sept.'!$A$2:$S$228,COLUMN()-3,FALSE))</f>
        <v/>
      </c>
      <c r="V5" s="100" t="str">
        <f>IF($D5="","",VLOOKUP($D5,'Services AVANT Rentrée Sept.'!$A$2:$S$228,COLUMN()-3,FALSE))</f>
        <v/>
      </c>
    </row>
    <row r="6" spans="1:23" ht="37.5" customHeight="1" x14ac:dyDescent="0.25">
      <c r="A6" s="52"/>
      <c r="B6" s="55"/>
      <c r="C6" s="47">
        <v>36651</v>
      </c>
      <c r="D6" s="48"/>
      <c r="E6" s="46" t="str">
        <f>IF($D6="","",VLOOKUP($D6,'Services AVANT Rentrée Sept.'!$A$2:$S$228,COLUMNS($A:B),FALSE)&amp;"")</f>
        <v/>
      </c>
      <c r="F6" s="73" t="str">
        <f>IF($D6="","",VLOOKUP($D6,'Services AVANT Rentrée Sept.'!$A$2:$S$228,COLUMN()-3,FALSE))</f>
        <v/>
      </c>
      <c r="G6" s="73" t="str">
        <f>IF($D6="","",VLOOKUP($D6,'Services AVANT Rentrée Sept.'!$A$2:$S$228,COLUMN()-3,FALSE))</f>
        <v/>
      </c>
      <c r="H6" s="73" t="str">
        <f>IF($D6="","",VLOOKUP($D6,'Services AVANT Rentrée Sept.'!$A$2:$S$228,COLUMN()-3,FALSE))</f>
        <v/>
      </c>
      <c r="I6" s="73" t="str">
        <f>IF($D6="","",VLOOKUP($D6,'Services AVANT Rentrée Sept.'!$A$2:$S$228,COLUMN()-3,FALSE))</f>
        <v/>
      </c>
      <c r="J6" s="73" t="str">
        <f>IF($D6="","",VLOOKUP($D6,'Services AVANT Rentrée Sept.'!$A$2:$S$228,COLUMN()-3,FALSE))</f>
        <v/>
      </c>
      <c r="K6" s="73" t="str">
        <f>IF($D6="","",VLOOKUP($D6,'Services AVANT Rentrée Sept.'!$A$2:$S$228,COLUMN()-3,FALSE))</f>
        <v/>
      </c>
      <c r="L6" s="73" t="str">
        <f>IF($D6="","",VLOOKUP($D6,'Services AVANT Rentrée Sept.'!$A$2:$S$228,COLUMN()-3,FALSE))</f>
        <v/>
      </c>
      <c r="M6" s="73" t="str">
        <f>IF($D6="","",VLOOKUP($D6,'Services AVANT Rentrée Sept.'!$A$2:$S$228,COLUMN()-3,FALSE))</f>
        <v/>
      </c>
      <c r="N6" s="73" t="str">
        <f>IF($D6="","",VLOOKUP($D6,'Services AVANT Rentrée Sept.'!$A$2:$S$228,COLUMN()-3,FALSE))</f>
        <v/>
      </c>
      <c r="O6" s="73" t="str">
        <f>IF($D6="","",VLOOKUP($D6,'Services AVANT Rentrée Sept.'!$A$2:$S$228,COLUMN()-3,FALSE))</f>
        <v/>
      </c>
      <c r="P6" s="73" t="str">
        <f>IF($D6="","",VLOOKUP($D6,'Services AVANT Rentrée Sept.'!$A$2:$S$228,COLUMN()-3,FALSE))</f>
        <v/>
      </c>
      <c r="Q6" s="73" t="str">
        <f>IF($D6="","",VLOOKUP($D6,'Services AVANT Rentrée Sept.'!$A$2:$S$228,COLUMN()-3,FALSE))</f>
        <v/>
      </c>
      <c r="R6" s="73" t="str">
        <f>IF($D6="","",VLOOKUP($D6,'Services AVANT Rentrée Sept.'!$A$2:$S$228,COLUMN()-3,FALSE))</f>
        <v/>
      </c>
      <c r="S6" s="73" t="str">
        <f>IF($D6="","",VLOOKUP($D6,'Services AVANT Rentrée Sept.'!$A$2:$S$228,COLUMN()-3,FALSE))</f>
        <v/>
      </c>
      <c r="T6" s="73" t="str">
        <f>IF($D6="","",VLOOKUP($D6,'Services AVANT Rentrée Sept.'!$A$2:$S$228,COLUMN()-3,FALSE))</f>
        <v/>
      </c>
      <c r="U6" s="99" t="str">
        <f>IF($D6="","",VLOOKUP($D6,'Services AVANT Rentrée Sept.'!$A$2:$S$228,COLUMN()-3,FALSE))</f>
        <v/>
      </c>
      <c r="V6" s="100" t="str">
        <f>IF($D6="","",VLOOKUP($D6,'Services AVANT Rentrée Sept.'!$A$2:$S$228,COLUMN()-3,FALSE))</f>
        <v/>
      </c>
      <c r="W6" s="86" t="s">
        <v>224</v>
      </c>
    </row>
    <row r="7" spans="1:23" ht="37.5" customHeight="1" x14ac:dyDescent="0.25">
      <c r="A7" s="52"/>
      <c r="B7" s="55"/>
      <c r="C7" s="47">
        <v>36652</v>
      </c>
      <c r="D7" s="48"/>
      <c r="E7" s="46" t="str">
        <f>IF($D7="","",VLOOKUP($D7,'Services AVANT Rentrée Sept.'!$A$2:$S$228,COLUMNS($A:B),FALSE)&amp;"")</f>
        <v/>
      </c>
      <c r="F7" s="73" t="str">
        <f>IF($D7="","",VLOOKUP($D7,'Services AVANT Rentrée Sept.'!$A$2:$S$228,COLUMN()-3,FALSE))</f>
        <v/>
      </c>
      <c r="G7" s="73" t="str">
        <f>IF($D7="","",VLOOKUP($D7,'Services AVANT Rentrée Sept.'!$A$2:$S$228,COLUMN()-3,FALSE))</f>
        <v/>
      </c>
      <c r="H7" s="73" t="str">
        <f>IF($D7="","",VLOOKUP($D7,'Services AVANT Rentrée Sept.'!$A$2:$S$228,COLUMN()-3,FALSE))</f>
        <v/>
      </c>
      <c r="I7" s="73" t="str">
        <f>IF($D7="","",VLOOKUP($D7,'Services AVANT Rentrée Sept.'!$A$2:$S$228,COLUMN()-3,FALSE))</f>
        <v/>
      </c>
      <c r="J7" s="73" t="str">
        <f>IF($D7="","",VLOOKUP($D7,'Services AVANT Rentrée Sept.'!$A$2:$S$228,COLUMN()-3,FALSE))</f>
        <v/>
      </c>
      <c r="K7" s="73" t="str">
        <f>IF($D7="","",VLOOKUP($D7,'Services AVANT Rentrée Sept.'!$A$2:$S$228,COLUMN()-3,FALSE))</f>
        <v/>
      </c>
      <c r="L7" s="73" t="str">
        <f>IF($D7="","",VLOOKUP($D7,'Services AVANT Rentrée Sept.'!$A$2:$S$228,COLUMN()-3,FALSE))</f>
        <v/>
      </c>
      <c r="M7" s="73" t="str">
        <f>IF($D7="","",VLOOKUP($D7,'Services AVANT Rentrée Sept.'!$A$2:$S$228,COLUMN()-3,FALSE))</f>
        <v/>
      </c>
      <c r="N7" s="73" t="str">
        <f>IF($D7="","",VLOOKUP($D7,'Services AVANT Rentrée Sept.'!$A$2:$S$228,COLUMN()-3,FALSE))</f>
        <v/>
      </c>
      <c r="O7" s="73" t="str">
        <f>IF($D7="","",VLOOKUP($D7,'Services AVANT Rentrée Sept.'!$A$2:$S$228,COLUMN()-3,FALSE))</f>
        <v/>
      </c>
      <c r="P7" s="73" t="str">
        <f>IF($D7="","",VLOOKUP($D7,'Services AVANT Rentrée Sept.'!$A$2:$S$228,COLUMN()-3,FALSE))</f>
        <v/>
      </c>
      <c r="Q7" s="73" t="str">
        <f>IF($D7="","",VLOOKUP($D7,'Services AVANT Rentrée Sept.'!$A$2:$S$228,COLUMN()-3,FALSE))</f>
        <v/>
      </c>
      <c r="R7" s="73" t="str">
        <f>IF($D7="","",VLOOKUP($D7,'Services AVANT Rentrée Sept.'!$A$2:$S$228,COLUMN()-3,FALSE))</f>
        <v/>
      </c>
      <c r="S7" s="73" t="str">
        <f>IF($D7="","",VLOOKUP($D7,'Services AVANT Rentrée Sept.'!$A$2:$S$228,COLUMN()-3,FALSE))</f>
        <v/>
      </c>
      <c r="T7" s="73" t="str">
        <f>IF($D7="","",VLOOKUP($D7,'Services AVANT Rentrée Sept.'!$A$2:$S$228,COLUMN()-3,FALSE))</f>
        <v/>
      </c>
      <c r="U7" s="99" t="str">
        <f>IF($D7="","",VLOOKUP($D7,'Services AVANT Rentrée Sept.'!$A$2:$S$228,COLUMN()-3,FALSE))</f>
        <v/>
      </c>
      <c r="V7" s="100" t="str">
        <f>IF($D7="","",VLOOKUP($D7,'Services AVANT Rentrée Sept.'!$A$2:$S$228,COLUMN()-3,FALSE))</f>
        <v/>
      </c>
      <c r="W7" s="87"/>
    </row>
    <row r="8" spans="1:23" ht="37.5" customHeight="1" thickBot="1" x14ac:dyDescent="0.3">
      <c r="A8" s="52"/>
      <c r="B8" s="56"/>
      <c r="C8" s="49">
        <v>36653</v>
      </c>
      <c r="D8" s="50"/>
      <c r="E8" s="51" t="str">
        <f>IF($D8="","",VLOOKUP($D8,'Services AVANT Rentrée Sept.'!$A$2:$S$228,COLUMNS($A:B),FALSE)&amp;"")</f>
        <v/>
      </c>
      <c r="F8" s="73" t="str">
        <f>IF($D8="","",VLOOKUP($D8,'Services AVANT Rentrée Sept.'!$A$2:$S$228,COLUMN()-3,FALSE))</f>
        <v/>
      </c>
      <c r="G8" s="73" t="str">
        <f>IF($D8="","",VLOOKUP($D8,'Services AVANT Rentrée Sept.'!$A$2:$S$228,COLUMN()-3,FALSE))</f>
        <v/>
      </c>
      <c r="H8" s="73" t="str">
        <f>IF($D8="","",VLOOKUP($D8,'Services AVANT Rentrée Sept.'!$A$2:$S$228,COLUMN()-3,FALSE))</f>
        <v/>
      </c>
      <c r="I8" s="73" t="str">
        <f>IF($D8="","",VLOOKUP($D8,'Services AVANT Rentrée Sept.'!$A$2:$S$228,COLUMN()-3,FALSE))</f>
        <v/>
      </c>
      <c r="J8" s="73" t="str">
        <f>IF($D8="","",VLOOKUP($D8,'Services AVANT Rentrée Sept.'!$A$2:$S$228,COLUMN()-3,FALSE))</f>
        <v/>
      </c>
      <c r="K8" s="73" t="str">
        <f>IF($D8="","",VLOOKUP($D8,'Services AVANT Rentrée Sept.'!$A$2:$S$228,COLUMN()-3,FALSE))</f>
        <v/>
      </c>
      <c r="L8" s="73" t="str">
        <f>IF($D8="","",VLOOKUP($D8,'Services AVANT Rentrée Sept.'!$A$2:$S$228,COLUMN()-3,FALSE))</f>
        <v/>
      </c>
      <c r="M8" s="73" t="str">
        <f>IF($D8="","",VLOOKUP($D8,'Services AVANT Rentrée Sept.'!$A$2:$S$228,COLUMN()-3,FALSE))</f>
        <v/>
      </c>
      <c r="N8" s="73" t="str">
        <f>IF($D8="","",VLOOKUP($D8,'Services AVANT Rentrée Sept.'!$A$2:$S$228,COLUMN()-3,FALSE))</f>
        <v/>
      </c>
      <c r="O8" s="73" t="str">
        <f>IF($D8="","",VLOOKUP($D8,'Services AVANT Rentrée Sept.'!$A$2:$S$228,COLUMN()-3,FALSE))</f>
        <v/>
      </c>
      <c r="P8" s="73" t="str">
        <f>IF($D8="","",VLOOKUP($D8,'Services AVANT Rentrée Sept.'!$A$2:$S$228,COLUMN()-3,FALSE))</f>
        <v/>
      </c>
      <c r="Q8" s="73" t="str">
        <f>IF($D8="","",VLOOKUP($D8,'Services AVANT Rentrée Sept.'!$A$2:$S$228,COLUMN()-3,FALSE))</f>
        <v/>
      </c>
      <c r="R8" s="73" t="str">
        <f>IF($D8="","",VLOOKUP($D8,'Services AVANT Rentrée Sept.'!$A$2:$S$228,COLUMN()-3,FALSE))</f>
        <v/>
      </c>
      <c r="S8" s="73" t="str">
        <f>IF($D8="","",VLOOKUP($D8,'Services AVANT Rentrée Sept.'!$A$2:$S$228,COLUMN()-3,FALSE))</f>
        <v/>
      </c>
      <c r="T8" s="73" t="str">
        <f>IF($D8="","",VLOOKUP($D8,'Services AVANT Rentrée Sept.'!$A$2:$S$228,COLUMN()-3,FALSE))</f>
        <v/>
      </c>
      <c r="U8" s="99" t="str">
        <f>IF($D8="","",VLOOKUP($D8,'Services AVANT Rentrée Sept.'!$A$2:$S$228,COLUMN()-3,FALSE))</f>
        <v/>
      </c>
      <c r="V8" s="100" t="str">
        <f>IF($D8="","",VLOOKUP($D8,'Services AVANT Rentrée Sept.'!$A$2:$S$228,COLUMN()-3,FALSE))</f>
        <v/>
      </c>
      <c r="W8" s="88">
        <f>SUM(V2:V8)</f>
        <v>1.3069444444444445</v>
      </c>
    </row>
    <row r="9" spans="1:23" ht="37.5" customHeight="1" x14ac:dyDescent="0.25">
      <c r="A9" s="52"/>
      <c r="B9" s="57">
        <v>0</v>
      </c>
      <c r="C9" s="45"/>
      <c r="D9" s="46"/>
      <c r="E9" s="46" t="str">
        <f>IF($D9="","",VLOOKUP($D9,'Services AVANT Rentrée Sept.'!$A$2:$S$228,COLUMNS($A:B),FALSE)&amp;"")</f>
        <v/>
      </c>
      <c r="F9" s="74" t="str">
        <f>IF($D9="","",VLOOKUP($D9,'Services AVANT Rentrée Sept.'!$A$2:$S$228,COLUMNS($A:C),FALSE)&amp;"")</f>
        <v/>
      </c>
      <c r="G9" s="75" t="str">
        <f>IF($D9="","",VLOOKUP($D9,'Services AVANT Rentrée Sept.'!$A$2:$S$228,COLUMNS($A:D),FALSE)&amp;"")</f>
        <v/>
      </c>
      <c r="H9" s="75" t="str">
        <f>IF($D9="","",VLOOKUP($D9,'Services AVANT Rentrée Sept.'!$A$2:$S$228,COLUMNS($A:E),FALSE)&amp;"")</f>
        <v/>
      </c>
      <c r="I9" s="75" t="str">
        <f>IF($D9="","",VLOOKUP($D9,'Services AVANT Rentrée Sept.'!$A$2:$S$228,COLUMNS($A:F),FALSE)&amp;"")</f>
        <v/>
      </c>
      <c r="J9" s="75" t="str">
        <f>IF($D9="","",VLOOKUP($D9,'Services AVANT Rentrée Sept.'!$A$2:$S$228,COLUMNS($A:G),FALSE)&amp;"")</f>
        <v/>
      </c>
      <c r="K9" s="75" t="str">
        <f>IF($D9="","",VLOOKUP($D9,'Services AVANT Rentrée Sept.'!$A$2:$S$228,COLUMNS($A:H),FALSE)&amp;"")</f>
        <v/>
      </c>
      <c r="L9" s="75" t="str">
        <f>IF($D9="","",VLOOKUP($D9,'Services AVANT Rentrée Sept.'!$A$2:$S$228,COLUMNS($A:I),FALSE)&amp;"")</f>
        <v/>
      </c>
      <c r="M9" s="75" t="str">
        <f>IF($D9="","",VLOOKUP($D9,'Services AVANT Rentrée Sept.'!$A$2:$S$228,COLUMNS($A:J),FALSE)&amp;"")</f>
        <v/>
      </c>
      <c r="N9" s="75" t="str">
        <f>IF($D9="","",VLOOKUP($D9,'Services AVANT Rentrée Sept.'!$A$2:$S$228,COLUMNS($A:K),FALSE)&amp;"")</f>
        <v/>
      </c>
      <c r="O9" s="75" t="str">
        <f>IF($D9="","",VLOOKUP($D9,'Services AVANT Rentrée Sept.'!$A$2:$S$228,COLUMNS($A:L),FALSE)&amp;"")</f>
        <v/>
      </c>
      <c r="P9" s="75" t="str">
        <f>IF($D9="","",VLOOKUP($D9,'Services AVANT Rentrée Sept.'!$A$2:$S$228,COLUMNS($A:M),FALSE)&amp;"")</f>
        <v/>
      </c>
      <c r="Q9" s="75" t="str">
        <f>IF($D9="","",VLOOKUP($D9,'Services AVANT Rentrée Sept.'!$A$2:$S$228,COLUMNS($A:N),FALSE)&amp;"")</f>
        <v/>
      </c>
      <c r="R9" s="75" t="str">
        <f>IF($D9="","",VLOOKUP($D9,'Services AVANT Rentrée Sept.'!$A$2:$S$228,COLUMNS($A:O),FALSE)&amp;"")</f>
        <v/>
      </c>
      <c r="S9" s="75" t="str">
        <f>IF($D9="","",VLOOKUP($D9,'Services AVANT Rentrée Sept.'!$A$2:$S$228,COLUMNS($A:P),FALSE)&amp;"")</f>
        <v/>
      </c>
      <c r="T9" s="101" t="str">
        <f>IF($D9="","",VLOOKUP($D9,'Services AVANT Rentrée Sept.'!$A$2:$S$228,COLUMNS($A:Q),FALSE)&amp;"")</f>
        <v/>
      </c>
      <c r="U9" s="102" t="str">
        <f>IF($D9="","",VLOOKUP($D9,'[1]Services APRÉS Rentrée Sept'!$A$2:$R$228,COLUMNS($A:R),FALSE)&amp;"")</f>
        <v/>
      </c>
      <c r="V9" s="107"/>
      <c r="W9" s="89" t="s">
        <v>223</v>
      </c>
    </row>
    <row r="10" spans="1:23" ht="37.5" customHeight="1" x14ac:dyDescent="0.25">
      <c r="A10" s="52"/>
      <c r="B10" s="55"/>
      <c r="C10" s="47"/>
      <c r="D10" s="48"/>
      <c r="E10" s="46" t="str">
        <f>IF($D10="","",VLOOKUP($D10,'Services AVANT Rentrée Sept.'!$A$2:$S$228,COLUMNS($A:B),FALSE)&amp;"")</f>
        <v/>
      </c>
      <c r="F10" s="74" t="str">
        <f>IF($D10="","",VLOOKUP($D10,'Services AVANT Rentrée Sept.'!$A$2:$S$228,COLUMNS($A:C),FALSE)&amp;"")</f>
        <v/>
      </c>
      <c r="G10" s="75" t="str">
        <f>IF($D10="","",VLOOKUP($D10,'Services AVANT Rentrée Sept.'!$A$2:$S$228,COLUMNS($A:D),FALSE)&amp;"")</f>
        <v/>
      </c>
      <c r="H10" s="75" t="str">
        <f>IF($D10="","",VLOOKUP($D10,'Services AVANT Rentrée Sept.'!$A$2:$S$228,COLUMNS($A:E),FALSE)&amp;"")</f>
        <v/>
      </c>
      <c r="I10" s="75" t="str">
        <f>IF($D10="","",VLOOKUP($D10,'Services AVANT Rentrée Sept.'!$A$2:$S$228,COLUMNS($A:F),FALSE)&amp;"")</f>
        <v/>
      </c>
      <c r="J10" s="75" t="str">
        <f>IF($D10="","",VLOOKUP($D10,'Services AVANT Rentrée Sept.'!$A$2:$S$228,COLUMNS($A:G),FALSE)&amp;"")</f>
        <v/>
      </c>
      <c r="K10" s="75" t="str">
        <f>IF($D10="","",VLOOKUP($D10,'Services AVANT Rentrée Sept.'!$A$2:$S$228,COLUMNS($A:H),FALSE)&amp;"")</f>
        <v/>
      </c>
      <c r="L10" s="75" t="str">
        <f>IF($D10="","",VLOOKUP($D10,'Services AVANT Rentrée Sept.'!$A$2:$S$228,COLUMNS($A:I),FALSE)&amp;"")</f>
        <v/>
      </c>
      <c r="M10" s="75" t="str">
        <f>IF($D10="","",VLOOKUP($D10,'Services AVANT Rentrée Sept.'!$A$2:$S$228,COLUMNS($A:J),FALSE)&amp;"")</f>
        <v/>
      </c>
      <c r="N10" s="75" t="str">
        <f>IF($D10="","",VLOOKUP($D10,'Services AVANT Rentrée Sept.'!$A$2:$S$228,COLUMNS($A:K),FALSE)&amp;"")</f>
        <v/>
      </c>
      <c r="O10" s="75" t="str">
        <f>IF($D10="","",VLOOKUP($D10,'Services AVANT Rentrée Sept.'!$A$2:$S$228,COLUMNS($A:L),FALSE)&amp;"")</f>
        <v/>
      </c>
      <c r="P10" s="75" t="str">
        <f>IF($D10="","",VLOOKUP($D10,'Services AVANT Rentrée Sept.'!$A$2:$S$228,COLUMNS($A:M),FALSE)&amp;"")</f>
        <v/>
      </c>
      <c r="Q10" s="75" t="str">
        <f>IF($D10="","",VLOOKUP($D10,'Services AVANT Rentrée Sept.'!$A$2:$S$228,COLUMNS($A:N),FALSE)&amp;"")</f>
        <v/>
      </c>
      <c r="R10" s="75" t="str">
        <f>IF($D10="","",VLOOKUP($D10,'Services AVANT Rentrée Sept.'!$A$2:$S$228,COLUMNS($A:O),FALSE)&amp;"")</f>
        <v/>
      </c>
      <c r="S10" s="75" t="str">
        <f>IF($D10="","",VLOOKUP($D10,'Services AVANT Rentrée Sept.'!$A$2:$S$228,COLUMNS($A:P),FALSE)&amp;"")</f>
        <v/>
      </c>
      <c r="T10" s="101" t="str">
        <f>IF($D10="","",VLOOKUP($D10,'Services AVANT Rentrée Sept.'!$A$2:$S$228,COLUMNS($A:Q),FALSE)&amp;"")</f>
        <v/>
      </c>
      <c r="U10" s="108"/>
      <c r="V10" s="103"/>
      <c r="W10" s="84"/>
    </row>
    <row r="11" spans="1:23" ht="37.5" customHeight="1" x14ac:dyDescent="0.25">
      <c r="A11" s="52"/>
      <c r="B11" s="55"/>
      <c r="C11" s="47"/>
      <c r="D11" s="48"/>
      <c r="E11" s="46" t="str">
        <f>IF($D11="","",VLOOKUP($D11,'Services AVANT Rentrée Sept.'!$A$2:$S$228,COLUMNS($A:B),FALSE)&amp;"")</f>
        <v/>
      </c>
      <c r="F11" s="74" t="str">
        <f>IF($D11="","",VLOOKUP($D11,'Services AVANT Rentrée Sept.'!$A$2:$S$228,COLUMNS($A:C),FALSE)&amp;"")</f>
        <v/>
      </c>
      <c r="G11" s="75" t="str">
        <f>IF($D11="","",VLOOKUP($D11,'Services AVANT Rentrée Sept.'!$A$2:$S$228,COLUMNS($A:D),FALSE)&amp;"")</f>
        <v/>
      </c>
      <c r="H11" s="75" t="str">
        <f>IF($D11="","",VLOOKUP($D11,'Services AVANT Rentrée Sept.'!$A$2:$S$228,COLUMNS($A:E),FALSE)&amp;"")</f>
        <v/>
      </c>
      <c r="I11" s="75" t="str">
        <f>IF($D11="","",VLOOKUP($D11,'Services AVANT Rentrée Sept.'!$A$2:$S$228,COLUMNS($A:F),FALSE)&amp;"")</f>
        <v/>
      </c>
      <c r="J11" s="75" t="str">
        <f>IF($D11="","",VLOOKUP($D11,'Services AVANT Rentrée Sept.'!$A$2:$S$228,COLUMNS($A:G),FALSE)&amp;"")</f>
        <v/>
      </c>
      <c r="K11" s="75" t="str">
        <f>IF($D11="","",VLOOKUP($D11,'Services AVANT Rentrée Sept.'!$A$2:$S$228,COLUMNS($A:H),FALSE)&amp;"")</f>
        <v/>
      </c>
      <c r="L11" s="75" t="str">
        <f>IF($D11="","",VLOOKUP($D11,'Services AVANT Rentrée Sept.'!$A$2:$S$228,COLUMNS($A:I),FALSE)&amp;"")</f>
        <v/>
      </c>
      <c r="M11" s="75" t="str">
        <f>IF($D11="","",VLOOKUP($D11,'Services AVANT Rentrée Sept.'!$A$2:$S$228,COLUMNS($A:J),FALSE)&amp;"")</f>
        <v/>
      </c>
      <c r="N11" s="75" t="str">
        <f>IF($D11="","",VLOOKUP($D11,'Services AVANT Rentrée Sept.'!$A$2:$S$228,COLUMNS($A:K),FALSE)&amp;"")</f>
        <v/>
      </c>
      <c r="O11" s="75" t="str">
        <f>IF($D11="","",VLOOKUP($D11,'Services AVANT Rentrée Sept.'!$A$2:$S$228,COLUMNS($A:L),FALSE)&amp;"")</f>
        <v/>
      </c>
      <c r="P11" s="75" t="str">
        <f>IF($D11="","",VLOOKUP($D11,'Services AVANT Rentrée Sept.'!$A$2:$S$228,COLUMNS($A:M),FALSE)&amp;"")</f>
        <v/>
      </c>
      <c r="Q11" s="75" t="str">
        <f>IF($D11="","",VLOOKUP($D11,'Services AVANT Rentrée Sept.'!$A$2:$S$228,COLUMNS($A:N),FALSE)&amp;"")</f>
        <v/>
      </c>
      <c r="R11" s="75" t="str">
        <f>IF($D11="","",VLOOKUP($D11,'Services AVANT Rentrée Sept.'!$A$2:$S$228,COLUMNS($A:O),FALSE)&amp;"")</f>
        <v/>
      </c>
      <c r="S11" s="75" t="str">
        <f>IF($D11="","",VLOOKUP($D11,'Services AVANT Rentrée Sept.'!$A$2:$S$228,COLUMNS($A:P),FALSE)&amp;"")</f>
        <v/>
      </c>
      <c r="T11" s="101" t="str">
        <f>IF($D11="","",VLOOKUP($D11,'Services AVANT Rentrée Sept.'!$A$2:$S$228,COLUMNS($A:Q),FALSE)&amp;"")</f>
        <v/>
      </c>
      <c r="U11" s="108"/>
      <c r="V11" s="103"/>
      <c r="W11" s="85">
        <f>SUM(U9:U15)</f>
        <v>0</v>
      </c>
    </row>
    <row r="12" spans="1:23" ht="37.5" customHeight="1" x14ac:dyDescent="0.25">
      <c r="A12" s="52"/>
      <c r="B12" s="55"/>
      <c r="C12" s="47"/>
      <c r="D12" s="48"/>
      <c r="E12" s="46" t="str">
        <f>IF($D12="","",VLOOKUP($D12,'Services AVANT Rentrée Sept.'!$A$2:$S$228,COLUMNS($A:B),FALSE)&amp;"")</f>
        <v/>
      </c>
      <c r="F12" s="74" t="str">
        <f>IF($D12="","",VLOOKUP($D12,'Services AVANT Rentrée Sept.'!$A$2:$S$228,COLUMNS($A:C),FALSE)&amp;"")</f>
        <v/>
      </c>
      <c r="G12" s="75" t="str">
        <f>IF($D12="","",VLOOKUP($D12,'Services AVANT Rentrée Sept.'!$A$2:$S$228,COLUMNS($A:D),FALSE)&amp;"")</f>
        <v/>
      </c>
      <c r="H12" s="75" t="str">
        <f>IF($D12="","",VLOOKUP($D12,'Services AVANT Rentrée Sept.'!$A$2:$S$228,COLUMNS($A:E),FALSE)&amp;"")</f>
        <v/>
      </c>
      <c r="I12" s="75" t="str">
        <f>IF($D12="","",VLOOKUP($D12,'Services AVANT Rentrée Sept.'!$A$2:$S$228,COLUMNS($A:F),FALSE)&amp;"")</f>
        <v/>
      </c>
      <c r="J12" s="75" t="str">
        <f>IF($D12="","",VLOOKUP($D12,'Services AVANT Rentrée Sept.'!$A$2:$R$228,COLUMNS($A:G),FALSE)&amp;"")</f>
        <v/>
      </c>
      <c r="K12" s="75" t="str">
        <f>IF($D12="","",VLOOKUP($D12,'Services AVANT Rentrée Sept.'!$A$2:$S$228,COLUMNS($A:H),FALSE)&amp;"")</f>
        <v/>
      </c>
      <c r="L12" s="75" t="str">
        <f>IF($D12="","",VLOOKUP($D12,'Services AVANT Rentrée Sept.'!$A$2:$S$228,COLUMNS($A:I),FALSE)&amp;"")</f>
        <v/>
      </c>
      <c r="M12" s="75" t="str">
        <f>IF($D12="","",VLOOKUP($D12,'Services AVANT Rentrée Sept.'!$A$2:$S$228,COLUMNS($A:J),FALSE)&amp;"")</f>
        <v/>
      </c>
      <c r="N12" s="75" t="str">
        <f>IF($D12="","",VLOOKUP($D12,'Services AVANT Rentrée Sept.'!$A$2:$S$228,COLUMNS($A:K),FALSE)&amp;"")</f>
        <v/>
      </c>
      <c r="O12" s="75" t="str">
        <f>IF($D12="","",VLOOKUP($D12,'Services AVANT Rentrée Sept.'!$A$2:$S$228,COLUMNS($A:L),FALSE)&amp;"")</f>
        <v/>
      </c>
      <c r="P12" s="75" t="str">
        <f>IF($D12="","",VLOOKUP($D12,'Services AVANT Rentrée Sept.'!$A$2:$S$228,COLUMNS($A:M),FALSE)&amp;"")</f>
        <v/>
      </c>
      <c r="Q12" s="75" t="str">
        <f>IF($D12="","",VLOOKUP($D12,'Services AVANT Rentrée Sept.'!$A$2:$S$228,COLUMNS($A:N),FALSE)&amp;"")</f>
        <v/>
      </c>
      <c r="R12" s="75" t="str">
        <f>IF($D12="","",VLOOKUP($D12,'Services AVANT Rentrée Sept.'!$A$2:$S$228,COLUMNS($A:O),FALSE)&amp;"")</f>
        <v/>
      </c>
      <c r="S12" s="75" t="str">
        <f>IF($D12="","",VLOOKUP($D12,'Services AVANT Rentrée Sept.'!$A$2:$S$228,COLUMNS($A:P),FALSE)&amp;"")</f>
        <v/>
      </c>
      <c r="T12" s="101" t="str">
        <f>IF($D12="","",VLOOKUP($D12,'Services AVANT Rentrée Sept.'!$A$2:$S$228,COLUMNS($A:Q),FALSE)&amp;"")</f>
        <v/>
      </c>
      <c r="U12" s="108"/>
      <c r="V12" s="103"/>
    </row>
    <row r="13" spans="1:23" ht="37.5" customHeight="1" x14ac:dyDescent="0.25">
      <c r="A13" s="52"/>
      <c r="B13" s="55"/>
      <c r="C13" s="47"/>
      <c r="D13" s="48"/>
      <c r="E13" s="46" t="str">
        <f>IF($D13="","",VLOOKUP($D13,'Services AVANT Rentrée Sept.'!$A$2:$S$228,COLUMNS($A:B),FALSE)&amp;"")</f>
        <v/>
      </c>
      <c r="F13" s="74" t="str">
        <f>IF($D13="","",VLOOKUP($D13,'Services AVANT Rentrée Sept.'!$A$2:$S$228,COLUMNS($A:C),FALSE)&amp;"")</f>
        <v/>
      </c>
      <c r="G13" s="75" t="str">
        <f>IF($D13="","",VLOOKUP($D13,'Services AVANT Rentrée Sept.'!$A$2:$S$228,COLUMNS($A:D),FALSE)&amp;"")</f>
        <v/>
      </c>
      <c r="H13" s="75" t="str">
        <f>IF($D13="","",VLOOKUP($D13,'Services AVANT Rentrée Sept.'!$A$2:$S$228,COLUMNS($A:E),FALSE)&amp;"")</f>
        <v/>
      </c>
      <c r="I13" s="75" t="str">
        <f>IF($D13="","",VLOOKUP($D13,'Services AVANT Rentrée Sept.'!$A$2:$S$228,COLUMNS($A:F),FALSE)&amp;"")</f>
        <v/>
      </c>
      <c r="J13" s="75" t="str">
        <f>IF($D13="","",VLOOKUP($D13,'Services AVANT Rentrée Sept.'!$A$2:$S$228,COLUMNS($A:G),FALSE)&amp;"")</f>
        <v/>
      </c>
      <c r="K13" s="75" t="str">
        <f>IF($D13="","",VLOOKUP($D13,'Services AVANT Rentrée Sept.'!$A$2:$S$228,COLUMNS($A:H),FALSE)&amp;"")</f>
        <v/>
      </c>
      <c r="L13" s="75" t="str">
        <f>IF($D13="","",VLOOKUP($D13,'Services AVANT Rentrée Sept.'!$A$2:$S$228,COLUMNS($A:I),FALSE)&amp;"")</f>
        <v/>
      </c>
      <c r="M13" s="75" t="str">
        <f>IF($D13="","",VLOOKUP($D13,'Services AVANT Rentrée Sept.'!$A$2:$S$228,COLUMNS($A:J),FALSE)&amp;"")</f>
        <v/>
      </c>
      <c r="N13" s="75" t="str">
        <f>IF($D13="","",VLOOKUP($D13,'Services AVANT Rentrée Sept.'!$A$2:$S$228,COLUMNS($A:K),FALSE)&amp;"")</f>
        <v/>
      </c>
      <c r="O13" s="75" t="str">
        <f>IF($D13="","",VLOOKUP($D13,'Services AVANT Rentrée Sept.'!$A$2:$S$228,COLUMNS($A:L),FALSE)&amp;"")</f>
        <v/>
      </c>
      <c r="P13" s="75" t="str">
        <f>IF($D13="","",VLOOKUP($D13,'Services AVANT Rentrée Sept.'!$A$2:$S$228,COLUMNS($A:M),FALSE)&amp;"")</f>
        <v/>
      </c>
      <c r="Q13" s="75" t="str">
        <f>IF($D13="","",VLOOKUP($D13,'Services AVANT Rentrée Sept.'!$A$2:$S$228,COLUMNS($A:N),FALSE)&amp;"")</f>
        <v/>
      </c>
      <c r="R13" s="75" t="str">
        <f>IF($D13="","",VLOOKUP($D13,'Services AVANT Rentrée Sept.'!$A$2:$S$228,COLUMNS($A:O),FALSE)&amp;"")</f>
        <v/>
      </c>
      <c r="S13" s="75" t="str">
        <f>IF($D13="","",VLOOKUP($D13,'Services AVANT Rentrée Sept.'!$A$2:$S$228,COLUMNS($A:P),FALSE)&amp;"")</f>
        <v/>
      </c>
      <c r="T13" s="101" t="str">
        <f>IF($D13="","",VLOOKUP($D13,'Services AVANT Rentrée Sept.'!$A$2:$S$228,COLUMNS($A:Q),FALSE)&amp;"")</f>
        <v/>
      </c>
      <c r="U13" s="108"/>
      <c r="V13" s="103"/>
      <c r="W13" s="86" t="s">
        <v>224</v>
      </c>
    </row>
    <row r="14" spans="1:23" ht="37.5" customHeight="1" x14ac:dyDescent="0.25">
      <c r="A14" s="52"/>
      <c r="B14" s="55"/>
      <c r="C14" s="47"/>
      <c r="D14" s="48"/>
      <c r="E14" s="46" t="str">
        <f>IF($D14="","",VLOOKUP($D14,'Services AVANT Rentrée Sept.'!$A$2:$S$228,COLUMNS($A:B),FALSE)&amp;"")</f>
        <v/>
      </c>
      <c r="F14" s="74" t="str">
        <f>IF($D14="","",VLOOKUP($D14,'Services AVANT Rentrée Sept.'!$A$2:$S$228,COLUMNS($A:C),FALSE)&amp;"")</f>
        <v/>
      </c>
      <c r="G14" s="75" t="str">
        <f>IF($D14="","",VLOOKUP($D14,'Services AVANT Rentrée Sept.'!$A$2:$S$228,COLUMNS($A:D),FALSE)&amp;"")</f>
        <v/>
      </c>
      <c r="H14" s="75" t="str">
        <f>IF($D14="","",VLOOKUP($D14,'Services AVANT Rentrée Sept.'!$A$2:$S$228,COLUMNS($A:E),FALSE)&amp;"")</f>
        <v/>
      </c>
      <c r="I14" s="75" t="str">
        <f>IF($D14="","",VLOOKUP($D14,'Services AVANT Rentrée Sept.'!$A$2:$S$228,COLUMNS($A:F),FALSE)&amp;"")</f>
        <v/>
      </c>
      <c r="J14" s="75" t="str">
        <f>IF($D14="","",VLOOKUP($D14,'Services AVANT Rentrée Sept.'!$A$2:$S$228,COLUMNS($A:G),FALSE)&amp;"")</f>
        <v/>
      </c>
      <c r="K14" s="75" t="str">
        <f>IF($D14="","",VLOOKUP($D14,'Services AVANT Rentrée Sept.'!$A$2:$S$228,COLUMNS($A:H),FALSE)&amp;"")</f>
        <v/>
      </c>
      <c r="L14" s="75" t="str">
        <f>IF($D14="","",VLOOKUP($D14,'Services AVANT Rentrée Sept.'!$A$2:$S$228,COLUMNS($A:I),FALSE)&amp;"")</f>
        <v/>
      </c>
      <c r="M14" s="75" t="str">
        <f>IF($D14="","",VLOOKUP($D14,'Services AVANT Rentrée Sept.'!$A$2:$S$228,COLUMNS($A:J),FALSE)&amp;"")</f>
        <v/>
      </c>
      <c r="N14" s="75" t="str">
        <f>IF($D14="","",VLOOKUP($D14,'Services AVANT Rentrée Sept.'!$A$2:$S$228,COLUMNS($A:K),FALSE)&amp;"")</f>
        <v/>
      </c>
      <c r="O14" s="75" t="str">
        <f>IF($D14="","",VLOOKUP($D14,'Services AVANT Rentrée Sept.'!$A$2:$S$228,COLUMNS($A:L),FALSE)&amp;"")</f>
        <v/>
      </c>
      <c r="P14" s="75" t="str">
        <f>IF($D14="","",VLOOKUP($D14,'Services AVANT Rentrée Sept.'!$A$2:$S$228,COLUMNS($A:M),FALSE)&amp;"")</f>
        <v/>
      </c>
      <c r="Q14" s="75" t="str">
        <f>IF($D14="","",VLOOKUP($D14,'Services AVANT Rentrée Sept.'!$A$2:$S$228,COLUMNS($A:N),FALSE)&amp;"")</f>
        <v/>
      </c>
      <c r="R14" s="75" t="str">
        <f>IF($D14="","",VLOOKUP($D14,'Services AVANT Rentrée Sept.'!$A$2:$S$228,COLUMNS($A:O),FALSE)&amp;"")</f>
        <v/>
      </c>
      <c r="S14" s="75" t="str">
        <f>IF($D14="","",VLOOKUP($D14,'Services AVANT Rentrée Sept.'!$A$2:$S$228,COLUMNS($A:P),FALSE)&amp;"")</f>
        <v/>
      </c>
      <c r="T14" s="101" t="str">
        <f>IF($D14="","",VLOOKUP($D14,'Services AVANT Rentrée Sept.'!$A$2:$S$228,COLUMNS($A:Q),FALSE)&amp;"")</f>
        <v/>
      </c>
      <c r="U14" s="108"/>
      <c r="V14" s="103"/>
      <c r="W14" s="87"/>
    </row>
    <row r="15" spans="1:23" ht="37.5" customHeight="1" thickBot="1" x14ac:dyDescent="0.3">
      <c r="A15" s="52"/>
      <c r="B15" s="56"/>
      <c r="C15" s="49"/>
      <c r="D15" s="50"/>
      <c r="E15" s="51" t="str">
        <f>IF($D15="","",VLOOKUP($D15,'Services AVANT Rentrée Sept.'!$A$2:$S$228,COLUMNS($A:B),FALSE)&amp;"")</f>
        <v/>
      </c>
      <c r="F15" s="76" t="str">
        <f>IF($D15="","",VLOOKUP($D15,'Services AVANT Rentrée Sept.'!$A$2:$S$228,COLUMNS($A:C),FALSE)&amp;"")</f>
        <v/>
      </c>
      <c r="G15" s="77" t="str">
        <f>IF($D15="","",VLOOKUP($D15,'Services AVANT Rentrée Sept.'!$A$2:$S$228,COLUMNS($A:D),FALSE)&amp;"")</f>
        <v/>
      </c>
      <c r="H15" s="77" t="str">
        <f>IF($D15="","",VLOOKUP($D15,'Services AVANT Rentrée Sept.'!$A$2:$S$228,COLUMNS($A:E),FALSE)&amp;"")</f>
        <v/>
      </c>
      <c r="I15" s="77" t="str">
        <f>IF($D15="","",VLOOKUP($D15,'Services AVANT Rentrée Sept.'!$A$2:$S$228,COLUMNS($A:F),FALSE)&amp;"")</f>
        <v/>
      </c>
      <c r="J15" s="77" t="str">
        <f>IF($D15="","",VLOOKUP($D15,'Services AVANT Rentrée Sept.'!$A$2:$S$228,COLUMNS($A:G),FALSE)&amp;"")</f>
        <v/>
      </c>
      <c r="K15" s="77" t="str">
        <f>IF($D15="","",VLOOKUP($D15,'Services AVANT Rentrée Sept.'!$A$2:$S$228,COLUMNS($A:H),FALSE)&amp;"")</f>
        <v/>
      </c>
      <c r="L15" s="77" t="str">
        <f>IF($D15="","",VLOOKUP($D15,'Services AVANT Rentrée Sept.'!$A$2:$S$228,COLUMNS($A:I),FALSE)&amp;"")</f>
        <v/>
      </c>
      <c r="M15" s="77" t="str">
        <f>IF($D15="","",VLOOKUP($D15,'Services AVANT Rentrée Sept.'!$A$2:$S$228,COLUMNS($A:J),FALSE)&amp;"")</f>
        <v/>
      </c>
      <c r="N15" s="77" t="str">
        <f>IF($D15="","",VLOOKUP($D15,'Services AVANT Rentrée Sept.'!$A$2:$S$228,COLUMNS($A:K),FALSE)&amp;"")</f>
        <v/>
      </c>
      <c r="O15" s="77" t="str">
        <f>IF($D15="","",VLOOKUP($D15,'Services AVANT Rentrée Sept.'!$A$2:$S$228,COLUMNS($A:L),FALSE)&amp;"")</f>
        <v/>
      </c>
      <c r="P15" s="77" t="str">
        <f>IF($D15="","",VLOOKUP($D15,'Services AVANT Rentrée Sept.'!$A$2:$S$228,COLUMNS($A:M),FALSE)&amp;"")</f>
        <v/>
      </c>
      <c r="Q15" s="77" t="str">
        <f>IF($D15="","",VLOOKUP($D15,'Services AVANT Rentrée Sept.'!$A$2:$S$228,COLUMNS($A:N),FALSE)&amp;"")</f>
        <v/>
      </c>
      <c r="R15" s="77" t="str">
        <f>IF($D15="","",VLOOKUP($D15,'Services AVANT Rentrée Sept.'!$A$2:$S$228,COLUMNS($A:O),FALSE)&amp;"")</f>
        <v/>
      </c>
      <c r="S15" s="77" t="str">
        <f>IF($D15="","",VLOOKUP($D15,'Services AVANT Rentrée Sept.'!$A$2:$S$228,COLUMNS($A:P),FALSE)&amp;"")</f>
        <v/>
      </c>
      <c r="T15" s="104" t="str">
        <f>IF($D15="","",VLOOKUP($D15,'Services AVANT Rentrée Sept.'!$A$2:$S$228,COLUMNS($A:Q),FALSE)&amp;"")</f>
        <v/>
      </c>
      <c r="U15" s="105"/>
      <c r="V15" s="106"/>
      <c r="W15" s="88">
        <f>SUM(V9:V15)</f>
        <v>0</v>
      </c>
    </row>
    <row r="16" spans="1:23" ht="37.5" customHeight="1" x14ac:dyDescent="0.25">
      <c r="A16" s="52"/>
      <c r="B16" s="54">
        <v>0</v>
      </c>
      <c r="C16" s="45"/>
      <c r="D16" s="46"/>
      <c r="E16" s="46" t="str">
        <f>IF($D16="","",VLOOKUP($D16,'Services AVANT Rentrée Sept.'!$A$2:$S$228,COLUMNS($A:B),FALSE)&amp;"")</f>
        <v/>
      </c>
      <c r="F16" s="74" t="str">
        <f>IF($D16="","",VLOOKUP($D16,'Services AVANT Rentrée Sept.'!$A$2:$S$228,COLUMNS($A:C),FALSE)&amp;"")</f>
        <v/>
      </c>
      <c r="G16" s="75" t="str">
        <f>IF($D16="","",VLOOKUP($D16,'Services AVANT Rentrée Sept.'!$A$2:$S$228,COLUMNS($A:D),FALSE)&amp;"")</f>
        <v/>
      </c>
      <c r="H16" s="75" t="str">
        <f>IF($D16="","",VLOOKUP($D16,'Services AVANT Rentrée Sept.'!$A$2:$S$228,COLUMNS($A:E),FALSE)&amp;"")</f>
        <v/>
      </c>
      <c r="I16" s="75" t="str">
        <f>IF($D16="","",VLOOKUP($D16,'Services AVANT Rentrée Sept.'!$A$2:$S$228,COLUMNS($A:F),FALSE)&amp;"")</f>
        <v/>
      </c>
      <c r="J16" s="75" t="str">
        <f>IF($D16="","",VLOOKUP($D16,'Services AVANT Rentrée Sept.'!$A$2:$S$228,COLUMNS($A:G),FALSE)&amp;"")</f>
        <v/>
      </c>
      <c r="K16" s="75" t="str">
        <f>IF($D16="","",VLOOKUP($D16,'Services AVANT Rentrée Sept.'!$A$2:$S$228,COLUMNS($A:H),FALSE)&amp;"")</f>
        <v/>
      </c>
      <c r="L16" s="75" t="str">
        <f>IF($D16="","",VLOOKUP($D16,'Services AVANT Rentrée Sept.'!$A$2:$S$228,COLUMNS($A:I),FALSE)&amp;"")</f>
        <v/>
      </c>
      <c r="M16" s="75" t="str">
        <f>IF($D16="","",VLOOKUP($D16,'Services AVANT Rentrée Sept.'!$A$2:$S$228,COLUMNS($A:J),FALSE)&amp;"")</f>
        <v/>
      </c>
      <c r="N16" s="75" t="str">
        <f>IF($D16="","",VLOOKUP($D16,'Services AVANT Rentrée Sept.'!$A$2:$S$228,COLUMNS($A:K),FALSE)&amp;"")</f>
        <v/>
      </c>
      <c r="O16" s="75" t="str">
        <f>IF($D16="","",VLOOKUP($D16,'Services AVANT Rentrée Sept.'!$A$2:$S$228,COLUMNS($A:L),FALSE)&amp;"")</f>
        <v/>
      </c>
      <c r="P16" s="75" t="str">
        <f>IF($D16="","",VLOOKUP($D16,'Services AVANT Rentrée Sept.'!$A$2:$S$228,COLUMNS($A:M),FALSE)&amp;"")</f>
        <v/>
      </c>
      <c r="Q16" s="75" t="str">
        <f>IF($D16="","",VLOOKUP($D16,'Services AVANT Rentrée Sept.'!$A$2:$S$228,COLUMNS($A:N),FALSE)&amp;"")</f>
        <v/>
      </c>
      <c r="R16" s="75" t="str">
        <f>IF($D16="","",VLOOKUP($D16,'Services AVANT Rentrée Sept.'!$A$2:$S$228,COLUMNS($A:O),FALSE)&amp;"")</f>
        <v/>
      </c>
      <c r="S16" s="75" t="str">
        <f>IF($D16="","",VLOOKUP($D16,'Services AVANT Rentrée Sept.'!$A$2:$S$228,COLUMNS($A:P),FALSE)&amp;"")</f>
        <v/>
      </c>
      <c r="T16" s="101" t="str">
        <f>IF($D16="","",VLOOKUP($D16,'Services AVANT Rentrée Sept.'!$A$2:$S$228,COLUMNS($A:Q),FALSE)&amp;"")</f>
        <v/>
      </c>
      <c r="U16" s="102" t="str">
        <f>IF($D16="","",VLOOKUP($D16,'[1]Services APRÉS Rentrée Sept'!$A$2:$R$228,COLUMNS($A:R),FALSE)&amp;"")</f>
        <v/>
      </c>
      <c r="V16" s="107"/>
      <c r="W16" s="89" t="s">
        <v>223</v>
      </c>
    </row>
    <row r="17" spans="1:23" ht="37.5" customHeight="1" x14ac:dyDescent="0.25">
      <c r="A17" s="52"/>
      <c r="B17" s="55"/>
      <c r="C17" s="47"/>
      <c r="D17" s="48"/>
      <c r="E17" s="46" t="str">
        <f>IF($D17="","",VLOOKUP($D17,'Services AVANT Rentrée Sept.'!$A$2:$S$228,COLUMNS($A:B),FALSE)&amp;"")</f>
        <v/>
      </c>
      <c r="F17" s="74" t="str">
        <f>IF($D17="","",VLOOKUP($D17,'Services AVANT Rentrée Sept.'!$A$2:$S$228,COLUMNS($A:C),FALSE)&amp;"")</f>
        <v/>
      </c>
      <c r="G17" s="75" t="str">
        <f>IF($D17="","",VLOOKUP($D17,'Services AVANT Rentrée Sept.'!$A$2:$S$228,COLUMNS($A:D),FALSE)&amp;"")</f>
        <v/>
      </c>
      <c r="H17" s="75" t="str">
        <f>IF($D17="","",VLOOKUP($D17,'Services AVANT Rentrée Sept.'!$A$2:$S$228,COLUMNS($A:E),FALSE)&amp;"")</f>
        <v/>
      </c>
      <c r="I17" s="75" t="str">
        <f>IF($D17="","",VLOOKUP($D17,'Services AVANT Rentrée Sept.'!$A$2:$S$228,COLUMNS($A:F),FALSE)&amp;"")</f>
        <v/>
      </c>
      <c r="J17" s="75" t="str">
        <f>IF($D17="","",VLOOKUP($D17,'Services AVANT Rentrée Sept.'!$A$2:$S$228,COLUMNS($A:G),FALSE)&amp;"")</f>
        <v/>
      </c>
      <c r="K17" s="75" t="str">
        <f>IF($D17="","",VLOOKUP($D17,'Services AVANT Rentrée Sept.'!$A$2:$S$228,COLUMNS($A:H),FALSE)&amp;"")</f>
        <v/>
      </c>
      <c r="L17" s="75" t="str">
        <f>IF($D17="","",VLOOKUP($D17,'Services AVANT Rentrée Sept.'!$A$2:$S$228,COLUMNS($A:I),FALSE)&amp;"")</f>
        <v/>
      </c>
      <c r="M17" s="75" t="str">
        <f>IF($D17="","",VLOOKUP($D17,'Services AVANT Rentrée Sept.'!$A$2:$S$228,COLUMNS($A:J),FALSE)&amp;"")</f>
        <v/>
      </c>
      <c r="N17" s="75" t="str">
        <f>IF($D17="","",VLOOKUP($D17,'Services AVANT Rentrée Sept.'!$A$2:$S$228,COLUMNS($A:K),FALSE)&amp;"")</f>
        <v/>
      </c>
      <c r="O17" s="75" t="str">
        <f>IF($D17="","",VLOOKUP($D17,'Services AVANT Rentrée Sept.'!$A$2:$S$228,COLUMNS($A:L),FALSE)&amp;"")</f>
        <v/>
      </c>
      <c r="P17" s="75" t="str">
        <f>IF($D17="","",VLOOKUP($D17,'Services AVANT Rentrée Sept.'!$A$2:$S$228,COLUMNS($A:M),FALSE)&amp;"")</f>
        <v/>
      </c>
      <c r="Q17" s="75" t="str">
        <f>IF($D17="","",VLOOKUP($D17,'Services AVANT Rentrée Sept.'!$A$2:$S$228,COLUMNS($A:N),FALSE)&amp;"")</f>
        <v/>
      </c>
      <c r="R17" s="75" t="str">
        <f>IF($D17="","",VLOOKUP($D17,'Services AVANT Rentrée Sept.'!$A$2:$S$228,COLUMNS($A:O),FALSE)&amp;"")</f>
        <v/>
      </c>
      <c r="S17" s="75" t="str">
        <f>IF($D17="","",VLOOKUP($D17,'Services AVANT Rentrée Sept.'!$A$2:$S$228,COLUMNS($A:P),FALSE)&amp;"")</f>
        <v/>
      </c>
      <c r="T17" s="101" t="str">
        <f>IF($D17="","",VLOOKUP($D17,'Services AVANT Rentrée Sept.'!$A$2:$S$228,COLUMNS($A:Q),FALSE)&amp;"")</f>
        <v/>
      </c>
      <c r="U17" s="108"/>
      <c r="V17" s="103"/>
      <c r="W17" s="84"/>
    </row>
    <row r="18" spans="1:23" ht="37.5" customHeight="1" x14ac:dyDescent="0.25">
      <c r="A18" s="52"/>
      <c r="B18" s="55"/>
      <c r="C18" s="47"/>
      <c r="D18" s="48"/>
      <c r="E18" s="46" t="str">
        <f>IF($D18="","",VLOOKUP($D18,'Services AVANT Rentrée Sept.'!$A$2:$S$228,COLUMNS($A:B),FALSE)&amp;"")</f>
        <v/>
      </c>
      <c r="F18" s="74" t="str">
        <f>IF($D18="","",VLOOKUP($D18,'Services AVANT Rentrée Sept.'!$A$2:$S$228,COLUMNS($A:C),FALSE)&amp;"")</f>
        <v/>
      </c>
      <c r="G18" s="75" t="str">
        <f>IF($D18="","",VLOOKUP($D18,'Services AVANT Rentrée Sept.'!$A$2:$S$228,COLUMNS($A:D),FALSE)&amp;"")</f>
        <v/>
      </c>
      <c r="H18" s="75" t="str">
        <f>IF($D18="","",VLOOKUP($D18,'Services AVANT Rentrée Sept.'!$A$2:$S$228,COLUMNS($A:E),FALSE)&amp;"")</f>
        <v/>
      </c>
      <c r="I18" s="75" t="str">
        <f>IF($D18="","",VLOOKUP($D18,'Services AVANT Rentrée Sept.'!$A$2:$S$228,COLUMNS($A:F),FALSE)&amp;"")</f>
        <v/>
      </c>
      <c r="J18" s="75" t="str">
        <f>IF($D18="","",VLOOKUP($D18,'Services AVANT Rentrée Sept.'!$A$2:$S$228,COLUMNS($A:G),FALSE)&amp;"")</f>
        <v/>
      </c>
      <c r="K18" s="75" t="str">
        <f>IF($D18="","",VLOOKUP($D18,'Services AVANT Rentrée Sept.'!$A$2:$S$228,COLUMNS($A:H),FALSE)&amp;"")</f>
        <v/>
      </c>
      <c r="L18" s="75" t="str">
        <f>IF($D18="","",VLOOKUP($D18,'Services AVANT Rentrée Sept.'!$A$2:$S$228,COLUMNS($A:I),FALSE)&amp;"")</f>
        <v/>
      </c>
      <c r="M18" s="75" t="str">
        <f>IF($D18="","",VLOOKUP($D18,'Services AVANT Rentrée Sept.'!$A$2:$S$228,COLUMNS($A:J),FALSE)&amp;"")</f>
        <v/>
      </c>
      <c r="N18" s="75" t="str">
        <f>IF($D18="","",VLOOKUP($D18,'Services AVANT Rentrée Sept.'!$A$2:$S$228,COLUMNS($A:K),FALSE)&amp;"")</f>
        <v/>
      </c>
      <c r="O18" s="75" t="str">
        <f>IF($D18="","",VLOOKUP($D18,'Services AVANT Rentrée Sept.'!$A$2:$S$228,COLUMNS($A:L),FALSE)&amp;"")</f>
        <v/>
      </c>
      <c r="P18" s="75" t="str">
        <f>IF($D18="","",VLOOKUP($D18,'Services AVANT Rentrée Sept.'!$A$2:$S$228,COLUMNS($A:M),FALSE)&amp;"")</f>
        <v/>
      </c>
      <c r="Q18" s="75" t="str">
        <f>IF($D18="","",VLOOKUP($D18,'Services AVANT Rentrée Sept.'!$A$2:$S$228,COLUMNS($A:N),FALSE)&amp;"")</f>
        <v/>
      </c>
      <c r="R18" s="75" t="str">
        <f>IF($D18="","",VLOOKUP($D18,'Services AVANT Rentrée Sept.'!$A$2:$S$228,COLUMNS($A:O),FALSE)&amp;"")</f>
        <v/>
      </c>
      <c r="S18" s="75" t="str">
        <f>IF($D18="","",VLOOKUP($D18,'Services AVANT Rentrée Sept.'!$A$2:$S$228,COLUMNS($A:P),FALSE)&amp;"")</f>
        <v/>
      </c>
      <c r="T18" s="101" t="str">
        <f>IF($D18="","",VLOOKUP($D18,'Services AVANT Rentrée Sept.'!$A$2:$S$228,COLUMNS($A:Q),FALSE)&amp;"")</f>
        <v/>
      </c>
      <c r="U18" s="108"/>
      <c r="V18" s="103"/>
      <c r="W18" s="85">
        <f>SUM(U16:U22)</f>
        <v>0</v>
      </c>
    </row>
    <row r="19" spans="1:23" ht="37.5" customHeight="1" x14ac:dyDescent="0.25">
      <c r="A19" s="52"/>
      <c r="B19" s="55"/>
      <c r="C19" s="47"/>
      <c r="D19" s="48"/>
      <c r="E19" s="46" t="str">
        <f>IF($D19="","",VLOOKUP($D19,'Services AVANT Rentrée Sept.'!$A$2:$S$228,COLUMNS($A:B),FALSE)&amp;"")</f>
        <v/>
      </c>
      <c r="F19" s="74" t="str">
        <f>IF($D19="","",VLOOKUP($D19,'Services AVANT Rentrée Sept.'!$A$2:$S$228,COLUMNS($A:C),FALSE)&amp;"")</f>
        <v/>
      </c>
      <c r="G19" s="75" t="str">
        <f>IF($D19="","",VLOOKUP($D19,'Services AVANT Rentrée Sept.'!$A$2:$S$228,COLUMNS($A:D),FALSE)&amp;"")</f>
        <v/>
      </c>
      <c r="H19" s="75" t="str">
        <f>IF($D19="","",VLOOKUP($D19,'Services AVANT Rentrée Sept.'!$A$2:$S$228,COLUMNS($A:E),FALSE)&amp;"")</f>
        <v/>
      </c>
      <c r="I19" s="75" t="str">
        <f>IF($D19="","",VLOOKUP($D19,'Services AVANT Rentrée Sept.'!$A$2:$S$228,COLUMNS($A:F),FALSE)&amp;"")</f>
        <v/>
      </c>
      <c r="J19" s="75" t="str">
        <f>IF($D19="","",VLOOKUP($D19,'Services AVANT Rentrée Sept.'!$A$2:$S$228,COLUMNS($A:G),FALSE)&amp;"")</f>
        <v/>
      </c>
      <c r="K19" s="75" t="str">
        <f>IF($D19="","",VLOOKUP($D19,'Services AVANT Rentrée Sept.'!$A$2:$S$228,COLUMNS($A:H),FALSE)&amp;"")</f>
        <v/>
      </c>
      <c r="L19" s="75" t="str">
        <f>IF($D19="","",VLOOKUP($D19,'Services AVANT Rentrée Sept.'!$A$2:$S$228,COLUMNS($A:I),FALSE)&amp;"")</f>
        <v/>
      </c>
      <c r="M19" s="75" t="str">
        <f>IF($D19="","",VLOOKUP($D19,'Services AVANT Rentrée Sept.'!$A$2:$S$228,COLUMNS($A:J),FALSE)&amp;"")</f>
        <v/>
      </c>
      <c r="N19" s="75" t="str">
        <f>IF($D19="","",VLOOKUP($D19,'Services AVANT Rentrée Sept.'!$A$2:$S$228,COLUMNS($A:K),FALSE)&amp;"")</f>
        <v/>
      </c>
      <c r="O19" s="75" t="str">
        <f>IF($D19="","",VLOOKUP($D19,'Services AVANT Rentrée Sept.'!$A$2:$S$228,COLUMNS($A:L),FALSE)&amp;"")</f>
        <v/>
      </c>
      <c r="P19" s="75" t="str">
        <f>IF($D19="","",VLOOKUP($D19,'Services AVANT Rentrée Sept.'!$A$2:$S$228,COLUMNS($A:M),FALSE)&amp;"")</f>
        <v/>
      </c>
      <c r="Q19" s="75" t="str">
        <f>IF($D19="","",VLOOKUP($D19,'Services AVANT Rentrée Sept.'!$A$2:$S$228,COLUMNS($A:N),FALSE)&amp;"")</f>
        <v/>
      </c>
      <c r="R19" s="75" t="str">
        <f>IF($D19="","",VLOOKUP($D19,'Services AVANT Rentrée Sept.'!$A$2:$S$228,COLUMNS($A:O),FALSE)&amp;"")</f>
        <v/>
      </c>
      <c r="S19" s="75" t="str">
        <f>IF($D19="","",VLOOKUP($D19,'Services AVANT Rentrée Sept.'!$A$2:$S$228,COLUMNS($A:P),FALSE)&amp;"")</f>
        <v/>
      </c>
      <c r="T19" s="101" t="str">
        <f>IF($D19="","",VLOOKUP($D19,'Services AVANT Rentrée Sept.'!$A$2:$S$228,COLUMNS($A:Q),FALSE)&amp;"")</f>
        <v/>
      </c>
      <c r="U19" s="108"/>
      <c r="V19" s="103"/>
    </row>
    <row r="20" spans="1:23" ht="37.5" customHeight="1" x14ac:dyDescent="0.25">
      <c r="A20" s="52"/>
      <c r="B20" s="55"/>
      <c r="C20" s="47"/>
      <c r="D20" s="48"/>
      <c r="E20" s="46" t="str">
        <f>IF($D20="","",VLOOKUP($D20,'Services AVANT Rentrée Sept.'!$A$2:$S$228,COLUMNS($A:B),FALSE)&amp;"")</f>
        <v/>
      </c>
      <c r="F20" s="74" t="str">
        <f>IF($D20="","",VLOOKUP($D20,'Services AVANT Rentrée Sept.'!$A$2:$S$228,COLUMNS($A:C),FALSE)&amp;"")</f>
        <v/>
      </c>
      <c r="G20" s="75" t="str">
        <f>IF($D20="","",VLOOKUP($D20,'Services AVANT Rentrée Sept.'!$A$2:$S$228,COLUMNS($A:D),FALSE)&amp;"")</f>
        <v/>
      </c>
      <c r="H20" s="75" t="str">
        <f>IF($D20="","",VLOOKUP($D20,'Services AVANT Rentrée Sept.'!$A$2:$S$228,COLUMNS($A:E),FALSE)&amp;"")</f>
        <v/>
      </c>
      <c r="I20" s="75" t="str">
        <f>IF($D20="","",VLOOKUP($D20,'Services AVANT Rentrée Sept.'!$A$2:$S$228,COLUMNS($A:F),FALSE)&amp;"")</f>
        <v/>
      </c>
      <c r="J20" s="75" t="str">
        <f>IF($D20="","",VLOOKUP($D20,'Services AVANT Rentrée Sept.'!$A$2:$S$228,COLUMNS($A:G),FALSE)&amp;"")</f>
        <v/>
      </c>
      <c r="K20" s="75" t="str">
        <f>IF($D20="","",VLOOKUP($D20,'Services AVANT Rentrée Sept.'!$A$2:$S$228,COLUMNS($A:H),FALSE)&amp;"")</f>
        <v/>
      </c>
      <c r="L20" s="75" t="str">
        <f>IF($D20="","",VLOOKUP($D20,'Services AVANT Rentrée Sept.'!$A$2:$S$228,COLUMNS($A:I),FALSE)&amp;"")</f>
        <v/>
      </c>
      <c r="M20" s="75" t="str">
        <f>IF($D20="","",VLOOKUP($D20,'Services AVANT Rentrée Sept.'!$A$2:$S$228,COLUMNS($A:J),FALSE)&amp;"")</f>
        <v/>
      </c>
      <c r="N20" s="75" t="str">
        <f>IF($D20="","",VLOOKUP($D20,'Services AVANT Rentrée Sept.'!$A$2:$S$228,COLUMNS($A:K),FALSE)&amp;"")</f>
        <v/>
      </c>
      <c r="O20" s="75" t="str">
        <f>IF($D20="","",VLOOKUP($D20,'Services AVANT Rentrée Sept.'!$A$2:$S$228,COLUMNS($A:L),FALSE)&amp;"")</f>
        <v/>
      </c>
      <c r="P20" s="75" t="str">
        <f>IF($D20="","",VLOOKUP($D20,'Services AVANT Rentrée Sept.'!$A$2:$S$228,COLUMNS($A:M),FALSE)&amp;"")</f>
        <v/>
      </c>
      <c r="Q20" s="75" t="str">
        <f>IF($D20="","",VLOOKUP($D20,'Services AVANT Rentrée Sept.'!$A$2:$S$228,COLUMNS($A:N),FALSE)&amp;"")</f>
        <v/>
      </c>
      <c r="R20" s="75" t="str">
        <f>IF($D20="","",VLOOKUP($D20,'Services AVANT Rentrée Sept.'!$A$2:$S$228,COLUMNS($A:O),FALSE)&amp;"")</f>
        <v/>
      </c>
      <c r="S20" s="75" t="str">
        <f>IF($D20="","",VLOOKUP($D20,'Services AVANT Rentrée Sept.'!$A$2:$S$228,COLUMNS($A:P),FALSE)&amp;"")</f>
        <v/>
      </c>
      <c r="T20" s="101" t="str">
        <f>IF($D20="","",VLOOKUP($D20,'Services AVANT Rentrée Sept.'!$A$2:$S$228,COLUMNS($A:Q),FALSE)&amp;"")</f>
        <v/>
      </c>
      <c r="U20" s="108"/>
      <c r="V20" s="103"/>
      <c r="W20" s="86" t="s">
        <v>224</v>
      </c>
    </row>
    <row r="21" spans="1:23" ht="37.5" customHeight="1" x14ac:dyDescent="0.25">
      <c r="A21" s="52"/>
      <c r="B21" s="55"/>
      <c r="C21" s="47"/>
      <c r="D21" s="48"/>
      <c r="E21" s="46" t="str">
        <f>IF($D21="","",VLOOKUP($D21,'Services AVANT Rentrée Sept.'!$A$2:$S$228,COLUMNS($A:B),FALSE)&amp;"")</f>
        <v/>
      </c>
      <c r="F21" s="74" t="str">
        <f>IF($D21="","",VLOOKUP($D21,'Services AVANT Rentrée Sept.'!$A$2:$S$228,COLUMNS($A:C),FALSE)&amp;"")</f>
        <v/>
      </c>
      <c r="G21" s="75" t="str">
        <f>IF($D21="","",VLOOKUP($D21,'Services AVANT Rentrée Sept.'!$A$2:$S$228,COLUMNS($A:D),FALSE)&amp;"")</f>
        <v/>
      </c>
      <c r="H21" s="75" t="str">
        <f>IF($D21="","",VLOOKUP($D21,'Services AVANT Rentrée Sept.'!$A$2:$S$228,COLUMNS($A:E),FALSE)&amp;"")</f>
        <v/>
      </c>
      <c r="I21" s="75" t="str">
        <f>IF($D21="","",VLOOKUP($D21,'Services AVANT Rentrée Sept.'!$A$2:$S$228,COLUMNS($A:F),FALSE)&amp;"")</f>
        <v/>
      </c>
      <c r="J21" s="75" t="str">
        <f>IF($D21="","",VLOOKUP($D21,'Services AVANT Rentrée Sept.'!$A$2:$S$228,COLUMNS($A:G),FALSE)&amp;"")</f>
        <v/>
      </c>
      <c r="K21" s="75" t="str">
        <f>IF($D21="","",VLOOKUP($D21,'Services AVANT Rentrée Sept.'!$A$2:$S$228,COLUMNS($A:H),FALSE)&amp;"")</f>
        <v/>
      </c>
      <c r="L21" s="75" t="str">
        <f>IF($D21="","",VLOOKUP($D21,'Services AVANT Rentrée Sept.'!$A$2:$S$228,COLUMNS($A:I),FALSE)&amp;"")</f>
        <v/>
      </c>
      <c r="M21" s="75" t="str">
        <f>IF($D21="","",VLOOKUP($D21,'Services AVANT Rentrée Sept.'!$A$2:$S$228,COLUMNS($A:J),FALSE)&amp;"")</f>
        <v/>
      </c>
      <c r="N21" s="75" t="str">
        <f>IF($D21="","",VLOOKUP($D21,'Services AVANT Rentrée Sept.'!$A$2:$S$228,COLUMNS($A:K),FALSE)&amp;"")</f>
        <v/>
      </c>
      <c r="O21" s="75" t="str">
        <f>IF($D21="","",VLOOKUP($D21,'Services AVANT Rentrée Sept.'!$A$2:$S$228,COLUMNS($A:L),FALSE)&amp;"")</f>
        <v/>
      </c>
      <c r="P21" s="75" t="str">
        <f>IF($D21="","",VLOOKUP($D21,'Services AVANT Rentrée Sept.'!$A$2:$S$228,COLUMNS($A:M),FALSE)&amp;"")</f>
        <v/>
      </c>
      <c r="Q21" s="75" t="str">
        <f>IF($D21="","",VLOOKUP($D21,'Services AVANT Rentrée Sept.'!$A$2:$S$228,COLUMNS($A:N),FALSE)&amp;"")</f>
        <v/>
      </c>
      <c r="R21" s="75" t="str">
        <f>IF($D21="","",VLOOKUP($D21,'Services AVANT Rentrée Sept.'!$A$2:$S$228,COLUMNS($A:O),FALSE)&amp;"")</f>
        <v/>
      </c>
      <c r="S21" s="75" t="str">
        <f>IF($D21="","",VLOOKUP($D21,'Services AVANT Rentrée Sept.'!$A$2:$S$228,COLUMNS($A:P),FALSE)&amp;"")</f>
        <v/>
      </c>
      <c r="T21" s="101" t="str">
        <f>IF($D21="","",VLOOKUP($D21,'Services AVANT Rentrée Sept.'!$A$2:$S$228,COLUMNS($A:Q),FALSE)&amp;"")</f>
        <v/>
      </c>
      <c r="U21" s="108"/>
      <c r="V21" s="103"/>
      <c r="W21" s="87"/>
    </row>
    <row r="22" spans="1:23" ht="37.5" customHeight="1" thickBot="1" x14ac:dyDescent="0.3">
      <c r="A22" s="52"/>
      <c r="B22" s="56"/>
      <c r="C22" s="49"/>
      <c r="D22" s="50"/>
      <c r="E22" s="51" t="str">
        <f>IF($D22="","",VLOOKUP($D22,'Services AVANT Rentrée Sept.'!$A$2:$S$228,COLUMNS($A:B),FALSE)&amp;"")</f>
        <v/>
      </c>
      <c r="F22" s="76" t="str">
        <f>IF($D22="","",VLOOKUP($D22,'Services AVANT Rentrée Sept.'!$A$2:$S$228,COLUMNS($A:C),FALSE)&amp;"")</f>
        <v/>
      </c>
      <c r="G22" s="77" t="str">
        <f>IF($D22="","",VLOOKUP($D22,'Services AVANT Rentrée Sept.'!$A$2:$S$228,COLUMNS($A:D),FALSE)&amp;"")</f>
        <v/>
      </c>
      <c r="H22" s="77" t="str">
        <f>IF($D22="","",VLOOKUP($D22,'Services AVANT Rentrée Sept.'!$A$2:$S$228,COLUMNS($A:E),FALSE)&amp;"")</f>
        <v/>
      </c>
      <c r="I22" s="77" t="str">
        <f>IF($D22="","",VLOOKUP($D22,'Services AVANT Rentrée Sept.'!$A$2:$S$228,COLUMNS($A:F),FALSE)&amp;"")</f>
        <v/>
      </c>
      <c r="J22" s="77" t="str">
        <f>IF($D22="","",VLOOKUP($D22,'Services AVANT Rentrée Sept.'!$A$2:$S$228,COLUMNS($A:G),FALSE)&amp;"")</f>
        <v/>
      </c>
      <c r="K22" s="77" t="str">
        <f>IF($D22="","",VLOOKUP($D22,'Services AVANT Rentrée Sept.'!$A$2:$S$228,COLUMNS($A:H),FALSE)&amp;"")</f>
        <v/>
      </c>
      <c r="L22" s="77" t="str">
        <f>IF($D22="","",VLOOKUP($D22,'Services AVANT Rentrée Sept.'!$A$2:$S$228,COLUMNS($A:I),FALSE)&amp;"")</f>
        <v/>
      </c>
      <c r="M22" s="77" t="str">
        <f>IF($D22="","",VLOOKUP($D22,'Services AVANT Rentrée Sept.'!$A$2:$S$228,COLUMNS($A:J),FALSE)&amp;"")</f>
        <v/>
      </c>
      <c r="N22" s="77" t="str">
        <f>IF($D22="","",VLOOKUP($D22,'Services AVANT Rentrée Sept.'!$A$2:$S$228,COLUMNS($A:K),FALSE)&amp;"")</f>
        <v/>
      </c>
      <c r="O22" s="77" t="str">
        <f>IF($D22="","",VLOOKUP($D22,'Services AVANT Rentrée Sept.'!$A$2:$S$228,COLUMNS($A:L),FALSE)&amp;"")</f>
        <v/>
      </c>
      <c r="P22" s="77" t="str">
        <f>IF($D22="","",VLOOKUP($D22,'Services AVANT Rentrée Sept.'!$A$2:$S$228,COLUMNS($A:M),FALSE)&amp;"")</f>
        <v/>
      </c>
      <c r="Q22" s="77" t="str">
        <f>IF($D22="","",VLOOKUP($D22,'Services AVANT Rentrée Sept.'!$A$2:$S$228,COLUMNS($A:N),FALSE)&amp;"")</f>
        <v/>
      </c>
      <c r="R22" s="77" t="str">
        <f>IF($D22="","",VLOOKUP($D22,'Services AVANT Rentrée Sept.'!$A$2:$S$228,COLUMNS($A:O),FALSE)&amp;"")</f>
        <v/>
      </c>
      <c r="S22" s="77" t="str">
        <f>IF($D22="","",VLOOKUP($D22,'Services AVANT Rentrée Sept.'!$A$2:$S$228,COLUMNS($A:P),FALSE)&amp;"")</f>
        <v/>
      </c>
      <c r="T22" s="104" t="str">
        <f>IF($D22="","",VLOOKUP($D22,'Services AVANT Rentrée Sept.'!$A$2:$S$228,COLUMNS($A:Q),FALSE)&amp;"")</f>
        <v/>
      </c>
      <c r="U22" s="105"/>
      <c r="V22" s="106"/>
      <c r="W22" s="88">
        <f>SUM(V16:V22)</f>
        <v>0</v>
      </c>
    </row>
    <row r="23" spans="1:23" ht="37.5" customHeight="1" x14ac:dyDescent="0.25">
      <c r="A23" s="52"/>
      <c r="B23" s="54">
        <v>0</v>
      </c>
      <c r="C23" s="45"/>
      <c r="D23" s="46"/>
      <c r="E23" s="46" t="str">
        <f>IF($D23="","",VLOOKUP($D23,'Services AVANT Rentrée Sept.'!$A$2:$S$228,COLUMNS($A:B),FALSE)&amp;"")</f>
        <v/>
      </c>
      <c r="F23" s="74" t="str">
        <f>IF($D23="","",VLOOKUP($D23,'Services AVANT Rentrée Sept.'!$A$2:$S$228,COLUMNS($A:C),FALSE)&amp;"")</f>
        <v/>
      </c>
      <c r="G23" s="75" t="str">
        <f>IF($D23="","",VLOOKUP($D23,'Services AVANT Rentrée Sept.'!$A$2:$S$228,COLUMNS($A:D),FALSE)&amp;"")</f>
        <v/>
      </c>
      <c r="H23" s="75" t="str">
        <f>IF($D23="","",VLOOKUP($D23,'Services AVANT Rentrée Sept.'!$A$2:$S$228,COLUMNS($A:E),FALSE)&amp;"")</f>
        <v/>
      </c>
      <c r="I23" s="75" t="str">
        <f>IF($D23="","",VLOOKUP($D23,'Services AVANT Rentrée Sept.'!$A$2:$S$228,COLUMNS($A:F),FALSE)&amp;"")</f>
        <v/>
      </c>
      <c r="J23" s="75" t="str">
        <f>IF($D23="","",VLOOKUP($D23,'Services AVANT Rentrée Sept.'!$A$2:$S$228,COLUMNS($A:G),FALSE)&amp;"")</f>
        <v/>
      </c>
      <c r="K23" s="75" t="str">
        <f>IF($D23="","",VLOOKUP($D23,'Services AVANT Rentrée Sept.'!$A$2:$S$228,COLUMNS($A:H),FALSE)&amp;"")</f>
        <v/>
      </c>
      <c r="L23" s="75" t="str">
        <f>IF($D23="","",VLOOKUP($D23,'Services AVANT Rentrée Sept.'!$A$2:$S$228,COLUMNS($A:I),FALSE)&amp;"")</f>
        <v/>
      </c>
      <c r="M23" s="75" t="str">
        <f>IF($D23="","",VLOOKUP($D23,'Services AVANT Rentrée Sept.'!$A$2:$S$228,COLUMNS($A:J),FALSE)&amp;"")</f>
        <v/>
      </c>
      <c r="N23" s="75" t="str">
        <f>IF($D23="","",VLOOKUP($D23,'Services AVANT Rentrée Sept.'!$A$2:$S$228,COLUMNS($A:K),FALSE)&amp;"")</f>
        <v/>
      </c>
      <c r="O23" s="75" t="str">
        <f>IF($D23="","",VLOOKUP($D23,'Services AVANT Rentrée Sept.'!$A$2:$S$228,COLUMNS($A:L),FALSE)&amp;"")</f>
        <v/>
      </c>
      <c r="P23" s="75" t="str">
        <f>IF($D23="","",VLOOKUP($D23,'Services AVANT Rentrée Sept.'!$A$2:$S$228,COLUMNS($A:M),FALSE)&amp;"")</f>
        <v/>
      </c>
      <c r="Q23" s="75" t="str">
        <f>IF($D23="","",VLOOKUP($D23,'Services AVANT Rentrée Sept.'!$A$2:$S$228,COLUMNS($A:N),FALSE)&amp;"")</f>
        <v/>
      </c>
      <c r="R23" s="75" t="str">
        <f>IF($D23="","",VLOOKUP($D23,'Services AVANT Rentrée Sept.'!$A$2:$S$228,COLUMNS($A:O),FALSE)&amp;"")</f>
        <v/>
      </c>
      <c r="S23" s="75" t="str">
        <f>IF($D23="","",VLOOKUP($D23,'Services AVANT Rentrée Sept.'!$A$2:$S$228,COLUMNS($A:P),FALSE)&amp;"")</f>
        <v/>
      </c>
      <c r="T23" s="101" t="str">
        <f>IF($D23="","",VLOOKUP($D23,'Services AVANT Rentrée Sept.'!$A$2:$S$228,COLUMNS($A:Q),FALSE)&amp;"")</f>
        <v/>
      </c>
      <c r="U23" s="102" t="str">
        <f>IF($D23="","",VLOOKUP($D23,'[1]Services APRÉS Rentrée Sept'!$A$2:$R$228,COLUMNS($A:R),FALSE)&amp;"")</f>
        <v/>
      </c>
      <c r="V23" s="107"/>
      <c r="W23" s="89" t="s">
        <v>223</v>
      </c>
    </row>
    <row r="24" spans="1:23" ht="37.5" customHeight="1" x14ac:dyDescent="0.25">
      <c r="A24" s="52"/>
      <c r="B24" s="55"/>
      <c r="C24" s="47"/>
      <c r="D24" s="48"/>
      <c r="E24" s="46" t="str">
        <f>IF($D24="","",VLOOKUP($D24,'Services AVANT Rentrée Sept.'!$A$2:$S$228,COLUMNS($A:B),FALSE)&amp;"")</f>
        <v/>
      </c>
      <c r="F24" s="74" t="str">
        <f>IF($D24="","",VLOOKUP($D24,'Services AVANT Rentrée Sept.'!$A$2:$S$228,COLUMNS($A:C),FALSE)&amp;"")</f>
        <v/>
      </c>
      <c r="G24" s="75" t="str">
        <f>IF($D24="","",VLOOKUP($D24,'Services AVANT Rentrée Sept.'!$A$2:$S$228,COLUMNS($A:D),FALSE)&amp;"")</f>
        <v/>
      </c>
      <c r="H24" s="75" t="str">
        <f>IF($D24="","",VLOOKUP($D24,'Services AVANT Rentrée Sept.'!$A$2:$S$228,COLUMNS($A:E),FALSE)&amp;"")</f>
        <v/>
      </c>
      <c r="I24" s="75" t="str">
        <f>IF($D24="","",VLOOKUP($D24,'Services AVANT Rentrée Sept.'!$A$2:$S$228,COLUMNS($A:F),FALSE)&amp;"")</f>
        <v/>
      </c>
      <c r="J24" s="75" t="str">
        <f>IF($D24="","",VLOOKUP($D24,'Services AVANT Rentrée Sept.'!$A$2:$S$228,COLUMNS($A:G),FALSE)&amp;"")</f>
        <v/>
      </c>
      <c r="K24" s="75" t="str">
        <f>IF($D24="","",VLOOKUP($D24,'Services AVANT Rentrée Sept.'!$A$2:$S$228,COLUMNS($A:H),FALSE)&amp;"")</f>
        <v/>
      </c>
      <c r="L24" s="75" t="str">
        <f>IF($D24="","",VLOOKUP($D24,'Services AVANT Rentrée Sept.'!$A$2:$S$228,COLUMNS($A:I),FALSE)&amp;"")</f>
        <v/>
      </c>
      <c r="M24" s="75" t="str">
        <f>IF($D24="","",VLOOKUP($D24,'Services AVANT Rentrée Sept.'!$A$2:$S$228,COLUMNS($A:J),FALSE)&amp;"")</f>
        <v/>
      </c>
      <c r="N24" s="75" t="str">
        <f>IF($D24="","",VLOOKUP($D24,'Services AVANT Rentrée Sept.'!$A$2:$S$228,COLUMNS($A:K),FALSE)&amp;"")</f>
        <v/>
      </c>
      <c r="O24" s="75" t="str">
        <f>IF($D24="","",VLOOKUP($D24,'Services AVANT Rentrée Sept.'!$A$2:$S$228,COLUMNS($A:L),FALSE)&amp;"")</f>
        <v/>
      </c>
      <c r="P24" s="75" t="str">
        <f>IF($D24="","",VLOOKUP($D24,'Services AVANT Rentrée Sept.'!$A$2:$S$228,COLUMNS($A:M),FALSE)&amp;"")</f>
        <v/>
      </c>
      <c r="Q24" s="75" t="str">
        <f>IF($D24="","",VLOOKUP($D24,'Services AVANT Rentrée Sept.'!$A$2:$S$228,COLUMNS($A:N),FALSE)&amp;"")</f>
        <v/>
      </c>
      <c r="R24" s="75" t="str">
        <f>IF($D24="","",VLOOKUP($D24,'Services AVANT Rentrée Sept.'!$A$2:$S$228,COLUMNS($A:O),FALSE)&amp;"")</f>
        <v/>
      </c>
      <c r="S24" s="75" t="str">
        <f>IF($D24="","",VLOOKUP($D24,'Services AVANT Rentrée Sept.'!$A$2:$S$228,COLUMNS($A:P),FALSE)&amp;"")</f>
        <v/>
      </c>
      <c r="T24" s="101" t="str">
        <f>IF($D24="","",VLOOKUP($D24,'Services AVANT Rentrée Sept.'!$A$2:$S$228,COLUMNS($A:Q),FALSE)&amp;"")</f>
        <v/>
      </c>
      <c r="U24" s="108"/>
      <c r="V24" s="103"/>
      <c r="W24" s="84"/>
    </row>
    <row r="25" spans="1:23" ht="37.5" customHeight="1" x14ac:dyDescent="0.25">
      <c r="A25" s="52"/>
      <c r="B25" s="55"/>
      <c r="C25" s="47"/>
      <c r="D25" s="48"/>
      <c r="E25" s="46" t="str">
        <f>IF($D25="","",VLOOKUP($D25,'Services AVANT Rentrée Sept.'!$A$2:$S$228,COLUMNS($A:B),FALSE)&amp;"")</f>
        <v/>
      </c>
      <c r="F25" s="74" t="str">
        <f>IF($D25="","",VLOOKUP($D25,'Services AVANT Rentrée Sept.'!$A$2:$S$228,COLUMNS($A:C),FALSE)&amp;"")</f>
        <v/>
      </c>
      <c r="G25" s="75" t="str">
        <f>IF($D25="","",VLOOKUP($D25,'Services AVANT Rentrée Sept.'!$A$2:$S$228,COLUMNS($A:D),FALSE)&amp;"")</f>
        <v/>
      </c>
      <c r="H25" s="75" t="str">
        <f>IF($D25="","",VLOOKUP($D25,'Services AVANT Rentrée Sept.'!$A$2:$S$228,COLUMNS($A:E),FALSE)&amp;"")</f>
        <v/>
      </c>
      <c r="I25" s="75" t="str">
        <f>IF($D25="","",VLOOKUP($D25,'Services AVANT Rentrée Sept.'!$A$2:$S$228,COLUMNS($A:F),FALSE)&amp;"")</f>
        <v/>
      </c>
      <c r="J25" s="75" t="str">
        <f>IF($D25="","",VLOOKUP($D25,'Services AVANT Rentrée Sept.'!$A$2:$S$228,COLUMNS($A:G),FALSE)&amp;"")</f>
        <v/>
      </c>
      <c r="K25" s="75" t="str">
        <f>IF($D25="","",VLOOKUP($D25,'Services AVANT Rentrée Sept.'!$A$2:$S$228,COLUMNS($A:H),FALSE)&amp;"")</f>
        <v/>
      </c>
      <c r="L25" s="75" t="str">
        <f>IF($D25="","",VLOOKUP($D25,'Services AVANT Rentrée Sept.'!$A$2:$S$228,COLUMNS($A:I),FALSE)&amp;"")</f>
        <v/>
      </c>
      <c r="M25" s="75" t="str">
        <f>IF($D25="","",VLOOKUP($D25,'Services AVANT Rentrée Sept.'!$A$2:$S$228,COLUMNS($A:J),FALSE)&amp;"")</f>
        <v/>
      </c>
      <c r="N25" s="75" t="str">
        <f>IF($D25="","",VLOOKUP($D25,'Services AVANT Rentrée Sept.'!$A$2:$S$228,COLUMNS($A:K),FALSE)&amp;"")</f>
        <v/>
      </c>
      <c r="O25" s="75" t="str">
        <f>IF($D25="","",VLOOKUP($D25,'Services AVANT Rentrée Sept.'!$A$2:$S$228,COLUMNS($A:L),FALSE)&amp;"")</f>
        <v/>
      </c>
      <c r="P25" s="75" t="str">
        <f>IF($D25="","",VLOOKUP($D25,'Services AVANT Rentrée Sept.'!$A$2:$S$228,COLUMNS($A:M),FALSE)&amp;"")</f>
        <v/>
      </c>
      <c r="Q25" s="75" t="str">
        <f>IF($D25="","",VLOOKUP($D25,'Services AVANT Rentrée Sept.'!$A$2:$S$228,COLUMNS($A:N),FALSE)&amp;"")</f>
        <v/>
      </c>
      <c r="R25" s="75" t="str">
        <f>IF($D25="","",VLOOKUP($D25,'Services AVANT Rentrée Sept.'!$A$2:$S$228,COLUMNS($A:O),FALSE)&amp;"")</f>
        <v/>
      </c>
      <c r="S25" s="75" t="str">
        <f>IF($D25="","",VLOOKUP($D25,'Services AVANT Rentrée Sept.'!$A$2:$S$228,COLUMNS($A:P),FALSE)&amp;"")</f>
        <v/>
      </c>
      <c r="T25" s="101" t="str">
        <f>IF($D25="","",VLOOKUP($D25,'Services AVANT Rentrée Sept.'!$A$2:$S$228,COLUMNS($A:Q),FALSE)&amp;"")</f>
        <v/>
      </c>
      <c r="U25" s="108"/>
      <c r="V25" s="103"/>
      <c r="W25" s="85">
        <f>SUM(U23:U29)</f>
        <v>0</v>
      </c>
    </row>
    <row r="26" spans="1:23" ht="37.5" customHeight="1" x14ac:dyDescent="0.25">
      <c r="A26" s="52"/>
      <c r="B26" s="55"/>
      <c r="C26" s="47"/>
      <c r="D26" s="48"/>
      <c r="E26" s="46" t="str">
        <f>IF($D26="","",VLOOKUP($D26,'Services AVANT Rentrée Sept.'!$A$2:$S$228,COLUMNS($A:B),FALSE)&amp;"")</f>
        <v/>
      </c>
      <c r="F26" s="74" t="str">
        <f>IF($D26="","",VLOOKUP($D26,'Services AVANT Rentrée Sept.'!$A$2:$S$228,COLUMNS($A:C),FALSE)&amp;"")</f>
        <v/>
      </c>
      <c r="G26" s="75" t="str">
        <f>IF($D26="","",VLOOKUP($D26,'Services AVANT Rentrée Sept.'!$A$2:$S$228,COLUMNS($A:D),FALSE)&amp;"")</f>
        <v/>
      </c>
      <c r="H26" s="75" t="str">
        <f>IF($D26="","",VLOOKUP($D26,'Services AVANT Rentrée Sept.'!$A$2:$S$228,COLUMNS($A:E),FALSE)&amp;"")</f>
        <v/>
      </c>
      <c r="I26" s="75" t="str">
        <f>IF($D26="","",VLOOKUP($D26,'Services AVANT Rentrée Sept.'!$A$2:$S$228,COLUMNS($A:F),FALSE)&amp;"")</f>
        <v/>
      </c>
      <c r="J26" s="75" t="str">
        <f>IF($D26="","",VLOOKUP($D26,'Services AVANT Rentrée Sept.'!$A$2:$S$228,COLUMNS($A:G),FALSE)&amp;"")</f>
        <v/>
      </c>
      <c r="K26" s="75" t="str">
        <f>IF($D26="","",VLOOKUP($D26,'Services AVANT Rentrée Sept.'!$A$2:$S$228,COLUMNS($A:H),FALSE)&amp;"")</f>
        <v/>
      </c>
      <c r="L26" s="75" t="str">
        <f>IF($D26="","",VLOOKUP($D26,'Services AVANT Rentrée Sept.'!$A$2:$S$228,COLUMNS($A:I),FALSE)&amp;"")</f>
        <v/>
      </c>
      <c r="M26" s="75" t="str">
        <f>IF($D26="","",VLOOKUP($D26,'Services AVANT Rentrée Sept.'!$A$2:$S$228,COLUMNS($A:J),FALSE)&amp;"")</f>
        <v/>
      </c>
      <c r="N26" s="75" t="str">
        <f>IF($D26="","",VLOOKUP($D26,'Services AVANT Rentrée Sept.'!$A$2:$S$228,COLUMNS($A:K),FALSE)&amp;"")</f>
        <v/>
      </c>
      <c r="O26" s="75" t="str">
        <f>IF($D26="","",VLOOKUP($D26,'Services AVANT Rentrée Sept.'!$A$2:$S$228,COLUMNS($A:L),FALSE)&amp;"")</f>
        <v/>
      </c>
      <c r="P26" s="75" t="str">
        <f>IF($D26="","",VLOOKUP($D26,'Services AVANT Rentrée Sept.'!$A$2:$S$228,COLUMNS($A:M),FALSE)&amp;"")</f>
        <v/>
      </c>
      <c r="Q26" s="75" t="str">
        <f>IF($D26="","",VLOOKUP($D26,'Services AVANT Rentrée Sept.'!$A$2:$S$228,COLUMNS($A:N),FALSE)&amp;"")</f>
        <v/>
      </c>
      <c r="R26" s="75" t="str">
        <f>IF($D26="","",VLOOKUP($D26,'Services AVANT Rentrée Sept.'!$A$2:$S$228,COLUMNS($A:O),FALSE)&amp;"")</f>
        <v/>
      </c>
      <c r="S26" s="75" t="str">
        <f>IF($D26="","",VLOOKUP($D26,'Services AVANT Rentrée Sept.'!$A$2:$S$228,COLUMNS($A:P),FALSE)&amp;"")</f>
        <v/>
      </c>
      <c r="T26" s="101" t="str">
        <f>IF($D26="","",VLOOKUP($D26,'Services AVANT Rentrée Sept.'!$A$2:$S$228,COLUMNS($A:Q),FALSE)&amp;"")</f>
        <v/>
      </c>
      <c r="U26" s="108"/>
      <c r="V26" s="103"/>
    </row>
    <row r="27" spans="1:23" ht="37.5" customHeight="1" x14ac:dyDescent="0.25">
      <c r="A27" s="52"/>
      <c r="B27" s="55"/>
      <c r="C27" s="47"/>
      <c r="D27" s="48"/>
      <c r="E27" s="46" t="str">
        <f>IF($D27="","",VLOOKUP($D27,'Services AVANT Rentrée Sept.'!$A$2:$S$228,COLUMNS($A:B),FALSE)&amp;"")</f>
        <v/>
      </c>
      <c r="F27" s="74" t="str">
        <f>IF($D27="","",VLOOKUP($D27,'Services AVANT Rentrée Sept.'!$A$2:$S$228,COLUMNS($A:C),FALSE)&amp;"")</f>
        <v/>
      </c>
      <c r="G27" s="75" t="str">
        <f>IF($D27="","",VLOOKUP($D27,'Services AVANT Rentrée Sept.'!$A$2:$S$228,COLUMNS($A:D),FALSE)&amp;"")</f>
        <v/>
      </c>
      <c r="H27" s="75" t="str">
        <f>IF($D27="","",VLOOKUP($D27,'Services AVANT Rentrée Sept.'!$A$2:$S$228,COLUMNS($A:E),FALSE)&amp;"")</f>
        <v/>
      </c>
      <c r="I27" s="75" t="str">
        <f>IF($D27="","",VLOOKUP($D27,'Services AVANT Rentrée Sept.'!$A$2:$S$228,COLUMNS($A:F),FALSE)&amp;"")</f>
        <v/>
      </c>
      <c r="J27" s="75" t="str">
        <f>IF($D27="","",VLOOKUP($D27,'Services AVANT Rentrée Sept.'!$A$2:$S$228,COLUMNS($A:G),FALSE)&amp;"")</f>
        <v/>
      </c>
      <c r="K27" s="75" t="str">
        <f>IF($D27="","",VLOOKUP($D27,'Services AVANT Rentrée Sept.'!$A$2:$S$228,COLUMNS($A:H),FALSE)&amp;"")</f>
        <v/>
      </c>
      <c r="L27" s="75" t="str">
        <f>IF($D27="","",VLOOKUP($D27,'Services AVANT Rentrée Sept.'!$A$2:$S$228,COLUMNS($A:I),FALSE)&amp;"")</f>
        <v/>
      </c>
      <c r="M27" s="75" t="str">
        <f>IF($D27="","",VLOOKUP($D27,'Services AVANT Rentrée Sept.'!$A$2:$S$228,COLUMNS($A:J),FALSE)&amp;"")</f>
        <v/>
      </c>
      <c r="N27" s="75" t="str">
        <f>IF($D27="","",VLOOKUP($D27,'Services AVANT Rentrée Sept.'!$A$2:$S$228,COLUMNS($A:K),FALSE)&amp;"")</f>
        <v/>
      </c>
      <c r="O27" s="75" t="str">
        <f>IF($D27="","",VLOOKUP($D27,'Services AVANT Rentrée Sept.'!$A$2:$S$228,COLUMNS($A:L),FALSE)&amp;"")</f>
        <v/>
      </c>
      <c r="P27" s="75" t="str">
        <f>IF($D27="","",VLOOKUP($D27,'Services AVANT Rentrée Sept.'!$A$2:$S$228,COLUMNS($A:M),FALSE)&amp;"")</f>
        <v/>
      </c>
      <c r="Q27" s="75" t="str">
        <f>IF($D27="","",VLOOKUP($D27,'Services AVANT Rentrée Sept.'!$A$2:$S$228,COLUMNS($A:N),FALSE)&amp;"")</f>
        <v/>
      </c>
      <c r="R27" s="75" t="str">
        <f>IF($D27="","",VLOOKUP($D27,'Services AVANT Rentrée Sept.'!$A$2:$S$228,COLUMNS($A:O),FALSE)&amp;"")</f>
        <v/>
      </c>
      <c r="S27" s="75" t="str">
        <f>IF($D27="","",VLOOKUP($D27,'Services AVANT Rentrée Sept.'!$A$2:$S$228,COLUMNS($A:P),FALSE)&amp;"")</f>
        <v/>
      </c>
      <c r="T27" s="101" t="str">
        <f>IF($D27="","",VLOOKUP($D27,'Services AVANT Rentrée Sept.'!$A$2:$S$228,COLUMNS($A:Q),FALSE)&amp;"")</f>
        <v/>
      </c>
      <c r="U27" s="108"/>
      <c r="V27" s="103"/>
      <c r="W27" s="86" t="s">
        <v>224</v>
      </c>
    </row>
    <row r="28" spans="1:23" ht="37.5" customHeight="1" x14ac:dyDescent="0.25">
      <c r="A28" s="52"/>
      <c r="B28" s="55"/>
      <c r="C28" s="47"/>
      <c r="D28" s="48"/>
      <c r="E28" s="46" t="str">
        <f>IF($D28="","",VLOOKUP($D28,'Services AVANT Rentrée Sept.'!$A$2:$S$228,COLUMNS($A:B),FALSE)&amp;"")</f>
        <v/>
      </c>
      <c r="F28" s="74" t="str">
        <f>IF($D28="","",VLOOKUP($D28,'Services AVANT Rentrée Sept.'!$A$2:$S$228,COLUMNS($A:C),FALSE)&amp;"")</f>
        <v/>
      </c>
      <c r="G28" s="75" t="str">
        <f>IF($D28="","",VLOOKUP($D28,'Services AVANT Rentrée Sept.'!$A$2:$S$228,COLUMNS($A:D),FALSE)&amp;"")</f>
        <v/>
      </c>
      <c r="H28" s="75" t="str">
        <f>IF($D28="","",VLOOKUP($D28,'Services AVANT Rentrée Sept.'!$A$2:$S$228,COLUMNS($A:E),FALSE)&amp;"")</f>
        <v/>
      </c>
      <c r="I28" s="75" t="str">
        <f>IF($D28="","",VLOOKUP($D28,'Services AVANT Rentrée Sept.'!$A$2:$S$228,COLUMNS($A:F),FALSE)&amp;"")</f>
        <v/>
      </c>
      <c r="J28" s="75" t="str">
        <f>IF($D28="","",VLOOKUP($D28,'Services AVANT Rentrée Sept.'!$A$2:$S$228,COLUMNS($A:G),FALSE)&amp;"")</f>
        <v/>
      </c>
      <c r="K28" s="75" t="str">
        <f>IF($D28="","",VLOOKUP($D28,'Services AVANT Rentrée Sept.'!$A$2:$S$228,COLUMNS($A:H),FALSE)&amp;"")</f>
        <v/>
      </c>
      <c r="L28" s="75" t="str">
        <f>IF($D28="","",VLOOKUP($D28,'Services AVANT Rentrée Sept.'!$A$2:$S$228,COLUMNS($A:I),FALSE)&amp;"")</f>
        <v/>
      </c>
      <c r="M28" s="75" t="str">
        <f>IF($D28="","",VLOOKUP($D28,'Services AVANT Rentrée Sept.'!$A$2:$S$228,COLUMNS($A:J),FALSE)&amp;"")</f>
        <v/>
      </c>
      <c r="N28" s="75" t="str">
        <f>IF($D28="","",VLOOKUP($D28,'Services AVANT Rentrée Sept.'!$A$2:$S$228,COLUMNS($A:K),FALSE)&amp;"")</f>
        <v/>
      </c>
      <c r="O28" s="75" t="str">
        <f>IF($D28="","",VLOOKUP($D28,'Services AVANT Rentrée Sept.'!$A$2:$S$228,COLUMNS($A:L),FALSE)&amp;"")</f>
        <v/>
      </c>
      <c r="P28" s="75" t="str">
        <f>IF($D28="","",VLOOKUP($D28,'Services AVANT Rentrée Sept.'!$A$2:$S$228,COLUMNS($A:M),FALSE)&amp;"")</f>
        <v/>
      </c>
      <c r="Q28" s="75" t="str">
        <f>IF($D28="","",VLOOKUP($D28,'Services AVANT Rentrée Sept.'!$A$2:$S$228,COLUMNS($A:N),FALSE)&amp;"")</f>
        <v/>
      </c>
      <c r="R28" s="75" t="str">
        <f>IF($D28="","",VLOOKUP($D28,'Services AVANT Rentrée Sept.'!$A$2:$S$228,COLUMNS($A:O),FALSE)&amp;"")</f>
        <v/>
      </c>
      <c r="S28" s="75" t="str">
        <f>IF($D28="","",VLOOKUP($D28,'Services AVANT Rentrée Sept.'!$A$2:$S$228,COLUMNS($A:P),FALSE)&amp;"")</f>
        <v/>
      </c>
      <c r="T28" s="101" t="str">
        <f>IF($D28="","",VLOOKUP($D28,'Services AVANT Rentrée Sept.'!$A$2:$S$228,COLUMNS($A:Q),FALSE)&amp;"")</f>
        <v/>
      </c>
      <c r="U28" s="108"/>
      <c r="V28" s="103"/>
      <c r="W28" s="87"/>
    </row>
    <row r="29" spans="1:23" ht="37.5" customHeight="1" thickBot="1" x14ac:dyDescent="0.3">
      <c r="A29" s="52"/>
      <c r="B29" s="56"/>
      <c r="C29" s="49"/>
      <c r="D29" s="50"/>
      <c r="E29" s="51" t="str">
        <f>IF($D29="","",VLOOKUP($D29,'Services AVANT Rentrée Sept.'!$A$2:$S$228,COLUMNS($A:B),FALSE)&amp;"")</f>
        <v/>
      </c>
      <c r="F29" s="76" t="str">
        <f>IF($D29="","",VLOOKUP($D29,'Services AVANT Rentrée Sept.'!$A$2:$S$228,COLUMNS($A:C),FALSE)&amp;"")</f>
        <v/>
      </c>
      <c r="G29" s="77" t="str">
        <f>IF($D29="","",VLOOKUP($D29,'Services AVANT Rentrée Sept.'!$A$2:$S$228,COLUMNS($A:D),FALSE)&amp;"")</f>
        <v/>
      </c>
      <c r="H29" s="77" t="str">
        <f>IF($D29="","",VLOOKUP($D29,'Services AVANT Rentrée Sept.'!$A$2:$S$228,COLUMNS($A:E),FALSE)&amp;"")</f>
        <v/>
      </c>
      <c r="I29" s="77" t="str">
        <f>IF($D29="","",VLOOKUP($D29,'Services AVANT Rentrée Sept.'!$A$2:$S$228,COLUMNS($A:F),FALSE)&amp;"")</f>
        <v/>
      </c>
      <c r="J29" s="77" t="str">
        <f>IF($D29="","",VLOOKUP($D29,'Services AVANT Rentrée Sept.'!$A$2:$S$228,COLUMNS($A:G),FALSE)&amp;"")</f>
        <v/>
      </c>
      <c r="K29" s="77" t="str">
        <f>IF($D29="","",VLOOKUP($D29,'Services AVANT Rentrée Sept.'!$A$2:$S$228,COLUMNS($A:H),FALSE)&amp;"")</f>
        <v/>
      </c>
      <c r="L29" s="77" t="str">
        <f>IF($D29="","",VLOOKUP($D29,'Services AVANT Rentrée Sept.'!$A$2:$S$228,COLUMNS($A:I),FALSE)&amp;"")</f>
        <v/>
      </c>
      <c r="M29" s="77" t="str">
        <f>IF($D29="","",VLOOKUP($D29,'Services AVANT Rentrée Sept.'!$A$2:$S$228,COLUMNS($A:J),FALSE)&amp;"")</f>
        <v/>
      </c>
      <c r="N29" s="77" t="str">
        <f>IF($D29="","",VLOOKUP($D29,'Services AVANT Rentrée Sept.'!$A$2:$S$228,COLUMNS($A:K),FALSE)&amp;"")</f>
        <v/>
      </c>
      <c r="O29" s="77" t="str">
        <f>IF($D29="","",VLOOKUP($D29,'Services AVANT Rentrée Sept.'!$A$2:$S$228,COLUMNS($A:L),FALSE)&amp;"")</f>
        <v/>
      </c>
      <c r="P29" s="77" t="str">
        <f>IF($D29="","",VLOOKUP($D29,'Services AVANT Rentrée Sept.'!$A$2:$S$228,COLUMNS($A:M),FALSE)&amp;"")</f>
        <v/>
      </c>
      <c r="Q29" s="77" t="str">
        <f>IF($D29="","",VLOOKUP($D29,'Services AVANT Rentrée Sept.'!$A$2:$S$228,COLUMNS($A:N),FALSE)&amp;"")</f>
        <v/>
      </c>
      <c r="R29" s="77" t="str">
        <f>IF($D29="","",VLOOKUP($D29,'Services AVANT Rentrée Sept.'!$A$2:$S$228,COLUMNS($A:O),FALSE)&amp;"")</f>
        <v/>
      </c>
      <c r="S29" s="77" t="str">
        <f>IF($D29="","",VLOOKUP($D29,'Services AVANT Rentrée Sept.'!$A$2:$S$228,COLUMNS($A:P),FALSE)&amp;"")</f>
        <v/>
      </c>
      <c r="T29" s="104" t="str">
        <f>IF($D29="","",VLOOKUP($D29,'Services AVANT Rentrée Sept.'!$A$2:$S$228,COLUMNS($A:Q),FALSE)&amp;"")</f>
        <v/>
      </c>
      <c r="U29" s="105"/>
      <c r="V29" s="106"/>
      <c r="W29" s="88">
        <f>SUM(V23:V29)</f>
        <v>0</v>
      </c>
    </row>
    <row r="30" spans="1:23" ht="37.5" customHeight="1" x14ac:dyDescent="0.25">
      <c r="A30" s="52"/>
      <c r="B30" s="58">
        <v>0</v>
      </c>
      <c r="C30" s="45"/>
      <c r="D30" s="46"/>
      <c r="E30" s="46" t="str">
        <f>IF($D30="","",VLOOKUP($D30,'Services AVANT Rentrée Sept.'!$A$2:$S$228,COLUMNS($A:B),FALSE)&amp;"")</f>
        <v/>
      </c>
      <c r="F30" s="74" t="str">
        <f>IF($D30="","",VLOOKUP($D30,'Services AVANT Rentrée Sept.'!$A$2:$S$228,COLUMNS($A:C),FALSE)&amp;"")</f>
        <v/>
      </c>
      <c r="G30" s="75" t="str">
        <f>IF($D30="","",VLOOKUP($D30,'Services AVANT Rentrée Sept.'!$A$2:$S$228,COLUMNS($A:D),FALSE)&amp;"")</f>
        <v/>
      </c>
      <c r="H30" s="75" t="str">
        <f>IF($D30="","",VLOOKUP($D30,'Services AVANT Rentrée Sept.'!$A$2:$S$228,COLUMNS($A:E),FALSE)&amp;"")</f>
        <v/>
      </c>
      <c r="I30" s="75" t="str">
        <f>IF($D30="","",VLOOKUP($D30,'Services AVANT Rentrée Sept.'!$A$2:$S$228,COLUMNS($A:F),FALSE)&amp;"")</f>
        <v/>
      </c>
      <c r="J30" s="75" t="str">
        <f>IF($D30="","",VLOOKUP($D30,'Services AVANT Rentrée Sept.'!$A$2:$S$228,COLUMNS($A:G),FALSE)&amp;"")</f>
        <v/>
      </c>
      <c r="K30" s="75" t="str">
        <f>IF($D30="","",VLOOKUP($D30,'Services AVANT Rentrée Sept.'!$A$2:$S$228,COLUMNS($A:H),FALSE)&amp;"")</f>
        <v/>
      </c>
      <c r="L30" s="75" t="str">
        <f>IF($D30="","",VLOOKUP($D30,'Services AVANT Rentrée Sept.'!$A$2:$S$228,COLUMNS($A:I),FALSE)&amp;"")</f>
        <v/>
      </c>
      <c r="M30" s="75" t="str">
        <f>IF($D30="","",VLOOKUP($D30,'Services AVANT Rentrée Sept.'!$A$2:$S$228,COLUMNS($A:J),FALSE)&amp;"")</f>
        <v/>
      </c>
      <c r="N30" s="75" t="str">
        <f>IF($D30="","",VLOOKUP($D30,'Services AVANT Rentrée Sept.'!$A$2:$S$228,COLUMNS($A:K),FALSE)&amp;"")</f>
        <v/>
      </c>
      <c r="O30" s="75" t="str">
        <f>IF($D30="","",VLOOKUP($D30,'Services AVANT Rentrée Sept.'!$A$2:$S$228,COLUMNS($A:L),FALSE)&amp;"")</f>
        <v/>
      </c>
      <c r="P30" s="75" t="str">
        <f>IF($D30="","",VLOOKUP($D30,'Services AVANT Rentrée Sept.'!$A$2:$S$228,COLUMNS($A:M),FALSE)&amp;"")</f>
        <v/>
      </c>
      <c r="Q30" s="75" t="str">
        <f>IF($D30="","",VLOOKUP($D30,'Services AVANT Rentrée Sept.'!$A$2:$S$228,COLUMNS($A:N),FALSE)&amp;"")</f>
        <v/>
      </c>
      <c r="R30" s="75" t="str">
        <f>IF($D30="","",VLOOKUP($D30,'Services AVANT Rentrée Sept.'!$A$2:$S$228,COLUMNS($A:O),FALSE)&amp;"")</f>
        <v/>
      </c>
      <c r="S30" s="75" t="str">
        <f>IF($D30="","",VLOOKUP($D30,'Services AVANT Rentrée Sept.'!$A$2:$S$228,COLUMNS($A:P),FALSE)&amp;"")</f>
        <v/>
      </c>
      <c r="T30" s="101" t="str">
        <f>IF($D30="","",VLOOKUP($D30,'Services AVANT Rentrée Sept.'!$A$2:$S$228,COLUMNS($A:Q),FALSE)&amp;"")</f>
        <v/>
      </c>
      <c r="U30" s="102"/>
      <c r="V30" s="107"/>
      <c r="W30" s="90"/>
    </row>
    <row r="31" spans="1:23" ht="37.5" customHeight="1" x14ac:dyDescent="0.25">
      <c r="A31" s="53"/>
      <c r="B31" s="54"/>
      <c r="C31" s="47"/>
      <c r="D31" s="48"/>
      <c r="E31" s="46" t="str">
        <f>IF($D31="","",VLOOKUP($D31,'Services AVANT Rentrée Sept.'!$A$2:$S$228,COLUMNS($A:B),FALSE)&amp;"")</f>
        <v/>
      </c>
      <c r="F31" s="74" t="str">
        <f>IF($D31="","",VLOOKUP($D31,'Services AVANT Rentrée Sept.'!$A$2:$S$228,COLUMNS($A:C),FALSE)&amp;"")</f>
        <v/>
      </c>
      <c r="G31" s="75" t="str">
        <f>IF($D31="","",VLOOKUP($D31,'Services AVANT Rentrée Sept.'!$A$2:$S$228,COLUMNS($A:D),FALSE)&amp;"")</f>
        <v/>
      </c>
      <c r="H31" s="75" t="str">
        <f>IF($D31="","",VLOOKUP($D31,'Services AVANT Rentrée Sept.'!$A$2:$S$228,COLUMNS($A:E),FALSE)&amp;"")</f>
        <v/>
      </c>
      <c r="I31" s="75" t="str">
        <f>IF($D31="","",VLOOKUP($D31,'Services AVANT Rentrée Sept.'!$A$2:$S$228,COLUMNS($A:F),FALSE)&amp;"")</f>
        <v/>
      </c>
      <c r="J31" s="75" t="str">
        <f>IF($D31="","",VLOOKUP($D31,'Services AVANT Rentrée Sept.'!$A$2:$S$228,COLUMNS($A:G),FALSE)&amp;"")</f>
        <v/>
      </c>
      <c r="K31" s="75" t="str">
        <f>IF($D31="","",VLOOKUP($D31,'Services AVANT Rentrée Sept.'!$A$2:$S$228,COLUMNS($A:H),FALSE)&amp;"")</f>
        <v/>
      </c>
      <c r="L31" s="75" t="str">
        <f>IF($D31="","",VLOOKUP($D31,'Services AVANT Rentrée Sept.'!$A$2:$S$228,COLUMNS($A:I),FALSE)&amp;"")</f>
        <v/>
      </c>
      <c r="M31" s="75" t="str">
        <f>IF($D31="","",VLOOKUP($D31,'Services AVANT Rentrée Sept.'!$A$2:$S$228,COLUMNS($A:J),FALSE)&amp;"")</f>
        <v/>
      </c>
      <c r="N31" s="75" t="str">
        <f>IF($D31="","",VLOOKUP($D31,'Services AVANT Rentrée Sept.'!$A$2:$S$228,COLUMNS($A:K),FALSE)&amp;"")</f>
        <v/>
      </c>
      <c r="O31" s="75" t="str">
        <f>IF($D31="","",VLOOKUP($D31,'Services AVANT Rentrée Sept.'!$A$2:$S$228,COLUMNS($A:L),FALSE)&amp;"")</f>
        <v/>
      </c>
      <c r="P31" s="75" t="str">
        <f>IF($D31="","",VLOOKUP($D31,'Services AVANT Rentrée Sept.'!$A$2:$S$228,COLUMNS($A:M),FALSE)&amp;"")</f>
        <v/>
      </c>
      <c r="Q31" s="75" t="str">
        <f>IF($D31="","",VLOOKUP($D31,'Services AVANT Rentrée Sept.'!$A$2:$S$228,COLUMNS($A:N),FALSE)&amp;"")</f>
        <v/>
      </c>
      <c r="R31" s="75" t="str">
        <f>IF($D31="","",VLOOKUP($D31,'Services AVANT Rentrée Sept.'!$A$2:$S$228,COLUMNS($A:O),FALSE)&amp;"")</f>
        <v/>
      </c>
      <c r="S31" s="75" t="str">
        <f>IF($D31="","",VLOOKUP($D31,'Services AVANT Rentrée Sept.'!$A$2:$S$228,COLUMNS($A:P),FALSE)&amp;"")</f>
        <v/>
      </c>
      <c r="T31" s="101" t="str">
        <f>IF($D31="","",VLOOKUP($D31,'Services AVANT Rentrée Sept.'!$A$2:$S$228,COLUMNS($A:Q),FALSE)&amp;"")</f>
        <v/>
      </c>
      <c r="U31" s="108"/>
      <c r="V31" s="103"/>
      <c r="W31" s="91"/>
    </row>
    <row r="32" spans="1:23" ht="15.75" thickBot="1" x14ac:dyDescent="0.3"/>
    <row r="33" spans="3:13" ht="23.45" customHeight="1" x14ac:dyDescent="0.25">
      <c r="C33" s="59" t="s">
        <v>225</v>
      </c>
      <c r="D33" s="61">
        <f>COUNTIF($D$2:$E$32,"MATIN")</f>
        <v>3</v>
      </c>
      <c r="E33" s="63" t="s">
        <v>226</v>
      </c>
      <c r="F33" s="63"/>
      <c r="G33" s="79">
        <f>COUNTIF($D$2:$E$32,"APRES-MIDI")</f>
        <v>0</v>
      </c>
      <c r="H33" s="109" t="s">
        <v>227</v>
      </c>
      <c r="I33" s="109"/>
      <c r="J33" s="110">
        <f>COUNTIF($D$2:$E$32,"COUPURE")</f>
        <v>0</v>
      </c>
    </row>
    <row r="34" spans="3:13" ht="15.75" thickBot="1" x14ac:dyDescent="0.3">
      <c r="C34" s="60"/>
      <c r="D34" s="62"/>
      <c r="E34" s="64"/>
      <c r="F34" s="64"/>
      <c r="G34" s="80"/>
      <c r="H34" s="111"/>
      <c r="I34" s="111"/>
      <c r="J34" s="112"/>
    </row>
    <row r="35" spans="3:13" ht="24" customHeight="1" x14ac:dyDescent="0.25">
      <c r="C35" s="67" t="s">
        <v>228</v>
      </c>
      <c r="D35" s="69">
        <f>COUNTIF($D$2:$E$32,"REPOS")</f>
        <v>0</v>
      </c>
      <c r="E35" s="65" t="s">
        <v>229</v>
      </c>
      <c r="F35" s="65"/>
      <c r="G35" s="81">
        <f>COUNTIF($D$2:$E$32,"DISPO")</f>
        <v>0</v>
      </c>
      <c r="H35" s="113" t="s">
        <v>230</v>
      </c>
      <c r="I35" s="113"/>
      <c r="J35" s="114">
        <f>COUNTIF($D$2:$E$32,"CONGÉ")</f>
        <v>0</v>
      </c>
      <c r="K35" s="113" t="s">
        <v>231</v>
      </c>
      <c r="L35" s="113"/>
      <c r="M35" s="115">
        <f>COUNTIF($D$2:$E$32,"FÉRIÉ")</f>
        <v>0</v>
      </c>
    </row>
    <row r="36" spans="3:13" ht="15.75" thickBot="1" x14ac:dyDescent="0.3">
      <c r="C36" s="68"/>
      <c r="D36" s="70"/>
      <c r="E36" s="66"/>
      <c r="F36" s="66"/>
      <c r="G36" s="82"/>
      <c r="H36" s="116"/>
      <c r="I36" s="116"/>
      <c r="J36" s="117"/>
      <c r="K36" s="116"/>
      <c r="L36" s="116"/>
      <c r="M36" s="118"/>
    </row>
  </sheetData>
  <mergeCells count="28">
    <mergeCell ref="J33:J34"/>
    <mergeCell ref="K35:L36"/>
    <mergeCell ref="M35:M36"/>
    <mergeCell ref="C35:C36"/>
    <mergeCell ref="D35:D36"/>
    <mergeCell ref="E35:F36"/>
    <mergeCell ref="G35:G36"/>
    <mergeCell ref="H35:I36"/>
    <mergeCell ref="J35:J36"/>
    <mergeCell ref="C33:C34"/>
    <mergeCell ref="D33:D34"/>
    <mergeCell ref="E33:F34"/>
    <mergeCell ref="G33:G34"/>
    <mergeCell ref="H33:I34"/>
    <mergeCell ref="A2:A31"/>
    <mergeCell ref="B2:B8"/>
    <mergeCell ref="W2:W3"/>
    <mergeCell ref="W6:W7"/>
    <mergeCell ref="B9:B15"/>
    <mergeCell ref="W9:W10"/>
    <mergeCell ref="W13:W14"/>
    <mergeCell ref="B16:B22"/>
    <mergeCell ref="W16:W17"/>
    <mergeCell ref="W20:W21"/>
    <mergeCell ref="B23:B29"/>
    <mergeCell ref="W23:W24"/>
    <mergeCell ref="W27:W28"/>
    <mergeCell ref="B30:B31"/>
  </mergeCells>
  <conditionalFormatting sqref="F9:T14 F16:T21 F23:T28 F30:V30 F31:U31">
    <cfRule type="expression" dxfId="19" priority="19">
      <formula>$D9="REPOS"</formula>
    </cfRule>
  </conditionalFormatting>
  <conditionalFormatting sqref="F15:T15 F22:T22 F29:T29">
    <cfRule type="expression" dxfId="18" priority="20">
      <formula>$D9="REPOS"</formula>
    </cfRule>
  </conditionalFormatting>
  <conditionalFormatting sqref="F30:V30 F9:T29 F31:U31">
    <cfRule type="expression" dxfId="17" priority="16">
      <formula>$D9="DISPO"</formula>
    </cfRule>
    <cfRule type="expression" dxfId="16" priority="17">
      <formula>$D9="CONGÉ"</formula>
    </cfRule>
    <cfRule type="expression" dxfId="15" priority="18">
      <formula>$D9="FÉRIÉ"</formula>
    </cfRule>
  </conditionalFormatting>
  <conditionalFormatting sqref="U9:V9 U10:U14">
    <cfRule type="expression" dxfId="14" priority="14">
      <formula>$D9="REPOS"</formula>
    </cfRule>
  </conditionalFormatting>
  <conditionalFormatting sqref="U15">
    <cfRule type="expression" dxfId="13" priority="15">
      <formula>$D9="REPOS"</formula>
    </cfRule>
  </conditionalFormatting>
  <conditionalFormatting sqref="U9:V9 U10:U15">
    <cfRule type="expression" dxfId="12" priority="11">
      <formula>$D9="DISPO"</formula>
    </cfRule>
    <cfRule type="expression" dxfId="11" priority="12">
      <formula>$D9="CONGÉ"</formula>
    </cfRule>
    <cfRule type="expression" dxfId="10" priority="13">
      <formula>$D9="FÉRIÉ"</formula>
    </cfRule>
  </conditionalFormatting>
  <conditionalFormatting sqref="U16:V16 U17:U21">
    <cfRule type="expression" dxfId="9" priority="9">
      <formula>$D16="REPOS"</formula>
    </cfRule>
  </conditionalFormatting>
  <conditionalFormatting sqref="U22">
    <cfRule type="expression" dxfId="8" priority="10">
      <formula>$D16="REPOS"</formula>
    </cfRule>
  </conditionalFormatting>
  <conditionalFormatting sqref="U16:V16 U17:U22">
    <cfRule type="expression" dxfId="7" priority="6">
      <formula>$D16="DISPO"</formula>
    </cfRule>
    <cfRule type="expression" dxfId="6" priority="7">
      <formula>$D16="CONGÉ"</formula>
    </cfRule>
    <cfRule type="expression" dxfId="5" priority="8">
      <formula>$D16="FÉRIÉ"</formula>
    </cfRule>
  </conditionalFormatting>
  <conditionalFormatting sqref="U23:V23 U24:U28">
    <cfRule type="expression" dxfId="4" priority="4">
      <formula>$D23="REPOS"</formula>
    </cfRule>
  </conditionalFormatting>
  <conditionalFormatting sqref="U29">
    <cfRule type="expression" dxfId="3" priority="5">
      <formula>$D23="REPOS"</formula>
    </cfRule>
  </conditionalFormatting>
  <conditionalFormatting sqref="U23:V23 U24:U29">
    <cfRule type="expression" dxfId="2" priority="1">
      <formula>$D23="DISPO"</formula>
    </cfRule>
    <cfRule type="expression" dxfId="1" priority="2">
      <formula>$D23="CONGÉ"</formula>
    </cfRule>
    <cfRule type="expression" dxfId="0" priority="3">
      <formula>$D23="FÉRIÉ"</formula>
    </cfRule>
  </conditionalFormatting>
  <pageMargins left="0.7" right="0.7" top="0.75" bottom="0.75" header="0.3" footer="0.3"/>
  <pageSetup paperSize="9" scale="38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Services AVANT Rentrée Sept.</vt:lpstr>
      <vt:lpstr>MOIS VIERGE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Eric</cp:lastModifiedBy>
  <dcterms:created xsi:type="dcterms:W3CDTF">2020-09-27T14:29:24Z</dcterms:created>
  <dcterms:modified xsi:type="dcterms:W3CDTF">2020-09-27T16:52:07Z</dcterms:modified>
</cp:coreProperties>
</file>