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240" yWindow="300" windowWidth="25440" windowHeight="15765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4" i="1" l="1"/>
  <c r="Z4" i="1"/>
  <c r="AA4" i="1"/>
  <c r="AM4" i="1"/>
  <c r="AO4" i="1"/>
  <c r="P5" i="1"/>
  <c r="Z5" i="1"/>
  <c r="AA5" i="1"/>
  <c r="AM5" i="1"/>
  <c r="AO5" i="1"/>
  <c r="P6" i="1"/>
  <c r="Z6" i="1"/>
  <c r="AA6" i="1"/>
  <c r="AM6" i="1"/>
  <c r="AO6" i="1"/>
  <c r="P7" i="1"/>
  <c r="Z7" i="1"/>
  <c r="AA7" i="1"/>
  <c r="AM7" i="1"/>
  <c r="AO7" i="1"/>
  <c r="P8" i="1"/>
  <c r="Z8" i="1"/>
  <c r="AA8" i="1"/>
  <c r="AM8" i="1"/>
  <c r="AO8" i="1"/>
  <c r="P9" i="1"/>
  <c r="Z9" i="1"/>
  <c r="AA9" i="1"/>
  <c r="AM9" i="1"/>
  <c r="AO9" i="1"/>
  <c r="P10" i="1"/>
  <c r="Z10" i="1"/>
  <c r="AA10" i="1"/>
  <c r="AM10" i="1"/>
  <c r="AO10" i="1"/>
  <c r="P11" i="1"/>
  <c r="Z11" i="1"/>
  <c r="AA11" i="1"/>
  <c r="AM11" i="1"/>
  <c r="AO11" i="1"/>
  <c r="P12" i="1"/>
  <c r="Z12" i="1"/>
  <c r="AA12" i="1"/>
  <c r="AM12" i="1"/>
  <c r="AO12" i="1"/>
  <c r="P13" i="1"/>
  <c r="Z13" i="1"/>
  <c r="AA13" i="1"/>
  <c r="AM13" i="1"/>
  <c r="AO13" i="1"/>
  <c r="AC5" i="1"/>
  <c r="AD5" i="1"/>
  <c r="AE5" i="1"/>
  <c r="AF5" i="1"/>
  <c r="AC4" i="1"/>
  <c r="AD4" i="1"/>
  <c r="AE4" i="1"/>
  <c r="AF4" i="1"/>
  <c r="AC6" i="1"/>
  <c r="AD6" i="1"/>
  <c r="AE6" i="1"/>
  <c r="AF6" i="1"/>
  <c r="AC7" i="1"/>
  <c r="AD7" i="1"/>
  <c r="AE7" i="1"/>
  <c r="AF7" i="1"/>
  <c r="AC8" i="1"/>
  <c r="AD8" i="1"/>
  <c r="AE8" i="1"/>
  <c r="AF8" i="1"/>
  <c r="AC9" i="1"/>
  <c r="AD9" i="1"/>
  <c r="AE9" i="1"/>
  <c r="AF9" i="1"/>
  <c r="AC10" i="1"/>
  <c r="AD10" i="1"/>
  <c r="AE10" i="1"/>
  <c r="AF10" i="1"/>
  <c r="AC11" i="1"/>
  <c r="AD11" i="1"/>
  <c r="AE11" i="1"/>
  <c r="AF11" i="1"/>
  <c r="AC12" i="1"/>
  <c r="AD12" i="1"/>
  <c r="AE12" i="1"/>
  <c r="AF12" i="1"/>
  <c r="AC13" i="1"/>
  <c r="AD13" i="1"/>
  <c r="AE13" i="1"/>
  <c r="AF13" i="1"/>
  <c r="AG5" i="1"/>
  <c r="AG4" i="1"/>
  <c r="AG6" i="1"/>
  <c r="AG7" i="1"/>
  <c r="AG8" i="1"/>
  <c r="AG9" i="1"/>
  <c r="AG10" i="1"/>
  <c r="AG11" i="1"/>
  <c r="AG12" i="1"/>
  <c r="AG13" i="1"/>
  <c r="AH5" i="1"/>
  <c r="AH4" i="1"/>
  <c r="AH6" i="1"/>
  <c r="AH7" i="1"/>
  <c r="AH8" i="1"/>
  <c r="AH9" i="1"/>
  <c r="AH10" i="1"/>
  <c r="AH11" i="1"/>
  <c r="AH12" i="1"/>
  <c r="AH13" i="1"/>
  <c r="AJ5" i="1"/>
  <c r="AJ4" i="1"/>
  <c r="AJ6" i="1"/>
  <c r="AJ7" i="1"/>
  <c r="AJ8" i="1"/>
  <c r="AJ9" i="1"/>
  <c r="AJ10" i="1"/>
  <c r="AJ11" i="1"/>
  <c r="AJ12" i="1"/>
  <c r="AJ13" i="1"/>
  <c r="AI5" i="1"/>
  <c r="AI4" i="1"/>
  <c r="AI6" i="1"/>
  <c r="AI7" i="1"/>
  <c r="AI8" i="1"/>
  <c r="AI9" i="1"/>
  <c r="AI10" i="1"/>
  <c r="AI11" i="1"/>
  <c r="AI12" i="1"/>
  <c r="AI13" i="1"/>
  <c r="AK5" i="1"/>
  <c r="AK4" i="1"/>
  <c r="AK6" i="1"/>
  <c r="AK7" i="1"/>
  <c r="AK8" i="1"/>
  <c r="AK9" i="1"/>
  <c r="AK10" i="1"/>
  <c r="AK11" i="1"/>
  <c r="AK12" i="1"/>
  <c r="AK13" i="1"/>
  <c r="A5" i="1"/>
  <c r="A6" i="1"/>
  <c r="A7" i="1"/>
  <c r="A8" i="1"/>
  <c r="A9" i="1"/>
  <c r="A10" i="1"/>
  <c r="A11" i="1"/>
  <c r="A12" i="1"/>
  <c r="A13" i="1"/>
  <c r="A4" i="1"/>
  <c r="B13" i="1"/>
  <c r="B12" i="1"/>
  <c r="B11" i="1"/>
  <c r="B10" i="1"/>
  <c r="B9" i="1"/>
  <c r="B8" i="1"/>
  <c r="B7" i="1"/>
  <c r="B6" i="1"/>
  <c r="B5" i="1"/>
  <c r="B4" i="1"/>
  <c r="D5" i="1"/>
  <c r="D6" i="1"/>
  <c r="D7" i="1"/>
  <c r="D8" i="1"/>
  <c r="D9" i="1"/>
  <c r="D10" i="1"/>
  <c r="D11" i="1"/>
  <c r="D12" i="1"/>
  <c r="D13" i="1"/>
  <c r="D4" i="1"/>
</calcChain>
</file>

<file path=xl/sharedStrings.xml><?xml version="1.0" encoding="utf-8"?>
<sst xmlns="http://schemas.openxmlformats.org/spreadsheetml/2006/main" count="45" uniqueCount="44">
  <si>
    <t>Score Brut</t>
  </si>
  <si>
    <t>Score Net</t>
  </si>
  <si>
    <t>Total des 9 derniers trous du 10 au 18</t>
  </si>
  <si>
    <t>Total des 6 derniers trous du 13 au 18</t>
  </si>
  <si>
    <t>Total des 3 derniers trous du 16 au 18</t>
  </si>
  <si>
    <t>TROUS N°</t>
  </si>
  <si>
    <r>
      <t xml:space="preserve">SCORES REALISES EN </t>
    </r>
    <r>
      <rPr>
        <b/>
        <sz val="14"/>
        <color theme="1"/>
        <rFont val="Calibri"/>
        <family val="2"/>
        <scheme val="minor"/>
      </rPr>
      <t>BRUT</t>
    </r>
  </si>
  <si>
    <t>Rang</t>
  </si>
  <si>
    <t>Nom et Prénom du joueur</t>
  </si>
  <si>
    <t>Index</t>
  </si>
  <si>
    <t xml:space="preserve"> Total des 9 premiers trous</t>
  </si>
  <si>
    <t xml:space="preserve"> Total des 9 derniers trous</t>
  </si>
  <si>
    <t>110513823090806050604040504101504060605040504</t>
  </si>
  <si>
    <t>103443116040606050604040504101504060604050405</t>
  </si>
  <si>
    <t>105463318060606050604040504101504060605040504</t>
  </si>
  <si>
    <t>108493621080706050604040504101504060605040405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</si>
  <si>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</si>
  <si>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</si>
  <si>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</si>
  <si>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</si>
  <si>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</si>
  <si>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</si>
  <si>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</si>
  <si>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</si>
  <si>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</si>
  <si>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</si>
  <si>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Je saisis les scores des joueurs amateurs (golf) dans les colonne G à Y. Les 5 premiers joueurs ont réalisé le même score de 98 (colonne AA)</t>
  </si>
  <si>
    <t xml:space="preserve">Merci de m'aider à solutionner ce problème </t>
  </si>
  <si>
    <t>Je souhaitera avoir le tableau de la colonne AG qui pourra départager correctement les joueurs à égalité, ce qui me donne le bon classement (colonne C)</t>
  </si>
  <si>
    <t>Pour les départager, je dois comparer le score des 9 derniers trous (colonne AC). Ces 5 joueurs ont réalisés le même total pour les 9 derniers trous (55), je dois comparer les 6 derniers trous (colonne AD)</t>
  </si>
  <si>
    <t xml:space="preserve">Comme l'égalité subsiste, je dois comparer les 3 derniers trous (colonne AE). Tant que l'égalité subsiste, je dois continuer à comparer et remonter au score du trou n°18 (colonne Y) ensuite le score du trou n° 17 (colonne X) </t>
  </si>
  <si>
    <t>puis le 16, 15, 14 et ainsi de suite jusqu'au score du trou n° 1 (colonne G)</t>
  </si>
  <si>
    <t>J'utilise habituellement la formule dans la colonne AF qui est limitée à 15 chiffres mais malheureusement dans la présente simulation, les 5 joueurs restent à égalité</t>
  </si>
  <si>
    <t>098554227100908050604040504040504060605040405</t>
  </si>
  <si>
    <t>098554227100908050604040504040504060605040504</t>
  </si>
  <si>
    <t>098554227100908050604040504040504060605050404</t>
  </si>
  <si>
    <t>098554227100908050604040504040504060604040505</t>
  </si>
  <si>
    <t>098554227100908050604040504040504060604050405</t>
  </si>
  <si>
    <t>099554227100908050604040504040504060604050406</t>
  </si>
  <si>
    <t>Formule type pour AG4:AG13 :
=texte(AA4;"000")&amp;texte(AC4;"00")&amp;texte(AD4;"00")&amp; etc...</t>
  </si>
  <si>
    <t>totaux trous</t>
  </si>
  <si>
    <t>trous 18-13</t>
  </si>
  <si>
    <t>trous 12-7</t>
  </si>
  <si>
    <t>trous 6-1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</si>
</sst>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1" fontId="0" fillId="0" borderId="0" xfId="0" applyNumberFormat="1"/>
    <xf numFmtId="0" fontId="0" fillId="0" borderId="1" xfId="0" applyBorder="1"/>
    <xf numFmtId="1" fontId="3" fillId="0" borderId="0" xfId="0" applyNumberFormat="1" applyFont="1" applyFill="1" applyBorder="1" applyAlignment="1" applyProtection="1">
      <alignment vertical="center"/>
      <protection locked="0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0" fillId="0" borderId="0" xfId="0" applyNumberFormat="1" applyAlignment="1">
      <alignment vertical="center"/>
    </xf>
    <xf numFmtId="0" fontId="0" fillId="3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" fontId="0" fillId="0" borderId="0" xfId="0" applyNumberFormat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1" fontId="0" fillId="0" borderId="1" xfId="0" applyNumberFormat="1" applyBorder="1"/>
    <xf numFmtId="49" fontId="0" fillId="0" borderId="0" xfId="0" applyNumberFormat="1"/>
    <xf numFmtId="49" fontId="0" fillId="0" borderId="1" xfId="0" applyNumberFormat="1" applyBorder="1" applyAlignment="1">
      <alignment horizontal="right"/>
    </xf>
    <xf numFmtId="49" fontId="5" fillId="0" borderId="0" xfId="0" quotePrefix="1" applyNumberFormat="1" applyFont="1" applyAlignment="1">
      <alignment vertical="center" wrapText="1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</cellXfs>
  <cellStyles count="7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O25"/>
  <sheetViews>
    <sheetView tabSelected="1" workbookViewId="0">
      <selection activeCell="AK4" sqref="AK4"/>
    </sheetView>
  </sheetViews>
  <sheetFormatPr baseColWidth="10" defaultRowHeight="15.75" x14ac:dyDescent="0.25"/>
  <cols>
    <col min="4" max="4" width="5.5" style="3" bestFit="1" customWidth="1"/>
    <col min="5" max="5" width="14.875" customWidth="1"/>
    <col min="6" max="6" width="5.875" style="5" bestFit="1" customWidth="1"/>
    <col min="7" max="15" width="3.125" style="1" customWidth="1"/>
    <col min="16" max="16" width="10.125" style="1" customWidth="1"/>
    <col min="17" max="25" width="3.125" style="1" customWidth="1"/>
    <col min="26" max="26" width="10.5" style="1" bestFit="1" customWidth="1"/>
    <col min="27" max="27" width="7.125" style="2" customWidth="1"/>
    <col min="28" max="28" width="6.125" style="4" customWidth="1"/>
    <col min="29" max="32" width="11.625" customWidth="1"/>
    <col min="33" max="37" width="14" customWidth="1"/>
    <col min="38" max="38" width="4" customWidth="1"/>
    <col min="39" max="39" width="16.5" style="6" bestFit="1" customWidth="1"/>
    <col min="40" max="40" width="49.875" style="28" customWidth="1"/>
    <col min="41" max="41" width="8" customWidth="1"/>
    <col min="42" max="45" width="2.875" customWidth="1"/>
  </cols>
  <sheetData>
    <row r="2" spans="1:41" ht="18.75" x14ac:dyDescent="0.3">
      <c r="D2" s="9"/>
      <c r="E2" s="7"/>
      <c r="F2" s="10"/>
      <c r="G2" s="33" t="s">
        <v>5</v>
      </c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2" t="s">
        <v>6</v>
      </c>
      <c r="AB2" s="32"/>
      <c r="AC2" s="32"/>
      <c r="AD2" s="32"/>
      <c r="AE2" s="32"/>
      <c r="AF2" s="34"/>
      <c r="AG2" s="34"/>
      <c r="AH2" s="34"/>
      <c r="AI2" s="34"/>
      <c r="AJ2" s="34"/>
      <c r="AK2" s="34"/>
      <c r="AL2" s="34"/>
    </row>
    <row r="3" spans="1:41" s="14" customFormat="1" ht="63" x14ac:dyDescent="0.25">
      <c r="B3" s="15" t="s">
        <v>7</v>
      </c>
      <c r="C3" s="12"/>
      <c r="D3" s="17" t="s">
        <v>7</v>
      </c>
      <c r="E3" s="15" t="s">
        <v>8</v>
      </c>
      <c r="F3" s="21" t="s">
        <v>9</v>
      </c>
      <c r="G3" s="19">
        <v>1</v>
      </c>
      <c r="H3" s="19">
        <v>2</v>
      </c>
      <c r="I3" s="19">
        <v>3</v>
      </c>
      <c r="J3" s="19">
        <v>4</v>
      </c>
      <c r="K3" s="19">
        <v>5</v>
      </c>
      <c r="L3" s="19">
        <v>6</v>
      </c>
      <c r="M3" s="19">
        <v>7</v>
      </c>
      <c r="N3" s="19">
        <v>8</v>
      </c>
      <c r="O3" s="19">
        <v>9</v>
      </c>
      <c r="P3" s="24" t="s">
        <v>10</v>
      </c>
      <c r="Q3" s="19">
        <v>10</v>
      </c>
      <c r="R3" s="19">
        <v>11</v>
      </c>
      <c r="S3" s="19">
        <v>12</v>
      </c>
      <c r="T3" s="19">
        <v>13</v>
      </c>
      <c r="U3" s="19">
        <v>14</v>
      </c>
      <c r="V3" s="19">
        <v>15</v>
      </c>
      <c r="W3" s="19">
        <v>16</v>
      </c>
      <c r="X3" s="19">
        <v>17</v>
      </c>
      <c r="Y3" s="19">
        <v>18</v>
      </c>
      <c r="Z3" s="24" t="s">
        <v>11</v>
      </c>
      <c r="AA3" s="15" t="s">
        <v>0</v>
      </c>
      <c r="AB3" s="16" t="s">
        <v>1</v>
      </c>
      <c r="AC3" s="15" t="s">
        <v>2</v>
      </c>
      <c r="AD3" s="15" t="s">
        <v>3</v>
      </c>
      <c r="AE3" s="15" t="s">
        <v>4</v>
      </c>
      <c r="AF3" s="35" t="s">
        <v>40</v>
      </c>
      <c r="AG3" s="35" t="s">
        <v>41</v>
      </c>
      <c r="AH3" s="35" t="s">
        <v>42</v>
      </c>
      <c r="AI3" s="35" t="s">
        <v>43</v>
      </c>
      <c r="AJ3" s="35"/>
      <c r="AK3" s="35"/>
      <c r="AL3" s="35"/>
      <c r="AM3" s="18"/>
      <c r="AN3" s="30" t="s">
        <v>39</v>
      </c>
    </row>
    <row r="4" spans="1:41" x14ac:dyDescent="0.25">
      <c r="A4">
        <f>RANK(AK4,$AK$4:$AK$13,1)</f>
        <v>3</v>
      </c>
      <c r="B4" s="31">
        <f>1+SUM($AN4&gt;$AN$4,$AN4&gt;$AN$5,$AN4&gt;$AN$6,$AN4&gt;$AN$7,$AN4&gt;$AN$8,$AN4&gt;$AN$9,$AN4&gt;$AN$10,$AN4&gt;$AN$11,$AN4&gt;$AN$12,$AN4&gt;$AN$13)</f>
        <v>3</v>
      </c>
      <c r="C4" s="3">
        <v>3</v>
      </c>
      <c r="D4" s="9">
        <f>RANK(AM4,$AM$4:$AM$13,1)</f>
        <v>1</v>
      </c>
      <c r="E4" s="22" t="s">
        <v>16</v>
      </c>
      <c r="F4" s="10">
        <v>24.5</v>
      </c>
      <c r="G4" s="11">
        <v>5</v>
      </c>
      <c r="H4" s="11">
        <v>4</v>
      </c>
      <c r="I4" s="11">
        <v>4</v>
      </c>
      <c r="J4" s="11">
        <v>5</v>
      </c>
      <c r="K4" s="11">
        <v>6</v>
      </c>
      <c r="L4" s="11">
        <v>6</v>
      </c>
      <c r="M4" s="11">
        <v>4</v>
      </c>
      <c r="N4" s="11">
        <v>5</v>
      </c>
      <c r="O4" s="11">
        <v>4</v>
      </c>
      <c r="P4" s="11">
        <f>SUM(G4:O4)</f>
        <v>43</v>
      </c>
      <c r="Q4" s="11">
        <v>4</v>
      </c>
      <c r="R4" s="11">
        <v>5</v>
      </c>
      <c r="S4" s="11">
        <v>4</v>
      </c>
      <c r="T4" s="11">
        <v>4</v>
      </c>
      <c r="U4" s="11">
        <v>6</v>
      </c>
      <c r="V4" s="11">
        <v>5</v>
      </c>
      <c r="W4" s="11">
        <v>8</v>
      </c>
      <c r="X4" s="11">
        <v>9</v>
      </c>
      <c r="Y4" s="11">
        <v>10</v>
      </c>
      <c r="Z4" s="11">
        <f>SUM(Q4:Y4)</f>
        <v>55</v>
      </c>
      <c r="AA4" s="20">
        <f>P4+Z4</f>
        <v>98</v>
      </c>
      <c r="AB4" s="11"/>
      <c r="AC4" s="11">
        <f>SUM(Q4:Y4)</f>
        <v>55</v>
      </c>
      <c r="AD4" s="11">
        <f>SUM(T4:Y4)</f>
        <v>42</v>
      </c>
      <c r="AE4" s="11">
        <f>SUM(W4:Y4)</f>
        <v>27</v>
      </c>
      <c r="AF4" s="11">
        <f>((AA4*1000+AC4)*100+AD4)*100+AE4</f>
        <v>980554227</v>
      </c>
      <c r="AG4" s="11">
        <f>((((Y4*100+X4)*100+W4)*100+V4)*100+U4)*100+T4</f>
        <v>100908050604</v>
      </c>
      <c r="AH4" s="11">
        <f>((((S4*100+R4)*100+Q4)*100+O4)*100+N4)*100+M4</f>
        <v>40504040504</v>
      </c>
      <c r="AI4" s="11">
        <f>((((L4*100+K4)*100+J4)*100+I4)*100+H4)*100+G4</f>
        <v>60605040405</v>
      </c>
      <c r="AJ4" s="36">
        <f>RANK(AF4,$AF$4:$AF$13,1)+RANK(AG4,$AG$4:$AG$13,1)/1000+RANK(AH4,$AH$4:$AH$13,1)/1000000</f>
        <v>1.0050009999999998</v>
      </c>
      <c r="AK4" s="36">
        <f>RANK(AJ4,$AJ$4:$AJ$13,1)+RANK(AI4,$AI$4:$AI$13,1)/1000</f>
        <v>1.0049999999999999</v>
      </c>
      <c r="AL4" s="36"/>
      <c r="AM4" s="27">
        <f t="shared" ref="AM4:AM13" si="0">IF($AA4="","",AA4*1000000000000+SUM(Q4:Y4)*10000000000+SUM(T4:Y4)*100000000+(SUM(W4:Y4)*1000000+Y4*10000+X4*100+W4))</f>
        <v>98554227100908</v>
      </c>
      <c r="AN4" s="29" t="s">
        <v>33</v>
      </c>
      <c r="AO4">
        <f>1+SUM($AN4&gt;$AN$4,$AN4&gt;$AN$5,$AN4&gt;$AN$6,$AN4&gt;$AN$7,$AN4&gt;$AN$8,$AN4&gt;$AN$9,$AN4&gt;$AN$10,$AN4&gt;$AN$11,$AN4&gt;$AN$12,$AN4&gt;$AN$13)</f>
        <v>3</v>
      </c>
    </row>
    <row r="5" spans="1:41" x14ac:dyDescent="0.25">
      <c r="A5">
        <f t="shared" ref="A5:A13" si="1">RANK(AK5,$AK$4:$AK$13,1)</f>
        <v>4</v>
      </c>
      <c r="B5" s="31">
        <f>1+SUM($AN5&gt;$AN$4,$AN5&gt;$AN$5,$AN5&gt;$AN$6,$AN5&gt;$AN$7,$AN5&gt;$AN$8,$AN5&gt;$AN$9,$AN5&gt;$AN$10,$AN5&gt;$AN$11,$AN5&gt;$AN$12,$AN5&gt;$AN$13)</f>
        <v>4</v>
      </c>
      <c r="C5" s="3">
        <v>4</v>
      </c>
      <c r="D5" s="9">
        <f>RANK(AM5,$AM$4:$AM$13,1)</f>
        <v>1</v>
      </c>
      <c r="E5" s="22" t="s">
        <v>17</v>
      </c>
      <c r="F5" s="10">
        <v>24.5</v>
      </c>
      <c r="G5" s="11">
        <v>4</v>
      </c>
      <c r="H5" s="11">
        <v>5</v>
      </c>
      <c r="I5" s="11">
        <v>4</v>
      </c>
      <c r="J5" s="11">
        <v>5</v>
      </c>
      <c r="K5" s="11">
        <v>6</v>
      </c>
      <c r="L5" s="11">
        <v>6</v>
      </c>
      <c r="M5" s="11">
        <v>4</v>
      </c>
      <c r="N5" s="11">
        <v>5</v>
      </c>
      <c r="O5" s="11">
        <v>4</v>
      </c>
      <c r="P5" s="11">
        <f t="shared" ref="P5:P13" si="2">SUM(G5:O5)</f>
        <v>43</v>
      </c>
      <c r="Q5" s="11">
        <v>4</v>
      </c>
      <c r="R5" s="11">
        <v>5</v>
      </c>
      <c r="S5" s="11">
        <v>4</v>
      </c>
      <c r="T5" s="11">
        <v>4</v>
      </c>
      <c r="U5" s="11">
        <v>6</v>
      </c>
      <c r="V5" s="11">
        <v>5</v>
      </c>
      <c r="W5" s="11">
        <v>8</v>
      </c>
      <c r="X5" s="11">
        <v>9</v>
      </c>
      <c r="Y5" s="11">
        <v>10</v>
      </c>
      <c r="Z5" s="11">
        <f t="shared" ref="Z5:Z13" si="3">SUM(Q5:Y5)</f>
        <v>55</v>
      </c>
      <c r="AA5" s="20">
        <f t="shared" ref="AA5:AA13" si="4">P5+Z5</f>
        <v>98</v>
      </c>
      <c r="AB5" s="11"/>
      <c r="AC5" s="11">
        <f t="shared" ref="AC5:AC13" si="5">SUM(Q5:Y5)</f>
        <v>55</v>
      </c>
      <c r="AD5" s="11">
        <f t="shared" ref="AD5:AD13" si="6">SUM(T5:Y5)</f>
        <v>42</v>
      </c>
      <c r="AE5" s="11">
        <f t="shared" ref="AE5:AE13" si="7">SUM(W5:Y5)</f>
        <v>27</v>
      </c>
      <c r="AF5" s="11">
        <f t="shared" ref="AF5:AF13" si="8">((AA5*1000+AC5)*100+AD5)*100+AE5</f>
        <v>980554227</v>
      </c>
      <c r="AG5" s="11">
        <f t="shared" ref="AG5:AG13" si="9">((((Y5*100+X5)*100+W5)*100+V5)*100+U5)*100+T5</f>
        <v>100908050604</v>
      </c>
      <c r="AH5" s="11">
        <f t="shared" ref="AH5:AH13" si="10">((((S5*100+R5)*100+Q5)*100+O5)*100+N5)*100+M5</f>
        <v>40504040504</v>
      </c>
      <c r="AI5" s="11">
        <f t="shared" ref="AI5:AI13" si="11">((((L5*100+K5)*100+J5)*100+I5)*100+H5)*100+G5</f>
        <v>60605040504</v>
      </c>
      <c r="AJ5" s="36">
        <f t="shared" ref="AJ5:AJ13" si="12">RANK(AF5,$AF$4:$AF$13,1)+RANK(AG5,$AG$4:$AG$13,1)/1000+RANK(AH5,$AH$4:$AH$13,1)/1000000</f>
        <v>1.0050009999999998</v>
      </c>
      <c r="AK5" s="36">
        <f t="shared" ref="AK5:AK13" si="13">RANK(AJ5,$AJ$4:$AJ$13,1)+RANK(AI5,$AI$4:$AI$13,1)/1000</f>
        <v>1.0069999999999999</v>
      </c>
      <c r="AL5" s="36"/>
      <c r="AM5" s="27">
        <f t="shared" si="0"/>
        <v>98554227100908</v>
      </c>
      <c r="AN5" s="29" t="s">
        <v>34</v>
      </c>
      <c r="AO5">
        <f t="shared" ref="AO5:AO13" si="14">1+SUM($AN5&gt;$AN$4,$AN5&gt;$AN$5,$AN5&gt;$AN$6,$AN5&gt;$AN$7,$AN5&gt;$AN$8,$AN5&gt;$AN$9,$AN5&gt;$AN$10,$AN5&gt;$AN$11,$AN5&gt;$AN$12,$AN5&gt;$AN$13)</f>
        <v>4</v>
      </c>
    </row>
    <row r="6" spans="1:41" x14ac:dyDescent="0.25">
      <c r="A6">
        <f t="shared" si="1"/>
        <v>5</v>
      </c>
      <c r="B6" s="31">
        <f>1+SUM($AN6&gt;$AN$4,$AN6&gt;$AN$5,$AN6&gt;$AN$6,$AN6&gt;$AN$7,$AN6&gt;$AN$8,$AN6&gt;$AN$9,$AN6&gt;$AN$10,$AN6&gt;$AN$11,$AN6&gt;$AN$12,$AN6&gt;$AN$13)</f>
        <v>5</v>
      </c>
      <c r="C6" s="3">
        <v>5</v>
      </c>
      <c r="D6" s="9">
        <f>RANK(AM6,$AM$4:$AM$13,1)</f>
        <v>1</v>
      </c>
      <c r="E6" s="22" t="s">
        <v>18</v>
      </c>
      <c r="F6" s="10">
        <v>21.1</v>
      </c>
      <c r="G6" s="11">
        <v>4</v>
      </c>
      <c r="H6" s="11">
        <v>4</v>
      </c>
      <c r="I6" s="11">
        <v>5</v>
      </c>
      <c r="J6" s="11">
        <v>5</v>
      </c>
      <c r="K6" s="11">
        <v>6</v>
      </c>
      <c r="L6" s="11">
        <v>6</v>
      </c>
      <c r="M6" s="11">
        <v>4</v>
      </c>
      <c r="N6" s="11">
        <v>5</v>
      </c>
      <c r="O6" s="11">
        <v>4</v>
      </c>
      <c r="P6" s="11">
        <f>SUM(G6:O6)</f>
        <v>43</v>
      </c>
      <c r="Q6" s="11">
        <v>4</v>
      </c>
      <c r="R6" s="11">
        <v>5</v>
      </c>
      <c r="S6" s="11">
        <v>4</v>
      </c>
      <c r="T6" s="11">
        <v>4</v>
      </c>
      <c r="U6" s="11">
        <v>6</v>
      </c>
      <c r="V6" s="11">
        <v>5</v>
      </c>
      <c r="W6" s="11">
        <v>8</v>
      </c>
      <c r="X6" s="11">
        <v>9</v>
      </c>
      <c r="Y6" s="11">
        <v>10</v>
      </c>
      <c r="Z6" s="11">
        <f>SUM(Q6:Y6)</f>
        <v>55</v>
      </c>
      <c r="AA6" s="20">
        <f t="shared" si="4"/>
        <v>98</v>
      </c>
      <c r="AB6" s="11"/>
      <c r="AC6" s="11">
        <f t="shared" si="5"/>
        <v>55</v>
      </c>
      <c r="AD6" s="11">
        <f t="shared" si="6"/>
        <v>42</v>
      </c>
      <c r="AE6" s="11">
        <f t="shared" si="7"/>
        <v>27</v>
      </c>
      <c r="AF6" s="11">
        <f t="shared" si="8"/>
        <v>980554227</v>
      </c>
      <c r="AG6" s="11">
        <f t="shared" si="9"/>
        <v>100908050604</v>
      </c>
      <c r="AH6" s="11">
        <f t="shared" si="10"/>
        <v>40504040504</v>
      </c>
      <c r="AI6" s="11">
        <f t="shared" si="11"/>
        <v>60605050404</v>
      </c>
      <c r="AJ6" s="36">
        <f t="shared" si="12"/>
        <v>1.0050009999999998</v>
      </c>
      <c r="AK6" s="36">
        <f t="shared" si="13"/>
        <v>1.01</v>
      </c>
      <c r="AL6" s="36"/>
      <c r="AM6" s="27">
        <f t="shared" si="0"/>
        <v>98554227100908</v>
      </c>
      <c r="AN6" s="29" t="s">
        <v>35</v>
      </c>
      <c r="AO6">
        <f t="shared" si="14"/>
        <v>5</v>
      </c>
    </row>
    <row r="7" spans="1:41" x14ac:dyDescent="0.25">
      <c r="A7">
        <f t="shared" si="1"/>
        <v>1</v>
      </c>
      <c r="B7" s="31">
        <f>1+SUM($AN7&gt;$AN$4,$AN7&gt;$AN$5,$AN7&gt;$AN$6,$AN7&gt;$AN$7,$AN7&gt;$AN$8,$AN7&gt;$AN$9,$AN7&gt;$AN$10,$AN7&gt;$AN$11,$AN7&gt;$AN$12,$AN7&gt;$AN$13)</f>
        <v>1</v>
      </c>
      <c r="C7" s="3">
        <v>1</v>
      </c>
      <c r="D7" s="9">
        <f>RANK(AM7,$AM$4:$AM$13,1)</f>
        <v>1</v>
      </c>
      <c r="E7" s="22" t="s">
        <v>19</v>
      </c>
      <c r="F7" s="10">
        <v>22</v>
      </c>
      <c r="G7" s="11">
        <v>5</v>
      </c>
      <c r="H7" s="11">
        <v>5</v>
      </c>
      <c r="I7" s="11">
        <v>4</v>
      </c>
      <c r="J7" s="11">
        <v>4</v>
      </c>
      <c r="K7" s="11">
        <v>6</v>
      </c>
      <c r="L7" s="11">
        <v>6</v>
      </c>
      <c r="M7" s="11">
        <v>4</v>
      </c>
      <c r="N7" s="11">
        <v>5</v>
      </c>
      <c r="O7" s="11">
        <v>4</v>
      </c>
      <c r="P7" s="11">
        <f t="shared" ref="P7" si="15">SUM(G7:O7)</f>
        <v>43</v>
      </c>
      <c r="Q7" s="11">
        <v>4</v>
      </c>
      <c r="R7" s="11">
        <v>5</v>
      </c>
      <c r="S7" s="11">
        <v>4</v>
      </c>
      <c r="T7" s="11">
        <v>4</v>
      </c>
      <c r="U7" s="11">
        <v>6</v>
      </c>
      <c r="V7" s="11">
        <v>5</v>
      </c>
      <c r="W7" s="11">
        <v>8</v>
      </c>
      <c r="X7" s="11">
        <v>9</v>
      </c>
      <c r="Y7" s="11">
        <v>10</v>
      </c>
      <c r="Z7" s="11">
        <f t="shared" ref="Z7" si="16">SUM(Q7:Y7)</f>
        <v>55</v>
      </c>
      <c r="AA7" s="20">
        <f t="shared" si="4"/>
        <v>98</v>
      </c>
      <c r="AB7" s="11"/>
      <c r="AC7" s="11">
        <f t="shared" si="5"/>
        <v>55</v>
      </c>
      <c r="AD7" s="11">
        <f t="shared" si="6"/>
        <v>42</v>
      </c>
      <c r="AE7" s="11">
        <f t="shared" si="7"/>
        <v>27</v>
      </c>
      <c r="AF7" s="11">
        <f t="shared" si="8"/>
        <v>980554227</v>
      </c>
      <c r="AG7" s="11">
        <f t="shared" si="9"/>
        <v>100908050604</v>
      </c>
      <c r="AH7" s="11">
        <f t="shared" si="10"/>
        <v>40504040504</v>
      </c>
      <c r="AI7" s="11">
        <f t="shared" si="11"/>
        <v>60604040505</v>
      </c>
      <c r="AJ7" s="36">
        <f t="shared" si="12"/>
        <v>1.0050009999999998</v>
      </c>
      <c r="AK7" s="36">
        <f t="shared" si="13"/>
        <v>1.0009999999999999</v>
      </c>
      <c r="AL7" s="36"/>
      <c r="AM7" s="27">
        <f t="shared" si="0"/>
        <v>98554227100908</v>
      </c>
      <c r="AN7" s="29" t="s">
        <v>36</v>
      </c>
      <c r="AO7">
        <f t="shared" si="14"/>
        <v>1</v>
      </c>
    </row>
    <row r="8" spans="1:41" x14ac:dyDescent="0.25">
      <c r="A8">
        <f t="shared" si="1"/>
        <v>2</v>
      </c>
      <c r="B8" s="31">
        <f>1+SUM($AN8&gt;$AN$4,$AN8&gt;$AN$5,$AN8&gt;$AN$6,$AN8&gt;$AN$7,$AN8&gt;$AN$8,$AN8&gt;$AN$9,$AN8&gt;$AN$10,$AN8&gt;$AN$11,$AN8&gt;$AN$12,$AN8&gt;$AN$13)</f>
        <v>2</v>
      </c>
      <c r="C8" s="3">
        <v>2</v>
      </c>
      <c r="D8" s="9">
        <f>RANK(AM8,$AM$4:$AM$13,1)</f>
        <v>1</v>
      </c>
      <c r="E8" s="22" t="s">
        <v>20</v>
      </c>
      <c r="F8" s="10">
        <v>23.5</v>
      </c>
      <c r="G8" s="11">
        <v>5</v>
      </c>
      <c r="H8" s="11">
        <v>4</v>
      </c>
      <c r="I8" s="11">
        <v>5</v>
      </c>
      <c r="J8" s="11">
        <v>4</v>
      </c>
      <c r="K8" s="11">
        <v>6</v>
      </c>
      <c r="L8" s="11">
        <v>6</v>
      </c>
      <c r="M8" s="11">
        <v>4</v>
      </c>
      <c r="N8" s="11">
        <v>5</v>
      </c>
      <c r="O8" s="11">
        <v>4</v>
      </c>
      <c r="P8" s="11">
        <f t="shared" si="2"/>
        <v>43</v>
      </c>
      <c r="Q8" s="11">
        <v>4</v>
      </c>
      <c r="R8" s="11">
        <v>5</v>
      </c>
      <c r="S8" s="11">
        <v>4</v>
      </c>
      <c r="T8" s="11">
        <v>4</v>
      </c>
      <c r="U8" s="11">
        <v>6</v>
      </c>
      <c r="V8" s="11">
        <v>5</v>
      </c>
      <c r="W8" s="11">
        <v>8</v>
      </c>
      <c r="X8" s="11">
        <v>9</v>
      </c>
      <c r="Y8" s="11">
        <v>10</v>
      </c>
      <c r="Z8" s="11">
        <f t="shared" si="3"/>
        <v>55</v>
      </c>
      <c r="AA8" s="20">
        <f t="shared" si="4"/>
        <v>98</v>
      </c>
      <c r="AB8" s="11"/>
      <c r="AC8" s="11">
        <f t="shared" si="5"/>
        <v>55</v>
      </c>
      <c r="AD8" s="11">
        <f t="shared" si="6"/>
        <v>42</v>
      </c>
      <c r="AE8" s="11">
        <f t="shared" si="7"/>
        <v>27</v>
      </c>
      <c r="AF8" s="11">
        <f t="shared" si="8"/>
        <v>980554227</v>
      </c>
      <c r="AG8" s="11">
        <f t="shared" si="9"/>
        <v>100908050604</v>
      </c>
      <c r="AH8" s="11">
        <f t="shared" si="10"/>
        <v>40504040504</v>
      </c>
      <c r="AI8" s="11">
        <f t="shared" si="11"/>
        <v>60604050405</v>
      </c>
      <c r="AJ8" s="36">
        <f t="shared" si="12"/>
        <v>1.0050009999999998</v>
      </c>
      <c r="AK8" s="36">
        <f t="shared" si="13"/>
        <v>1.002</v>
      </c>
      <c r="AL8" s="36"/>
      <c r="AM8" s="27">
        <f t="shared" si="0"/>
        <v>98554227100908</v>
      </c>
      <c r="AN8" s="29" t="s">
        <v>37</v>
      </c>
      <c r="AO8">
        <f t="shared" si="14"/>
        <v>2</v>
      </c>
    </row>
    <row r="9" spans="1:41" x14ac:dyDescent="0.25">
      <c r="A9">
        <f t="shared" si="1"/>
        <v>6</v>
      </c>
      <c r="B9" s="31">
        <f>1+SUM($AN9&gt;$AN$4,$AN9&gt;$AN$5,$AN9&gt;$AN$6,$AN9&gt;$AN$7,$AN9&gt;$AN$8,$AN9&gt;$AN$9,$AN9&gt;$AN$10,$AN9&gt;$AN$11,$AN9&gt;$AN$12,$AN9&gt;$AN$13)</f>
        <v>6</v>
      </c>
      <c r="C9" s="3">
        <v>6</v>
      </c>
      <c r="D9" s="9">
        <f>RANK(AM9,$AM$4:$AM$13,1)</f>
        <v>6</v>
      </c>
      <c r="E9" s="22" t="s">
        <v>21</v>
      </c>
      <c r="F9" s="10">
        <v>18.600000000000001</v>
      </c>
      <c r="G9" s="11">
        <v>6</v>
      </c>
      <c r="H9" s="11">
        <v>4</v>
      </c>
      <c r="I9" s="11">
        <v>5</v>
      </c>
      <c r="J9" s="11">
        <v>4</v>
      </c>
      <c r="K9" s="11">
        <v>6</v>
      </c>
      <c r="L9" s="11">
        <v>6</v>
      </c>
      <c r="M9" s="11">
        <v>4</v>
      </c>
      <c r="N9" s="11">
        <v>5</v>
      </c>
      <c r="O9" s="11">
        <v>4</v>
      </c>
      <c r="P9" s="11">
        <f t="shared" si="2"/>
        <v>44</v>
      </c>
      <c r="Q9" s="11">
        <v>4</v>
      </c>
      <c r="R9" s="11">
        <v>5</v>
      </c>
      <c r="S9" s="11">
        <v>4</v>
      </c>
      <c r="T9" s="11">
        <v>4</v>
      </c>
      <c r="U9" s="11">
        <v>6</v>
      </c>
      <c r="V9" s="11">
        <v>5</v>
      </c>
      <c r="W9" s="11">
        <v>8</v>
      </c>
      <c r="X9" s="11">
        <v>9</v>
      </c>
      <c r="Y9" s="11">
        <v>10</v>
      </c>
      <c r="Z9" s="11">
        <f t="shared" si="3"/>
        <v>55</v>
      </c>
      <c r="AA9" s="20">
        <f t="shared" si="4"/>
        <v>99</v>
      </c>
      <c r="AB9" s="11"/>
      <c r="AC9" s="11">
        <f t="shared" si="5"/>
        <v>55</v>
      </c>
      <c r="AD9" s="11">
        <f t="shared" si="6"/>
        <v>42</v>
      </c>
      <c r="AE9" s="11">
        <f t="shared" si="7"/>
        <v>27</v>
      </c>
      <c r="AF9" s="11">
        <f t="shared" si="8"/>
        <v>990554227</v>
      </c>
      <c r="AG9" s="11">
        <f t="shared" si="9"/>
        <v>100908050604</v>
      </c>
      <c r="AH9" s="11">
        <f t="shared" si="10"/>
        <v>40504040504</v>
      </c>
      <c r="AI9" s="11">
        <f t="shared" si="11"/>
        <v>60604050406</v>
      </c>
      <c r="AJ9" s="36">
        <f t="shared" si="12"/>
        <v>6.005001</v>
      </c>
      <c r="AK9" s="36">
        <f t="shared" si="13"/>
        <v>6.0039999999999996</v>
      </c>
      <c r="AL9" s="36"/>
      <c r="AM9" s="27">
        <f t="shared" si="0"/>
        <v>99554227100908</v>
      </c>
      <c r="AN9" s="29" t="s">
        <v>38</v>
      </c>
      <c r="AO9">
        <f t="shared" si="14"/>
        <v>6</v>
      </c>
    </row>
    <row r="10" spans="1:41" x14ac:dyDescent="0.25">
      <c r="A10">
        <f t="shared" si="1"/>
        <v>7</v>
      </c>
      <c r="B10" s="31">
        <f>1+SUM($AN10&gt;$AN$4,$AN10&gt;$AN$5,$AN10&gt;$AN$6,$AN10&gt;$AN$7,$AN10&gt;$AN$8,$AN10&gt;$AN$9,$AN10&gt;$AN$10,$AN10&gt;$AN$11,$AN10&gt;$AN$12,$AN10&gt;$AN$13)</f>
        <v>7</v>
      </c>
      <c r="C10" s="3">
        <v>7</v>
      </c>
      <c r="D10" s="9">
        <f>RANK(AM10,$AM$4:$AM$13,1)</f>
        <v>7</v>
      </c>
      <c r="E10" s="22" t="s">
        <v>22</v>
      </c>
      <c r="F10" s="10">
        <v>15.4</v>
      </c>
      <c r="G10" s="11">
        <v>5</v>
      </c>
      <c r="H10" s="11">
        <v>4</v>
      </c>
      <c r="I10" s="11">
        <v>5</v>
      </c>
      <c r="J10" s="11">
        <v>4</v>
      </c>
      <c r="K10" s="11">
        <v>6</v>
      </c>
      <c r="L10" s="11">
        <v>6</v>
      </c>
      <c r="M10" s="11">
        <v>4</v>
      </c>
      <c r="N10" s="11">
        <v>15</v>
      </c>
      <c r="O10" s="11">
        <v>10</v>
      </c>
      <c r="P10" s="11">
        <f t="shared" si="2"/>
        <v>59</v>
      </c>
      <c r="Q10" s="11">
        <v>4</v>
      </c>
      <c r="R10" s="11">
        <v>5</v>
      </c>
      <c r="S10" s="11">
        <v>4</v>
      </c>
      <c r="T10" s="11">
        <v>4</v>
      </c>
      <c r="U10" s="11">
        <v>6</v>
      </c>
      <c r="V10" s="11">
        <v>5</v>
      </c>
      <c r="W10" s="11">
        <v>6</v>
      </c>
      <c r="X10" s="11">
        <v>6</v>
      </c>
      <c r="Y10" s="11">
        <v>4</v>
      </c>
      <c r="Z10" s="11">
        <f t="shared" si="3"/>
        <v>44</v>
      </c>
      <c r="AA10" s="20">
        <f t="shared" si="4"/>
        <v>103</v>
      </c>
      <c r="AB10" s="11"/>
      <c r="AC10" s="11">
        <f t="shared" si="5"/>
        <v>44</v>
      </c>
      <c r="AD10" s="11">
        <f t="shared" si="6"/>
        <v>31</v>
      </c>
      <c r="AE10" s="11">
        <f t="shared" si="7"/>
        <v>16</v>
      </c>
      <c r="AF10" s="11">
        <f t="shared" si="8"/>
        <v>1030443116</v>
      </c>
      <c r="AG10" s="11">
        <f t="shared" si="9"/>
        <v>40606050604</v>
      </c>
      <c r="AH10" s="11">
        <f t="shared" si="10"/>
        <v>40504101504</v>
      </c>
      <c r="AI10" s="11">
        <f t="shared" si="11"/>
        <v>60604050405</v>
      </c>
      <c r="AJ10" s="36">
        <f t="shared" si="12"/>
        <v>7.0010070000000004</v>
      </c>
      <c r="AK10" s="36">
        <f t="shared" si="13"/>
        <v>7.0019999999999998</v>
      </c>
      <c r="AL10" s="36"/>
      <c r="AM10" s="27">
        <f t="shared" si="0"/>
        <v>103443116040606</v>
      </c>
      <c r="AN10" s="29" t="s">
        <v>13</v>
      </c>
      <c r="AO10">
        <f t="shared" si="14"/>
        <v>7</v>
      </c>
    </row>
    <row r="11" spans="1:41" x14ac:dyDescent="0.25">
      <c r="A11">
        <f t="shared" si="1"/>
        <v>8</v>
      </c>
      <c r="B11" s="31">
        <f>1+SUM($AN11&gt;$AN$4,$AN11&gt;$AN$5,$AN11&gt;$AN$6,$AN11&gt;$AN$7,$AN11&gt;$AN$8,$AN11&gt;$AN$9,$AN11&gt;$AN$10,$AN11&gt;$AN$11,$AN11&gt;$AN$12,$AN11&gt;$AN$13)</f>
        <v>8</v>
      </c>
      <c r="C11" s="3">
        <v>8</v>
      </c>
      <c r="D11" s="9">
        <f>RANK(AM11,$AM$4:$AM$13,1)</f>
        <v>8</v>
      </c>
      <c r="E11" s="22" t="s">
        <v>23</v>
      </c>
      <c r="F11" s="10">
        <v>22.7</v>
      </c>
      <c r="G11" s="11">
        <v>4</v>
      </c>
      <c r="H11" s="11">
        <v>5</v>
      </c>
      <c r="I11" s="11">
        <v>4</v>
      </c>
      <c r="J11" s="11">
        <v>5</v>
      </c>
      <c r="K11" s="11">
        <v>6</v>
      </c>
      <c r="L11" s="11">
        <v>6</v>
      </c>
      <c r="M11" s="11">
        <v>4</v>
      </c>
      <c r="N11" s="11">
        <v>15</v>
      </c>
      <c r="O11" s="11">
        <v>10</v>
      </c>
      <c r="P11" s="11">
        <f t="shared" si="2"/>
        <v>59</v>
      </c>
      <c r="Q11" s="11">
        <v>4</v>
      </c>
      <c r="R11" s="11">
        <v>5</v>
      </c>
      <c r="S11" s="11">
        <v>4</v>
      </c>
      <c r="T11" s="11">
        <v>4</v>
      </c>
      <c r="U11" s="11">
        <v>6</v>
      </c>
      <c r="V11" s="11">
        <v>5</v>
      </c>
      <c r="W11" s="11">
        <v>6</v>
      </c>
      <c r="X11" s="11">
        <v>6</v>
      </c>
      <c r="Y11" s="11">
        <v>6</v>
      </c>
      <c r="Z11" s="11">
        <f t="shared" si="3"/>
        <v>46</v>
      </c>
      <c r="AA11" s="20">
        <f t="shared" si="4"/>
        <v>105</v>
      </c>
      <c r="AB11" s="11"/>
      <c r="AC11" s="11">
        <f t="shared" si="5"/>
        <v>46</v>
      </c>
      <c r="AD11" s="11">
        <f t="shared" si="6"/>
        <v>33</v>
      </c>
      <c r="AE11" s="11">
        <f t="shared" si="7"/>
        <v>18</v>
      </c>
      <c r="AF11" s="11">
        <f t="shared" si="8"/>
        <v>1050463318</v>
      </c>
      <c r="AG11" s="11">
        <f t="shared" si="9"/>
        <v>60606050604</v>
      </c>
      <c r="AH11" s="11">
        <f t="shared" si="10"/>
        <v>40504101504</v>
      </c>
      <c r="AI11" s="11">
        <f t="shared" si="11"/>
        <v>60605040504</v>
      </c>
      <c r="AJ11" s="36">
        <f t="shared" si="12"/>
        <v>8.0020070000000008</v>
      </c>
      <c r="AK11" s="36">
        <f t="shared" si="13"/>
        <v>8.0069999999999997</v>
      </c>
      <c r="AL11" s="36"/>
      <c r="AM11" s="27">
        <f t="shared" si="0"/>
        <v>105463318060606</v>
      </c>
      <c r="AN11" s="29" t="s">
        <v>14</v>
      </c>
      <c r="AO11">
        <f t="shared" si="14"/>
        <v>8</v>
      </c>
    </row>
    <row r="12" spans="1:41" x14ac:dyDescent="0.25">
      <c r="A12">
        <f t="shared" si="1"/>
        <v>9</v>
      </c>
      <c r="B12" s="31">
        <f>1+SUM($AN12&gt;$AN$4,$AN12&gt;$AN$5,$AN12&gt;$AN$6,$AN12&gt;$AN$7,$AN12&gt;$AN$8,$AN12&gt;$AN$9,$AN12&gt;$AN$10,$AN12&gt;$AN$11,$AN12&gt;$AN$12,$AN12&gt;$AN$13)</f>
        <v>9</v>
      </c>
      <c r="C12" s="3">
        <v>9</v>
      </c>
      <c r="D12" s="9">
        <f>RANK(AM12,$AM$4:$AM$13,1)</f>
        <v>9</v>
      </c>
      <c r="E12" s="22" t="s">
        <v>24</v>
      </c>
      <c r="F12" s="10">
        <v>20.399999999999999</v>
      </c>
      <c r="G12" s="11">
        <v>5</v>
      </c>
      <c r="H12" s="11">
        <v>4</v>
      </c>
      <c r="I12" s="11">
        <v>4</v>
      </c>
      <c r="J12" s="11">
        <v>5</v>
      </c>
      <c r="K12" s="11">
        <v>6</v>
      </c>
      <c r="L12" s="11">
        <v>6</v>
      </c>
      <c r="M12" s="11">
        <v>4</v>
      </c>
      <c r="N12" s="11">
        <v>15</v>
      </c>
      <c r="O12" s="11">
        <v>10</v>
      </c>
      <c r="P12" s="11">
        <f t="shared" si="2"/>
        <v>59</v>
      </c>
      <c r="Q12" s="11">
        <v>4</v>
      </c>
      <c r="R12" s="11">
        <v>5</v>
      </c>
      <c r="S12" s="11">
        <v>4</v>
      </c>
      <c r="T12" s="11">
        <v>4</v>
      </c>
      <c r="U12" s="11">
        <v>6</v>
      </c>
      <c r="V12" s="11">
        <v>5</v>
      </c>
      <c r="W12" s="11">
        <v>6</v>
      </c>
      <c r="X12" s="11">
        <v>7</v>
      </c>
      <c r="Y12" s="11">
        <v>8</v>
      </c>
      <c r="Z12" s="11">
        <f t="shared" si="3"/>
        <v>49</v>
      </c>
      <c r="AA12" s="20">
        <f t="shared" si="4"/>
        <v>108</v>
      </c>
      <c r="AB12" s="11"/>
      <c r="AC12" s="11">
        <f t="shared" si="5"/>
        <v>49</v>
      </c>
      <c r="AD12" s="11">
        <f t="shared" si="6"/>
        <v>36</v>
      </c>
      <c r="AE12" s="11">
        <f t="shared" si="7"/>
        <v>21</v>
      </c>
      <c r="AF12" s="11">
        <f t="shared" si="8"/>
        <v>1080493621</v>
      </c>
      <c r="AG12" s="11">
        <f t="shared" si="9"/>
        <v>80706050604</v>
      </c>
      <c r="AH12" s="11">
        <f t="shared" si="10"/>
        <v>40504101504</v>
      </c>
      <c r="AI12" s="11">
        <f t="shared" si="11"/>
        <v>60605040405</v>
      </c>
      <c r="AJ12" s="36">
        <f t="shared" si="12"/>
        <v>9.0030070000000002</v>
      </c>
      <c r="AK12" s="36">
        <f t="shared" si="13"/>
        <v>9.0050000000000008</v>
      </c>
      <c r="AL12" s="36"/>
      <c r="AM12" s="27">
        <f t="shared" si="0"/>
        <v>108493621080706</v>
      </c>
      <c r="AN12" s="29" t="s">
        <v>15</v>
      </c>
      <c r="AO12">
        <f t="shared" si="14"/>
        <v>9</v>
      </c>
    </row>
    <row r="13" spans="1:41" x14ac:dyDescent="0.25">
      <c r="A13">
        <f t="shared" si="1"/>
        <v>10</v>
      </c>
      <c r="B13" s="31">
        <f>1+SUM($AN13&gt;$AN$4,$AN13&gt;$AN$5,$AN13&gt;$AN$6,$AN13&gt;$AN$7,$AN13&gt;$AN$8,$AN13&gt;$AN$9,$AN13&gt;$AN$10,$AN13&gt;$AN$11,$AN13&gt;$AN$12,$AN13&gt;$AN$13)</f>
        <v>10</v>
      </c>
      <c r="C13" s="3">
        <v>10</v>
      </c>
      <c r="D13" s="9">
        <f>RANK(AM13,$AM$4:$AM$13,1)</f>
        <v>10</v>
      </c>
      <c r="E13" s="22" t="s">
        <v>25</v>
      </c>
      <c r="F13" s="10">
        <v>23.9</v>
      </c>
      <c r="G13" s="11">
        <v>4</v>
      </c>
      <c r="H13" s="11">
        <v>5</v>
      </c>
      <c r="I13" s="11">
        <v>4</v>
      </c>
      <c r="J13" s="11">
        <v>5</v>
      </c>
      <c r="K13" s="11">
        <v>6</v>
      </c>
      <c r="L13" s="11">
        <v>6</v>
      </c>
      <c r="M13" s="11">
        <v>4</v>
      </c>
      <c r="N13" s="11">
        <v>15</v>
      </c>
      <c r="O13" s="11">
        <v>10</v>
      </c>
      <c r="P13" s="11">
        <f t="shared" si="2"/>
        <v>59</v>
      </c>
      <c r="Q13" s="11">
        <v>4</v>
      </c>
      <c r="R13" s="11">
        <v>5</v>
      </c>
      <c r="S13" s="11">
        <v>4</v>
      </c>
      <c r="T13" s="11">
        <v>4</v>
      </c>
      <c r="U13" s="11">
        <v>6</v>
      </c>
      <c r="V13" s="11">
        <v>5</v>
      </c>
      <c r="W13" s="11">
        <v>6</v>
      </c>
      <c r="X13" s="11">
        <v>8</v>
      </c>
      <c r="Y13" s="11">
        <v>9</v>
      </c>
      <c r="Z13" s="11">
        <f t="shared" si="3"/>
        <v>51</v>
      </c>
      <c r="AA13" s="20">
        <f t="shared" si="4"/>
        <v>110</v>
      </c>
      <c r="AB13" s="11"/>
      <c r="AC13" s="11">
        <f t="shared" si="5"/>
        <v>51</v>
      </c>
      <c r="AD13" s="11">
        <f t="shared" si="6"/>
        <v>38</v>
      </c>
      <c r="AE13" s="11">
        <f t="shared" si="7"/>
        <v>23</v>
      </c>
      <c r="AF13" s="11">
        <f t="shared" si="8"/>
        <v>1100513823</v>
      </c>
      <c r="AG13" s="11">
        <f t="shared" si="9"/>
        <v>90806050604</v>
      </c>
      <c r="AH13" s="11">
        <f t="shared" si="10"/>
        <v>40504101504</v>
      </c>
      <c r="AI13" s="11">
        <f t="shared" si="11"/>
        <v>60605040504</v>
      </c>
      <c r="AJ13" s="36">
        <f t="shared" si="12"/>
        <v>10.004007</v>
      </c>
      <c r="AK13" s="36">
        <f t="shared" si="13"/>
        <v>10.007</v>
      </c>
      <c r="AL13" s="36"/>
      <c r="AM13" s="27">
        <f t="shared" si="0"/>
        <v>110513823090806</v>
      </c>
      <c r="AN13" s="29" t="s">
        <v>12</v>
      </c>
      <c r="AO13">
        <f t="shared" si="14"/>
        <v>10</v>
      </c>
    </row>
    <row r="14" spans="1:41" x14ac:dyDescent="0.25">
      <c r="C14" s="3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M14"/>
    </row>
    <row r="15" spans="1:41" x14ac:dyDescent="0.25">
      <c r="C15" s="3"/>
    </row>
    <row r="16" spans="1:41" x14ac:dyDescent="0.25">
      <c r="B16" s="13" t="s">
        <v>26</v>
      </c>
      <c r="C16" s="3"/>
      <c r="D16" s="25"/>
      <c r="F16" s="26"/>
      <c r="G16" s="8"/>
      <c r="H16" s="8"/>
      <c r="I16" s="8"/>
      <c r="J16" s="8"/>
      <c r="K16" s="8"/>
      <c r="L16" s="8"/>
      <c r="M16" s="8"/>
      <c r="N16" s="8"/>
      <c r="O16" s="8"/>
      <c r="P16" s="8"/>
      <c r="S16" s="23"/>
      <c r="T16" s="23"/>
      <c r="U16" s="23"/>
      <c r="V16" s="23"/>
    </row>
    <row r="17" spans="2:26" x14ac:dyDescent="0.25">
      <c r="B17" s="13" t="s">
        <v>29</v>
      </c>
      <c r="C17" s="3"/>
      <c r="D17" s="25"/>
      <c r="F17" s="26"/>
      <c r="G17" s="8"/>
      <c r="H17" s="8"/>
      <c r="I17" s="8"/>
      <c r="J17" s="8"/>
      <c r="K17" s="8"/>
      <c r="L17" s="8"/>
      <c r="M17" s="8"/>
      <c r="N17" s="8"/>
      <c r="O17" s="8"/>
      <c r="S17" s="23"/>
      <c r="T17" s="23"/>
      <c r="U17" s="23"/>
      <c r="V17" s="23"/>
    </row>
    <row r="18" spans="2:26" x14ac:dyDescent="0.25">
      <c r="B18" s="13" t="s">
        <v>30</v>
      </c>
      <c r="C18" s="3"/>
      <c r="D18" s="25"/>
      <c r="F18" s="26"/>
      <c r="G18" s="8"/>
      <c r="H18" s="8"/>
      <c r="I18" s="8"/>
      <c r="J18" s="8"/>
      <c r="K18" s="8"/>
      <c r="L18" s="8"/>
      <c r="M18" s="8"/>
      <c r="N18" s="8"/>
      <c r="O18" s="8"/>
      <c r="S18" s="23"/>
      <c r="T18" s="23"/>
      <c r="U18" s="23"/>
      <c r="V18" s="23"/>
    </row>
    <row r="19" spans="2:26" x14ac:dyDescent="0.25">
      <c r="B19" s="13" t="s">
        <v>31</v>
      </c>
      <c r="C19" s="3"/>
      <c r="D19" s="25"/>
      <c r="F19" s="26"/>
      <c r="G19" s="8"/>
      <c r="H19" s="8"/>
      <c r="I19" s="8"/>
      <c r="J19" s="8"/>
      <c r="K19" s="8"/>
      <c r="L19" s="8"/>
      <c r="M19" s="8"/>
      <c r="N19" s="8"/>
      <c r="O19" s="8"/>
      <c r="P19" s="3"/>
      <c r="Q19" s="3"/>
      <c r="R19" s="3"/>
      <c r="S19" s="23"/>
      <c r="T19" s="23"/>
      <c r="U19" s="23"/>
      <c r="V19" s="23"/>
      <c r="W19" s="3"/>
      <c r="X19" s="3"/>
      <c r="Y19" s="3"/>
      <c r="Z19" s="3"/>
    </row>
    <row r="20" spans="2:26" x14ac:dyDescent="0.25">
      <c r="B20" s="13" t="s">
        <v>32</v>
      </c>
      <c r="C20" s="3"/>
      <c r="D20" s="25"/>
      <c r="F20" s="26"/>
      <c r="G20" s="8"/>
      <c r="H20" s="8"/>
      <c r="I20" s="8"/>
      <c r="J20" s="8"/>
      <c r="K20" s="8"/>
      <c r="L20" s="8"/>
      <c r="M20" s="8"/>
      <c r="N20" s="8"/>
      <c r="O20" s="8"/>
      <c r="S20" s="23"/>
      <c r="T20" s="23"/>
      <c r="U20" s="23"/>
      <c r="V20" s="23"/>
    </row>
    <row r="21" spans="2:26" x14ac:dyDescent="0.25">
      <c r="B21" s="13" t="s">
        <v>28</v>
      </c>
      <c r="C21" s="3"/>
      <c r="D21" s="25"/>
      <c r="F21" s="26"/>
      <c r="G21" s="8"/>
      <c r="H21" s="8"/>
      <c r="I21" s="8"/>
      <c r="J21" s="8"/>
      <c r="K21" s="8"/>
      <c r="L21" s="8"/>
      <c r="M21" s="8"/>
      <c r="N21" s="8"/>
      <c r="O21" s="8"/>
      <c r="S21" s="23"/>
      <c r="T21" s="23"/>
      <c r="U21" s="23"/>
      <c r="V21" s="23"/>
    </row>
    <row r="22" spans="2:26" x14ac:dyDescent="0.25">
      <c r="B22" s="1"/>
      <c r="C22" s="3"/>
      <c r="D22" s="25"/>
      <c r="F22" s="26"/>
      <c r="G22" s="8"/>
      <c r="H22" s="8"/>
      <c r="I22" s="8"/>
      <c r="J22" s="8"/>
      <c r="K22" s="8"/>
      <c r="L22" s="8"/>
      <c r="M22" s="8"/>
      <c r="N22" s="8"/>
      <c r="O22" s="8"/>
      <c r="S22" s="23"/>
      <c r="T22" s="23"/>
      <c r="U22" s="23"/>
      <c r="V22" s="23"/>
    </row>
    <row r="23" spans="2:26" x14ac:dyDescent="0.25">
      <c r="B23" s="13" t="s">
        <v>27</v>
      </c>
      <c r="C23" s="3"/>
      <c r="D23" s="25"/>
      <c r="F23" s="26"/>
      <c r="G23" s="8"/>
      <c r="H23" s="8"/>
      <c r="I23" s="8"/>
      <c r="J23" s="8"/>
      <c r="K23" s="8"/>
      <c r="L23" s="8"/>
      <c r="M23" s="8"/>
      <c r="N23" s="8"/>
      <c r="O23" s="8"/>
      <c r="S23" s="23"/>
      <c r="T23" s="23"/>
      <c r="U23" s="23"/>
      <c r="V23" s="23"/>
    </row>
    <row r="24" spans="2:26" x14ac:dyDescent="0.25">
      <c r="C24" s="3"/>
      <c r="D24" s="25"/>
      <c r="E24" s="26"/>
      <c r="F24" s="26"/>
      <c r="G24" s="8"/>
      <c r="H24" s="8"/>
      <c r="I24" s="8"/>
      <c r="J24" s="8"/>
      <c r="K24" s="8"/>
      <c r="L24" s="8"/>
      <c r="M24" s="8"/>
      <c r="N24" s="8"/>
      <c r="O24" s="8"/>
      <c r="S24" s="23"/>
      <c r="T24" s="23"/>
      <c r="U24" s="23"/>
      <c r="V24" s="23"/>
    </row>
    <row r="25" spans="2:26" x14ac:dyDescent="0.25">
      <c r="C25" s="3"/>
      <c r="D25" s="25"/>
      <c r="E25" s="26"/>
      <c r="F25" s="26"/>
      <c r="G25" s="8"/>
      <c r="H25" s="8"/>
      <c r="I25" s="8"/>
      <c r="J25" s="8"/>
      <c r="K25" s="8"/>
      <c r="L25" s="8"/>
      <c r="M25" s="8"/>
      <c r="N25" s="8"/>
      <c r="O25" s="8"/>
    </row>
  </sheetData>
  <mergeCells count="2">
    <mergeCell ref="AA2:AE2"/>
    <mergeCell ref="G2:Z2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Automed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Eric</cp:lastModifiedBy>
  <dcterms:created xsi:type="dcterms:W3CDTF">2015-11-10T21:03:02Z</dcterms:created>
  <dcterms:modified xsi:type="dcterms:W3CDTF">2015-11-22T08:59:29Z</dcterms:modified>
</cp:coreProperties>
</file>