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B1379132-0FF1-443A-BCD5-76274A76C5EA}" xr6:coauthVersionLast="45" xr6:coauthVersionMax="45" xr10:uidLastSave="{00000000-0000-0000-0000-000000000000}"/>
  <bookViews>
    <workbookView xWindow="2745" yWindow="2925" windowWidth="18900" windowHeight="11175" firstSheet="1" activeTab="3" xr2:uid="{4A85B540-E043-402B-A87C-36063B2ACB3B}"/>
  </bookViews>
  <sheets>
    <sheet name="Entrée des lots et devenir " sheetId="1" r:id="rId1"/>
    <sheet name="déclenchement des ventes" sheetId="2" r:id="rId2"/>
    <sheet name="code produit vente " sheetId="3" r:id="rId3"/>
    <sheet name="Planning des ventes " sheetId="4" r:id="rId4"/>
  </sheets>
  <definedNames>
    <definedName name="Segment_Années">#N/A</definedName>
    <definedName name="Segment_Type_de_produit">#N/A</definedName>
  </definedNames>
  <calcPr calcId="191029"/>
  <pivotCaches>
    <pivotCache cacheId="33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" i="4" l="1"/>
  <c r="E11" i="4"/>
  <c r="E10" i="4"/>
  <c r="U6" i="4" l="1"/>
  <c r="U7" i="4"/>
  <c r="U8" i="4"/>
  <c r="U9" i="4"/>
  <c r="U4" i="4"/>
  <c r="N5" i="4"/>
  <c r="E7" i="4"/>
  <c r="O5" i="4" s="1"/>
  <c r="E8" i="4"/>
  <c r="P5" i="4" s="1"/>
  <c r="E9" i="4"/>
  <c r="Q5" i="4" s="1"/>
  <c r="E6" i="4"/>
  <c r="E5" i="4"/>
  <c r="R3" i="4" s="1"/>
  <c r="E4" i="4"/>
  <c r="Q3" i="4" s="1"/>
  <c r="E3" i="4"/>
  <c r="P3" i="4" s="1"/>
  <c r="E2" i="4"/>
  <c r="O3" i="4" s="1"/>
  <c r="U3" i="4" s="1"/>
  <c r="U5" i="4" l="1"/>
  <c r="V3" i="4" s="1"/>
</calcChain>
</file>

<file path=xl/sharedStrings.xml><?xml version="1.0" encoding="utf-8"?>
<sst xmlns="http://schemas.openxmlformats.org/spreadsheetml/2006/main" count="108" uniqueCount="76">
  <si>
    <t xml:space="preserve">Origine </t>
  </si>
  <si>
    <t xml:space="preserve">Code du lot </t>
  </si>
  <si>
    <t xml:space="preserve">Nombre d'œufs </t>
  </si>
  <si>
    <t xml:space="preserve">Nombre de truitelles </t>
  </si>
  <si>
    <t xml:space="preserve">Taux de survie Moyen </t>
  </si>
  <si>
    <t xml:space="preserve">Devenir </t>
  </si>
  <si>
    <t xml:space="preserve">P </t>
  </si>
  <si>
    <t>G</t>
  </si>
  <si>
    <t>TG</t>
  </si>
  <si>
    <t>Objectif de vente (Kg)</t>
  </si>
  <si>
    <t xml:space="preserve">Vivier </t>
  </si>
  <si>
    <t>91.3.08.18</t>
  </si>
  <si>
    <t xml:space="preserve">Code produit </t>
  </si>
  <si>
    <t>P</t>
  </si>
  <si>
    <t xml:space="preserve">Date de départ du lot </t>
  </si>
  <si>
    <t>Aout 18</t>
  </si>
  <si>
    <t>Proportion</t>
  </si>
  <si>
    <t xml:space="preserve">Mois de Vente </t>
  </si>
  <si>
    <t xml:space="preserve">Vente en Tonnes </t>
  </si>
  <si>
    <t xml:space="preserve">un lot peut être distribué en 2 produit. Exemple : en G et en P </t>
  </si>
  <si>
    <t xml:space="preserve">Remarques : </t>
  </si>
  <si>
    <t xml:space="preserve">Alpes </t>
  </si>
  <si>
    <t xml:space="preserve">Code produit et objectif de vente </t>
  </si>
  <si>
    <t xml:space="preserve">P (portion) </t>
  </si>
  <si>
    <t xml:space="preserve">G (filet) </t>
  </si>
  <si>
    <t>TG (très grosse)</t>
  </si>
  <si>
    <t xml:space="preserve">Affectation des ventes </t>
  </si>
  <si>
    <t xml:space="preserve">code lot + 11 mois </t>
  </si>
  <si>
    <t xml:space="preserve">Répartition </t>
  </si>
  <si>
    <t xml:space="preserve">Proportion </t>
  </si>
  <si>
    <t xml:space="preserve">code lot + 12 mois </t>
  </si>
  <si>
    <t xml:space="preserve">code lot + 13 mois </t>
  </si>
  <si>
    <t xml:space="preserve">code lot + 14 mois </t>
  </si>
  <si>
    <t xml:space="preserve">TG </t>
  </si>
  <si>
    <t xml:space="preserve">code lot + 23 mois </t>
  </si>
  <si>
    <t xml:space="preserve">code lot + 15 mois </t>
  </si>
  <si>
    <t xml:space="preserve">code lot + 16 mois </t>
  </si>
  <si>
    <t xml:space="preserve">code lot + 17 mois </t>
  </si>
  <si>
    <t xml:space="preserve">code lot + 18 mois </t>
  </si>
  <si>
    <t xml:space="preserve">code lot + 24 mois </t>
  </si>
  <si>
    <t xml:space="preserve">code lot + 25 mois </t>
  </si>
  <si>
    <t xml:space="preserve">code lot + 26 mois </t>
  </si>
  <si>
    <t xml:space="preserve">peut être variable </t>
  </si>
  <si>
    <t xml:space="preserve">Type de produit </t>
  </si>
  <si>
    <t>31.2.07.16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</si>
  <si>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</si>
  <si>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</si>
  <si>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</si>
  <si>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</si>
  <si>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</si>
  <si>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</si>
  <si>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</si>
  <si>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</si>
  <si>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</si>
  <si>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</si>
  <si>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</si>
  <si>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</si>
  <si>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G </t>
  </si>
  <si>
    <t xml:space="preserve">Total </t>
  </si>
  <si>
    <t xml:space="preserve">Total Annuel </t>
  </si>
  <si>
    <t xml:space="preserve">Code génétique </t>
  </si>
  <si>
    <t>Femelle</t>
  </si>
  <si>
    <t xml:space="preserve">Autres </t>
  </si>
  <si>
    <t xml:space="preserve">Celon </t>
  </si>
  <si>
    <t>https://forum.excel-pratique.com/viewtopic.php?f=2&amp;t=139777&amp;p=857703#p857703</t>
  </si>
  <si>
    <t>Étiquettes de lignes</t>
  </si>
  <si>
    <t>Total général</t>
  </si>
  <si>
    <t>2018</t>
  </si>
  <si>
    <t>juin</t>
  </si>
  <si>
    <t>juil</t>
  </si>
  <si>
    <t>août</t>
  </si>
  <si>
    <t>sept</t>
  </si>
  <si>
    <t>oct</t>
  </si>
  <si>
    <t xml:space="preserve">Somme de Vente en Tonnes </t>
  </si>
  <si>
    <t>Vente</t>
  </si>
  <si>
    <t>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</si>
</sst>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 vertical="center" wrapText="1"/>
    </xf>
    <xf numFmtId="17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 wrapText="1"/>
    </xf>
    <xf numFmtId="9" fontId="0" fillId="0" borderId="0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7" fontId="0" fillId="0" borderId="0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0" xfId="0" applyFill="1"/>
    <xf numFmtId="9" fontId="0" fillId="2" borderId="3" xfId="0" applyNumberForma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9" fontId="0" fillId="2" borderId="5" xfId="0" applyNumberForma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9" fontId="0" fillId="2" borderId="8" xfId="0" applyNumberFormat="1" applyFill="1" applyBorder="1" applyAlignment="1">
      <alignment horizontal="center" vertical="center" wrapText="1"/>
    </xf>
    <xf numFmtId="9" fontId="0" fillId="2" borderId="3" xfId="0" applyNumberFormat="1" applyFill="1" applyBorder="1" applyAlignment="1">
      <alignment horizontal="center"/>
    </xf>
    <xf numFmtId="9" fontId="0" fillId="2" borderId="5" xfId="0" applyNumberFormat="1" applyFill="1" applyBorder="1" applyAlignment="1">
      <alignment horizontal="center"/>
    </xf>
    <xf numFmtId="9" fontId="0" fillId="2" borderId="8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17" fontId="0" fillId="0" borderId="0" xfId="0" applyNumberFormat="1" applyAlignment="1">
      <alignment horizontal="center"/>
    </xf>
    <xf numFmtId="9" fontId="0" fillId="0" borderId="0" xfId="0" applyNumberFormat="1" applyFill="1" applyBorder="1" applyAlignment="1">
      <alignment horizontal="center"/>
    </xf>
    <xf numFmtId="2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0" xfId="1"/>
    <xf numFmtId="0" fontId="0" fillId="3" borderId="0" xfId="0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 wrapText="1"/>
    </xf>
    <xf numFmtId="2" fontId="0" fillId="0" borderId="6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295275</xdr:colOff>
      <xdr:row>0</xdr:row>
      <xdr:rowOff>95250</xdr:rowOff>
    </xdr:from>
    <xdr:to>
      <xdr:col>11</xdr:col>
      <xdr:colOff>323850</xdr:colOff>
      <xdr:row>8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Type de produit ">
              <a:extLst>
                <a:ext uri="{FF2B5EF4-FFF2-40B4-BE49-F238E27FC236}">
                  <a16:creationId xmlns:a16="http://schemas.microsoft.com/office/drawing/2014/main" id="{954C85B3-FAE0-49A2-BD4B-CAD12C685CD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e produit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10450" y="95250"/>
              <a:ext cx="1828800" cy="17430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38100</xdr:colOff>
      <xdr:row>0</xdr:row>
      <xdr:rowOff>104775</xdr:rowOff>
    </xdr:from>
    <xdr:to>
      <xdr:col>8</xdr:col>
      <xdr:colOff>85725</xdr:colOff>
      <xdr:row>8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Années">
              <a:extLst>
                <a:ext uri="{FF2B5EF4-FFF2-40B4-BE49-F238E27FC236}">
                  <a16:creationId xmlns:a16="http://schemas.microsoft.com/office/drawing/2014/main" id="{FF960B6C-3207-4463-859C-85E934C0B0D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72100" y="104775"/>
              <a:ext cx="1828800" cy="1762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3933.940420601852" createdVersion="6" refreshedVersion="6" minRefreshableVersion="3" recordCount="11" xr:uid="{917F0F45-078B-402D-9854-48B644B8F9AF}">
  <cacheSource type="worksheet">
    <worksheetSource ref="A1:E12" sheet="Planning des ventes "/>
  </cacheSource>
  <cacheFields count="6">
    <cacheField name="Code produit " numFmtId="0">
      <sharedItems/>
    </cacheField>
    <cacheField name="Type de produit " numFmtId="0">
      <sharedItems count="2">
        <s v="P"/>
        <s v="TG"/>
      </sharedItems>
    </cacheField>
    <cacheField name="Mois de Vente " numFmtId="17">
      <sharedItems containsSemiMixedTypes="0" containsNonDate="0" containsDate="1" containsString="0" minDate="2018-06-01T00:00:00" maxDate="2019-09-02T00:00:00" count="8">
        <d v="2018-07-01T00:00:00"/>
        <d v="2018-08-01T00:00:00"/>
        <d v="2018-09-01T00:00:00"/>
        <d v="2018-10-01T00:00:00"/>
        <d v="2018-06-01T00:00:00"/>
        <d v="2019-07-01T00:00:00"/>
        <d v="2019-08-01T00:00:00"/>
        <d v="2019-09-01T00:00:00"/>
      </sharedItems>
      <fieldGroup par="5" base="2">
        <rangePr groupBy="months" startDate="2018-06-01T00:00:00" endDate="2019-09-02T00:00:00"/>
        <groupItems count="14">
          <s v="&lt;01/06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9/2019"/>
        </groupItems>
      </fieldGroup>
    </cacheField>
    <cacheField name="Proportion" numFmtId="0">
      <sharedItems containsSemiMixedTypes="0" containsString="0" containsNumber="1" minValue="0.2" maxValue="35"/>
    </cacheField>
    <cacheField name="Vente en Tonnes " numFmtId="0">
      <sharedItems containsSemiMixedTypes="0" containsString="0" containsNumber="1" minValue="1.456" maxValue="95.759999999999991"/>
    </cacheField>
    <cacheField name="Années" numFmtId="0" databaseField="0">
      <fieldGroup base="2">
        <rangePr groupBy="years" startDate="2018-06-01T00:00:00" endDate="2019-09-02T00:00:00"/>
        <groupItems count="4">
          <s v="&lt;01/06/2018"/>
          <s v="2018"/>
          <s v="2019"/>
          <s v="&gt;02/09/2019"/>
        </groupItems>
      </fieldGroup>
    </cacheField>
  </cacheFields>
  <extLst>
    <ext xmlns:x14="http://schemas.microsoft.com/office/spreadsheetml/2009/9/main" uri="{725AE2AE-9491-48be-B2B4-4EB974FC3084}">
      <x14:pivotCacheDefinition pivotCacheId="127118750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s v="91.3.08.18"/>
    <x v="0"/>
    <x v="0"/>
    <n v="20"/>
    <n v="2.9119999999999999"/>
  </r>
  <r>
    <s v="91.3.08.18"/>
    <x v="0"/>
    <x v="1"/>
    <n v="35"/>
    <n v="5.0960000000000001"/>
  </r>
  <r>
    <s v="91.3.08.18"/>
    <x v="0"/>
    <x v="2"/>
    <n v="35"/>
    <n v="5.0960000000000001"/>
  </r>
  <r>
    <s v="91.3.08.18"/>
    <x v="0"/>
    <x v="3"/>
    <n v="10"/>
    <n v="1.456"/>
  </r>
  <r>
    <s v="31.2.07.16"/>
    <x v="1"/>
    <x v="4"/>
    <n v="0.2"/>
    <n v="63.84"/>
  </r>
  <r>
    <s v="31.2.07.16"/>
    <x v="1"/>
    <x v="0"/>
    <n v="0.3"/>
    <n v="95.759999999999991"/>
  </r>
  <r>
    <s v="31.2.07.16"/>
    <x v="1"/>
    <x v="1"/>
    <n v="0.3"/>
    <n v="95.759999999999991"/>
  </r>
  <r>
    <s v="31.2.07.16"/>
    <x v="1"/>
    <x v="2"/>
    <n v="0.2"/>
    <n v="63.84"/>
  </r>
  <r>
    <s v="91.3.08.18"/>
    <x v="0"/>
    <x v="5"/>
    <n v="20"/>
    <n v="2.9119999999999999"/>
  </r>
  <r>
    <s v="91.3.08.18"/>
    <x v="0"/>
    <x v="6"/>
    <n v="35"/>
    <n v="5.0960000000000001"/>
  </r>
  <r>
    <s v="91.3.08.18"/>
    <x v="0"/>
    <x v="7"/>
    <n v="35"/>
    <n v="5.096000000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AD8-7160-4092-A0B6-6D656F98D98B}" name="Tableau croisé dynamique1" cacheId="3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olHeaderCaption="Vente">
  <location ref="H11:N18" firstHeaderRow="1" firstDataRow="2" firstDataCol="1"/>
  <pivotFields count="6">
    <pivotField showAll="0"/>
    <pivotField axis="axisRow" showAll="0">
      <items count="3">
        <item x="0"/>
        <item x="1"/>
        <item t="default"/>
      </items>
    </pivotField>
    <pivotField axis="axisCol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/>
    <pivotField axis="axisRow" showAll="0">
      <items count="5">
        <item x="0"/>
        <item x="1"/>
        <item x="2"/>
        <item x="3"/>
        <item t="default"/>
      </items>
    </pivotField>
  </pivotFields>
  <rowFields count="2">
    <field x="5"/>
    <field x="1"/>
  </rowFields>
  <rowItems count="6">
    <i>
      <x v="1"/>
    </i>
    <i r="1">
      <x/>
    </i>
    <i r="1">
      <x v="1"/>
    </i>
    <i>
      <x v="2"/>
    </i>
    <i r="1">
      <x/>
    </i>
    <i t="grand">
      <x/>
    </i>
  </rowItems>
  <colFields count="1">
    <field x="2"/>
  </colFields>
  <colItems count="6">
    <i>
      <x v="6"/>
    </i>
    <i>
      <x v="7"/>
    </i>
    <i>
      <x v="8"/>
    </i>
    <i>
      <x v="9"/>
    </i>
    <i>
      <x v="10"/>
    </i>
    <i t="grand">
      <x/>
    </i>
  </colItems>
  <dataFields count="1">
    <dataField name="Somme de Vente en Tonnes " fld="4" baseField="0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de_produit" xr10:uid="{F23E02EF-F91C-4336-BAA5-9A3F654805F5}" sourceName="Type de produit ">
  <pivotTables>
    <pivotTable tabId="4" name="Tableau croisé dynamique1"/>
  </pivotTables>
  <data>
    <tabular pivotCacheId="1271187501">
      <items count="2">
        <i x="0" s="1"/>
        <i x="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" xr10:uid="{64BFEB42-BCC0-4A09-91F4-322CAF967023}" sourceName="Années">
  <pivotTables>
    <pivotTable tabId="4" name="Tableau croisé dynamique1"/>
  </pivotTables>
  <data>
    <tabular pivotCacheId="1271187501">
      <items count="4">
        <i x="1" s="1"/>
        <i x="2" s="1"/>
        <i x="0" s="1" nd="1"/>
        <i x="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 de produit " xr10:uid="{B6889F81-EA4C-4EB8-9E68-097317279CD0}" cache="Segment_Type_de_produit" caption="Type de produit " rowHeight="241300"/>
  <slicer name="Années" xr10:uid="{A1E13821-3248-4AF1-8150-A6BA8ADDB5AD}" cache="Segment_Années" caption="Années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39777&amp;p=857703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BC230-1C8C-4C57-9126-AE81990D73A8}">
  <sheetPr codeName="Feuil1"/>
  <dimension ref="A1:I15"/>
  <sheetViews>
    <sheetView workbookViewId="0">
      <selection activeCell="J7" sqref="J7"/>
    </sheetView>
  </sheetViews>
  <sheetFormatPr baseColWidth="10" defaultColWidth="11.5703125" defaultRowHeight="15" x14ac:dyDescent="0.25"/>
  <cols>
    <col min="1" max="3" width="11.5703125" style="1"/>
    <col min="4" max="4" width="15.7109375" style="1" customWidth="1"/>
    <col min="5" max="5" width="19.5703125" style="1" customWidth="1"/>
    <col min="6" max="6" width="17.85546875" style="1" customWidth="1"/>
    <col min="7" max="7" width="20.42578125" style="1" customWidth="1"/>
    <col min="8" max="8" width="11.5703125" style="1"/>
    <col min="9" max="9" width="19.5703125" style="1" customWidth="1"/>
    <col min="10" max="16384" width="11.5703125" style="1"/>
  </cols>
  <sheetData>
    <row r="1" spans="1:9" ht="30" x14ac:dyDescent="0.25">
      <c r="A1" s="30" t="s">
        <v>0</v>
      </c>
      <c r="B1" s="31" t="s">
        <v>1</v>
      </c>
      <c r="C1" s="31" t="s">
        <v>60</v>
      </c>
      <c r="D1" s="31" t="s">
        <v>14</v>
      </c>
      <c r="E1" s="31" t="s">
        <v>2</v>
      </c>
      <c r="F1" s="31" t="s">
        <v>3</v>
      </c>
      <c r="G1" s="31" t="s">
        <v>4</v>
      </c>
      <c r="H1" s="31" t="s">
        <v>5</v>
      </c>
      <c r="I1" s="32" t="s">
        <v>9</v>
      </c>
    </row>
    <row r="2" spans="1:9" x14ac:dyDescent="0.25">
      <c r="A2" s="7" t="s">
        <v>10</v>
      </c>
      <c r="B2" s="8" t="s">
        <v>11</v>
      </c>
      <c r="C2" s="8" t="s">
        <v>61</v>
      </c>
      <c r="D2" s="8" t="s">
        <v>15</v>
      </c>
      <c r="E2" s="9">
        <v>80000</v>
      </c>
      <c r="F2" s="8"/>
      <c r="G2" s="10">
        <v>0.7</v>
      </c>
      <c r="H2" s="8" t="s">
        <v>6</v>
      </c>
      <c r="I2" s="11">
        <v>0.26</v>
      </c>
    </row>
    <row r="3" spans="1:9" x14ac:dyDescent="0.25">
      <c r="A3" s="7" t="s">
        <v>21</v>
      </c>
      <c r="B3" s="8" t="s">
        <v>44</v>
      </c>
      <c r="C3" s="8" t="s">
        <v>62</v>
      </c>
      <c r="D3" s="12">
        <v>42552</v>
      </c>
      <c r="E3" s="9"/>
      <c r="F3" s="9">
        <v>120000</v>
      </c>
      <c r="G3" s="10">
        <v>0.95</v>
      </c>
      <c r="H3" s="8" t="s">
        <v>33</v>
      </c>
      <c r="I3" s="11">
        <v>2.8</v>
      </c>
    </row>
    <row r="4" spans="1:9" x14ac:dyDescent="0.25">
      <c r="A4" s="7"/>
      <c r="B4" s="8"/>
      <c r="C4" s="8"/>
      <c r="D4" s="8"/>
      <c r="E4" s="8"/>
      <c r="F4" s="8"/>
      <c r="G4" s="8"/>
      <c r="H4" s="8"/>
      <c r="I4" s="11"/>
    </row>
    <row r="5" spans="1:9" x14ac:dyDescent="0.25">
      <c r="A5" s="7"/>
      <c r="B5" s="8"/>
      <c r="C5" s="8"/>
      <c r="D5" s="8"/>
      <c r="E5" s="8"/>
      <c r="F5" s="8"/>
      <c r="G5" s="8"/>
      <c r="H5" s="8"/>
      <c r="I5" s="11"/>
    </row>
    <row r="6" spans="1:9" ht="15.75" thickBot="1" x14ac:dyDescent="0.3">
      <c r="A6" s="13"/>
      <c r="B6" s="14"/>
      <c r="C6" s="14"/>
      <c r="D6" s="14"/>
      <c r="E6" s="14"/>
      <c r="F6" s="14"/>
      <c r="G6" s="14"/>
      <c r="H6" s="14"/>
      <c r="I6" s="15"/>
    </row>
    <row r="7" spans="1:9" ht="43.15" customHeight="1" x14ac:dyDescent="0.25"/>
    <row r="14" spans="1:9" ht="30" x14ac:dyDescent="0.25">
      <c r="B14" s="4" t="s">
        <v>20</v>
      </c>
      <c r="C14" s="4"/>
    </row>
    <row r="15" spans="1:9" x14ac:dyDescent="0.25">
      <c r="B15" s="40" t="s">
        <v>19</v>
      </c>
      <c r="C15" s="40"/>
      <c r="D15" s="40"/>
      <c r="E15" s="40"/>
      <c r="F15" s="40"/>
      <c r="G15" s="40"/>
      <c r="H15" s="40"/>
      <c r="I15" s="40"/>
    </row>
  </sheetData>
  <mergeCells count="1">
    <mergeCell ref="B15:I15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4769C-FF31-41DD-9DA8-5D68BF12DA9A}">
  <sheetPr codeName="Feuil2"/>
  <dimension ref="A1:F13"/>
  <sheetViews>
    <sheetView workbookViewId="0">
      <selection activeCell="A10" sqref="A10:A13"/>
    </sheetView>
  </sheetViews>
  <sheetFormatPr baseColWidth="10" defaultRowHeight="15" x14ac:dyDescent="0.25"/>
  <cols>
    <col min="1" max="1" width="27.7109375" customWidth="1"/>
    <col min="2" max="2" width="24.140625" customWidth="1"/>
  </cols>
  <sheetData>
    <row r="1" spans="1:6" ht="15.75" thickBot="1" x14ac:dyDescent="0.3">
      <c r="A1" s="1" t="s">
        <v>26</v>
      </c>
      <c r="B1" s="1" t="s">
        <v>28</v>
      </c>
      <c r="C1" s="1" t="s">
        <v>29</v>
      </c>
    </row>
    <row r="2" spans="1:6" x14ac:dyDescent="0.25">
      <c r="A2" s="41" t="s">
        <v>6</v>
      </c>
      <c r="B2" s="6" t="s">
        <v>27</v>
      </c>
      <c r="C2" s="19">
        <v>0.2</v>
      </c>
    </row>
    <row r="3" spans="1:6" x14ac:dyDescent="0.25">
      <c r="A3" s="42"/>
      <c r="B3" s="20" t="s">
        <v>30</v>
      </c>
      <c r="C3" s="21">
        <v>0.35</v>
      </c>
    </row>
    <row r="4" spans="1:6" x14ac:dyDescent="0.25">
      <c r="A4" s="42"/>
      <c r="B4" s="20" t="s">
        <v>31</v>
      </c>
      <c r="C4" s="21">
        <v>0.35</v>
      </c>
    </row>
    <row r="5" spans="1:6" ht="15.75" thickBot="1" x14ac:dyDescent="0.3">
      <c r="A5" s="43"/>
      <c r="B5" s="22" t="s">
        <v>32</v>
      </c>
      <c r="C5" s="23">
        <v>0.1</v>
      </c>
    </row>
    <row r="6" spans="1:6" x14ac:dyDescent="0.25">
      <c r="A6" s="44" t="s">
        <v>7</v>
      </c>
      <c r="B6" s="6" t="s">
        <v>35</v>
      </c>
      <c r="C6" s="24">
        <v>0.3</v>
      </c>
      <c r="E6" s="18"/>
      <c r="F6" t="s">
        <v>42</v>
      </c>
    </row>
    <row r="7" spans="1:6" x14ac:dyDescent="0.25">
      <c r="A7" s="45"/>
      <c r="B7" s="20" t="s">
        <v>36</v>
      </c>
      <c r="C7" s="25">
        <v>0.3</v>
      </c>
    </row>
    <row r="8" spans="1:6" x14ac:dyDescent="0.25">
      <c r="A8" s="45"/>
      <c r="B8" s="20" t="s">
        <v>37</v>
      </c>
      <c r="C8" s="25">
        <v>0.2</v>
      </c>
    </row>
    <row r="9" spans="1:6" ht="15.75" thickBot="1" x14ac:dyDescent="0.3">
      <c r="A9" s="46"/>
      <c r="B9" s="22" t="s">
        <v>38</v>
      </c>
      <c r="C9" s="26">
        <v>0.2</v>
      </c>
    </row>
    <row r="10" spans="1:6" x14ac:dyDescent="0.25">
      <c r="A10" s="44" t="s">
        <v>33</v>
      </c>
      <c r="B10" s="27" t="s">
        <v>34</v>
      </c>
      <c r="C10" s="24" t="s">
        <v>63</v>
      </c>
    </row>
    <row r="11" spans="1:6" x14ac:dyDescent="0.25">
      <c r="A11" s="45"/>
      <c r="B11" s="28" t="s">
        <v>39</v>
      </c>
      <c r="C11" s="25">
        <v>0.3</v>
      </c>
    </row>
    <row r="12" spans="1:6" x14ac:dyDescent="0.25">
      <c r="A12" s="45"/>
      <c r="B12" s="28" t="s">
        <v>40</v>
      </c>
      <c r="C12" s="25">
        <v>0.3</v>
      </c>
    </row>
    <row r="13" spans="1:6" ht="15.75" thickBot="1" x14ac:dyDescent="0.3">
      <c r="A13" s="46"/>
      <c r="B13" s="29" t="s">
        <v>41</v>
      </c>
      <c r="C13" s="26">
        <v>0.2</v>
      </c>
    </row>
  </sheetData>
  <mergeCells count="3">
    <mergeCell ref="A2:A5"/>
    <mergeCell ref="A6:A9"/>
    <mergeCell ref="A10:A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77773-D27E-4039-B8F8-9DEFD8D52EE4}">
  <sheetPr codeName="Feuil3"/>
  <dimension ref="A1:E4"/>
  <sheetViews>
    <sheetView workbookViewId="0">
      <selection activeCell="E3" sqref="E3"/>
    </sheetView>
  </sheetViews>
  <sheetFormatPr baseColWidth="10" defaultRowHeight="15" x14ac:dyDescent="0.25"/>
  <cols>
    <col min="1" max="1" width="15.28515625" customWidth="1"/>
    <col min="2" max="2" width="18" customWidth="1"/>
  </cols>
  <sheetData>
    <row r="1" spans="1:5" x14ac:dyDescent="0.25">
      <c r="A1" s="47" t="s">
        <v>22</v>
      </c>
      <c r="B1" s="48"/>
      <c r="D1" s="39" t="s">
        <v>64</v>
      </c>
    </row>
    <row r="2" spans="1:5" x14ac:dyDescent="0.25">
      <c r="A2" s="7" t="s">
        <v>23</v>
      </c>
      <c r="B2" s="16">
        <v>0.26</v>
      </c>
    </row>
    <row r="3" spans="1:5" x14ac:dyDescent="0.25">
      <c r="A3" s="7" t="s">
        <v>24</v>
      </c>
      <c r="B3" s="16">
        <v>1.2</v>
      </c>
      <c r="D3" s="18"/>
      <c r="E3" t="s">
        <v>42</v>
      </c>
    </row>
    <row r="4" spans="1:5" ht="15.75" thickBot="1" x14ac:dyDescent="0.3">
      <c r="A4" s="13" t="s">
        <v>25</v>
      </c>
      <c r="B4" s="17">
        <v>2.8</v>
      </c>
    </row>
  </sheetData>
  <mergeCells count="1">
    <mergeCell ref="A1:B1"/>
  </mergeCells>
  <hyperlinks>
    <hyperlink ref="D1" r:id="rId1" location="p857703" display="https://forum.excel-pratique.com/viewtopic.php?f=2&amp;t=139777&amp;p=857703 - p857703" xr:uid="{CCFFE208-88F0-4447-936D-A4A5485814CA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3EF75-3B31-492D-8AE4-EB9F03247C20}">
  <sheetPr codeName="Feuil4"/>
  <dimension ref="A1:V18"/>
  <sheetViews>
    <sheetView tabSelected="1" workbookViewId="0">
      <selection activeCell="G11" sqref="G11"/>
    </sheetView>
  </sheetViews>
  <sheetFormatPr baseColWidth="10" defaultRowHeight="15" x14ac:dyDescent="0.25"/>
  <cols>
    <col min="8" max="8" width="26.7109375" bestFit="1" customWidth="1"/>
    <col min="9" max="13" width="9" customWidth="1"/>
    <col min="14" max="14" width="12.5703125" bestFit="1" customWidth="1"/>
    <col min="15" max="15" width="6.85546875" bestFit="1" customWidth="1"/>
    <col min="16" max="17" width="6" bestFit="1" customWidth="1"/>
    <col min="18" max="18" width="9.85546875" bestFit="1" customWidth="1"/>
    <col min="19" max="19" width="12.5703125" bestFit="1" customWidth="1"/>
  </cols>
  <sheetData>
    <row r="1" spans="1:22" ht="30" x14ac:dyDescent="0.25">
      <c r="A1" s="1" t="s">
        <v>12</v>
      </c>
      <c r="B1" s="1" t="s">
        <v>43</v>
      </c>
      <c r="C1" s="1" t="s">
        <v>17</v>
      </c>
      <c r="D1" s="1" t="s">
        <v>16</v>
      </c>
      <c r="E1" s="1" t="s">
        <v>18</v>
      </c>
    </row>
    <row r="2" spans="1:22" x14ac:dyDescent="0.25">
      <c r="A2" s="50" t="s">
        <v>11</v>
      </c>
      <c r="B2" s="1" t="s">
        <v>13</v>
      </c>
      <c r="C2" s="2">
        <v>43282</v>
      </c>
      <c r="D2" s="1">
        <v>20</v>
      </c>
      <c r="E2" s="3">
        <f>('Entrée des lots et devenir '!$E$2*'Entrée des lots et devenir '!$G$2)*'Entrée des lots et devenir '!$I$2*D2/100/1000</f>
        <v>2.9119999999999999</v>
      </c>
      <c r="H2">
        <v>2018</v>
      </c>
      <c r="I2" t="s">
        <v>45</v>
      </c>
      <c r="J2" t="s">
        <v>46</v>
      </c>
      <c r="K2" t="s">
        <v>47</v>
      </c>
      <c r="L2" t="s">
        <v>48</v>
      </c>
      <c r="M2" t="s">
        <v>49</v>
      </c>
      <c r="N2" t="s">
        <v>50</v>
      </c>
      <c r="O2" t="s">
        <v>51</v>
      </c>
      <c r="P2" t="s">
        <v>52</v>
      </c>
      <c r="Q2" t="s">
        <v>53</v>
      </c>
      <c r="R2" t="s">
        <v>54</v>
      </c>
      <c r="S2" t="s">
        <v>55</v>
      </c>
      <c r="T2" t="s">
        <v>56</v>
      </c>
      <c r="U2" t="s">
        <v>58</v>
      </c>
      <c r="V2" t="s">
        <v>59</v>
      </c>
    </row>
    <row r="3" spans="1:22" x14ac:dyDescent="0.25">
      <c r="A3" s="50" t="s">
        <v>11</v>
      </c>
      <c r="B3" s="37" t="s">
        <v>13</v>
      </c>
      <c r="C3" s="2">
        <v>43313</v>
      </c>
      <c r="D3" s="1">
        <v>35</v>
      </c>
      <c r="E3" s="3">
        <f>('Entrée des lots et devenir '!$E$2*'Entrée des lots et devenir '!$G$2)*'Entrée des lots et devenir '!$I$2*D3/100/1000</f>
        <v>5.0960000000000001</v>
      </c>
      <c r="H3" s="33" t="s">
        <v>13</v>
      </c>
      <c r="O3" s="36">
        <f>E2</f>
        <v>2.9119999999999999</v>
      </c>
      <c r="P3" s="36">
        <f>E3</f>
        <v>5.0960000000000001</v>
      </c>
      <c r="Q3" s="36">
        <f>E4</f>
        <v>5.0960000000000001</v>
      </c>
      <c r="R3" s="36">
        <f>E5</f>
        <v>1.456</v>
      </c>
      <c r="U3">
        <f>SUM(I3:T3)</f>
        <v>14.559999999999999</v>
      </c>
      <c r="V3" s="49">
        <f>U3+U4+U5</f>
        <v>333.76</v>
      </c>
    </row>
    <row r="4" spans="1:22" x14ac:dyDescent="0.25">
      <c r="A4" s="50" t="s">
        <v>11</v>
      </c>
      <c r="B4" s="37" t="s">
        <v>13</v>
      </c>
      <c r="C4" s="2">
        <v>43344</v>
      </c>
      <c r="D4" s="1">
        <v>35</v>
      </c>
      <c r="E4" s="3">
        <f>('Entrée des lots et devenir '!$E$2*'Entrée des lots et devenir '!$G$2)*'Entrée des lots et devenir '!$I$2*D4/100/1000</f>
        <v>5.0960000000000001</v>
      </c>
      <c r="H4" s="33" t="s">
        <v>57</v>
      </c>
      <c r="U4">
        <f t="shared" ref="U4:U9" si="0">SUM(I4:T4)</f>
        <v>0</v>
      </c>
      <c r="V4" s="49"/>
    </row>
    <row r="5" spans="1:22" x14ac:dyDescent="0.25">
      <c r="A5" s="50" t="s">
        <v>11</v>
      </c>
      <c r="B5" s="37" t="s">
        <v>13</v>
      </c>
      <c r="C5" s="2">
        <v>43374</v>
      </c>
      <c r="D5" s="1">
        <v>10</v>
      </c>
      <c r="E5" s="3">
        <f>('Entrée des lots et devenir '!$E$2*'Entrée des lots et devenir '!$G$2)*'Entrée des lots et devenir '!$I$2*D5/100/1000</f>
        <v>1.456</v>
      </c>
      <c r="H5" s="33" t="s">
        <v>33</v>
      </c>
      <c r="N5">
        <f>E6</f>
        <v>63.84</v>
      </c>
      <c r="O5">
        <f>E7</f>
        <v>95.759999999999991</v>
      </c>
      <c r="P5">
        <f>E8</f>
        <v>95.759999999999991</v>
      </c>
      <c r="Q5">
        <f>E9</f>
        <v>63.84</v>
      </c>
      <c r="U5">
        <f t="shared" si="0"/>
        <v>319.2</v>
      </c>
      <c r="V5" s="49"/>
    </row>
    <row r="6" spans="1:22" x14ac:dyDescent="0.25">
      <c r="A6" s="51" t="s">
        <v>44</v>
      </c>
      <c r="B6" s="8" t="s">
        <v>8</v>
      </c>
      <c r="C6" s="34">
        <v>43252</v>
      </c>
      <c r="D6" s="35">
        <v>0.2</v>
      </c>
      <c r="E6" s="5">
        <f>'Entrée des lots et devenir '!$F$3*'Entrée des lots et devenir '!$G$3*'Entrée des lots et devenir '!$I$3/1000*'Planning des ventes '!D6</f>
        <v>63.84</v>
      </c>
      <c r="H6">
        <v>2019</v>
      </c>
      <c r="U6">
        <f t="shared" si="0"/>
        <v>0</v>
      </c>
    </row>
    <row r="7" spans="1:22" x14ac:dyDescent="0.25">
      <c r="A7" s="51" t="s">
        <v>44</v>
      </c>
      <c r="B7" s="38" t="s">
        <v>8</v>
      </c>
      <c r="C7" s="34">
        <v>43282</v>
      </c>
      <c r="D7" s="35">
        <v>0.3</v>
      </c>
      <c r="E7" s="5">
        <f>'Entrée des lots et devenir '!$F$3*'Entrée des lots et devenir '!$G$3*'Entrée des lots et devenir '!$I$3/1000*'Planning des ventes '!D7</f>
        <v>95.759999999999991</v>
      </c>
      <c r="H7" s="33" t="s">
        <v>13</v>
      </c>
      <c r="U7">
        <f t="shared" si="0"/>
        <v>0</v>
      </c>
    </row>
    <row r="8" spans="1:22" x14ac:dyDescent="0.25">
      <c r="A8" s="51" t="s">
        <v>44</v>
      </c>
      <c r="B8" s="38" t="s">
        <v>8</v>
      </c>
      <c r="C8" s="34">
        <v>43313</v>
      </c>
      <c r="D8" s="35">
        <v>0.3</v>
      </c>
      <c r="E8" s="5">
        <f>'Entrée des lots et devenir '!$F$3*'Entrée des lots et devenir '!$G$3*'Entrée des lots et devenir '!$I$3/1000*'Planning des ventes '!D8</f>
        <v>95.759999999999991</v>
      </c>
      <c r="H8" s="33" t="s">
        <v>57</v>
      </c>
      <c r="U8">
        <f t="shared" si="0"/>
        <v>0</v>
      </c>
    </row>
    <row r="9" spans="1:22" x14ac:dyDescent="0.25">
      <c r="A9" s="51" t="s">
        <v>44</v>
      </c>
      <c r="B9" s="38" t="s">
        <v>8</v>
      </c>
      <c r="C9" s="34">
        <v>43344</v>
      </c>
      <c r="D9" s="35">
        <v>0.2</v>
      </c>
      <c r="E9" s="5">
        <f>'Entrée des lots et devenir '!$F$3*'Entrée des lots et devenir '!$G$3*'Entrée des lots et devenir '!$I$3/1000*'Planning des ventes '!D9</f>
        <v>63.84</v>
      </c>
      <c r="H9" s="33" t="s">
        <v>33</v>
      </c>
      <c r="U9">
        <f t="shared" si="0"/>
        <v>0</v>
      </c>
    </row>
    <row r="10" spans="1:22" x14ac:dyDescent="0.25">
      <c r="A10" s="50" t="s">
        <v>11</v>
      </c>
      <c r="B10" s="37" t="s">
        <v>13</v>
      </c>
      <c r="C10" s="2">
        <v>43647</v>
      </c>
      <c r="D10" s="37">
        <v>20</v>
      </c>
      <c r="E10" s="3">
        <f>('Entrée des lots et devenir '!$E$2*'Entrée des lots et devenir '!$G$2)*'Entrée des lots et devenir '!$I$2*D10/100/1000</f>
        <v>2.9119999999999999</v>
      </c>
    </row>
    <row r="11" spans="1:22" x14ac:dyDescent="0.25">
      <c r="A11" s="50" t="s">
        <v>11</v>
      </c>
      <c r="B11" s="37" t="s">
        <v>13</v>
      </c>
      <c r="C11" s="2">
        <v>43678</v>
      </c>
      <c r="D11" s="37">
        <v>35</v>
      </c>
      <c r="E11" s="3">
        <f>('Entrée des lots et devenir '!$E$2*'Entrée des lots et devenir '!$G$2)*'Entrée des lots et devenir '!$I$2*D11/100/1000</f>
        <v>5.0960000000000001</v>
      </c>
      <c r="H11" s="52" t="s">
        <v>73</v>
      </c>
      <c r="I11" s="52" t="s">
        <v>74</v>
      </c>
    </row>
    <row r="12" spans="1:22" x14ac:dyDescent="0.25">
      <c r="A12" s="50" t="s">
        <v>11</v>
      </c>
      <c r="B12" s="37" t="s">
        <v>13</v>
      </c>
      <c r="C12" s="2">
        <v>43709</v>
      </c>
      <c r="D12" s="37">
        <v>35</v>
      </c>
      <c r="E12" s="3">
        <f>('Entrée des lots et devenir '!$E$2*'Entrée des lots et devenir '!$G$2)*'Entrée des lots et devenir '!$I$2*D12/100/1000</f>
        <v>5.0960000000000001</v>
      </c>
      <c r="H12" s="52" t="s">
        <v>65</v>
      </c>
      <c r="I12" t="s">
        <v>68</v>
      </c>
      <c r="J12" t="s">
        <v>69</v>
      </c>
      <c r="K12" t="s">
        <v>70</v>
      </c>
      <c r="L12" t="s">
        <v>71</v>
      </c>
      <c r="M12" t="s">
        <v>72</v>
      </c>
      <c r="N12" t="s">
        <v>66</v>
      </c>
    </row>
    <row r="13" spans="1:22" x14ac:dyDescent="0.25">
      <c r="H13" s="53" t="s">
        <v>67</v>
      </c>
      <c r="I13" s="36">
        <v>63.84</v>
      </c>
      <c r="J13" s="36">
        <v>98.671999999999997</v>
      </c>
      <c r="K13" s="36">
        <v>100.85599999999999</v>
      </c>
      <c r="L13" s="36">
        <v>68.936000000000007</v>
      </c>
      <c r="M13" s="36">
        <v>1.456</v>
      </c>
      <c r="N13" s="36">
        <v>333.76</v>
      </c>
    </row>
    <row r="14" spans="1:22" x14ac:dyDescent="0.25">
      <c r="H14" s="54" t="s">
        <v>13</v>
      </c>
      <c r="I14" s="36"/>
      <c r="J14" s="36">
        <v>2.9119999999999999</v>
      </c>
      <c r="K14" s="36">
        <v>5.0960000000000001</v>
      </c>
      <c r="L14" s="36">
        <v>5.0960000000000001</v>
      </c>
      <c r="M14" s="36">
        <v>1.456</v>
      </c>
      <c r="N14" s="36">
        <v>14.559999999999999</v>
      </c>
    </row>
    <row r="15" spans="1:22" x14ac:dyDescent="0.25">
      <c r="H15" s="54" t="s">
        <v>8</v>
      </c>
      <c r="I15" s="36">
        <v>63.84</v>
      </c>
      <c r="J15" s="36">
        <v>95.759999999999991</v>
      </c>
      <c r="K15" s="36">
        <v>95.759999999999991</v>
      </c>
      <c r="L15" s="36">
        <v>63.84</v>
      </c>
      <c r="M15" s="36"/>
      <c r="N15" s="36">
        <v>319.2</v>
      </c>
    </row>
    <row r="16" spans="1:22" x14ac:dyDescent="0.25">
      <c r="H16" s="53" t="s">
        <v>75</v>
      </c>
      <c r="I16" s="36"/>
      <c r="J16" s="36">
        <v>2.9119999999999999</v>
      </c>
      <c r="K16" s="36">
        <v>5.0960000000000001</v>
      </c>
      <c r="L16" s="36">
        <v>5.0960000000000001</v>
      </c>
      <c r="M16" s="36"/>
      <c r="N16" s="36">
        <v>13.103999999999999</v>
      </c>
    </row>
    <row r="17" spans="8:14" x14ac:dyDescent="0.25">
      <c r="H17" s="54" t="s">
        <v>13</v>
      </c>
      <c r="I17" s="36"/>
      <c r="J17" s="36">
        <v>2.9119999999999999</v>
      </c>
      <c r="K17" s="36">
        <v>5.0960000000000001</v>
      </c>
      <c r="L17" s="36">
        <v>5.0960000000000001</v>
      </c>
      <c r="M17" s="36"/>
      <c r="N17" s="36">
        <v>13.103999999999999</v>
      </c>
    </row>
    <row r="18" spans="8:14" x14ac:dyDescent="0.25">
      <c r="H18" s="53" t="s">
        <v>66</v>
      </c>
      <c r="I18" s="36">
        <v>63.84</v>
      </c>
      <c r="J18" s="36">
        <v>101.584</v>
      </c>
      <c r="K18" s="36">
        <v>105.952</v>
      </c>
      <c r="L18" s="36">
        <v>74.032000000000011</v>
      </c>
      <c r="M18" s="36">
        <v>1.456</v>
      </c>
      <c r="N18" s="36">
        <v>346.86399999999998</v>
      </c>
    </row>
  </sheetData>
  <mergeCells count="1">
    <mergeCell ref="V3:V5"/>
  </mergeCells>
  <phoneticPr fontId="3" type="noConversion"/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Entrée des lots et devenir </vt:lpstr>
      <vt:lpstr>déclenchement des ventes</vt:lpstr>
      <vt:lpstr>code produit vente </vt:lpstr>
      <vt:lpstr>Planning des ventes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Eric</cp:lastModifiedBy>
  <dcterms:created xsi:type="dcterms:W3CDTF">2020-04-12T12:50:36Z</dcterms:created>
  <dcterms:modified xsi:type="dcterms:W3CDTF">2020-04-12T20:49:34Z</dcterms:modified>
</cp:coreProperties>
</file>