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10" yWindow="30" windowWidth="15885" windowHeight="5505" activeTab="1"/>
  </bookViews>
  <sheets>
    <sheet name="Tableau" sheetId="3" r:id="rId1"/>
    <sheet name="Base DD" sheetId="1" r:id="rId2"/>
  </sheets>
  <functionGroups builtInGroupCount="17"/>
  <definedNames>
    <definedName name="_xlnm._FilterDatabase" localSheetId="1" hidden="1">'Base DD'!$A$1:$T$34</definedName>
    <definedName name="_xlnm._FilterDatabase" localSheetId="0" hidden="1">Tableau!$D$15:$H$37</definedName>
  </definedNames>
  <calcPr calcId="14562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17" i="3"/>
  <c r="D18" i="3"/>
  <c r="D19" i="3"/>
  <c r="D20" i="3"/>
  <c r="D21" i="3"/>
  <c r="D22" i="3"/>
  <c r="D23" i="3"/>
  <c r="D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E2" i="1"/>
  <c r="E3" i="1"/>
  <c r="E7" i="1"/>
  <c r="E4" i="1"/>
  <c r="E8" i="1"/>
  <c r="E5" i="1"/>
  <c r="E6" i="1"/>
</calcChain>
</file>

<file path=xl/sharedStrings.xml><?xml version="1.0" encoding="utf-8"?>
<sst xmlns="http://schemas.openxmlformats.org/spreadsheetml/2006/main" count="94" uniqueCount="56">
  <si>
    <t>Mortier</t>
  </si>
  <si>
    <t>mytom</t>
  </si>
  <si>
    <t>Hussard</t>
  </si>
  <si>
    <t>Colonne1</t>
  </si>
  <si>
    <t>Fusillier</t>
  </si>
  <si>
    <t>Canon à culasse</t>
  </si>
  <si>
    <t>basketteuse</t>
  </si>
  <si>
    <t>canon de campagne</t>
  </si>
  <si>
    <t>pich01</t>
  </si>
  <si>
    <t>Porte-étendard</t>
  </si>
  <si>
    <t>drangledon</t>
  </si>
  <si>
    <t>Mousquetaire</t>
  </si>
  <si>
    <t>faire les autres combats avec: 2 voyous, 2 mortiers, 1 infanterie de chasseur à pied et 3 fusiliers</t>
  </si>
  <si>
    <t># classement</t>
  </si>
  <si>
    <t>Dragon</t>
  </si>
  <si>
    <t>Grenadier</t>
  </si>
  <si>
    <t>champion colonial</t>
  </si>
  <si>
    <t>Champion industriel</t>
  </si>
  <si>
    <t>Lancier</t>
  </si>
  <si>
    <t>Fundacja</t>
  </si>
  <si>
    <t>bledina27400</t>
  </si>
  <si>
    <t>papouffe</t>
  </si>
  <si>
    <t>pimbouen13</t>
  </si>
  <si>
    <t>Voyou</t>
  </si>
  <si>
    <t>Emma larose</t>
  </si>
  <si>
    <t>harriPotlevieux</t>
  </si>
  <si>
    <t>marinho93140</t>
  </si>
  <si>
    <t>clothilde</t>
  </si>
  <si>
    <t>Ranger</t>
  </si>
  <si>
    <t>Thècle 216 la Généreuse</t>
  </si>
  <si>
    <t>A EVITER</t>
  </si>
  <si>
    <t>monstre 9475</t>
  </si>
  <si>
    <t>Moutix91</t>
  </si>
  <si>
    <t>tete8172</t>
  </si>
  <si>
    <t>sophiejolie</t>
  </si>
  <si>
    <t>ArSparfell29</t>
  </si>
  <si>
    <t>Iznogoude73</t>
  </si>
  <si>
    <t>Jmasic</t>
  </si>
  <si>
    <t>Lord Tix</t>
  </si>
  <si>
    <t>Gagounov</t>
  </si>
  <si>
    <t>Mardigan</t>
  </si>
  <si>
    <t>narcoo</t>
  </si>
  <si>
    <t>Charles IX le Juste</t>
  </si>
  <si>
    <t>apollo1023</t>
  </si>
  <si>
    <t>Thalès 66 le Terrible</t>
  </si>
  <si>
    <t>pingguo</t>
  </si>
  <si>
    <t>Épicure 120 le Loyal</t>
  </si>
  <si>
    <t>Hélène 556 la Terrible</t>
  </si>
  <si>
    <t>rg77</t>
  </si>
  <si>
    <t>microteur</t>
  </si>
  <si>
    <t>Olijes</t>
  </si>
  <si>
    <t>Voisins</t>
  </si>
  <si>
    <t>Infanterie de chasseurs à pied</t>
  </si>
  <si>
    <t>Unités de combat</t>
  </si>
  <si>
    <t>Force</t>
  </si>
  <si>
    <t>Composition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</si>
</sst>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>
      <alignment horizontal="center" vertical="center"/>
    </xf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Border="1"/>
    <xf numFmtId="0" fontId="1" fillId="0" borderId="0" xfId="1">
      <alignment horizontal="center" vertical="center"/>
    </xf>
    <xf numFmtId="0" fontId="1" fillId="0" borderId="0" xfId="1" applyFill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1" applyFont="1">
      <alignment horizontal="center" vertical="center"/>
    </xf>
    <xf numFmtId="0" fontId="0" fillId="0" borderId="0" xfId="0" applyFill="1"/>
    <xf numFmtId="0" fontId="0" fillId="0" borderId="0" xfId="1" applyFont="1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1" applyFill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0" xfId="0" applyFill="1" applyAlignment="1">
      <alignment wrapText="1"/>
    </xf>
    <xf numFmtId="0" fontId="1" fillId="0" borderId="0" xfId="1" applyAlignment="1">
      <alignment vertical="center" wrapText="1"/>
    </xf>
  </cellXfs>
  <cellStyles count="2">
    <cellStyle name="Normal" xfId="0" builtinId="0"/>
    <cellStyle name="Normal centré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9"/>
  <sheetViews>
    <sheetView zoomScale="90" zoomScaleNormal="90" workbookViewId="0">
      <selection activeCell="D2" sqref="D2"/>
    </sheetView>
  </sheetViews>
  <sheetFormatPr baseColWidth="10" defaultRowHeight="15" x14ac:dyDescent="0.25"/>
  <cols>
    <col min="2" max="2" width="19.42578125" customWidth="1"/>
    <col min="3" max="3" width="15.28515625" bestFit="1" customWidth="1"/>
    <col min="4" max="4" width="128.7109375" customWidth="1"/>
    <col min="5" max="5" width="12.85546875" bestFit="1" customWidth="1"/>
    <col min="9" max="9" width="11.7109375" customWidth="1"/>
    <col min="10" max="10" width="12.85546875" bestFit="1" customWidth="1"/>
    <col min="11" max="11" width="13" bestFit="1" customWidth="1"/>
    <col min="12" max="12" width="13.7109375" bestFit="1" customWidth="1"/>
    <col min="13" max="13" width="12.140625" bestFit="1" customWidth="1"/>
    <col min="15" max="15" width="12.85546875" bestFit="1" customWidth="1"/>
    <col min="16" max="16" width="16.140625" bestFit="1" customWidth="1"/>
  </cols>
  <sheetData>
    <row r="1" spans="1:19" x14ac:dyDescent="0.25">
      <c r="A1" s="8" t="s">
        <v>30</v>
      </c>
      <c r="B1" s="8" t="s">
        <v>51</v>
      </c>
      <c r="C1" s="1" t="s">
        <v>13</v>
      </c>
      <c r="D1" s="8" t="s">
        <v>53</v>
      </c>
      <c r="E1" s="7"/>
    </row>
    <row r="2" spans="1:19" x14ac:dyDescent="0.25">
      <c r="B2" t="s">
        <v>48</v>
      </c>
      <c r="C2" s="5">
        <v>5</v>
      </c>
      <c r="D2" s="5" t="str">
        <f>CONCATENATE(IF('Base DD'!F2&gt;0,CONCATENATE('Base DD'!F2," Porte-étendard - "),""),IF('Base DD'!G2&gt;0,CONCATENATE('Base DD'!G2," Voyou - "),""),IF('Base DD'!H2&gt;0,CONCATENATE('Base DD'!H2," Lancier - "),""),IF('Base DD'!I2&gt;0,CONCATENATE('Base DD'!I2," Champion industriel - "),""),IF('Base DD'!J2&gt;0,CONCATENATE('Base DD'!J2," Infanterie de chasseurs à pied - "),""),IF('Base DD'!K2&gt;0,CONCATENATE('Base DD'!K2," Fusillier - "),""),IF('Base DD'!L2&gt;0,CONCATENATE('Base DD'!L2," Hussard - "),""))</f>
        <v xml:space="preserve">2 Voyou - 1 Infanterie de chasseurs à pied - 1 Hussard - </v>
      </c>
      <c r="E2" s="5"/>
    </row>
    <row r="3" spans="1:19" x14ac:dyDescent="0.25">
      <c r="B3" t="s">
        <v>49</v>
      </c>
      <c r="C3" s="5">
        <v>7</v>
      </c>
      <c r="D3" s="5" t="str">
        <f>CONCATENATE(IF('Base DD'!F3&gt;0,CONCATENATE('Base DD'!F3," Porte-étendard - "),""),IF('Base DD'!G3&gt;0,CONCATENATE('Base DD'!G3," Voyou - "),""),IF('Base DD'!H3&gt;0,CONCATENATE('Base DD'!H3," Lancier - "),""),IF('Base DD'!I3&gt;0,CONCATENATE('Base DD'!I3," Champion industriel - "),""),IF('Base DD'!J3&gt;0,CONCATENATE('Base DD'!J3," Infanterie de chasseurs à pied - "),""),IF('Base DD'!K3&gt;0,CONCATENATE('Base DD'!K3," Fusillier - "),""),IF('Base DD'!L3&gt;0,CONCATENATE('Base DD'!L3," Hussard - "),""))</f>
        <v/>
      </c>
    </row>
    <row r="4" spans="1:19" x14ac:dyDescent="0.25">
      <c r="B4" t="s">
        <v>1</v>
      </c>
      <c r="C4" s="5">
        <v>9</v>
      </c>
      <c r="D4" s="5" t="str">
        <f>CONCATENATE(IF('Base DD'!F4&gt;0,CONCATENATE('Base DD'!F4," Porte-étendard - "),""),IF('Base DD'!G4&gt;0,CONCATENATE('Base DD'!G4," Voyou - "),""),IF('Base DD'!H4&gt;0,CONCATENATE('Base DD'!H4," Lancier - "),""),IF('Base DD'!I4&gt;0,CONCATENATE('Base DD'!I4," Champion industriel - "),""),IF('Base DD'!J4&gt;0,CONCATENATE('Base DD'!J4," Infanterie de chasseurs à pied - "),""),IF('Base DD'!K4&gt;0,CONCATENATE('Base DD'!K4," Fusillier - "),""),IF('Base DD'!L4&gt;0,CONCATENATE('Base DD'!L4," Hussard - "),""))</f>
        <v/>
      </c>
      <c r="E4" s="5"/>
      <c r="F4" s="6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</row>
    <row r="5" spans="1:19" x14ac:dyDescent="0.25">
      <c r="B5" t="s">
        <v>50</v>
      </c>
      <c r="C5" s="6">
        <v>10</v>
      </c>
      <c r="D5" s="5" t="str">
        <f>CONCATENATE(IF('Base DD'!F5&gt;0,CONCATENATE('Base DD'!F5," Porte-étendard - "),""),IF('Base DD'!G5&gt;0,CONCATENATE('Base DD'!G5," Voyou - "),""),IF('Base DD'!H5&gt;0,CONCATENATE('Base DD'!H5," Lancier - "),""),IF('Base DD'!I5&gt;0,CONCATENATE('Base DD'!I5," Champion industriel - "),""),IF('Base DD'!J5&gt;0,CONCATENATE('Base DD'!J5," Infanterie de chasseurs à pied - "),""),IF('Base DD'!K5&gt;0,CONCATENATE('Base DD'!K5," Fusillier - "),""),IF('Base DD'!L5&gt;0,CONCATENATE('Base DD'!L5," Hussard - "),""))</f>
        <v xml:space="preserve">3 Fusillier - </v>
      </c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</row>
    <row r="6" spans="1:19" x14ac:dyDescent="0.25">
      <c r="A6" s="4"/>
      <c r="B6" t="s">
        <v>6</v>
      </c>
      <c r="C6" s="5">
        <v>11</v>
      </c>
      <c r="D6" s="5" t="str">
        <f>CONCATENATE(IF('Base DD'!F6&gt;0,CONCATENATE('Base DD'!F6," Porte-étendard - "),""),IF('Base DD'!G6&gt;0,CONCATENATE('Base DD'!G6," Voyou - "),""),IF('Base DD'!H6&gt;0,CONCATENATE('Base DD'!H6," Lancier - "),""),IF('Base DD'!I6&gt;0,CONCATENATE('Base DD'!I6," Champion industriel - "),""),IF('Base DD'!J6&gt;0,CONCATENATE('Base DD'!J6," Infanterie de chasseurs à pied - "),""),IF('Base DD'!K6&gt;0,CONCATENATE('Base DD'!K6," Fusillier - "),""),IF('Base DD'!L6&gt;0,CONCATENATE('Base DD'!L6," Hussard - "),""))</f>
        <v xml:space="preserve">1 Champion industriel - 3 Infanterie de chasseurs à pied - 2 Fusillier - 1 Hussard - </v>
      </c>
      <c r="E6" s="5"/>
      <c r="S6" s="5"/>
    </row>
    <row r="7" spans="1:19" x14ac:dyDescent="0.25">
      <c r="B7" t="s">
        <v>8</v>
      </c>
      <c r="C7" s="5">
        <v>16</v>
      </c>
      <c r="D7" s="5" t="str">
        <f>CONCATENATE(IF('Base DD'!F7&gt;0,CONCATENATE('Base DD'!F7," Porte-étendard - "),""),IF('Base DD'!G7&gt;0,CONCATENATE('Base DD'!G7," Voyou - "),""),IF('Base DD'!H7&gt;0,CONCATENATE('Base DD'!H7," Lancier - "),""),IF('Base DD'!I7&gt;0,CONCATENATE('Base DD'!I7," Champion industriel - "),""),IF('Base DD'!J7&gt;0,CONCATENATE('Base DD'!J7," Infanterie de chasseurs à pied - "),""),IF('Base DD'!K7&gt;0,CONCATENATE('Base DD'!K7," Fusillier - "),""),IF('Base DD'!L7&gt;0,CONCATENATE('Base DD'!L7," Hussard - "),""))</f>
        <v/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</row>
    <row r="8" spans="1:19" x14ac:dyDescent="0.25">
      <c r="B8" t="s">
        <v>10</v>
      </c>
      <c r="C8" s="5">
        <v>18</v>
      </c>
      <c r="D8" s="5" t="str">
        <f>CONCATENATE(IF('Base DD'!F8&gt;0,CONCATENATE('Base DD'!F8," Porte-étendard - "),""),IF('Base DD'!G8&gt;0,CONCATENATE('Base DD'!G8," Voyou - "),""),IF('Base DD'!H8&gt;0,CONCATENATE('Base DD'!H8," Lancier - "),""),IF('Base DD'!I8&gt;0,CONCATENATE('Base DD'!I8," Champion industriel - "),""),IF('Base DD'!J8&gt;0,CONCATENATE('Base DD'!J8," Infanterie de chasseurs à pied - "),""),IF('Base DD'!K8&gt;0,CONCATENATE('Base DD'!K8," Fusillier - "),""),IF('Base DD'!L8&gt;0,CONCATENATE('Base DD'!L8," Hussard - "),""))</f>
        <v xml:space="preserve">1 Porte-étendard - 2 Infanterie de chasseurs à pied - 1 Fusillier - </v>
      </c>
      <c r="E8" s="5"/>
    </row>
    <row r="9" spans="1:19" x14ac:dyDescent="0.25">
      <c r="B9" t="s">
        <v>20</v>
      </c>
      <c r="C9" s="5">
        <v>20</v>
      </c>
      <c r="D9" s="5" t="str">
        <f>CONCATENATE(IF('Base DD'!F9&gt;0,CONCATENATE('Base DD'!F9," Porte-étendard - "),""),IF('Base DD'!G9&gt;0,CONCATENATE('Base DD'!G9," Voyou - "),""),IF('Base DD'!H9&gt;0,CONCATENATE('Base DD'!H9," Lancier - "),""),IF('Base DD'!I9&gt;0,CONCATENATE('Base DD'!I9," Champion industriel - "),""),IF('Base DD'!J9&gt;0,CONCATENATE('Base DD'!J9," Infanterie de chasseurs à pied - "),""),IF('Base DD'!K9&gt;0,CONCATENATE('Base DD'!K9," Fusillier - "),""),IF('Base DD'!L9&gt;0,CONCATENATE('Base DD'!L9," Hussard - "),""))</f>
        <v xml:space="preserve">2 Lancier - 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</row>
    <row r="10" spans="1:19" x14ac:dyDescent="0.25">
      <c r="B10" t="s">
        <v>21</v>
      </c>
      <c r="C10" s="5">
        <v>21</v>
      </c>
      <c r="D10" s="5" t="str">
        <f>CONCATENATE(IF('Base DD'!F10&gt;0,CONCATENATE('Base DD'!F10," Porte-étendard - "),""),IF('Base DD'!G10&gt;0,CONCATENATE('Base DD'!G10," Voyou - "),""),IF('Base DD'!H10&gt;0,CONCATENATE('Base DD'!H10," Lancier - "),""),IF('Base DD'!I10&gt;0,CONCATENATE('Base DD'!I10," Champion industriel - "),""),IF('Base DD'!J10&gt;0,CONCATENATE('Base DD'!J10," Infanterie de chasseurs à pied - "),""),IF('Base DD'!K10&gt;0,CONCATENATE('Base DD'!K10," Fusillier - "),""),IF('Base DD'!L10&gt;0,CONCATENATE('Base DD'!L10," Hussard - "),""))</f>
        <v xml:space="preserve">2 Lancier - 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</row>
    <row r="11" spans="1:19" x14ac:dyDescent="0.25">
      <c r="B11" t="s">
        <v>22</v>
      </c>
      <c r="C11" s="5">
        <v>26</v>
      </c>
      <c r="D11" s="5" t="str">
        <f>CONCATENATE(IF('Base DD'!F11&gt;0,CONCATENATE('Base DD'!F11," Porte-étendard - "),""),IF('Base DD'!G11&gt;0,CONCATENATE('Base DD'!G11," Voyou - "),""),IF('Base DD'!H11&gt;0,CONCATENATE('Base DD'!H11," Lancier - "),""),IF('Base DD'!I11&gt;0,CONCATENATE('Base DD'!I11," Champion industriel - "),""),IF('Base DD'!J11&gt;0,CONCATENATE('Base DD'!J11," Infanterie de chasseurs à pied - "),""),IF('Base DD'!K11&gt;0,CONCATENATE('Base DD'!K11," Fusillier - "),""),IF('Base DD'!L11&gt;0,CONCATENATE('Base DD'!L11," Hussard - "),""))</f>
        <v xml:space="preserve">1 Fusillier - 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</row>
    <row r="12" spans="1:19" x14ac:dyDescent="0.25">
      <c r="B12" t="s">
        <v>24</v>
      </c>
      <c r="C12" s="5">
        <v>31</v>
      </c>
      <c r="D12" s="5" t="str">
        <f>CONCATENATE(IF('Base DD'!F12&gt;0,CONCATENATE('Base DD'!F12," Porte-étendard - "),""),IF('Base DD'!G12&gt;0,CONCATENATE('Base DD'!G12," Voyou - "),""),IF('Base DD'!H12&gt;0,CONCATENATE('Base DD'!H12," Lancier - "),""),IF('Base DD'!I12&gt;0,CONCATENATE('Base DD'!I12," Champion industriel - "),""),IF('Base DD'!J12&gt;0,CONCATENATE('Base DD'!J12," Infanterie de chasseurs à pied - "),""),IF('Base DD'!K12&gt;0,CONCATENATE('Base DD'!K12," Fusillier - "),""),IF('Base DD'!L12&gt;0,CONCATENATE('Base DD'!L12," Hussard - "),""))</f>
        <v xml:space="preserve">1 Champion industriel - 1 Infanterie de chasseurs à pied - 2 Fusillier - 2 Hussard - </v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</row>
    <row r="13" spans="1:19" x14ac:dyDescent="0.25">
      <c r="B13" t="s">
        <v>25</v>
      </c>
      <c r="C13" s="5">
        <v>32</v>
      </c>
      <c r="D13" s="5" t="str">
        <f>CONCATENATE(IF('Base DD'!F13&gt;0,CONCATENATE('Base DD'!F13," Porte-étendard - "),""),IF('Base DD'!G13&gt;0,CONCATENATE('Base DD'!G13," Voyou - "),""),IF('Base DD'!H13&gt;0,CONCATENATE('Base DD'!H13," Lancier - "),""),IF('Base DD'!I13&gt;0,CONCATENATE('Base DD'!I13," Champion industriel - "),""),IF('Base DD'!J13&gt;0,CONCATENATE('Base DD'!J13," Infanterie de chasseurs à pied - "),""),IF('Base DD'!K13&gt;0,CONCATENATE('Base DD'!K13," Fusillier - "),""),IF('Base DD'!L13&gt;0,CONCATENATE('Base DD'!L13," Hussard - "),""))</f>
        <v xml:space="preserve">2 Lancier - 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</row>
    <row r="14" spans="1:19" x14ac:dyDescent="0.25">
      <c r="B14" t="s">
        <v>26</v>
      </c>
      <c r="C14" s="5">
        <v>33</v>
      </c>
      <c r="D14" s="5" t="str">
        <f>CONCATENATE(IF('Base DD'!F14&gt;0,CONCATENATE('Base DD'!F14," Porte-étendard - "),""),IF('Base DD'!G14&gt;0,CONCATENATE('Base DD'!G14," Voyou - "),""),IF('Base DD'!H14&gt;0,CONCATENATE('Base DD'!H14," Lancier - "),""),IF('Base DD'!I14&gt;0,CONCATENATE('Base DD'!I14," Champion industriel - "),""),IF('Base DD'!J14&gt;0,CONCATENATE('Base DD'!J14," Infanterie de chasseurs à pied - "),""),IF('Base DD'!K14&gt;0,CONCATENATE('Base DD'!K14," Fusillier - "),""),IF('Base DD'!L14&gt;0,CONCATENATE('Base DD'!L14," Hussard - "),""))</f>
        <v xml:space="preserve">2 Lancier - 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</row>
    <row r="15" spans="1:19" x14ac:dyDescent="0.25">
      <c r="A15" s="9"/>
      <c r="B15" t="s">
        <v>27</v>
      </c>
      <c r="C15" s="5">
        <v>35</v>
      </c>
      <c r="D15" s="5" t="str">
        <f>CONCATENATE(IF('Base DD'!F15&gt;0,CONCATENATE('Base DD'!F15," Porte-étendard - "),""),IF('Base DD'!G15&gt;0,CONCATENATE('Base DD'!G15," Voyou - "),""),IF('Base DD'!H15&gt;0,CONCATENATE('Base DD'!H15," Lancier - "),""),IF('Base DD'!I15&gt;0,CONCATENATE('Base DD'!I15," Champion industriel - "),""),IF('Base DD'!J15&gt;0,CONCATENATE('Base DD'!J15," Infanterie de chasseurs à pied - "),""),IF('Base DD'!K15&gt;0,CONCATENATE('Base DD'!K15," Fusillier - "),""),IF('Base DD'!L15&gt;0,CONCATENATE('Base DD'!L15," Hussard - "),""))</f>
        <v/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</row>
    <row r="16" spans="1:19" x14ac:dyDescent="0.25">
      <c r="A16" t="s">
        <v>30</v>
      </c>
      <c r="B16" t="s">
        <v>29</v>
      </c>
      <c r="C16" s="5">
        <v>36</v>
      </c>
      <c r="D16" s="5" t="str">
        <f>CONCATENATE(IF('Base DD'!F16&gt;0,CONCATENATE('Base DD'!F16," Porte-étendard - "),""),IF('Base DD'!G16&gt;0,CONCATENATE('Base DD'!G16," Voyou - "),""),IF('Base DD'!H16&gt;0,CONCATENATE('Base DD'!H16," Lancier - "),""),IF('Base DD'!I16&gt;0,CONCATENATE('Base DD'!I16," Champion industriel - "),""),IF('Base DD'!J16&gt;0,CONCATENATE('Base DD'!J16," Infanterie de chasseurs à pied - "),""),IF('Base DD'!K16&gt;0,CONCATENATE('Base DD'!K16," Fusillier - "),""),IF('Base DD'!L16&gt;0,CONCATENATE('Base DD'!L16," Hussard - "),""))</f>
        <v xml:space="preserve">2 Lancier - 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</row>
    <row r="17" spans="2:19" x14ac:dyDescent="0.25">
      <c r="B17" t="s">
        <v>39</v>
      </c>
      <c r="C17" s="5">
        <v>39</v>
      </c>
      <c r="D17" s="5" t="str">
        <f>CONCATENATE(IF('Base DD'!F17&gt;0,CONCATENATE('Base DD'!F17," Porte-étendard - "),""),IF('Base DD'!G17&gt;0,CONCATENATE('Base DD'!G17," Voyou - "),""),IF('Base DD'!H17&gt;0,CONCATENATE('Base DD'!H17," Lancier - "),""),IF('Base DD'!I17&gt;0,CONCATENATE('Base DD'!I17," Champion industriel - "),""),IF('Base DD'!J17&gt;0,CONCATENATE('Base DD'!J17," Infanterie de chasseurs à pied - "),""),IF('Base DD'!K17&gt;0,CONCATENATE('Base DD'!K17," Fusillier - "),""),IF('Base DD'!L17&gt;0,CONCATENATE('Base DD'!L17," Hussard - "),""))</f>
        <v xml:space="preserve">2 Lancier - 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</row>
    <row r="18" spans="2:19" x14ac:dyDescent="0.25">
      <c r="B18" t="s">
        <v>31</v>
      </c>
      <c r="C18" s="5">
        <v>42</v>
      </c>
      <c r="D18" s="5" t="str">
        <f>CONCATENATE(IF('Base DD'!F18&gt;0,CONCATENATE('Base DD'!F18," Porte-étendard - "),""),IF('Base DD'!G18&gt;0,CONCATENATE('Base DD'!G18," Voyou - "),""),IF('Base DD'!H18&gt;0,CONCATENATE('Base DD'!H18," Lancier - "),""),IF('Base DD'!I18&gt;0,CONCATENATE('Base DD'!I18," Champion industriel - "),""),IF('Base DD'!J18&gt;0,CONCATENATE('Base DD'!J18," Infanterie de chasseurs à pied - "),""),IF('Base DD'!K18&gt;0,CONCATENATE('Base DD'!K18," Fusillier - "),""),IF('Base DD'!L18&gt;0,CONCATENATE('Base DD'!L18," Hussard - "),""))</f>
        <v/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</row>
    <row r="19" spans="2:19" x14ac:dyDescent="0.25">
      <c r="B19" t="s">
        <v>32</v>
      </c>
      <c r="C19" s="5">
        <v>45</v>
      </c>
      <c r="D19" s="5" t="str">
        <f>CONCATENATE(IF('Base DD'!F19&gt;0,CONCATENATE('Base DD'!F19," Porte-étendard - "),""),IF('Base DD'!G19&gt;0,CONCATENATE('Base DD'!G19," Voyou - "),""),IF('Base DD'!H19&gt;0,CONCATENATE('Base DD'!H19," Lancier - "),""),IF('Base DD'!I19&gt;0,CONCATENATE('Base DD'!I19," Champion industriel - "),""),IF('Base DD'!J19&gt;0,CONCATENATE('Base DD'!J19," Infanterie de chasseurs à pied - "),""),IF('Base DD'!K19&gt;0,CONCATENATE('Base DD'!K19," Fusillier - "),""),IF('Base DD'!L19&gt;0,CONCATENATE('Base DD'!L19," Hussard - "),""))</f>
        <v xml:space="preserve">2 Lancier - 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</row>
    <row r="20" spans="2:19" x14ac:dyDescent="0.25">
      <c r="B20" t="s">
        <v>33</v>
      </c>
      <c r="C20" s="5">
        <v>48</v>
      </c>
      <c r="D20" s="5" t="str">
        <f>CONCATENATE(IF('Base DD'!F20&gt;0,CONCATENATE('Base DD'!F20," Porte-étendard - "),""),IF('Base DD'!G20&gt;0,CONCATENATE('Base DD'!G20," Voyou - "),""),IF('Base DD'!H20&gt;0,CONCATENATE('Base DD'!H20," Lancier - "),""),IF('Base DD'!I20&gt;0,CONCATENATE('Base DD'!I20," Champion industriel - "),""),IF('Base DD'!J20&gt;0,CONCATENATE('Base DD'!J20," Infanterie de chasseurs à pied - "),""),IF('Base DD'!K20&gt;0,CONCATENATE('Base DD'!K20," Fusillier - "),""),IF('Base DD'!L20&gt;0,CONCATENATE('Base DD'!L20," Hussard - "),""))</f>
        <v xml:space="preserve">1 Voyou - 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</row>
    <row r="21" spans="2:19" x14ac:dyDescent="0.25">
      <c r="B21" t="s">
        <v>34</v>
      </c>
      <c r="C21" s="5">
        <v>49</v>
      </c>
      <c r="D21" s="5" t="str">
        <f>CONCATENATE(IF('Base DD'!F21&gt;0,CONCATENATE('Base DD'!F21," Porte-étendard - "),""),IF('Base DD'!G21&gt;0,CONCATENATE('Base DD'!G21," Voyou - "),""),IF('Base DD'!H21&gt;0,CONCATENATE('Base DD'!H21," Lancier - "),""),IF('Base DD'!I21&gt;0,CONCATENATE('Base DD'!I21," Champion industriel - "),""),IF('Base DD'!J21&gt;0,CONCATENATE('Base DD'!J21," Infanterie de chasseurs à pied - "),""),IF('Base DD'!K21&gt;0,CONCATENATE('Base DD'!K21," Fusillier - "),""),IF('Base DD'!L21&gt;0,CONCATENATE('Base DD'!L21," Hussard - "),""))</f>
        <v xml:space="preserve">2 Lancier - 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</row>
    <row r="22" spans="2:19" x14ac:dyDescent="0.25">
      <c r="B22" t="s">
        <v>35</v>
      </c>
      <c r="C22" s="5">
        <v>51</v>
      </c>
      <c r="D22" s="5" t="str">
        <f>CONCATENATE(IF('Base DD'!F22&gt;0,CONCATENATE('Base DD'!F22," Porte-étendard - "),""),IF('Base DD'!G22&gt;0,CONCATENATE('Base DD'!G22," Voyou - "),""),IF('Base DD'!H22&gt;0,CONCATENATE('Base DD'!H22," Lancier - "),""),IF('Base DD'!I22&gt;0,CONCATENATE('Base DD'!I22," Champion industriel - "),""),IF('Base DD'!J22&gt;0,CONCATENATE('Base DD'!J22," Infanterie de chasseurs à pied - "),""),IF('Base DD'!K22&gt;0,CONCATENATE('Base DD'!K22," Fusillier - "),""),IF('Base DD'!L22&gt;0,CONCATENATE('Base DD'!L22," Hussard - "),""))</f>
        <v xml:space="preserve">2 Lancier - </v>
      </c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</row>
    <row r="23" spans="2:19" x14ac:dyDescent="0.25">
      <c r="B23" t="s">
        <v>36</v>
      </c>
      <c r="C23" s="5">
        <v>52</v>
      </c>
      <c r="D23" s="5" t="str">
        <f>CONCATENATE(IF('Base DD'!F23&gt;0,CONCATENATE('Base DD'!F23," Porte-étendard - "),""),IF('Base DD'!G23&gt;0,CONCATENATE('Base DD'!G23," Voyou - "),""),IF('Base DD'!H23&gt;0,CONCATENATE('Base DD'!H23," Lancier - "),""),IF('Base DD'!I23&gt;0,CONCATENATE('Base DD'!I23," Champion industriel - "),""),IF('Base DD'!J23&gt;0,CONCATENATE('Base DD'!J23," Infanterie de chasseurs à pied - "),""),IF('Base DD'!K23&gt;0,CONCATENATE('Base DD'!K23," Fusillier - "),""),IF('Base DD'!L23&gt;0,CONCATENATE('Base DD'!L23," Hussard - "),""))</f>
        <v xml:space="preserve">2 Lancier - 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</row>
    <row r="24" spans="2:19" x14ac:dyDescent="0.25">
      <c r="B24" t="s">
        <v>40</v>
      </c>
      <c r="C24" s="5">
        <v>53</v>
      </c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</row>
    <row r="25" spans="2:19" x14ac:dyDescent="0.25">
      <c r="B25" t="s">
        <v>41</v>
      </c>
      <c r="C25" s="5">
        <v>54</v>
      </c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</row>
    <row r="26" spans="2:19" x14ac:dyDescent="0.25">
      <c r="B26" t="s">
        <v>42</v>
      </c>
      <c r="C26" s="5">
        <v>55</v>
      </c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</row>
    <row r="27" spans="2:19" x14ac:dyDescent="0.25">
      <c r="B27" t="s">
        <v>43</v>
      </c>
      <c r="C27" s="5">
        <v>56</v>
      </c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</row>
    <row r="28" spans="2:19" x14ac:dyDescent="0.25">
      <c r="B28" t="s">
        <v>44</v>
      </c>
      <c r="C28" s="5">
        <v>60</v>
      </c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</row>
    <row r="29" spans="2:19" x14ac:dyDescent="0.25">
      <c r="B29" t="s">
        <v>45</v>
      </c>
      <c r="C29" s="5">
        <v>61</v>
      </c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</row>
    <row r="30" spans="2:19" x14ac:dyDescent="0.25">
      <c r="B30" t="s">
        <v>46</v>
      </c>
      <c r="C30" s="5">
        <v>62</v>
      </c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</row>
    <row r="31" spans="2:19" x14ac:dyDescent="0.25">
      <c r="B31" t="s">
        <v>47</v>
      </c>
      <c r="C31" s="5">
        <v>64</v>
      </c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</row>
    <row r="32" spans="2:19" x14ac:dyDescent="0.25">
      <c r="B32" t="s">
        <v>19</v>
      </c>
      <c r="C32" s="5">
        <v>66</v>
      </c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</row>
    <row r="33" spans="2:19" x14ac:dyDescent="0.25">
      <c r="B33" t="s">
        <v>38</v>
      </c>
      <c r="C33" s="5">
        <v>71</v>
      </c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</row>
    <row r="34" spans="2:19" x14ac:dyDescent="0.25">
      <c r="B34" t="s">
        <v>37</v>
      </c>
      <c r="C34" s="5">
        <v>75</v>
      </c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</row>
    <row r="35" spans="2:19" x14ac:dyDescent="0.25"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</row>
    <row r="36" spans="2:19" x14ac:dyDescent="0.25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</row>
    <row r="37" spans="2:19" x14ac:dyDescent="0.25">
      <c r="B37" t="s">
        <v>12</v>
      </c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</row>
    <row r="38" spans="2:19" x14ac:dyDescent="0.25"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</row>
    <row r="39" spans="2:19" x14ac:dyDescent="0.25"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U37"/>
  <sheetViews>
    <sheetView tabSelected="1" zoomScale="90" zoomScaleNormal="90" workbookViewId="0">
      <selection activeCell="E2" sqref="E2"/>
    </sheetView>
  </sheetViews>
  <sheetFormatPr baseColWidth="10" defaultRowHeight="15" x14ac:dyDescent="0.25"/>
  <cols>
    <col min="2" max="2" width="19.42578125" customWidth="1"/>
    <col min="3" max="3" width="15.28515625" bestFit="1" customWidth="1"/>
    <col min="4" max="4" width="15.28515625" customWidth="1"/>
    <col min="5" max="5" width="51.7109375" customWidth="1"/>
    <col min="6" max="6" width="17.140625" bestFit="1" customWidth="1"/>
    <col min="7" max="7" width="12.85546875" bestFit="1" customWidth="1"/>
    <col min="10" max="10" width="16" customWidth="1"/>
    <col min="11" max="11" width="11.7109375" customWidth="1"/>
    <col min="12" max="12" width="12.85546875" bestFit="1" customWidth="1"/>
    <col min="13" max="13" width="13" bestFit="1" customWidth="1"/>
    <col min="14" max="14" width="15.42578125" bestFit="1" customWidth="1"/>
    <col min="15" max="15" width="12.7109375" customWidth="1"/>
    <col min="17" max="17" width="12.85546875" bestFit="1" customWidth="1"/>
    <col min="18" max="18" width="16.140625" bestFit="1" customWidth="1"/>
  </cols>
  <sheetData>
    <row r="1" spans="1:21" ht="30" x14ac:dyDescent="0.25">
      <c r="A1" s="10" t="s">
        <v>30</v>
      </c>
      <c r="B1" s="11" t="s">
        <v>3</v>
      </c>
      <c r="C1" s="12" t="s">
        <v>13</v>
      </c>
      <c r="D1" s="12" t="s">
        <v>54</v>
      </c>
      <c r="E1" s="12" t="s">
        <v>55</v>
      </c>
      <c r="F1" s="11" t="s">
        <v>9</v>
      </c>
      <c r="G1" s="7" t="s">
        <v>23</v>
      </c>
      <c r="H1" s="13" t="s">
        <v>18</v>
      </c>
      <c r="I1" s="2" t="s">
        <v>17</v>
      </c>
      <c r="J1" s="2" t="s">
        <v>52</v>
      </c>
      <c r="K1" s="2" t="s">
        <v>4</v>
      </c>
      <c r="L1" s="2" t="s">
        <v>2</v>
      </c>
      <c r="M1" s="2" t="s">
        <v>0</v>
      </c>
      <c r="N1" s="2" t="s">
        <v>5</v>
      </c>
      <c r="O1" s="3" t="s">
        <v>16</v>
      </c>
      <c r="P1" s="3" t="s">
        <v>28</v>
      </c>
      <c r="Q1" s="3" t="s">
        <v>11</v>
      </c>
      <c r="R1" s="3" t="s">
        <v>14</v>
      </c>
      <c r="S1" s="3" t="s">
        <v>15</v>
      </c>
      <c r="T1" s="3" t="s">
        <v>7</v>
      </c>
    </row>
    <row r="2" spans="1:21" ht="30" x14ac:dyDescent="0.25">
      <c r="A2" s="14"/>
      <c r="B2" s="14" t="s">
        <v>48</v>
      </c>
      <c r="C2" s="11">
        <v>5</v>
      </c>
      <c r="D2" s="11">
        <f>SUMPRODUCT(F2:N2*{1,2,1,1,1,1,1,1,3})</f>
        <v>13</v>
      </c>
      <c r="E2" s="17" t="str">
        <f>compo(F2:N2)</f>
        <v>2 Voyou - 1 Infanterie de chasseurs à pied - 1 Hussard - 1 Mortier - 2 Canon à culasse</v>
      </c>
      <c r="F2" s="11"/>
      <c r="G2" s="10">
        <v>2</v>
      </c>
      <c r="H2" s="11"/>
      <c r="I2" s="11"/>
      <c r="J2" s="10">
        <v>1</v>
      </c>
      <c r="K2" s="11"/>
      <c r="L2" s="10">
        <v>1</v>
      </c>
      <c r="M2" s="10">
        <v>1</v>
      </c>
      <c r="N2" s="10">
        <v>2</v>
      </c>
      <c r="O2" s="10">
        <v>1</v>
      </c>
      <c r="P2" s="11"/>
      <c r="Q2" s="11"/>
      <c r="R2" s="11"/>
      <c r="S2" s="11"/>
      <c r="T2" s="11"/>
      <c r="U2" s="5"/>
    </row>
    <row r="3" spans="1:21" ht="30" hidden="1" x14ac:dyDescent="0.25">
      <c r="A3" s="14"/>
      <c r="B3" s="14" t="s">
        <v>49</v>
      </c>
      <c r="C3" s="11">
        <v>7</v>
      </c>
      <c r="D3" s="11">
        <f t="shared" ref="D3:D34" si="0">SUM(F3:N3)</f>
        <v>0</v>
      </c>
      <c r="E3" s="17" t="str">
        <f t="shared" ref="E3:E8" si="1">compo(I3:O3)</f>
        <v/>
      </c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5"/>
    </row>
    <row r="4" spans="1:21" ht="30" x14ac:dyDescent="0.25">
      <c r="A4" s="14"/>
      <c r="B4" s="14" t="s">
        <v>1</v>
      </c>
      <c r="C4" s="11">
        <v>9</v>
      </c>
      <c r="D4" s="11">
        <f t="shared" si="0"/>
        <v>8</v>
      </c>
      <c r="E4" s="17" t="str">
        <f t="shared" si="1"/>
        <v>8 Mortier</v>
      </c>
      <c r="F4" s="11"/>
      <c r="G4" s="11"/>
      <c r="H4" s="11"/>
      <c r="I4" s="11"/>
      <c r="J4" s="11"/>
      <c r="K4" s="11"/>
      <c r="L4" s="11"/>
      <c r="M4" s="10">
        <v>8</v>
      </c>
      <c r="N4" s="11"/>
      <c r="O4" s="11"/>
      <c r="P4" s="11"/>
      <c r="Q4" s="11"/>
      <c r="R4" s="11"/>
      <c r="S4" s="11"/>
      <c r="T4" s="11"/>
      <c r="U4" s="5"/>
    </row>
    <row r="5" spans="1:21" ht="30" x14ac:dyDescent="0.25">
      <c r="A5" s="14"/>
      <c r="B5" s="14" t="s">
        <v>50</v>
      </c>
      <c r="C5" s="13">
        <v>10</v>
      </c>
      <c r="D5" s="11">
        <f t="shared" si="0"/>
        <v>3</v>
      </c>
      <c r="E5" s="17" t="str">
        <f t="shared" si="1"/>
        <v>3 Fusillier</v>
      </c>
      <c r="F5" s="14"/>
      <c r="G5" s="14"/>
      <c r="H5" s="14"/>
      <c r="I5" s="14"/>
      <c r="J5" s="14"/>
      <c r="K5" s="10">
        <v>3</v>
      </c>
      <c r="L5" s="14"/>
      <c r="M5" s="14"/>
      <c r="N5" s="14"/>
      <c r="O5" s="14"/>
      <c r="P5" s="14"/>
      <c r="Q5" s="14"/>
      <c r="R5" s="14"/>
      <c r="S5" s="14"/>
      <c r="T5" s="14">
        <v>2</v>
      </c>
    </row>
    <row r="6" spans="1:21" ht="30" x14ac:dyDescent="0.25">
      <c r="A6" s="15"/>
      <c r="B6" s="14" t="s">
        <v>6</v>
      </c>
      <c r="C6" s="11">
        <v>11</v>
      </c>
      <c r="D6" s="11">
        <f t="shared" si="0"/>
        <v>10</v>
      </c>
      <c r="E6" s="17" t="str">
        <f t="shared" si="1"/>
        <v>1 Champion industriel - 3 Infanterie de chasseurs à pied - 2 Fusillier - 1 Hussard - 1 Mortier - 2 Canon à culasse</v>
      </c>
      <c r="F6" s="11"/>
      <c r="G6" s="11"/>
      <c r="H6" s="11"/>
      <c r="I6" s="10">
        <v>1</v>
      </c>
      <c r="J6" s="10">
        <v>3</v>
      </c>
      <c r="K6" s="10">
        <v>2</v>
      </c>
      <c r="L6" s="10">
        <v>1</v>
      </c>
      <c r="M6" s="10">
        <v>1</v>
      </c>
      <c r="N6" s="10">
        <v>2</v>
      </c>
      <c r="O6" s="11"/>
      <c r="P6" s="11"/>
      <c r="Q6" s="11"/>
      <c r="R6" s="11"/>
      <c r="S6" s="11"/>
      <c r="T6" s="11"/>
      <c r="U6" s="5"/>
    </row>
    <row r="7" spans="1:21" ht="30" hidden="1" x14ac:dyDescent="0.25">
      <c r="A7" s="14"/>
      <c r="B7" s="14" t="s">
        <v>8</v>
      </c>
      <c r="C7" s="11">
        <v>16</v>
      </c>
      <c r="D7" s="11">
        <f t="shared" si="0"/>
        <v>0</v>
      </c>
      <c r="E7" s="17" t="str">
        <f t="shared" si="1"/>
        <v>1 champion colonial</v>
      </c>
      <c r="F7" s="11"/>
      <c r="G7" s="11"/>
      <c r="H7" s="11"/>
      <c r="I7" s="11"/>
      <c r="J7" s="11"/>
      <c r="K7" s="11"/>
      <c r="L7" s="11"/>
      <c r="M7" s="11"/>
      <c r="N7" s="11"/>
      <c r="O7" s="11">
        <v>1</v>
      </c>
      <c r="P7" s="11"/>
      <c r="Q7" s="11"/>
      <c r="R7" s="11"/>
      <c r="S7" s="11"/>
      <c r="T7" s="11">
        <v>7</v>
      </c>
      <c r="U7" s="5"/>
    </row>
    <row r="8" spans="1:21" ht="30" x14ac:dyDescent="0.25">
      <c r="A8" s="14"/>
      <c r="B8" s="14" t="s">
        <v>10</v>
      </c>
      <c r="C8" s="11">
        <v>18</v>
      </c>
      <c r="D8" s="11">
        <f t="shared" si="0"/>
        <v>4</v>
      </c>
      <c r="E8" s="17" t="str">
        <f t="shared" si="1"/>
        <v>2 Infanterie de chasseurs à pied - 1 Fusillier</v>
      </c>
      <c r="F8" s="11">
        <v>1</v>
      </c>
      <c r="G8" s="11"/>
      <c r="H8" s="11"/>
      <c r="I8" s="11"/>
      <c r="J8" s="11">
        <v>2</v>
      </c>
      <c r="K8" s="11">
        <v>1</v>
      </c>
      <c r="L8" s="11"/>
      <c r="M8" s="11"/>
      <c r="N8" s="11"/>
      <c r="O8" s="11"/>
      <c r="P8" s="11"/>
      <c r="Q8" s="11"/>
      <c r="R8" s="11"/>
      <c r="S8" s="11"/>
      <c r="T8" s="11">
        <v>4</v>
      </c>
      <c r="U8" s="5"/>
    </row>
    <row r="9" spans="1:21" x14ac:dyDescent="0.25">
      <c r="A9" s="14"/>
      <c r="B9" s="14" t="s">
        <v>20</v>
      </c>
      <c r="C9" s="11">
        <v>20</v>
      </c>
      <c r="D9" s="11">
        <f t="shared" si="0"/>
        <v>2</v>
      </c>
      <c r="E9" s="11"/>
      <c r="F9" s="11"/>
      <c r="G9" s="11"/>
      <c r="H9" s="11">
        <v>2</v>
      </c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5"/>
    </row>
    <row r="10" spans="1:21" x14ac:dyDescent="0.25">
      <c r="A10" s="14"/>
      <c r="B10" s="14" t="s">
        <v>21</v>
      </c>
      <c r="C10" s="11">
        <v>21</v>
      </c>
      <c r="D10" s="11">
        <f t="shared" si="0"/>
        <v>2</v>
      </c>
      <c r="E10" s="11"/>
      <c r="F10" s="11"/>
      <c r="G10" s="11"/>
      <c r="H10" s="11">
        <v>2</v>
      </c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5"/>
    </row>
    <row r="11" spans="1:21" x14ac:dyDescent="0.25">
      <c r="A11" s="14"/>
      <c r="B11" s="14" t="s">
        <v>22</v>
      </c>
      <c r="C11" s="11">
        <v>26</v>
      </c>
      <c r="D11" s="11">
        <f t="shared" si="0"/>
        <v>1</v>
      </c>
      <c r="E11" s="11"/>
      <c r="F11" s="11"/>
      <c r="G11" s="11"/>
      <c r="H11" s="11"/>
      <c r="I11" s="11"/>
      <c r="J11" s="11"/>
      <c r="K11" s="11">
        <v>1</v>
      </c>
      <c r="L11" s="11"/>
      <c r="M11" s="11"/>
      <c r="N11" s="11"/>
      <c r="O11" s="11">
        <v>3</v>
      </c>
      <c r="P11" s="11"/>
      <c r="Q11" s="11"/>
      <c r="R11" s="11"/>
      <c r="S11" s="11"/>
      <c r="T11" s="11">
        <v>4</v>
      </c>
      <c r="U11" s="5"/>
    </row>
    <row r="12" spans="1:21" x14ac:dyDescent="0.25">
      <c r="A12" s="14"/>
      <c r="B12" s="14" t="s">
        <v>24</v>
      </c>
      <c r="C12" s="11">
        <v>31</v>
      </c>
      <c r="D12" s="11">
        <f t="shared" si="0"/>
        <v>8</v>
      </c>
      <c r="E12" s="11"/>
      <c r="F12" s="11"/>
      <c r="G12" s="11"/>
      <c r="H12" s="11"/>
      <c r="I12" s="11">
        <v>1</v>
      </c>
      <c r="J12" s="11">
        <v>1</v>
      </c>
      <c r="K12" s="11">
        <v>2</v>
      </c>
      <c r="L12" s="11">
        <v>2</v>
      </c>
      <c r="M12" s="11"/>
      <c r="N12" s="11">
        <v>2</v>
      </c>
      <c r="O12" s="11"/>
      <c r="P12" s="11"/>
      <c r="Q12" s="11"/>
      <c r="R12" s="11"/>
      <c r="S12" s="11"/>
      <c r="T12" s="11"/>
      <c r="U12" s="5"/>
    </row>
    <row r="13" spans="1:21" x14ac:dyDescent="0.25">
      <c r="A13" s="14"/>
      <c r="B13" s="14" t="s">
        <v>25</v>
      </c>
      <c r="C13" s="11">
        <v>32</v>
      </c>
      <c r="D13" s="11">
        <f t="shared" si="0"/>
        <v>2</v>
      </c>
      <c r="E13" s="11"/>
      <c r="F13" s="11"/>
      <c r="G13" s="11"/>
      <c r="H13" s="11">
        <v>2</v>
      </c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5"/>
    </row>
    <row r="14" spans="1:21" x14ac:dyDescent="0.25">
      <c r="A14" s="14"/>
      <c r="B14" s="14" t="s">
        <v>26</v>
      </c>
      <c r="C14" s="11">
        <v>33</v>
      </c>
      <c r="D14" s="11">
        <f t="shared" si="0"/>
        <v>2</v>
      </c>
      <c r="E14" s="11"/>
      <c r="F14" s="11"/>
      <c r="G14" s="11"/>
      <c r="H14" s="11">
        <v>2</v>
      </c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5"/>
    </row>
    <row r="15" spans="1:21" hidden="1" x14ac:dyDescent="0.25">
      <c r="A15" s="16"/>
      <c r="B15" s="14" t="s">
        <v>27</v>
      </c>
      <c r="C15" s="11">
        <v>35</v>
      </c>
      <c r="D15" s="11">
        <f t="shared" si="0"/>
        <v>0</v>
      </c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>
        <v>4</v>
      </c>
      <c r="Q15" s="11"/>
      <c r="R15" s="11"/>
      <c r="S15" s="11"/>
      <c r="T15" s="11">
        <v>4</v>
      </c>
      <c r="U15" s="5"/>
    </row>
    <row r="16" spans="1:21" ht="30" x14ac:dyDescent="0.25">
      <c r="A16" s="14" t="s">
        <v>30</v>
      </c>
      <c r="B16" s="14" t="s">
        <v>29</v>
      </c>
      <c r="C16" s="11">
        <v>36</v>
      </c>
      <c r="D16" s="11">
        <f t="shared" si="0"/>
        <v>2</v>
      </c>
      <c r="E16" s="11"/>
      <c r="F16" s="11"/>
      <c r="G16" s="11"/>
      <c r="H16" s="11">
        <v>2</v>
      </c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5"/>
    </row>
    <row r="17" spans="1:21" x14ac:dyDescent="0.25">
      <c r="A17" s="14"/>
      <c r="B17" s="14" t="s">
        <v>39</v>
      </c>
      <c r="C17" s="11">
        <v>39</v>
      </c>
      <c r="D17" s="11">
        <f t="shared" si="0"/>
        <v>2</v>
      </c>
      <c r="E17" s="11"/>
      <c r="F17" s="11"/>
      <c r="G17" s="11"/>
      <c r="H17" s="11">
        <v>2</v>
      </c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5"/>
    </row>
    <row r="18" spans="1:21" hidden="1" x14ac:dyDescent="0.25">
      <c r="A18" s="14"/>
      <c r="B18" s="14" t="s">
        <v>31</v>
      </c>
      <c r="C18" s="11">
        <v>42</v>
      </c>
      <c r="D18" s="11">
        <f t="shared" si="0"/>
        <v>0</v>
      </c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5"/>
    </row>
    <row r="19" spans="1:21" x14ac:dyDescent="0.25">
      <c r="A19" s="14"/>
      <c r="B19" s="14" t="s">
        <v>32</v>
      </c>
      <c r="C19" s="11">
        <v>45</v>
      </c>
      <c r="D19" s="11">
        <f t="shared" si="0"/>
        <v>2</v>
      </c>
      <c r="E19" s="11"/>
      <c r="F19" s="11"/>
      <c r="G19" s="11"/>
      <c r="H19" s="11">
        <v>2</v>
      </c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5"/>
    </row>
    <row r="20" spans="1:21" x14ac:dyDescent="0.25">
      <c r="A20" s="14"/>
      <c r="B20" s="14" t="s">
        <v>33</v>
      </c>
      <c r="C20" s="11">
        <v>48</v>
      </c>
      <c r="D20" s="11">
        <f t="shared" si="0"/>
        <v>1</v>
      </c>
      <c r="E20" s="11"/>
      <c r="F20" s="11"/>
      <c r="G20" s="11">
        <v>1</v>
      </c>
      <c r="H20" s="11"/>
      <c r="I20" s="11"/>
      <c r="J20" s="11"/>
      <c r="K20" s="11"/>
      <c r="L20" s="11"/>
      <c r="M20" s="11"/>
      <c r="N20" s="11"/>
      <c r="O20" s="11">
        <v>1</v>
      </c>
      <c r="P20" s="11"/>
      <c r="Q20" s="11">
        <v>2</v>
      </c>
      <c r="R20" s="11">
        <v>2</v>
      </c>
      <c r="S20" s="11"/>
      <c r="T20" s="11">
        <v>2</v>
      </c>
      <c r="U20" s="5"/>
    </row>
    <row r="21" spans="1:21" x14ac:dyDescent="0.25">
      <c r="A21" s="14"/>
      <c r="B21" s="14" t="s">
        <v>34</v>
      </c>
      <c r="C21" s="11">
        <v>49</v>
      </c>
      <c r="D21" s="11">
        <f t="shared" si="0"/>
        <v>2</v>
      </c>
      <c r="E21" s="11"/>
      <c r="F21" s="11"/>
      <c r="G21" s="11"/>
      <c r="H21" s="11">
        <v>2</v>
      </c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5"/>
    </row>
    <row r="22" spans="1:21" x14ac:dyDescent="0.25">
      <c r="A22" s="14"/>
      <c r="B22" s="14" t="s">
        <v>35</v>
      </c>
      <c r="C22" s="11">
        <v>51</v>
      </c>
      <c r="D22" s="11">
        <f t="shared" si="0"/>
        <v>2</v>
      </c>
      <c r="E22" s="11"/>
      <c r="F22" s="11"/>
      <c r="G22" s="11"/>
      <c r="H22" s="11">
        <v>2</v>
      </c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5"/>
    </row>
    <row r="23" spans="1:21" x14ac:dyDescent="0.25">
      <c r="A23" s="14"/>
      <c r="B23" s="14" t="s">
        <v>36</v>
      </c>
      <c r="C23" s="11">
        <v>52</v>
      </c>
      <c r="D23" s="11">
        <f t="shared" si="0"/>
        <v>2</v>
      </c>
      <c r="E23" s="11"/>
      <c r="F23" s="11"/>
      <c r="G23" s="11"/>
      <c r="H23" s="11">
        <v>2</v>
      </c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5"/>
    </row>
    <row r="24" spans="1:21" x14ac:dyDescent="0.25">
      <c r="A24" s="14"/>
      <c r="B24" s="14" t="s">
        <v>40</v>
      </c>
      <c r="C24" s="11">
        <v>53</v>
      </c>
      <c r="D24" s="11">
        <f t="shared" si="0"/>
        <v>3</v>
      </c>
      <c r="E24" s="11"/>
      <c r="F24" s="11"/>
      <c r="G24" s="11">
        <v>1</v>
      </c>
      <c r="H24" s="11"/>
      <c r="I24" s="11"/>
      <c r="J24" s="11"/>
      <c r="K24" s="11">
        <v>2</v>
      </c>
      <c r="L24" s="11"/>
      <c r="M24" s="11"/>
      <c r="N24" s="11"/>
      <c r="O24" s="11">
        <v>2</v>
      </c>
      <c r="P24" s="11">
        <v>1</v>
      </c>
      <c r="Q24" s="11"/>
      <c r="R24" s="11"/>
      <c r="S24" s="11">
        <v>2</v>
      </c>
      <c r="T24" s="11"/>
      <c r="U24" s="5"/>
    </row>
    <row r="25" spans="1:21" x14ac:dyDescent="0.25">
      <c r="A25" s="14"/>
      <c r="B25" s="14" t="s">
        <v>41</v>
      </c>
      <c r="C25" s="11">
        <v>54</v>
      </c>
      <c r="D25" s="11">
        <f t="shared" si="0"/>
        <v>1</v>
      </c>
      <c r="E25" s="11"/>
      <c r="F25" s="11"/>
      <c r="G25" s="11"/>
      <c r="H25" s="11"/>
      <c r="I25" s="11"/>
      <c r="J25" s="11"/>
      <c r="K25" s="11"/>
      <c r="L25" s="11"/>
      <c r="M25" s="11"/>
      <c r="N25" s="11">
        <v>1</v>
      </c>
      <c r="O25" s="11"/>
      <c r="P25" s="11"/>
      <c r="Q25" s="11"/>
      <c r="R25" s="11"/>
      <c r="S25" s="11">
        <v>3</v>
      </c>
      <c r="T25" s="11">
        <v>3</v>
      </c>
      <c r="U25" s="5"/>
    </row>
    <row r="26" spans="1:21" x14ac:dyDescent="0.25">
      <c r="A26" s="14"/>
      <c r="B26" s="14" t="s">
        <v>42</v>
      </c>
      <c r="C26" s="11">
        <v>55</v>
      </c>
      <c r="D26" s="11">
        <f t="shared" si="0"/>
        <v>2</v>
      </c>
      <c r="E26" s="11"/>
      <c r="F26" s="11"/>
      <c r="G26" s="11"/>
      <c r="H26" s="11">
        <v>2</v>
      </c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5"/>
    </row>
    <row r="27" spans="1:21" x14ac:dyDescent="0.25">
      <c r="A27" s="14"/>
      <c r="B27" s="14" t="s">
        <v>43</v>
      </c>
      <c r="C27" s="11">
        <v>56</v>
      </c>
      <c r="D27" s="11">
        <f t="shared" si="0"/>
        <v>2</v>
      </c>
      <c r="E27" s="11"/>
      <c r="F27" s="11"/>
      <c r="G27" s="11"/>
      <c r="H27" s="11">
        <v>2</v>
      </c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5"/>
    </row>
    <row r="28" spans="1:21" x14ac:dyDescent="0.25">
      <c r="A28" s="14"/>
      <c r="B28" s="14" t="s">
        <v>44</v>
      </c>
      <c r="C28" s="11">
        <v>60</v>
      </c>
      <c r="D28" s="11">
        <f t="shared" si="0"/>
        <v>2</v>
      </c>
      <c r="E28" s="11"/>
      <c r="F28" s="11"/>
      <c r="G28" s="11"/>
      <c r="H28" s="11">
        <v>2</v>
      </c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5"/>
    </row>
    <row r="29" spans="1:21" x14ac:dyDescent="0.25">
      <c r="A29" s="14"/>
      <c r="B29" s="14" t="s">
        <v>45</v>
      </c>
      <c r="C29" s="11">
        <v>61</v>
      </c>
      <c r="D29" s="11">
        <f t="shared" si="0"/>
        <v>2</v>
      </c>
      <c r="E29" s="11"/>
      <c r="F29" s="11"/>
      <c r="G29" s="11"/>
      <c r="H29" s="11">
        <v>2</v>
      </c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5"/>
    </row>
    <row r="30" spans="1:21" x14ac:dyDescent="0.25">
      <c r="A30" s="14"/>
      <c r="B30" s="14" t="s">
        <v>46</v>
      </c>
      <c r="C30" s="11">
        <v>62</v>
      </c>
      <c r="D30" s="11">
        <f t="shared" si="0"/>
        <v>2</v>
      </c>
      <c r="E30" s="11"/>
      <c r="F30" s="11"/>
      <c r="G30" s="11"/>
      <c r="H30" s="11">
        <v>2</v>
      </c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5"/>
    </row>
    <row r="31" spans="1:21" ht="30" x14ac:dyDescent="0.25">
      <c r="A31" s="14"/>
      <c r="B31" s="14" t="s">
        <v>47</v>
      </c>
      <c r="C31" s="11">
        <v>64</v>
      </c>
      <c r="D31" s="11">
        <f t="shared" si="0"/>
        <v>2</v>
      </c>
      <c r="E31" s="11"/>
      <c r="F31" s="11"/>
      <c r="G31" s="11"/>
      <c r="H31" s="11">
        <v>2</v>
      </c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5"/>
    </row>
    <row r="32" spans="1:21" x14ac:dyDescent="0.25">
      <c r="A32" s="14"/>
      <c r="B32" s="14" t="s">
        <v>19</v>
      </c>
      <c r="C32" s="11">
        <v>66</v>
      </c>
      <c r="D32" s="11">
        <f t="shared" si="0"/>
        <v>2</v>
      </c>
      <c r="E32" s="11"/>
      <c r="F32" s="11"/>
      <c r="G32" s="11"/>
      <c r="H32" s="11">
        <v>2</v>
      </c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5"/>
    </row>
    <row r="33" spans="1:21" x14ac:dyDescent="0.25">
      <c r="A33" s="14"/>
      <c r="B33" s="14" t="s">
        <v>38</v>
      </c>
      <c r="C33" s="11">
        <v>71</v>
      </c>
      <c r="D33" s="11">
        <f t="shared" si="0"/>
        <v>2</v>
      </c>
      <c r="E33" s="11"/>
      <c r="F33" s="11"/>
      <c r="G33" s="11"/>
      <c r="H33" s="11">
        <v>2</v>
      </c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5"/>
    </row>
    <row r="34" spans="1:21" x14ac:dyDescent="0.25">
      <c r="A34" s="14"/>
      <c r="B34" s="14" t="s">
        <v>37</v>
      </c>
      <c r="C34" s="11">
        <v>75</v>
      </c>
      <c r="D34" s="11">
        <f t="shared" si="0"/>
        <v>2</v>
      </c>
      <c r="E34" s="11"/>
      <c r="F34" s="11"/>
      <c r="G34" s="11"/>
      <c r="H34" s="11">
        <v>2</v>
      </c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5"/>
    </row>
    <row r="35" spans="1:21" x14ac:dyDescent="0.25"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</row>
    <row r="36" spans="1:21" x14ac:dyDescent="0.25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</row>
    <row r="37" spans="1:21" x14ac:dyDescent="0.25">
      <c r="B37" t="s">
        <v>12</v>
      </c>
    </row>
  </sheetData>
  <autoFilter ref="A1:T34">
    <filterColumn colId="3">
      <filters>
        <filter val="1"/>
        <filter val="10"/>
        <filter val="13"/>
        <filter val="2"/>
        <filter val="3"/>
        <filter val="4"/>
        <filter val="8"/>
      </filters>
    </filterColumn>
  </autoFilter>
  <sortState ref="A13:R35">
    <sortCondition ref="C5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Base 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</dc:creator>
  <cp:lastModifiedBy>Eric</cp:lastModifiedBy>
  <dcterms:created xsi:type="dcterms:W3CDTF">2016-10-31T10:16:13Z</dcterms:created>
  <dcterms:modified xsi:type="dcterms:W3CDTF">2016-11-13T10:56:44Z</dcterms:modified>
</cp:coreProperties>
</file>