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2 (2)" sheetId="4" r:id="rId1"/>
  </sheets>
  <definedNames>
    <definedName name="_xlnm._FilterDatabase" localSheetId="0" hidden="1">'Feuil2 (2)'!$A$1:$AD$397</definedName>
  </definedNames>
  <calcPr calcId="145621"/>
</workbook>
</file>

<file path=xl/calcChain.xml><?xml version="1.0" encoding="utf-8"?>
<calcChain xmlns="http://schemas.openxmlformats.org/spreadsheetml/2006/main">
  <c r="AI13" i="4" l="1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AI42" i="4"/>
  <c r="AI43" i="4"/>
  <c r="AI44" i="4"/>
  <c r="AI45" i="4"/>
  <c r="AI46" i="4"/>
  <c r="AI47" i="4"/>
  <c r="AI48" i="4"/>
  <c r="AI49" i="4"/>
  <c r="AI50" i="4"/>
  <c r="AI51" i="4"/>
  <c r="AI52" i="4"/>
  <c r="AI53" i="4"/>
  <c r="AI54" i="4"/>
  <c r="AI55" i="4"/>
  <c r="AI56" i="4"/>
  <c r="AI57" i="4"/>
  <c r="AI58" i="4"/>
  <c r="AI59" i="4"/>
  <c r="AI60" i="4"/>
  <c r="AI61" i="4"/>
  <c r="AI62" i="4"/>
  <c r="AG13" i="4" l="1"/>
  <c r="AH13" i="4" s="1"/>
  <c r="AD160" i="4"/>
  <c r="AD81" i="4"/>
  <c r="AD199" i="4"/>
  <c r="AD80" i="4"/>
  <c r="AD159" i="4"/>
  <c r="AD239" i="4"/>
  <c r="AD238" i="4"/>
  <c r="AD41" i="4"/>
  <c r="AD397" i="4"/>
  <c r="AD396" i="4"/>
  <c r="AD278" i="4"/>
  <c r="AD79" i="4"/>
  <c r="AD318" i="4"/>
  <c r="AD40" i="4"/>
  <c r="AD237" i="4"/>
  <c r="AD236" i="4"/>
  <c r="AD317" i="4"/>
  <c r="AD395" i="4"/>
  <c r="AD198" i="4"/>
  <c r="AD316" i="4"/>
  <c r="AD315" i="4"/>
  <c r="AD314" i="4"/>
  <c r="AD197" i="4"/>
  <c r="AD235" i="4"/>
  <c r="AD78" i="4"/>
  <c r="AD196" i="4"/>
  <c r="AD158" i="4"/>
  <c r="AD313" i="4"/>
  <c r="AD234" i="4"/>
  <c r="AD77" i="4"/>
  <c r="AD76" i="4"/>
  <c r="AD312" i="4"/>
  <c r="AD357" i="4"/>
  <c r="AD75" i="4"/>
  <c r="AD233" i="4"/>
  <c r="AD394" i="4"/>
  <c r="AD39" i="4"/>
  <c r="AD393" i="4"/>
  <c r="AD120" i="4"/>
  <c r="AD157" i="4"/>
  <c r="AD311" i="4"/>
  <c r="AD277" i="4"/>
  <c r="AD74" i="4"/>
  <c r="AD276" i="4"/>
  <c r="AD232" i="4"/>
  <c r="AD356" i="4"/>
  <c r="AD355" i="4"/>
  <c r="AD275" i="4"/>
  <c r="AD195" i="4"/>
  <c r="AD231" i="4"/>
  <c r="AD392" i="4"/>
  <c r="AD391" i="4"/>
  <c r="AD194" i="4"/>
  <c r="AD230" i="4"/>
  <c r="AD229" i="4"/>
  <c r="AD119" i="4"/>
  <c r="AD274" i="4"/>
  <c r="AD193" i="4"/>
  <c r="AD38" i="4"/>
  <c r="AD156" i="4"/>
  <c r="AD73" i="4"/>
  <c r="AD37" i="4"/>
  <c r="AD273" i="4"/>
  <c r="AD228" i="4"/>
  <c r="AD155" i="4"/>
  <c r="AD272" i="4"/>
  <c r="AD227" i="4"/>
  <c r="AD310" i="4"/>
  <c r="AD118" i="4"/>
  <c r="AD154" i="4"/>
  <c r="AD390" i="4"/>
  <c r="AD72" i="4"/>
  <c r="AD226" i="4"/>
  <c r="AD354" i="4"/>
  <c r="AD153" i="4"/>
  <c r="AD71" i="4"/>
  <c r="AD389" i="4"/>
  <c r="AD152" i="4"/>
  <c r="AD36" i="4"/>
  <c r="AD353" i="4"/>
  <c r="AD117" i="4"/>
  <c r="AD151" i="4"/>
  <c r="AD70" i="4"/>
  <c r="AD69" i="4"/>
  <c r="AD225" i="4"/>
  <c r="AD192" i="4"/>
  <c r="AD388" i="4"/>
  <c r="AD271" i="4"/>
  <c r="AD116" i="4"/>
  <c r="AD35" i="4"/>
  <c r="AD224" i="4"/>
  <c r="AD115" i="4"/>
  <c r="AD270" i="4"/>
  <c r="AD191" i="4"/>
  <c r="AD34" i="4"/>
  <c r="AD190" i="4"/>
  <c r="AD68" i="4"/>
  <c r="AD150" i="4"/>
  <c r="AD269" i="4"/>
  <c r="AD309" i="4"/>
  <c r="AD67" i="4"/>
  <c r="AD223" i="4"/>
  <c r="AD66" i="4"/>
  <c r="AD189" i="4"/>
  <c r="AD387" i="4"/>
  <c r="AD188" i="4"/>
  <c r="AD33" i="4"/>
  <c r="AD32" i="4"/>
  <c r="AD386" i="4"/>
  <c r="AD149" i="4"/>
  <c r="AD187" i="4"/>
  <c r="AD186" i="4"/>
  <c r="AD114" i="4"/>
  <c r="AD148" i="4"/>
  <c r="AD268" i="4"/>
  <c r="AD65" i="4"/>
  <c r="AD147" i="4"/>
  <c r="AD352" i="4"/>
  <c r="AD385" i="4"/>
  <c r="AD308" i="4"/>
  <c r="AD384" i="4"/>
  <c r="AD146" i="4"/>
  <c r="AD307" i="4"/>
  <c r="AD113" i="4"/>
  <c r="AD383" i="4"/>
  <c r="AD64" i="4"/>
  <c r="AD185" i="4"/>
  <c r="AD184" i="4"/>
  <c r="AD306" i="4"/>
  <c r="AD305" i="4"/>
  <c r="AD382" i="4"/>
  <c r="AD31" i="4"/>
  <c r="AD112" i="4"/>
  <c r="AD63" i="4"/>
  <c r="AD304" i="4"/>
  <c r="AD381" i="4"/>
  <c r="AD222" i="4"/>
  <c r="AD351" i="4"/>
  <c r="AD380" i="4"/>
  <c r="AD111" i="4"/>
  <c r="AD110" i="4"/>
  <c r="AD109" i="4"/>
  <c r="AD267" i="4"/>
  <c r="AD108" i="4"/>
  <c r="AD303" i="4"/>
  <c r="AD350" i="4"/>
  <c r="AD221" i="4"/>
  <c r="AD266" i="4"/>
  <c r="AD30" i="4"/>
  <c r="AD220" i="4"/>
  <c r="AD265" i="4"/>
  <c r="AD29" i="4"/>
  <c r="AD379" i="4"/>
  <c r="AD107" i="4"/>
  <c r="AD264" i="4"/>
  <c r="AD219" i="4"/>
  <c r="AD218" i="4"/>
  <c r="AD62" i="4"/>
  <c r="AD302" i="4"/>
  <c r="AD263" i="4"/>
  <c r="AD262" i="4"/>
  <c r="AD145" i="4"/>
  <c r="AD349" i="4"/>
  <c r="AD348" i="4"/>
  <c r="AD261" i="4"/>
  <c r="AD183" i="4"/>
  <c r="AD61" i="4"/>
  <c r="AD182" i="4"/>
  <c r="AD28" i="4"/>
  <c r="AD106" i="4"/>
  <c r="AD347" i="4"/>
  <c r="AD60" i="4"/>
  <c r="AD301" i="4"/>
  <c r="AD260" i="4"/>
  <c r="AD27" i="4"/>
  <c r="AD144" i="4"/>
  <c r="AD300" i="4"/>
  <c r="AD378" i="4"/>
  <c r="AD181" i="4"/>
  <c r="AD26" i="4"/>
  <c r="AD259" i="4"/>
  <c r="AD217" i="4"/>
  <c r="AD25" i="4"/>
  <c r="AD24" i="4"/>
  <c r="AD258" i="4"/>
  <c r="AD59" i="4"/>
  <c r="AD180" i="4"/>
  <c r="AD257" i="4"/>
  <c r="AD299" i="4"/>
  <c r="AD143" i="4"/>
  <c r="AD105" i="4"/>
  <c r="AD179" i="4"/>
  <c r="AD178" i="4"/>
  <c r="AD216" i="4"/>
  <c r="AD104" i="4"/>
  <c r="AD58" i="4"/>
  <c r="AD103" i="4"/>
  <c r="AD377" i="4"/>
  <c r="AD298" i="4"/>
  <c r="AD23" i="4"/>
  <c r="AD22" i="4"/>
  <c r="AD297" i="4"/>
  <c r="AD346" i="4"/>
  <c r="AD177" i="4"/>
  <c r="AD215" i="4"/>
  <c r="AD176" i="4"/>
  <c r="AD142" i="4"/>
  <c r="AD345" i="4"/>
  <c r="AD214" i="4"/>
  <c r="AD296" i="4"/>
  <c r="AD295" i="4"/>
  <c r="AD141" i="4"/>
  <c r="AD175" i="4"/>
  <c r="AD344" i="4"/>
  <c r="AD174" i="4"/>
  <c r="AD140" i="4"/>
  <c r="AD343" i="4"/>
  <c r="AD213" i="4"/>
  <c r="AD139" i="4"/>
  <c r="AD256" i="4"/>
  <c r="AD102" i="4"/>
  <c r="AD342" i="4"/>
  <c r="AD376" i="4"/>
  <c r="AD255" i="4"/>
  <c r="AD138" i="4"/>
  <c r="AD375" i="4"/>
  <c r="AD254" i="4"/>
  <c r="AD341" i="4"/>
  <c r="AD374" i="4"/>
  <c r="AD340" i="4"/>
  <c r="AD137" i="4"/>
  <c r="AD21" i="4"/>
  <c r="AD339" i="4"/>
  <c r="AD253" i="4"/>
  <c r="AD101" i="4"/>
  <c r="AD338" i="4"/>
  <c r="AD57" i="4"/>
  <c r="AD100" i="4"/>
  <c r="AD252" i="4"/>
  <c r="AD173" i="4"/>
  <c r="AD373" i="4"/>
  <c r="AD294" i="4"/>
  <c r="AD20" i="4"/>
  <c r="AD19" i="4"/>
  <c r="AD56" i="4"/>
  <c r="AD136" i="4"/>
  <c r="AD172" i="4"/>
  <c r="AD212" i="4"/>
  <c r="AD99" i="4"/>
  <c r="AD251" i="4"/>
  <c r="AD18" i="4"/>
  <c r="AD55" i="4"/>
  <c r="AD250" i="4"/>
  <c r="AD337" i="4"/>
  <c r="AD249" i="4"/>
  <c r="AD372" i="4"/>
  <c r="AD17" i="4"/>
  <c r="AD16" i="4"/>
  <c r="AD336" i="4"/>
  <c r="AD98" i="4"/>
  <c r="AD171" i="4"/>
  <c r="AD54" i="4"/>
  <c r="AD15" i="4"/>
  <c r="AD14" i="4"/>
  <c r="AD211" i="4"/>
  <c r="AD13" i="4"/>
  <c r="AD97" i="4"/>
  <c r="AD170" i="4"/>
  <c r="AD135" i="4"/>
  <c r="AD293" i="4"/>
  <c r="AD12" i="4"/>
  <c r="AD96" i="4"/>
  <c r="AD248" i="4"/>
  <c r="AD134" i="4"/>
  <c r="AD335" i="4"/>
  <c r="AD169" i="4"/>
  <c r="AD210" i="4"/>
  <c r="AD247" i="4"/>
  <c r="AD53" i="4"/>
  <c r="AD95" i="4"/>
  <c r="AD11" i="4"/>
  <c r="AD133" i="4"/>
  <c r="AD94" i="4"/>
  <c r="AD132" i="4"/>
  <c r="AD52" i="4"/>
  <c r="AD334" i="4"/>
  <c r="AD333" i="4"/>
  <c r="AD371" i="4"/>
  <c r="AD332" i="4"/>
  <c r="AD370" i="4"/>
  <c r="AD292" i="4"/>
  <c r="AD331" i="4"/>
  <c r="AD369" i="4"/>
  <c r="AD291" i="4"/>
  <c r="AD368" i="4"/>
  <c r="AD330" i="4"/>
  <c r="AD329" i="4"/>
  <c r="AD10" i="4"/>
  <c r="AD51" i="4"/>
  <c r="AD9" i="4"/>
  <c r="AD93" i="4"/>
  <c r="AD8" i="4"/>
  <c r="AD50" i="4"/>
  <c r="AD290" i="4"/>
  <c r="AD328" i="4"/>
  <c r="AD168" i="4"/>
  <c r="AD367" i="4"/>
  <c r="AD7" i="4"/>
  <c r="AD167" i="4"/>
  <c r="AD49" i="4"/>
  <c r="AD6" i="4"/>
  <c r="AD5" i="4"/>
  <c r="AD48" i="4"/>
  <c r="AD4" i="4"/>
  <c r="AD246" i="4"/>
  <c r="AD166" i="4"/>
  <c r="AD165" i="4"/>
  <c r="AD366" i="4"/>
  <c r="AD245" i="4"/>
  <c r="AD289" i="4"/>
  <c r="AD288" i="4"/>
  <c r="AD92" i="4"/>
  <c r="AD209" i="4"/>
  <c r="AD244" i="4"/>
  <c r="AD91" i="4"/>
  <c r="AD131" i="4"/>
  <c r="AD164" i="4"/>
  <c r="AD90" i="4"/>
  <c r="AD327" i="4"/>
  <c r="AD89" i="4"/>
  <c r="AD326" i="4"/>
  <c r="AD130" i="4"/>
  <c r="AD47" i="4"/>
  <c r="AD129" i="4"/>
  <c r="AD287" i="4"/>
  <c r="AD128" i="4"/>
  <c r="AD365" i="4"/>
  <c r="AD286" i="4"/>
  <c r="AD243" i="4"/>
  <c r="AD208" i="4"/>
  <c r="AD163" i="4"/>
  <c r="AD364" i="4"/>
  <c r="AD363" i="4"/>
  <c r="AD325" i="4"/>
  <c r="AD362" i="4"/>
  <c r="AD162" i="4"/>
  <c r="AD207" i="4"/>
  <c r="AD46" i="4"/>
  <c r="AD3" i="4"/>
  <c r="AD324" i="4"/>
  <c r="AD285" i="4"/>
  <c r="AD206" i="4"/>
  <c r="AD88" i="4"/>
  <c r="AD205" i="4"/>
  <c r="AD87" i="4"/>
  <c r="AD242" i="4"/>
  <c r="AD323" i="4"/>
  <c r="AD241" i="4"/>
  <c r="AD127" i="4"/>
  <c r="AD86" i="4"/>
  <c r="AD126" i="4"/>
  <c r="AD204" i="4"/>
  <c r="AD125" i="4"/>
  <c r="AD85" i="4"/>
  <c r="AD284" i="4"/>
  <c r="AD203" i="4"/>
  <c r="AD124" i="4"/>
  <c r="AD283" i="4"/>
  <c r="AD202" i="4"/>
  <c r="AD361" i="4"/>
  <c r="AD240" i="4"/>
  <c r="AD45" i="4"/>
  <c r="AD201" i="4"/>
  <c r="AD322" i="4"/>
  <c r="AD321" i="4"/>
  <c r="AD360" i="4"/>
  <c r="AD282" i="4"/>
  <c r="AD359" i="4"/>
  <c r="AD281" i="4"/>
  <c r="AD44" i="4"/>
  <c r="AD320" i="4"/>
  <c r="AD43" i="4"/>
  <c r="AD280" i="4"/>
  <c r="AD358" i="4"/>
  <c r="AD84" i="4"/>
  <c r="AD123" i="4"/>
  <c r="AH11" i="4"/>
  <c r="AD200" i="4"/>
  <c r="AH10" i="4"/>
  <c r="AD42" i="4"/>
  <c r="AH9" i="4"/>
  <c r="AD122" i="4"/>
  <c r="AH8" i="4"/>
  <c r="AD83" i="4"/>
  <c r="AH7" i="4"/>
  <c r="AD82" i="4"/>
  <c r="AH6" i="4"/>
  <c r="AD161" i="4"/>
  <c r="AH5" i="4"/>
  <c r="AD2" i="4"/>
  <c r="AH4" i="4"/>
  <c r="AD279" i="4"/>
  <c r="AH3" i="4"/>
  <c r="AD319" i="4"/>
  <c r="AH2" i="4"/>
  <c r="AD121" i="4"/>
  <c r="AG14" i="4" l="1"/>
  <c r="AG15" i="4" s="1"/>
  <c r="AG16" i="4" s="1"/>
  <c r="W160" i="4"/>
  <c r="W397" i="4"/>
  <c r="W281" i="4"/>
  <c r="W240" i="4"/>
  <c r="W125" i="4"/>
  <c r="W87" i="4"/>
  <c r="W207" i="4"/>
  <c r="W243" i="4"/>
  <c r="W326" i="4"/>
  <c r="W209" i="4"/>
  <c r="W246" i="4"/>
  <c r="W367" i="4"/>
  <c r="W51" i="4"/>
  <c r="W292" i="4"/>
  <c r="W94" i="4"/>
  <c r="W335" i="4"/>
  <c r="W97" i="4"/>
  <c r="W336" i="4"/>
  <c r="W18" i="4"/>
  <c r="W20" i="4"/>
  <c r="W101" i="4"/>
  <c r="W254" i="4"/>
  <c r="W139" i="4"/>
  <c r="W295" i="4"/>
  <c r="W346" i="4"/>
  <c r="W104" i="4"/>
  <c r="W180" i="4"/>
  <c r="W181" i="4"/>
  <c r="W347" i="4"/>
  <c r="W349" i="4"/>
  <c r="W264" i="4"/>
  <c r="W221" i="4"/>
  <c r="W380" i="4"/>
  <c r="W382" i="4"/>
  <c r="W307" i="4"/>
  <c r="W268" i="4"/>
  <c r="W33" i="4"/>
  <c r="W269" i="4"/>
  <c r="W224" i="4"/>
  <c r="W70" i="4"/>
  <c r="W153" i="4"/>
  <c r="W227" i="4"/>
  <c r="W38" i="4"/>
  <c r="W392" i="4"/>
  <c r="W74" i="4"/>
  <c r="W233" i="4"/>
  <c r="W158" i="4"/>
  <c r="W198" i="4"/>
  <c r="W278" i="4"/>
  <c r="W199" i="4"/>
  <c r="W84" i="4"/>
  <c r="W282" i="4"/>
  <c r="W202" i="4"/>
  <c r="W126" i="4"/>
  <c r="W88" i="4"/>
  <c r="W362" i="4"/>
  <c r="W365" i="4"/>
  <c r="W327" i="4"/>
  <c r="W288" i="4"/>
  <c r="W48" i="4"/>
  <c r="W328" i="4"/>
  <c r="W329" i="4"/>
  <c r="W332" i="4"/>
  <c r="W11" i="4"/>
  <c r="W248" i="4"/>
  <c r="W211" i="4"/>
  <c r="W17" i="4"/>
  <c r="W99" i="4"/>
  <c r="W373" i="4"/>
  <c r="W339" i="4"/>
  <c r="W138" i="4"/>
  <c r="W343" i="4"/>
  <c r="W214" i="4"/>
  <c r="W22" i="4"/>
  <c r="W178" i="4"/>
  <c r="W258" i="4"/>
  <c r="W300" i="4"/>
  <c r="W28" i="4"/>
  <c r="W262" i="4"/>
  <c r="W379" i="4"/>
  <c r="W303" i="4"/>
  <c r="W222" i="4"/>
  <c r="W306" i="4"/>
  <c r="W384" i="4"/>
  <c r="W114" i="4"/>
  <c r="W387" i="4"/>
  <c r="W68" i="4"/>
  <c r="W116" i="4"/>
  <c r="W117" i="4"/>
  <c r="W226" i="4"/>
  <c r="W155" i="4"/>
  <c r="W274" i="4"/>
  <c r="W195" i="4"/>
  <c r="W311" i="4"/>
  <c r="W357" i="4"/>
  <c r="W78" i="4"/>
  <c r="W317" i="4"/>
  <c r="W81" i="4"/>
  <c r="W280" i="4"/>
  <c r="W321" i="4"/>
  <c r="W124" i="4"/>
  <c r="W127" i="4"/>
  <c r="W285" i="4"/>
  <c r="W363" i="4"/>
  <c r="W287" i="4"/>
  <c r="W164" i="4"/>
  <c r="W245" i="4"/>
  <c r="W6" i="4"/>
  <c r="W50" i="4"/>
  <c r="W368" i="4"/>
  <c r="W333" i="4"/>
  <c r="W53" i="4"/>
  <c r="W12" i="4"/>
  <c r="W15" i="4"/>
  <c r="W249" i="4"/>
  <c r="W172" i="4"/>
  <c r="W252" i="4"/>
  <c r="W137" i="4"/>
  <c r="W376" i="4"/>
  <c r="W174" i="4"/>
  <c r="W142" i="4"/>
  <c r="W298" i="4"/>
  <c r="W105" i="4"/>
  <c r="W25" i="4"/>
  <c r="W27" i="4"/>
  <c r="W61" i="4"/>
  <c r="W302" i="4"/>
  <c r="W265" i="4"/>
  <c r="W267" i="4"/>
  <c r="W304" i="4"/>
  <c r="W185" i="4"/>
  <c r="W385" i="4"/>
  <c r="W187" i="4"/>
  <c r="W66" i="4"/>
  <c r="W34" i="4"/>
  <c r="W388" i="4"/>
  <c r="W36" i="4"/>
  <c r="W390" i="4"/>
  <c r="W273" i="4"/>
  <c r="W229" i="4"/>
  <c r="W355" i="4"/>
  <c r="W120" i="4"/>
  <c r="W76" i="4"/>
  <c r="W197" i="4"/>
  <c r="W237" i="4"/>
  <c r="W238" i="4"/>
  <c r="W320" i="4"/>
  <c r="W201" i="4"/>
  <c r="W284" i="4"/>
  <c r="W323" i="4"/>
  <c r="W3" i="4"/>
  <c r="W163" i="4"/>
  <c r="W47" i="4"/>
  <c r="W91" i="4"/>
  <c r="W165" i="4"/>
  <c r="W167" i="4"/>
  <c r="W93" i="4"/>
  <c r="W369" i="4"/>
  <c r="W52" i="4"/>
  <c r="W210" i="4"/>
  <c r="W135" i="4"/>
  <c r="W171" i="4"/>
  <c r="W250" i="4"/>
  <c r="W56" i="4"/>
  <c r="W57" i="4"/>
  <c r="W374" i="4"/>
  <c r="W102" i="4"/>
  <c r="W175" i="4"/>
  <c r="W215" i="4"/>
  <c r="W103" i="4"/>
  <c r="W299" i="4"/>
  <c r="W259" i="4"/>
  <c r="W301" i="4"/>
  <c r="W261" i="4"/>
  <c r="W218" i="4"/>
  <c r="W30" i="4"/>
  <c r="W110" i="4"/>
  <c r="W112" i="4"/>
  <c r="W383" i="4"/>
  <c r="W147" i="4"/>
  <c r="W386" i="4"/>
  <c r="W67" i="4"/>
  <c r="W270" i="4"/>
  <c r="W225" i="4"/>
  <c r="W389" i="4"/>
  <c r="W118" i="4"/>
  <c r="W73" i="4"/>
  <c r="W194" i="4"/>
  <c r="W232" i="4"/>
  <c r="W39" i="4"/>
  <c r="W234" i="4"/>
  <c r="W315" i="4"/>
  <c r="W318" i="4"/>
  <c r="W159" i="4"/>
  <c r="W121" i="4"/>
  <c r="W319" i="4"/>
  <c r="W279" i="4"/>
  <c r="W2" i="4"/>
  <c r="W161" i="4"/>
  <c r="W82" i="4"/>
  <c r="W83" i="4"/>
  <c r="W122" i="4"/>
  <c r="W42" i="4"/>
  <c r="W200" i="4"/>
  <c r="W123" i="4"/>
  <c r="W358" i="4"/>
  <c r="W43" i="4"/>
  <c r="W44" i="4"/>
  <c r="W359" i="4"/>
  <c r="W360" i="4"/>
  <c r="W322" i="4"/>
  <c r="W45" i="4"/>
  <c r="W361" i="4"/>
  <c r="W283" i="4"/>
  <c r="W203" i="4"/>
  <c r="W85" i="4"/>
  <c r="W204" i="4"/>
  <c r="W86" i="4"/>
  <c r="W241" i="4"/>
  <c r="W242" i="4"/>
  <c r="W205" i="4"/>
  <c r="W206" i="4"/>
  <c r="W324" i="4"/>
  <c r="W46" i="4"/>
  <c r="W162" i="4"/>
  <c r="W325" i="4"/>
  <c r="W364" i="4"/>
  <c r="W208" i="4"/>
  <c r="W286" i="4"/>
  <c r="W128" i="4"/>
  <c r="W129" i="4"/>
  <c r="W130" i="4"/>
  <c r="W89" i="4"/>
  <c r="W90" i="4"/>
  <c r="W131" i="4"/>
  <c r="W244" i="4"/>
  <c r="W92" i="4"/>
  <c r="W289" i="4"/>
  <c r="W366" i="4"/>
  <c r="W166" i="4"/>
  <c r="W4" i="4"/>
  <c r="W5" i="4"/>
  <c r="W49" i="4"/>
  <c r="W7" i="4"/>
  <c r="W168" i="4"/>
  <c r="W290" i="4"/>
  <c r="W8" i="4"/>
  <c r="W9" i="4"/>
  <c r="W10" i="4"/>
  <c r="W330" i="4"/>
  <c r="W291" i="4"/>
  <c r="W331" i="4"/>
  <c r="W370" i="4"/>
  <c r="W371" i="4"/>
  <c r="W334" i="4"/>
  <c r="W132" i="4"/>
  <c r="W133" i="4"/>
  <c r="W95" i="4"/>
  <c r="W247" i="4"/>
  <c r="W169" i="4"/>
  <c r="W134" i="4"/>
  <c r="W96" i="4"/>
  <c r="W293" i="4"/>
  <c r="W170" i="4"/>
  <c r="W13" i="4"/>
  <c r="W14" i="4"/>
  <c r="W54" i="4"/>
  <c r="W98" i="4"/>
  <c r="W16" i="4"/>
  <c r="W372" i="4"/>
  <c r="W337" i="4"/>
  <c r="W55" i="4"/>
  <c r="W251" i="4"/>
  <c r="W212" i="4"/>
  <c r="W136" i="4"/>
  <c r="W19" i="4"/>
  <c r="W294" i="4"/>
  <c r="W173" i="4"/>
  <c r="W100" i="4"/>
  <c r="W338" i="4"/>
  <c r="W253" i="4"/>
  <c r="W21" i="4"/>
  <c r="W340" i="4"/>
  <c r="W341" i="4"/>
  <c r="W375" i="4"/>
  <c r="W255" i="4"/>
  <c r="W342" i="4"/>
  <c r="W256" i="4"/>
  <c r="W213" i="4"/>
  <c r="W140" i="4"/>
  <c r="W344" i="4"/>
  <c r="W141" i="4"/>
  <c r="W296" i="4"/>
  <c r="W345" i="4"/>
  <c r="W176" i="4"/>
  <c r="W177" i="4"/>
  <c r="W297" i="4"/>
  <c r="W23" i="4"/>
  <c r="W377" i="4"/>
  <c r="W58" i="4"/>
  <c r="W216" i="4"/>
  <c r="W179" i="4"/>
  <c r="W143" i="4"/>
  <c r="W257" i="4"/>
  <c r="W59" i="4"/>
  <c r="W24" i="4"/>
  <c r="W217" i="4"/>
  <c r="W26" i="4"/>
  <c r="W378" i="4"/>
  <c r="W144" i="4"/>
  <c r="W260" i="4"/>
  <c r="W60" i="4"/>
  <c r="W106" i="4"/>
  <c r="W182" i="4"/>
  <c r="W183" i="4"/>
  <c r="W348" i="4"/>
  <c r="W145" i="4"/>
  <c r="W263" i="4"/>
  <c r="W62" i="4"/>
  <c r="W219" i="4"/>
  <c r="W107" i="4"/>
  <c r="W29" i="4"/>
  <c r="W220" i="4"/>
  <c r="W266" i="4"/>
  <c r="W350" i="4"/>
  <c r="W108" i="4"/>
  <c r="W109" i="4"/>
  <c r="W111" i="4"/>
  <c r="W351" i="4"/>
  <c r="W381" i="4"/>
  <c r="W63" i="4"/>
  <c r="W31" i="4"/>
  <c r="W305" i="4"/>
  <c r="W184" i="4"/>
  <c r="W64" i="4"/>
  <c r="W113" i="4"/>
  <c r="W146" i="4"/>
  <c r="W308" i="4"/>
  <c r="W352" i="4"/>
  <c r="W65" i="4"/>
  <c r="W148" i="4"/>
  <c r="W186" i="4"/>
  <c r="W149" i="4"/>
  <c r="W32" i="4"/>
  <c r="W188" i="4"/>
  <c r="W189" i="4"/>
  <c r="W223" i="4"/>
  <c r="W309" i="4"/>
  <c r="W150" i="4"/>
  <c r="W190" i="4"/>
  <c r="W191" i="4"/>
  <c r="W115" i="4"/>
  <c r="W35" i="4"/>
  <c r="W271" i="4"/>
  <c r="W192" i="4"/>
  <c r="W69" i="4"/>
  <c r="W151" i="4"/>
  <c r="W353" i="4"/>
  <c r="W152" i="4"/>
  <c r="W71" i="4"/>
  <c r="W354" i="4"/>
  <c r="W72" i="4"/>
  <c r="W154" i="4"/>
  <c r="W310" i="4"/>
  <c r="W272" i="4"/>
  <c r="W228" i="4"/>
  <c r="W37" i="4"/>
  <c r="W156" i="4"/>
  <c r="W193" i="4"/>
  <c r="W119" i="4"/>
  <c r="W230" i="4"/>
  <c r="W391" i="4"/>
  <c r="W231" i="4"/>
  <c r="W275" i="4"/>
  <c r="W356" i="4"/>
  <c r="W276" i="4"/>
  <c r="W277" i="4"/>
  <c r="W157" i="4"/>
  <c r="W393" i="4"/>
  <c r="W394" i="4"/>
  <c r="W75" i="4"/>
  <c r="W312" i="4"/>
  <c r="W77" i="4"/>
  <c r="W313" i="4"/>
  <c r="W196" i="4"/>
  <c r="W235" i="4"/>
  <c r="W314" i="4"/>
  <c r="W316" i="4"/>
  <c r="W395" i="4"/>
  <c r="W236" i="4"/>
  <c r="W40" i="4"/>
  <c r="W79" i="4"/>
  <c r="W396" i="4"/>
  <c r="W41" i="4"/>
  <c r="W239" i="4"/>
  <c r="W80" i="4"/>
  <c r="AH14" i="4" l="1"/>
  <c r="AH15" i="4"/>
  <c r="AG17" i="4"/>
  <c r="AH16" i="4"/>
  <c r="AJ11" i="4"/>
  <c r="AJ8" i="4"/>
  <c r="AJ7" i="4"/>
  <c r="AJ5" i="4"/>
  <c r="AJ3" i="4"/>
  <c r="AJ10" i="4"/>
  <c r="AJ9" i="4"/>
  <c r="AJ6" i="4"/>
  <c r="AJ4" i="4"/>
  <c r="AJ2" i="4"/>
  <c r="Z18" i="4" l="1"/>
  <c r="Z21" i="4"/>
  <c r="Z11" i="4"/>
  <c r="Z27" i="4"/>
  <c r="Z2" i="4"/>
  <c r="Z29" i="4"/>
  <c r="Z38" i="4"/>
  <c r="Z5" i="4"/>
  <c r="Z25" i="4"/>
  <c r="Z40" i="4"/>
  <c r="Z33" i="4"/>
  <c r="Z24" i="4"/>
  <c r="Z41" i="4"/>
  <c r="Z30" i="4"/>
  <c r="Z16" i="4"/>
  <c r="Z6" i="4"/>
  <c r="Z31" i="4"/>
  <c r="AK11" i="4"/>
  <c r="Z15" i="4"/>
  <c r="AG18" i="4"/>
  <c r="AH17" i="4"/>
  <c r="Z9" i="4" s="1"/>
  <c r="Z32" i="4"/>
  <c r="Z4" i="4"/>
  <c r="Z7" i="4"/>
  <c r="Z20" i="4"/>
  <c r="Z19" i="4"/>
  <c r="Z36" i="4"/>
  <c r="Z22" i="4" l="1"/>
  <c r="Z28" i="4"/>
  <c r="Z39" i="4"/>
  <c r="Z26" i="4"/>
  <c r="Z3" i="4"/>
  <c r="AG19" i="4"/>
  <c r="AH18" i="4"/>
  <c r="Z35" i="4"/>
  <c r="Z17" i="4"/>
  <c r="Z10" i="4"/>
  <c r="Z14" i="4"/>
  <c r="Z23" i="4"/>
  <c r="Z8" i="4"/>
  <c r="Z34" i="4"/>
  <c r="Z13" i="4"/>
  <c r="Z12" i="4"/>
  <c r="Z37" i="4"/>
  <c r="AG20" i="4" l="1"/>
  <c r="AH19" i="4"/>
  <c r="AG21" i="4" l="1"/>
  <c r="AH20" i="4"/>
  <c r="AG22" i="4" l="1"/>
  <c r="AH21" i="4"/>
  <c r="Z94" i="4" s="1"/>
  <c r="Z107" i="4"/>
  <c r="Z90" i="4"/>
  <c r="Z96" i="4"/>
  <c r="Z113" i="4"/>
  <c r="Z108" i="4"/>
  <c r="Z93" i="4"/>
  <c r="Z95" i="4"/>
  <c r="Z88" i="4"/>
  <c r="Z87" i="4"/>
  <c r="Z117" i="4"/>
  <c r="Z103" i="4"/>
  <c r="Z115" i="4"/>
  <c r="Z116" i="4"/>
  <c r="Z109" i="4"/>
  <c r="Z84" i="4"/>
  <c r="Z100" i="4"/>
  <c r="AG23" i="4" l="1"/>
  <c r="AH22" i="4"/>
  <c r="Z97" i="4" s="1"/>
  <c r="Z119" i="4"/>
  <c r="Z114" i="4"/>
  <c r="Z86" i="4"/>
  <c r="Z91" i="4"/>
  <c r="Z118" i="4"/>
  <c r="Z82" i="4"/>
  <c r="Z110" i="4" l="1"/>
  <c r="Z112" i="4"/>
  <c r="Z105" i="4"/>
  <c r="Z120" i="4"/>
  <c r="Z106" i="4"/>
  <c r="Z89" i="4"/>
  <c r="Z92" i="4"/>
  <c r="AG24" i="4"/>
  <c r="AH23" i="4"/>
  <c r="Z85" i="4"/>
  <c r="Z102" i="4"/>
  <c r="Z101" i="4"/>
  <c r="Z98" i="4"/>
  <c r="Z111" i="4"/>
  <c r="Z104" i="4"/>
  <c r="Z83" i="4"/>
  <c r="Z99" i="4"/>
  <c r="AG25" i="4" l="1"/>
  <c r="AH24" i="4"/>
  <c r="AG26" i="4" l="1"/>
  <c r="AH25" i="4"/>
  <c r="AG27" i="4" l="1"/>
  <c r="AH26" i="4"/>
  <c r="Z123" i="4" s="1"/>
  <c r="Z125" i="4"/>
  <c r="Z159" i="4"/>
  <c r="Z145" i="4"/>
  <c r="Z122" i="4"/>
  <c r="Z157" i="4"/>
  <c r="Z130" i="4"/>
  <c r="Z133" i="4"/>
  <c r="Z131" i="4"/>
  <c r="Z139" i="4"/>
  <c r="Z156" i="4"/>
  <c r="Z141" i="4"/>
  <c r="Z151" i="4"/>
  <c r="Z137" i="4"/>
  <c r="Z149" i="4"/>
  <c r="Z135" i="4"/>
  <c r="Z158" i="4"/>
  <c r="Z121" i="4" l="1"/>
  <c r="Z132" i="4"/>
  <c r="Z124" i="4"/>
  <c r="Z126" i="4"/>
  <c r="AG28" i="4"/>
  <c r="AH27" i="4"/>
  <c r="Z129" i="4" s="1"/>
  <c r="Z142" i="4"/>
  <c r="Z134" i="4"/>
  <c r="Z153" i="4"/>
  <c r="AG29" i="4" l="1"/>
  <c r="AH28" i="4"/>
  <c r="Z127" i="4"/>
  <c r="Z143" i="4"/>
  <c r="Z144" i="4"/>
  <c r="Z150" i="4"/>
  <c r="Z138" i="4"/>
  <c r="Z154" i="4"/>
  <c r="Z155" i="4"/>
  <c r="Z160" i="4"/>
  <c r="Z128" i="4"/>
  <c r="Z146" i="4"/>
  <c r="Z148" i="4"/>
  <c r="Z147" i="4"/>
  <c r="Z140" i="4"/>
  <c r="Z136" i="4"/>
  <c r="Z152" i="4"/>
  <c r="AG30" i="4" l="1"/>
  <c r="AH29" i="4"/>
  <c r="AG31" i="4" l="1"/>
  <c r="AH30" i="4"/>
  <c r="AG32" i="4" l="1"/>
  <c r="AH31" i="4"/>
  <c r="Z184" i="4"/>
  <c r="Z196" i="4"/>
  <c r="Z179" i="4"/>
  <c r="Z163" i="4"/>
  <c r="Z168" i="4"/>
  <c r="Z199" i="4"/>
  <c r="Z193" i="4"/>
  <c r="Z198" i="4"/>
  <c r="Z190" i="4"/>
  <c r="Z192" i="4"/>
  <c r="Z194" i="4"/>
  <c r="Z175" i="4"/>
  <c r="Z186" i="4"/>
  <c r="Z171" i="4"/>
  <c r="Z180" i="4"/>
  <c r="Z185" i="4"/>
  <c r="AG33" i="4" l="1"/>
  <c r="AH32" i="4"/>
  <c r="Z174" i="4" s="1"/>
  <c r="Z181" i="4"/>
  <c r="Z170" i="4"/>
  <c r="Z169" i="4"/>
  <c r="Z195" i="4"/>
  <c r="Z173" i="4"/>
  <c r="Z161" i="4"/>
  <c r="Z164" i="4"/>
  <c r="Z182" i="4" l="1"/>
  <c r="AG34" i="4"/>
  <c r="AH33" i="4"/>
  <c r="Z189" i="4"/>
  <c r="Z166" i="4"/>
  <c r="Z187" i="4"/>
  <c r="Z197" i="4"/>
  <c r="Z162" i="4"/>
  <c r="Z176" i="4"/>
  <c r="Z188" i="4"/>
  <c r="Z178" i="4"/>
  <c r="Z165" i="4"/>
  <c r="Z167" i="4"/>
  <c r="Z177" i="4"/>
  <c r="Z191" i="4"/>
  <c r="Z183" i="4"/>
  <c r="Z172" i="4"/>
  <c r="AG35" i="4" l="1"/>
  <c r="AH34" i="4"/>
  <c r="AG36" i="4" l="1"/>
  <c r="AH35" i="4"/>
  <c r="Z211" i="4" l="1"/>
  <c r="Z225" i="4"/>
  <c r="Z239" i="4"/>
  <c r="Z223" i="4"/>
  <c r="Z217" i="4"/>
  <c r="Z224" i="4"/>
  <c r="Z207" i="4"/>
  <c r="Z219" i="4"/>
  <c r="Z201" i="4"/>
  <c r="Z229" i="4"/>
  <c r="Z232" i="4"/>
  <c r="Z233" i="4"/>
  <c r="Z218" i="4"/>
  <c r="Z210" i="4"/>
  <c r="Z202" i="4"/>
  <c r="Z236" i="4"/>
  <c r="AG37" i="4"/>
  <c r="AH36" i="4"/>
  <c r="AG38" i="4" l="1"/>
  <c r="AH37" i="4"/>
  <c r="Z212" i="4" s="1"/>
  <c r="Z206" i="4"/>
  <c r="Z203" i="4"/>
  <c r="Z227" i="4"/>
  <c r="Z205" i="4"/>
  <c r="Z200" i="4"/>
  <c r="Z230" i="4"/>
  <c r="Z213" i="4"/>
  <c r="Z222" i="4"/>
  <c r="Z209" i="4" l="1"/>
  <c r="Z214" i="4"/>
  <c r="Z231" i="4"/>
  <c r="Z204" i="4"/>
  <c r="Z221" i="4"/>
  <c r="Z226" i="4"/>
  <c r="Z215" i="4"/>
  <c r="Z235" i="4"/>
  <c r="Z220" i="4"/>
  <c r="Z237" i="4"/>
  <c r="Z234" i="4"/>
  <c r="Z208" i="4"/>
  <c r="Z216" i="4"/>
  <c r="AG39" i="4"/>
  <c r="AH38" i="4"/>
  <c r="Z228" i="4"/>
  <c r="Z238" i="4"/>
  <c r="AG40" i="4" l="1"/>
  <c r="AH39" i="4"/>
  <c r="AG41" i="4" l="1"/>
  <c r="AH40" i="4"/>
  <c r="AG42" i="4" l="1"/>
  <c r="AH41" i="4"/>
  <c r="Z253" i="4" s="1"/>
  <c r="Z251" i="4"/>
  <c r="Z271" i="4"/>
  <c r="Z267" i="4"/>
  <c r="Z242" i="4"/>
  <c r="Z276" i="4"/>
  <c r="Z255" i="4"/>
  <c r="Z259" i="4"/>
  <c r="Z247" i="4"/>
  <c r="Z275" i="4"/>
  <c r="Z270" i="4"/>
  <c r="Z260" i="4"/>
  <c r="Z273" i="4"/>
  <c r="Z266" i="4"/>
  <c r="Z244" i="4"/>
  <c r="Z262" i="4"/>
  <c r="Z249" i="4"/>
  <c r="AG43" i="4" l="1"/>
  <c r="AH42" i="4"/>
  <c r="Z278" i="4" s="1"/>
  <c r="Z241" i="4"/>
  <c r="Z245" i="4"/>
  <c r="Z258" i="4"/>
  <c r="Z277" i="4"/>
  <c r="Z268" i="4"/>
  <c r="Z248" i="4"/>
  <c r="AG44" i="4" l="1"/>
  <c r="AH43" i="4"/>
  <c r="Z256" i="4"/>
  <c r="Z269" i="4"/>
  <c r="Z250" i="4"/>
  <c r="Z274" i="4"/>
  <c r="Z240" i="4"/>
  <c r="Z252" i="4"/>
  <c r="Z263" i="4"/>
  <c r="Z265" i="4"/>
  <c r="Z257" i="4"/>
  <c r="Z261" i="4"/>
  <c r="Z254" i="4"/>
  <c r="Z272" i="4"/>
  <c r="Z264" i="4"/>
  <c r="Z246" i="4"/>
  <c r="Z243" i="4"/>
  <c r="AG45" i="4" l="1"/>
  <c r="AH44" i="4"/>
  <c r="AG46" i="4" l="1"/>
  <c r="AH45" i="4"/>
  <c r="AG47" i="4" l="1"/>
  <c r="AH46" i="4"/>
  <c r="Z283" i="4"/>
  <c r="Z317" i="4"/>
  <c r="Z279" i="4"/>
  <c r="Z299" i="4"/>
  <c r="Z284" i="4"/>
  <c r="Z309" i="4"/>
  <c r="Z315" i="4"/>
  <c r="Z302" i="4"/>
  <c r="Z312" i="4"/>
  <c r="Z298" i="4"/>
  <c r="Z280" i="4"/>
  <c r="Z307" i="4"/>
  <c r="Z308" i="4"/>
  <c r="Z313" i="4"/>
  <c r="Z295" i="4"/>
  <c r="Z293" i="4"/>
  <c r="AG48" i="4" l="1"/>
  <c r="AH47" i="4"/>
  <c r="Z306" i="4" s="1"/>
  <c r="Z311" i="4"/>
  <c r="Z286" i="4"/>
  <c r="Z318" i="4"/>
  <c r="Z300" i="4"/>
  <c r="Z304" i="4"/>
  <c r="Z296" i="4"/>
  <c r="Z305" i="4"/>
  <c r="Z290" i="4"/>
  <c r="Z292" i="4" l="1"/>
  <c r="Z303" i="4"/>
  <c r="Z314" i="4"/>
  <c r="Z287" i="4"/>
  <c r="Z310" i="4"/>
  <c r="Z291" i="4"/>
  <c r="Z285" i="4"/>
  <c r="Z289" i="4"/>
  <c r="Z294" i="4"/>
  <c r="Z281" i="4"/>
  <c r="Z316" i="4"/>
  <c r="Z282" i="4"/>
  <c r="Z301" i="4"/>
  <c r="AG49" i="4"/>
  <c r="AH48" i="4"/>
  <c r="Z288" i="4"/>
  <c r="Z297" i="4"/>
  <c r="AG50" i="4" l="1"/>
  <c r="AH49" i="4"/>
  <c r="AG51" i="4" l="1"/>
  <c r="AH50" i="4"/>
  <c r="AG52" i="4" l="1"/>
  <c r="AH51" i="4"/>
  <c r="Z336" i="4"/>
  <c r="Z355" i="4"/>
  <c r="Z343" i="4"/>
  <c r="Z353" i="4"/>
  <c r="Z326" i="4"/>
  <c r="Z354" i="4"/>
  <c r="Z323" i="4"/>
  <c r="Z342" i="4"/>
  <c r="Z357" i="4"/>
  <c r="Z328" i="4"/>
  <c r="Z324" i="4"/>
  <c r="Z347" i="4"/>
  <c r="Z319" i="4"/>
  <c r="Z327" i="4"/>
  <c r="Z356" i="4"/>
  <c r="Z348" i="4"/>
  <c r="AG53" i="4" l="1"/>
  <c r="AH52" i="4"/>
  <c r="Z341" i="4" s="1"/>
  <c r="Z340" i="4"/>
  <c r="Z350" i="4"/>
  <c r="Z352" i="4"/>
  <c r="Z346" i="4"/>
  <c r="Z349" i="4"/>
  <c r="Z335" i="4"/>
  <c r="Z351" i="4"/>
  <c r="Z331" i="4" l="1"/>
  <c r="Z332" i="4"/>
  <c r="Z333" i="4"/>
  <c r="Z334" i="4"/>
  <c r="Z329" i="4"/>
  <c r="Z339" i="4"/>
  <c r="Z330" i="4"/>
  <c r="Z337" i="4"/>
  <c r="Z345" i="4"/>
  <c r="Z338" i="4"/>
  <c r="Z321" i="4"/>
  <c r="AG54" i="4"/>
  <c r="AH53" i="4"/>
  <c r="Z320" i="4"/>
  <c r="Z344" i="4"/>
  <c r="Z322" i="4"/>
  <c r="Z325" i="4"/>
  <c r="AG55" i="4" l="1"/>
  <c r="AH54" i="4"/>
  <c r="AG56" i="4" l="1"/>
  <c r="AH55" i="4"/>
  <c r="AG57" i="4" l="1"/>
  <c r="AH56" i="4"/>
  <c r="Z396" i="4"/>
  <c r="Z381" i="4"/>
  <c r="Z392" i="4"/>
  <c r="Z378" i="4"/>
  <c r="Z360" i="4"/>
  <c r="Z397" i="4"/>
  <c r="Z365" i="4"/>
  <c r="Z390" i="4"/>
  <c r="Z380" i="4"/>
  <c r="Z394" i="4"/>
  <c r="Z362" i="4"/>
  <c r="Z393" i="4"/>
  <c r="Z377" i="4"/>
  <c r="Z379" i="4"/>
  <c r="Z366" i="4"/>
  <c r="Z383" i="4"/>
  <c r="AG58" i="4" l="1"/>
  <c r="AH57" i="4"/>
  <c r="Z368" i="4" s="1"/>
  <c r="Z395" i="4"/>
  <c r="Z361" i="4"/>
  <c r="Z359" i="4"/>
  <c r="Z386" i="4"/>
  <c r="Z376" i="4"/>
  <c r="Z391" i="4"/>
  <c r="Z385" i="4"/>
  <c r="Z389" i="4"/>
  <c r="Z382" i="4" l="1"/>
  <c r="Z358" i="4"/>
  <c r="Z363" i="4"/>
  <c r="Z371" i="4"/>
  <c r="Z374" i="4"/>
  <c r="Z364" i="4"/>
  <c r="Z367" i="4"/>
  <c r="Z370" i="4"/>
  <c r="Z384" i="4"/>
  <c r="Z372" i="4"/>
  <c r="Z387" i="4"/>
  <c r="AG59" i="4"/>
  <c r="AH58" i="4"/>
  <c r="Z369" i="4"/>
  <c r="Z388" i="4"/>
  <c r="Z373" i="4"/>
  <c r="Z375" i="4"/>
  <c r="AG60" i="4" l="1"/>
  <c r="AH59" i="4"/>
  <c r="AG61" i="4" l="1"/>
  <c r="AH60" i="4"/>
  <c r="AG62" i="4" l="1"/>
  <c r="AH62" i="4" s="1"/>
  <c r="AH61" i="4"/>
  <c r="Z71" i="4"/>
  <c r="Z56" i="4"/>
  <c r="Z81" i="4"/>
  <c r="Z58" i="4"/>
  <c r="Z65" i="4"/>
  <c r="Z59" i="4"/>
  <c r="Z42" i="4"/>
  <c r="Z68" i="4"/>
  <c r="Z80" i="4"/>
  <c r="Z60" i="4"/>
  <c r="Z66" i="4"/>
  <c r="Z77" i="4"/>
  <c r="Z62" i="4"/>
  <c r="Z43" i="4"/>
  <c r="Z46" i="4"/>
  <c r="Z48" i="4"/>
  <c r="Z61" i="4" l="1"/>
  <c r="Z54" i="4"/>
  <c r="Z49" i="4"/>
  <c r="Z64" i="4"/>
  <c r="Z50" i="4"/>
  <c r="Z70" i="4"/>
  <c r="Z52" i="4"/>
  <c r="Z75" i="4"/>
  <c r="Z57" i="4"/>
  <c r="Z73" i="4"/>
  <c r="Z74" i="4"/>
  <c r="Z51" i="4"/>
  <c r="Z55" i="4"/>
  <c r="Z45" i="4"/>
  <c r="Z78" i="4"/>
  <c r="Z69" i="4"/>
  <c r="Z63" i="4"/>
  <c r="Z72" i="4"/>
  <c r="Z67" i="4"/>
  <c r="Z76" i="4"/>
  <c r="Z79" i="4"/>
  <c r="Z53" i="4"/>
  <c r="Z47" i="4"/>
  <c r="AN21" i="4" s="1" a="1"/>
  <c r="AN21" i="4" s="1"/>
  <c r="Z44" i="4"/>
  <c r="AP17" i="4" s="1" a="1"/>
  <c r="AP17" i="4" s="1"/>
  <c r="AP21" i="4" l="1" a="1"/>
  <c r="AP21" i="4" s="1"/>
  <c r="AP20" i="4" a="1"/>
  <c r="AP20" i="4" s="1"/>
  <c r="AP18" i="4" a="1"/>
  <c r="AP18" i="4" s="1"/>
  <c r="AP22" i="4" a="1"/>
  <c r="AP22" i="4" s="1"/>
  <c r="AP16" i="4" a="1"/>
  <c r="AP16" i="4" s="1"/>
  <c r="AP14" i="4" a="1"/>
  <c r="AP14" i="4" s="1"/>
  <c r="AN19" i="4" a="1"/>
  <c r="AN19" i="4" s="1"/>
  <c r="AP19" i="4" a="1"/>
  <c r="AP19" i="4" s="1"/>
  <c r="AP15" i="4" a="1"/>
  <c r="AP15" i="4" s="1"/>
  <c r="AN15" i="4" a="1"/>
  <c r="AN15" i="4" s="1"/>
  <c r="AN14" i="4" a="1"/>
  <c r="AN14" i="4" s="1"/>
  <c r="AN20" i="4" a="1"/>
  <c r="AN20" i="4" s="1"/>
  <c r="AN16" i="4" a="1"/>
  <c r="AN16" i="4" s="1"/>
  <c r="AN18" i="4" a="1"/>
  <c r="AN18" i="4" s="1"/>
  <c r="AP13" i="4" a="1"/>
  <c r="AP13" i="4" s="1"/>
  <c r="AN22" i="4" a="1"/>
  <c r="AN22" i="4" s="1"/>
  <c r="AN17" i="4" a="1"/>
  <c r="AN17" i="4" s="1"/>
  <c r="AN13" i="4" a="1"/>
  <c r="AN13" i="4" s="1"/>
  <c r="AK49" i="4"/>
  <c r="AK42" i="4"/>
  <c r="AK32" i="4"/>
  <c r="AK26" i="4"/>
  <c r="AK22" i="4"/>
  <c r="AK14" i="4"/>
  <c r="AK55" i="4"/>
  <c r="AK43" i="4"/>
  <c r="AK15" i="4"/>
  <c r="AK44" i="4"/>
  <c r="AK30" i="4"/>
  <c r="AK52" i="4"/>
  <c r="AK34" i="4"/>
  <c r="AK20" i="4"/>
  <c r="AK36" i="4"/>
  <c r="AK28" i="4"/>
  <c r="AK24" i="4"/>
  <c r="AK16" i="4"/>
  <c r="AK45" i="4"/>
  <c r="AK18" i="4"/>
  <c r="AK23" i="4"/>
  <c r="AK31" i="4"/>
  <c r="AK33" i="4"/>
  <c r="AK58" i="4"/>
  <c r="AK54" i="4"/>
  <c r="AK46" i="4"/>
  <c r="AK38" i="4"/>
  <c r="AK29" i="4"/>
  <c r="AK25" i="4"/>
  <c r="AK17" i="4"/>
  <c r="AK50" i="4"/>
  <c r="AK47" i="4"/>
  <c r="AK35" i="4"/>
  <c r="AK62" i="4"/>
  <c r="AK40" i="4"/>
  <c r="AK60" i="4"/>
  <c r="AK56" i="4"/>
  <c r="AK48" i="4"/>
  <c r="AK41" i="4"/>
  <c r="AK37" i="4"/>
  <c r="AK21" i="4"/>
  <c r="AK53" i="4"/>
  <c r="AK51" i="4"/>
  <c r="AK59" i="4"/>
  <c r="AK39" i="4"/>
  <c r="AK19" i="4"/>
  <c r="AK27" i="4"/>
  <c r="AK61" i="4"/>
  <c r="AK57" i="4"/>
  <c r="AJ17" i="4"/>
  <c r="AJ59" i="4"/>
  <c r="AJ26" i="4"/>
  <c r="AJ36" i="4"/>
  <c r="AJ53" i="4"/>
  <c r="AJ39" i="4"/>
  <c r="AJ61" i="4"/>
  <c r="AJ40" i="4"/>
  <c r="AJ16" i="4"/>
  <c r="AJ42" i="4"/>
  <c r="AJ37" i="4"/>
  <c r="AJ38" i="4"/>
  <c r="AJ27" i="4"/>
  <c r="AJ33" i="4"/>
  <c r="AJ62" i="4"/>
  <c r="AK13" i="4"/>
  <c r="AJ44" i="4"/>
  <c r="AJ20" i="4"/>
  <c r="AJ58" i="4"/>
  <c r="AJ49" i="4"/>
  <c r="AJ52" i="4"/>
  <c r="AJ29" i="4"/>
  <c r="AJ18" i="4"/>
  <c r="AJ22" i="4"/>
  <c r="AJ47" i="4"/>
  <c r="AJ28" i="4"/>
  <c r="AJ14" i="4"/>
  <c r="AJ45" i="4"/>
  <c r="AJ43" i="4"/>
  <c r="AJ25" i="4"/>
  <c r="AJ55" i="4"/>
  <c r="AJ50" i="4"/>
  <c r="AJ35" i="4"/>
  <c r="AJ30" i="4"/>
  <c r="AJ24" i="4"/>
  <c r="AJ19" i="4"/>
  <c r="AJ57" i="4"/>
  <c r="AJ48" i="4"/>
  <c r="AJ15" i="4"/>
  <c r="AJ51" i="4"/>
  <c r="AJ34" i="4"/>
  <c r="AJ46" i="4"/>
  <c r="AJ13" i="4"/>
  <c r="AJ56" i="4"/>
  <c r="AJ32" i="4"/>
  <c r="AJ23" i="4"/>
  <c r="AJ54" i="4"/>
  <c r="AJ41" i="4"/>
  <c r="AJ31" i="4"/>
  <c r="AJ21" i="4"/>
  <c r="AJ60" i="4"/>
</calcChain>
</file>

<file path=xl/sharedStrings.xml><?xml version="1.0" encoding="utf-8"?>
<sst xmlns="http://schemas.openxmlformats.org/spreadsheetml/2006/main" count="8244" uniqueCount="1956">
  <si>
    <t>ISIN</t>
  </si>
  <si>
    <t>Nom</t>
  </si>
  <si>
    <t>Symbole</t>
  </si>
  <si>
    <t>MarchÃ©</t>
  </si>
  <si>
    <t>Trading Currency</t>
  </si>
  <si>
    <t>Région</t>
  </si>
  <si>
    <t>Capitalisation</t>
  </si>
  <si>
    <t>NAME</t>
  </si>
  <si>
    <t>DS STATIC</t>
  </si>
  <si>
    <t>SECD (SEDOL) STATIC</t>
  </si>
  <si>
    <t>DATASTREAM RESEARCH FR</t>
  </si>
  <si>
    <t>GEOGN</t>
  </si>
  <si>
    <t>ICBIN</t>
  </si>
  <si>
    <t>Industry</t>
  </si>
  <si>
    <t>Supersector</t>
  </si>
  <si>
    <t xml:space="preserve">  Date
Announced</t>
  </si>
  <si>
    <t>Value
of Deal
(Euro mil)</t>
  </si>
  <si>
    <t>Form</t>
  </si>
  <si>
    <t>Alternext Paris</t>
  </si>
  <si>
    <t>EUR</t>
  </si>
  <si>
    <t>France</t>
  </si>
  <si>
    <t>No capitalization compartment</t>
  </si>
  <si>
    <t>FRANCE</t>
  </si>
  <si>
    <t>Services aux consommateurs</t>
  </si>
  <si>
    <t>Consumer Services</t>
  </si>
  <si>
    <t>Media</t>
  </si>
  <si>
    <t>Merger-Acq. of Assets</t>
  </si>
  <si>
    <t>MarchÃ© Libre Paris</t>
  </si>
  <si>
    <t>Autre</t>
  </si>
  <si>
    <t>Industries</t>
  </si>
  <si>
    <t>Industrials</t>
  </si>
  <si>
    <t>Construction &amp; Materials</t>
  </si>
  <si>
    <t/>
  </si>
  <si>
    <t>Industrial Goods &amp; Services</t>
  </si>
  <si>
    <t>FR0000076887</t>
  </si>
  <si>
    <t>A.S.T. GROUPE</t>
  </si>
  <si>
    <t>ASP</t>
  </si>
  <si>
    <t>Euronext Paris</t>
  </si>
  <si>
    <t>Compartment C (Small Cap)</t>
  </si>
  <si>
    <t>AST GROUPE</t>
  </si>
  <si>
    <t>B036Z87</t>
  </si>
  <si>
    <t>Biens de consommation</t>
  </si>
  <si>
    <t>Consumer Goods</t>
  </si>
  <si>
    <t>Personal &amp; Household Goods</t>
  </si>
  <si>
    <t>Retail</t>
  </si>
  <si>
    <t>FR0010557264</t>
  </si>
  <si>
    <t>AB SCIENCE</t>
  </si>
  <si>
    <t>AB</t>
  </si>
  <si>
    <t>Compartment B (Mid Cap)</t>
  </si>
  <si>
    <t>69212W</t>
  </si>
  <si>
    <t>B5VSTM2</t>
  </si>
  <si>
    <t>Sante</t>
  </si>
  <si>
    <t>Health Care</t>
  </si>
  <si>
    <t>FR0004040608</t>
  </si>
  <si>
    <t>ABC ARBITRAGE</t>
  </si>
  <si>
    <t>ABCA</t>
  </si>
  <si>
    <t>Societes financieres</t>
  </si>
  <si>
    <t>Financials</t>
  </si>
  <si>
    <t>Financial Services</t>
  </si>
  <si>
    <t>Real Estate</t>
  </si>
  <si>
    <t>Compartment A (Large Cap)</t>
  </si>
  <si>
    <t>Travel &amp; Leisure</t>
  </si>
  <si>
    <t>Telecommunications</t>
  </si>
  <si>
    <t>FR0000076861</t>
  </si>
  <si>
    <t>ACTEOS</t>
  </si>
  <si>
    <t>EOS</t>
  </si>
  <si>
    <t>Technologie</t>
  </si>
  <si>
    <t>Technology</t>
  </si>
  <si>
    <t>FR0000076655</t>
  </si>
  <si>
    <t>ACTIA GROUP</t>
  </si>
  <si>
    <t>ATI</t>
  </si>
  <si>
    <t>FR0000053076</t>
  </si>
  <si>
    <t>ADA</t>
  </si>
  <si>
    <t>ALADA</t>
  </si>
  <si>
    <t>BE0974269012</t>
  </si>
  <si>
    <t>ADC SIIC</t>
  </si>
  <si>
    <t>ALDV</t>
  </si>
  <si>
    <t>ALLIANCE DEVELOPPEMENT CAPITAL</t>
  </si>
  <si>
    <t>BBJPM17</t>
  </si>
  <si>
    <t>FR0000062978</t>
  </si>
  <si>
    <t>ADL PARTNER</t>
  </si>
  <si>
    <t>ALP</t>
  </si>
  <si>
    <t>ADLPARTNER</t>
  </si>
  <si>
    <t>FR0010340141</t>
  </si>
  <si>
    <t>ADP</t>
  </si>
  <si>
    <t>36066K</t>
  </si>
  <si>
    <t>B164FY1</t>
  </si>
  <si>
    <t>FR0000053043</t>
  </si>
  <si>
    <t>ADVINI</t>
  </si>
  <si>
    <t>ADVI</t>
  </si>
  <si>
    <t>Food &amp; Beverage</t>
  </si>
  <si>
    <t>FR0000044612</t>
  </si>
  <si>
    <t>AFONE</t>
  </si>
  <si>
    <t>AFO</t>
  </si>
  <si>
    <t>FR0000062176</t>
  </si>
  <si>
    <t>AGRICOLE CRAU</t>
  </si>
  <si>
    <t>AGCR</t>
  </si>
  <si>
    <t>AGRICOLE DE LA CRAU</t>
  </si>
  <si>
    <t>FR0000031122</t>
  </si>
  <si>
    <t>AIR FRANCE -KLM</t>
  </si>
  <si>
    <t>AF</t>
  </si>
  <si>
    <t>Euronext Paris,Amsterdam</t>
  </si>
  <si>
    <t>AIR FRANCE-KLM</t>
  </si>
  <si>
    <t>30/09/2003-26/09/2000-19/06/2000-10/03/2000-19/01/2000</t>
  </si>
  <si>
    <t>704,912-46,912-48,21-18,391-42,685</t>
  </si>
  <si>
    <t>Merger-Acq. Rem. Int.-Acq. Maj. Int.-Acq. Rem. Int.-Acq. Maj. Int.</t>
  </si>
  <si>
    <t>Materiaux de base</t>
  </si>
  <si>
    <t>Basic Materials</t>
  </si>
  <si>
    <t>Chemicals</t>
  </si>
  <si>
    <t>FR0004180537</t>
  </si>
  <si>
    <t>AKKA TECHNOLOGIES</t>
  </si>
  <si>
    <t>AKA</t>
  </si>
  <si>
    <t>30772L</t>
  </si>
  <si>
    <t>B188LG5</t>
  </si>
  <si>
    <t>Services aux collectivites</t>
  </si>
  <si>
    <t>Utilities</t>
  </si>
  <si>
    <t>Acq. of Assets</t>
  </si>
  <si>
    <t>FR0000130007</t>
  </si>
  <si>
    <t>ALCATEL-LUCENT</t>
  </si>
  <si>
    <t>ALU</t>
  </si>
  <si>
    <t>01/09/2010-17/06/2008-01/09/2006-24/03/2006-17/09/2004-17/09/2004-07/05/2004-16/05/2003-07/02/2003-29/05/2002-22/01/2002-23/10/2001-16/05/2001-17/08/2000-05/07/2000-23/02/2000-28/09/1999-15/06/1999-04/03/1999-02/03/1999-09/10/1998-04/06/1998</t>
  </si>
  <si>
    <t>3,905-40,21-249,357-11291,147-22,118-204,8-52,5-129,344-23,15-146,441-159,343-350,246-795-121,286-183,727-7036,468-1690,711-173,11-322,462-1674,318-259,622-4208,856</t>
  </si>
  <si>
    <t>Acq. of Assets-Merger-Acq. of Assets-Merger-Acq. of Assets-Merger-Acq. of Assets-Merger-Merger-Acq. of Assets-Merger-Acq. Maj. Int.-Acq. Rem. Int.-Acq. of Assets-Acq. of Assets-Merger-Merger-Acq. of Assets-Acq. of Assets-Merger-Acq. of Assets-Merger</t>
  </si>
  <si>
    <t>FR0000053324</t>
  </si>
  <si>
    <t>ALPES (COMPAGNIE)</t>
  </si>
  <si>
    <t>CDA</t>
  </si>
  <si>
    <t>COMPAGNIE DES ALPES</t>
  </si>
  <si>
    <t>B1YBWR6</t>
  </si>
  <si>
    <t>02/11/2010-02/10/2009-04/05/2006-23/05/2002-08/11/2000-24/01/2000</t>
  </si>
  <si>
    <t>57-46-240-136,401-2,391-20,9</t>
  </si>
  <si>
    <t>Acq. Rem. Int.-Acq. Maj. Int.-Acq. of Assets-Merger-Acq. Rem. Int.-Acq. Maj. Int.</t>
  </si>
  <si>
    <t>FR0010220475</t>
  </si>
  <si>
    <t>ALSTOM</t>
  </si>
  <si>
    <t>ALO</t>
  </si>
  <si>
    <t>B0DJ8Q5</t>
  </si>
  <si>
    <t>26/06/2007-27/04/2006-20/06/2000-31/03/2000</t>
  </si>
  <si>
    <t>350-205,172-184,007-1250,082</t>
  </si>
  <si>
    <t>Acq. of Assets-Acq. Rem. Int.-Acq. Maj. Int.-Acq. Rem. Int.</t>
  </si>
  <si>
    <t>FR0000053837</t>
  </si>
  <si>
    <t>ALTAMIR</t>
  </si>
  <si>
    <t>LTA</t>
  </si>
  <si>
    <t>B1YJJ57</t>
  </si>
  <si>
    <t>Equity/Non-Equity Investment Instruments</t>
  </si>
  <si>
    <t>29/04/2005</t>
  </si>
  <si>
    <t>180</t>
  </si>
  <si>
    <t>FR0000033219</t>
  </si>
  <si>
    <t>ALTAREA</t>
  </si>
  <si>
    <t>ALTA</t>
  </si>
  <si>
    <t>04/06/2007-14/03/2006-07/10/2005-02/09/2004</t>
  </si>
  <si>
    <t>650-470,1-137-13,7</t>
  </si>
  <si>
    <t>Merger-Acq. of Assets-Acq. of Assets-Acq. Maj. Int.</t>
  </si>
  <si>
    <t>FR0000039216</t>
  </si>
  <si>
    <t>ALTAREIT</t>
  </si>
  <si>
    <t>AREIT</t>
  </si>
  <si>
    <t>FR0000071946</t>
  </si>
  <si>
    <t>ALTEN</t>
  </si>
  <si>
    <t>ATE</t>
  </si>
  <si>
    <t>02/09/2005-02/04/2003-16/05/2002</t>
  </si>
  <si>
    <t>14,73-7-4,638</t>
  </si>
  <si>
    <t>Merger-Acq. of Assets-Acq. Part. Int.</t>
  </si>
  <si>
    <t>Merger-Acq. of Assets-Merger</t>
  </si>
  <si>
    <t>FR0000063091</t>
  </si>
  <si>
    <t>ANF IMMOBILIER</t>
  </si>
  <si>
    <t>ANF</t>
  </si>
  <si>
    <t>B08H9V6</t>
  </si>
  <si>
    <t>24/07/2007</t>
  </si>
  <si>
    <t>79,128</t>
  </si>
  <si>
    <t>Basic Resources</t>
  </si>
  <si>
    <t>FR0004037125</t>
  </si>
  <si>
    <t>APRIL</t>
  </si>
  <si>
    <t>APR</t>
  </si>
  <si>
    <t>Insurance</t>
  </si>
  <si>
    <t>FR0000182479</t>
  </si>
  <si>
    <t>ARCHOS</t>
  </si>
  <si>
    <t>JXR</t>
  </si>
  <si>
    <t>15211F</t>
  </si>
  <si>
    <t>FR0011027143</t>
  </si>
  <si>
    <t>AREVA</t>
  </si>
  <si>
    <t>B5229L2</t>
  </si>
  <si>
    <t>30/12/2003-26/09/2003</t>
  </si>
  <si>
    <t>22,31-920</t>
  </si>
  <si>
    <t>Acq. of Assets-Acq. of Assets</t>
  </si>
  <si>
    <t>FR0010481960</t>
  </si>
  <si>
    <t>ARGAN</t>
  </si>
  <si>
    <t>ARG</t>
  </si>
  <si>
    <t>50643Q</t>
  </si>
  <si>
    <t>B1YKDN6</t>
  </si>
  <si>
    <t>Acq. of Assets-Acq. of Assets-Acq. of Assets</t>
  </si>
  <si>
    <t>FR0000076952</t>
  </si>
  <si>
    <t>ARTOIS NOM.</t>
  </si>
  <si>
    <t>ARTO</t>
  </si>
  <si>
    <t>ARTOIS INDFIN.DE L'ARTO.</t>
  </si>
  <si>
    <t>FR0000074783</t>
  </si>
  <si>
    <t>ARTPRICE COM</t>
  </si>
  <si>
    <t>PRC</t>
  </si>
  <si>
    <t>ARTPRICE.COM</t>
  </si>
  <si>
    <t>FR0000074148</t>
  </si>
  <si>
    <t>ASSYSTEM</t>
  </si>
  <si>
    <t>ASY</t>
  </si>
  <si>
    <t>09/09/2003</t>
  </si>
  <si>
    <t>201,576</t>
  </si>
  <si>
    <t>Merger</t>
  </si>
  <si>
    <t>FR0004176535</t>
  </si>
  <si>
    <t>ASTELLIA</t>
  </si>
  <si>
    <t>ALAST</t>
  </si>
  <si>
    <t>51158H</t>
  </si>
  <si>
    <t>B03Y6W2</t>
  </si>
  <si>
    <t>Banks</t>
  </si>
  <si>
    <t>FR0000063752</t>
  </si>
  <si>
    <t>AUDIKA GROUPE</t>
  </si>
  <si>
    <t>ADI</t>
  </si>
  <si>
    <t>B0CMCV8</t>
  </si>
  <si>
    <t>FR0004042083</t>
  </si>
  <si>
    <t>AUFEMININ.COM</t>
  </si>
  <si>
    <t>FEM</t>
  </si>
  <si>
    <t>10/10/2006</t>
  </si>
  <si>
    <t>7,217</t>
  </si>
  <si>
    <t>FR0010397760</t>
  </si>
  <si>
    <t>AUPLATA</t>
  </si>
  <si>
    <t>ALAUP</t>
  </si>
  <si>
    <t>41493Q</t>
  </si>
  <si>
    <t>B1KVHR5</t>
  </si>
  <si>
    <t>FR0000073827</t>
  </si>
  <si>
    <t>AURES TECHNOLOGIES</t>
  </si>
  <si>
    <t>AURS</t>
  </si>
  <si>
    <t>FR0000072621</t>
  </si>
  <si>
    <t>AUSY</t>
  </si>
  <si>
    <t>OSI</t>
  </si>
  <si>
    <t>03/03/2009-11/07/2007</t>
  </si>
  <si>
    <t>5-10</t>
  </si>
  <si>
    <t>FR0004026714</t>
  </si>
  <si>
    <t>AVANQUEST SOFTWARE</t>
  </si>
  <si>
    <t>AVQ</t>
  </si>
  <si>
    <t>13/06/2007-31/01/2007-17/01/2007-15/05/2006-12/07/2005-01/02/2005-24/09/2001-02/03/2001-07/07/2000-25/04/2000-12/01/1999</t>
  </si>
  <si>
    <t>1,482-47,083-37,083-4,038-2,675-10,321-1,277-5,808-6,336-8,688-5,392</t>
  </si>
  <si>
    <t>Acq. of Assets-Merger-Acq. of Assets-Merger-Merger-Acq. of Assets-Acq. of Assets-Acq. Maj. Int.-Acq. of Assets-Acq. of Assets-Acq. of Assets</t>
  </si>
  <si>
    <t>FR0004152874</t>
  </si>
  <si>
    <t>AVENIR FINANCE</t>
  </si>
  <si>
    <t>AVF</t>
  </si>
  <si>
    <t>FR0000066052</t>
  </si>
  <si>
    <t>AVENIR TELECOM</t>
  </si>
  <si>
    <t>AVT</t>
  </si>
  <si>
    <t>26/12/2006</t>
  </si>
  <si>
    <t>4,5</t>
  </si>
  <si>
    <t>FR0000032278</t>
  </si>
  <si>
    <t>AVIATION LATECOERE</t>
  </si>
  <si>
    <t>LAT</t>
  </si>
  <si>
    <t>LATECOERE</t>
  </si>
  <si>
    <t>14/12/2005</t>
  </si>
  <si>
    <t>2,8</t>
  </si>
  <si>
    <t>Acq. Rem. Int.</t>
  </si>
  <si>
    <t>FR0011040500</t>
  </si>
  <si>
    <t>AXWAY SOFTWARE</t>
  </si>
  <si>
    <t>AXW</t>
  </si>
  <si>
    <t>77193M</t>
  </si>
  <si>
    <t>B3S0TP0</t>
  </si>
  <si>
    <t>FR0000064123</t>
  </si>
  <si>
    <t>BACCARAT</t>
  </si>
  <si>
    <t>BCRA</t>
  </si>
  <si>
    <t>FR0000062788</t>
  </si>
  <si>
    <t>BARBARA BUI</t>
  </si>
  <si>
    <t>BUI</t>
  </si>
  <si>
    <t>BARBARA BUI UP</t>
  </si>
  <si>
    <t>FR0000035370</t>
  </si>
  <si>
    <t>BASTIDE LE CONFORT</t>
  </si>
  <si>
    <t>BLC</t>
  </si>
  <si>
    <t>BASTIDE(CONFORT MED.)</t>
  </si>
  <si>
    <t>B0VTWY3</t>
  </si>
  <si>
    <t>FR0010436170</t>
  </si>
  <si>
    <t>BATLA MINERALS</t>
  </si>
  <si>
    <t>MLBAT</t>
  </si>
  <si>
    <t>50531Q</t>
  </si>
  <si>
    <t>B1XCD66</t>
  </si>
  <si>
    <t>FR0000072399</t>
  </si>
  <si>
    <t>BELIER</t>
  </si>
  <si>
    <t>BELI</t>
  </si>
  <si>
    <t>LE BELIER</t>
  </si>
  <si>
    <t>Automobiles &amp; Parts</t>
  </si>
  <si>
    <t>FR0000060873</t>
  </si>
  <si>
    <t>BELVEDERE</t>
  </si>
  <si>
    <t>BVD</t>
  </si>
  <si>
    <t>BELVEDERE OPA</t>
  </si>
  <si>
    <t>11/02/2008-19/04/2006-26/12/2005</t>
  </si>
  <si>
    <t>3,6-94,559-313,503</t>
  </si>
  <si>
    <t>Acquisition-Acq. Rem. Int.-Acq. Maj. Int.</t>
  </si>
  <si>
    <t>FR0000035164</t>
  </si>
  <si>
    <t>BENETEAU</t>
  </si>
  <si>
    <t>BEN</t>
  </si>
  <si>
    <t>FR0000066961</t>
  </si>
  <si>
    <t>BERNARD LOISEAU</t>
  </si>
  <si>
    <t>ALDBL</t>
  </si>
  <si>
    <t>FR0000120966</t>
  </si>
  <si>
    <t>BIC</t>
  </si>
  <si>
    <t>BB</t>
  </si>
  <si>
    <t>19/06/2009-22/01/2009-23/12/2008</t>
  </si>
  <si>
    <t>122,103-34,313-38</t>
  </si>
  <si>
    <t>Acq. of Assets-Acq. Maj. Int.-Acq. of Assets</t>
  </si>
  <si>
    <t>FR0010095596</t>
  </si>
  <si>
    <t>BIOALLIANCE PHARMA</t>
  </si>
  <si>
    <t>BIO</t>
  </si>
  <si>
    <t>32397C</t>
  </si>
  <si>
    <t>B04P0G6</t>
  </si>
  <si>
    <t>Petrole et gaz</t>
  </si>
  <si>
    <t>FR0000062150</t>
  </si>
  <si>
    <t>BLEECKER</t>
  </si>
  <si>
    <t>BLEE</t>
  </si>
  <si>
    <t>FR0000061129</t>
  </si>
  <si>
    <t>BOIRON</t>
  </si>
  <si>
    <t>BOI</t>
  </si>
  <si>
    <t>24/06/2004</t>
  </si>
  <si>
    <t>32,677</t>
  </si>
  <si>
    <t>FR0000063935</t>
  </si>
  <si>
    <t>BONDUELLE</t>
  </si>
  <si>
    <t>BON</t>
  </si>
  <si>
    <t>FR0000120107</t>
  </si>
  <si>
    <t>BONGRAIN</t>
  </si>
  <si>
    <t>BH</t>
  </si>
  <si>
    <t>23/12/2010-27/10/1999</t>
  </si>
  <si>
    <t>37,355-7,568</t>
  </si>
  <si>
    <t>Acq. Maj. Int.-Acq. Maj. Int.</t>
  </si>
  <si>
    <t>FR0004548873</t>
  </si>
  <si>
    <t>BOURBON</t>
  </si>
  <si>
    <t>GBB</t>
  </si>
  <si>
    <t>BMQWHJ1</t>
  </si>
  <si>
    <t>Oil &amp; Gas</t>
  </si>
  <si>
    <t>FR0000074254</t>
  </si>
  <si>
    <t>BOURSE DIRECT</t>
  </si>
  <si>
    <t>BSD</t>
  </si>
  <si>
    <t>FR0000039612</t>
  </si>
  <si>
    <t>BQUE DE LA REUNION</t>
  </si>
  <si>
    <t>BQRE</t>
  </si>
  <si>
    <t>BANQUE REUNION</t>
  </si>
  <si>
    <t>FR0000054421</t>
  </si>
  <si>
    <t>BRICORAMA</t>
  </si>
  <si>
    <t>ALBRI</t>
  </si>
  <si>
    <t>FR0010266601</t>
  </si>
  <si>
    <t>BULL</t>
  </si>
  <si>
    <t>B0V2C19</t>
  </si>
  <si>
    <t>18/11/2009</t>
  </si>
  <si>
    <t>105,24</t>
  </si>
  <si>
    <t>FR0000061137</t>
  </si>
  <si>
    <t>BURELLE</t>
  </si>
  <si>
    <t>BUR</t>
  </si>
  <si>
    <t>FR0000078958</t>
  </si>
  <si>
    <t>BUSINESS ET DECIS.</t>
  </si>
  <si>
    <t>BND</t>
  </si>
  <si>
    <t>BUSINESS ET DECISION</t>
  </si>
  <si>
    <t>13484D</t>
  </si>
  <si>
    <t>03/07/2008-14/05/2007-02/10/2001</t>
  </si>
  <si>
    <t>4,853-36,818-5,778</t>
  </si>
  <si>
    <t>Acq. of Assets-Merger-Acq. Maj. Int.</t>
  </si>
  <si>
    <t>FR0000045544</t>
  </si>
  <si>
    <t>CA TOULOUSE 31 CCI</t>
  </si>
  <si>
    <t>CAT31</t>
  </si>
  <si>
    <t>CREDIT AGR.TOULOUSE</t>
  </si>
  <si>
    <t>FR0010151589</t>
  </si>
  <si>
    <t>CAFOM</t>
  </si>
  <si>
    <t>CAFO</t>
  </si>
  <si>
    <t>30084W</t>
  </si>
  <si>
    <t>B05HV24</t>
  </si>
  <si>
    <t>FR0000079659</t>
  </si>
  <si>
    <t>CAMBODGE NOM.</t>
  </si>
  <si>
    <t>CBDG</t>
  </si>
  <si>
    <t>CAMBODGE (CIE DU)</t>
  </si>
  <si>
    <t>FR0000074247</t>
  </si>
  <si>
    <t>CAMELEON SOFTWARE</t>
  </si>
  <si>
    <t>CAM</t>
  </si>
  <si>
    <t>25/09/2000</t>
  </si>
  <si>
    <t>1,39</t>
  </si>
  <si>
    <t>FR0000125460</t>
  </si>
  <si>
    <t>CANAL PLUS(STE ED)</t>
  </si>
  <si>
    <t>AN</t>
  </si>
  <si>
    <t>CANAL +</t>
  </si>
  <si>
    <t>17/02/2006-16/12/2005-21/04/2004</t>
  </si>
  <si>
    <t>1510-1130-10</t>
  </si>
  <si>
    <t>Merger-Merger-Acq. of Assets</t>
  </si>
  <si>
    <t>FR0010127530</t>
  </si>
  <si>
    <t>CAPELLI</t>
  </si>
  <si>
    <t>CAPLI</t>
  </si>
  <si>
    <t>29706Q</t>
  </si>
  <si>
    <t>B17M9K8</t>
  </si>
  <si>
    <t>FR0010907956</t>
  </si>
  <si>
    <t>CARMAT</t>
  </si>
  <si>
    <t>ALCAR</t>
  </si>
  <si>
    <t>69746P</t>
  </si>
  <si>
    <t>B3P8D44</t>
  </si>
  <si>
    <t>FR0000064156</t>
  </si>
  <si>
    <t>CARPINIENNE PART.</t>
  </si>
  <si>
    <t>CARP</t>
  </si>
  <si>
    <t>CARPINIENNE PARTS.</t>
  </si>
  <si>
    <t>FR0010828137</t>
  </si>
  <si>
    <t>CARREFOUR PRO DEV</t>
  </si>
  <si>
    <t>CARPD</t>
  </si>
  <si>
    <t>CARREFOUR PR.DEVELOPMENT</t>
  </si>
  <si>
    <t>B4Y0230</t>
  </si>
  <si>
    <t>FR0000072894</t>
  </si>
  <si>
    <t>CAST</t>
  </si>
  <si>
    <t>CAS</t>
  </si>
  <si>
    <t>FR0010193052</t>
  </si>
  <si>
    <t>CATANA GROUP</t>
  </si>
  <si>
    <t>CATG</t>
  </si>
  <si>
    <t>30926V</t>
  </si>
  <si>
    <t>B083S40</t>
  </si>
  <si>
    <t>FR0000064446</t>
  </si>
  <si>
    <t>CATERING INTL SCES</t>
  </si>
  <si>
    <t>CTRG</t>
  </si>
  <si>
    <t>CATERING INTL.SVS.</t>
  </si>
  <si>
    <t>FR0010193979</t>
  </si>
  <si>
    <t>CBO TERRITORIA</t>
  </si>
  <si>
    <t>CBOT</t>
  </si>
  <si>
    <t>30994W</t>
  </si>
  <si>
    <t>B08TZN6</t>
  </si>
  <si>
    <t>FR0000078339</t>
  </si>
  <si>
    <t>CCA INTERNATIONAL</t>
  </si>
  <si>
    <t>CCA</t>
  </si>
  <si>
    <t>FR0000053506</t>
  </si>
  <si>
    <t>CEGEDIM</t>
  </si>
  <si>
    <t>CGM</t>
  </si>
  <si>
    <t>28/07/2010-01/03/2007</t>
  </si>
  <si>
    <t>10,392-549,658</t>
  </si>
  <si>
    <t>Merger-Merger</t>
  </si>
  <si>
    <t>FR0010309096</t>
  </si>
  <si>
    <t>CEGEREAL</t>
  </si>
  <si>
    <t>CGR</t>
  </si>
  <si>
    <t>35612C</t>
  </si>
  <si>
    <t>B11XY46</t>
  </si>
  <si>
    <t>FR0000124703</t>
  </si>
  <si>
    <t>CEGID GROUP</t>
  </si>
  <si>
    <t>CGD</t>
  </si>
  <si>
    <t>17/09/2008-23/06/2004-02/10/2003-08/01/1999</t>
  </si>
  <si>
    <t>4-57,269-3-6,357</t>
  </si>
  <si>
    <t>Acq. of Assets-Merger-Merger-Merger</t>
  </si>
  <si>
    <t>FR0000060501</t>
  </si>
  <si>
    <t>CFAO</t>
  </si>
  <si>
    <t>68419M</t>
  </si>
  <si>
    <t>B0J6Q00</t>
  </si>
  <si>
    <t>FR0000037475</t>
  </si>
  <si>
    <t>CFI</t>
  </si>
  <si>
    <t>COMPAGNIE FONCIERE ILE.</t>
  </si>
  <si>
    <t>FR0000130692</t>
  </si>
  <si>
    <t>CHARGEURS</t>
  </si>
  <si>
    <t>CRI</t>
  </si>
  <si>
    <t>24/04/2000</t>
  </si>
  <si>
    <t>120,431</t>
  </si>
  <si>
    <t>FR0000052896</t>
  </si>
  <si>
    <t>CHAUF.URB.</t>
  </si>
  <si>
    <t>CHAU</t>
  </si>
  <si>
    <t>PARIS.DE CHAUFFAGE</t>
  </si>
  <si>
    <t>FR0000060907</t>
  </si>
  <si>
    <t>CHAUSSERIA</t>
  </si>
  <si>
    <t>CHSR</t>
  </si>
  <si>
    <t>FR0000130403</t>
  </si>
  <si>
    <t>CHRISTIAN DIOR</t>
  </si>
  <si>
    <t>CDI</t>
  </si>
  <si>
    <t>FR0000079477</t>
  </si>
  <si>
    <t>CHRISTIAN POTIER</t>
  </si>
  <si>
    <t>MLCHP</t>
  </si>
  <si>
    <t>14849V</t>
  </si>
  <si>
    <t>FR0000054322</t>
  </si>
  <si>
    <t>CIBOX INTER A CTIV</t>
  </si>
  <si>
    <t>CIB</t>
  </si>
  <si>
    <t>CIBOX INTERACTIVE</t>
  </si>
  <si>
    <t>FR0005025004</t>
  </si>
  <si>
    <t>CIC</t>
  </si>
  <si>
    <t>CC</t>
  </si>
  <si>
    <t>CIC 'A'</t>
  </si>
  <si>
    <t>06/10/2009-10/03/2004-22/05/2001-26/01/2000</t>
  </si>
  <si>
    <t>71,9-83,974-16,531-1,099</t>
  </si>
  <si>
    <t>Acq. Rem. Int.-Acq. Maj. Int.-Acq. Rem. Int.-Acq. Rem. Int.</t>
  </si>
  <si>
    <t>FR0000060428</t>
  </si>
  <si>
    <t>CIE DU MONT BLANC</t>
  </si>
  <si>
    <t>MLCMB</t>
  </si>
  <si>
    <t>CIE MONTENVERS-MER DE GL LIMITED DATA</t>
  </si>
  <si>
    <t>FR0000030611</t>
  </si>
  <si>
    <t>CIE MAROCAINE</t>
  </si>
  <si>
    <t>CIEM</t>
  </si>
  <si>
    <t>MAROCAINE(CIE.)</t>
  </si>
  <si>
    <t>FR0000120982</t>
  </si>
  <si>
    <t>CIMENTS FRANCAIS</t>
  </si>
  <si>
    <t>CMA</t>
  </si>
  <si>
    <t>30/03/2007-11/05/2006-12/06/2005-26/06/2002-24/04/2000</t>
  </si>
  <si>
    <t>52,411-99,998-477,234-8,784-97,54</t>
  </si>
  <si>
    <t>Acq. of Assets-Acq. Rem. Int.-Acq. Maj. Int.-Acq. Rem. Int.-Acq. Maj. Int.</t>
  </si>
  <si>
    <t>FR0004152882</t>
  </si>
  <si>
    <t>CLASQUIN</t>
  </si>
  <si>
    <t>ALCLA</t>
  </si>
  <si>
    <t>32712M</t>
  </si>
  <si>
    <t>B04W9Q0</t>
  </si>
  <si>
    <t>FR0000121568</t>
  </si>
  <si>
    <t>CLUB MEDITERRANEE</t>
  </si>
  <si>
    <t>CU</t>
  </si>
  <si>
    <t>03/05/2001-02/06/1999</t>
  </si>
  <si>
    <t>41,16-73,938</t>
  </si>
  <si>
    <t>FR0000053399</t>
  </si>
  <si>
    <t>CNIM CONSTR.FRF 10</t>
  </si>
  <si>
    <t>COM</t>
  </si>
  <si>
    <t>CNIM</t>
  </si>
  <si>
    <t>FR0000120222</t>
  </si>
  <si>
    <t>CNP ASSURANCES</t>
  </si>
  <si>
    <t>CNP</t>
  </si>
  <si>
    <t>25/06/2009-22/07/2008-20/12/2006-10/10/2006-10/11/2004-15/02/2001</t>
  </si>
  <si>
    <t>590-164,999-76-1404,782-575-584,276</t>
  </si>
  <si>
    <t>Acq. Maj. Int.-Acq. Maj. Int.-Acq. Maj. Int.-Acq. Rem. Int.-Acq. Maj. Int.-Acq. Maj. Int.</t>
  </si>
  <si>
    <t>FR0000054629</t>
  </si>
  <si>
    <t>COFIDUR</t>
  </si>
  <si>
    <t>ALCOF</t>
  </si>
  <si>
    <t>FR0011071570</t>
  </si>
  <si>
    <t>COGRA</t>
  </si>
  <si>
    <t>ALCOG</t>
  </si>
  <si>
    <t>COGRA 48</t>
  </si>
  <si>
    <t>77954X</t>
  </si>
  <si>
    <t>B77D2G0</t>
  </si>
  <si>
    <t>FR0004031763</t>
  </si>
  <si>
    <t>COHERIS</t>
  </si>
  <si>
    <t>COH</t>
  </si>
  <si>
    <t>COHERIS ATIX</t>
  </si>
  <si>
    <t>20/03/2007-20/03/2007-04/11/2004</t>
  </si>
  <si>
    <t>2,655-0,79-1,5</t>
  </si>
  <si>
    <t>Acq. Maj. Int.-Acq. Rem. Int.-Acq. Maj. Int.</t>
  </si>
  <si>
    <t>FR0000121634</t>
  </si>
  <si>
    <t>COLAS</t>
  </si>
  <si>
    <t>RE</t>
  </si>
  <si>
    <t>07/02/2005-15/11/2004</t>
  </si>
  <si>
    <t>7,225-22,156</t>
  </si>
  <si>
    <t>FR0000065393</t>
  </si>
  <si>
    <t>COURTOIS</t>
  </si>
  <si>
    <t>COUR</t>
  </si>
  <si>
    <t>FR0000044323</t>
  </si>
  <si>
    <t>CRCAM ALP.PROV.CCI</t>
  </si>
  <si>
    <t>CRAP</t>
  </si>
  <si>
    <t>CR.AGR.ALPES PROVENCES</t>
  </si>
  <si>
    <t>FR0000185506</t>
  </si>
  <si>
    <t>CRCAM ATL.VEND.CCI</t>
  </si>
  <si>
    <t>CRAV</t>
  </si>
  <si>
    <t>CRCAM ATLANTIQUE VENDEE</t>
  </si>
  <si>
    <t>26012J</t>
  </si>
  <si>
    <t>FR0010483768</t>
  </si>
  <si>
    <t>CRCAM BRIE PIC2CCI</t>
  </si>
  <si>
    <t>CRBP2</t>
  </si>
  <si>
    <t>CREDIT AGRICOLE BRIE PICARDIE</t>
  </si>
  <si>
    <t>50665R</t>
  </si>
  <si>
    <t>B1YGZL6</t>
  </si>
  <si>
    <t>FR0000045213</t>
  </si>
  <si>
    <t>CRCAM ILLE-VIL.CCI</t>
  </si>
  <si>
    <t>CIV</t>
  </si>
  <si>
    <t>FR0010461053</t>
  </si>
  <si>
    <t>CRCAM LANGUED CCI</t>
  </si>
  <si>
    <t>CRLA</t>
  </si>
  <si>
    <t>50514R</t>
  </si>
  <si>
    <t>B1X4SF6</t>
  </si>
  <si>
    <t>FR0000045239</t>
  </si>
  <si>
    <t>CRCAM LOIRE HTE L.</t>
  </si>
  <si>
    <t>CRLO</t>
  </si>
  <si>
    <t>CREDIT AGR.LOIRE-H-LOIRE</t>
  </si>
  <si>
    <t>FR0000045551</t>
  </si>
  <si>
    <t>CRCAM MORBIHAN CCI</t>
  </si>
  <si>
    <t>CMO</t>
  </si>
  <si>
    <t>CR.AGRICOLE MORBIHAN</t>
  </si>
  <si>
    <t>FR0000185514</t>
  </si>
  <si>
    <t>CRCAM NORD CCI</t>
  </si>
  <si>
    <t>CNF</t>
  </si>
  <si>
    <t>CRCAM NORD DE FRANCE CCI</t>
  </si>
  <si>
    <t>B0VTSP6</t>
  </si>
  <si>
    <t>FR0000044364</t>
  </si>
  <si>
    <t>CRCAM NORM.SEINE</t>
  </si>
  <si>
    <t>CCN</t>
  </si>
  <si>
    <t>CRCAM NORMANDIE SEINE</t>
  </si>
  <si>
    <t>13916F</t>
  </si>
  <si>
    <t>FR0000045528</t>
  </si>
  <si>
    <t>CRCAM PARIS ET IDF</t>
  </si>
  <si>
    <t>CAF</t>
  </si>
  <si>
    <t>CREDIT AGR.ILE DE FRANCE</t>
  </si>
  <si>
    <t>FR0000045346</t>
  </si>
  <si>
    <t>CRCAM SUD R.A.CCI</t>
  </si>
  <si>
    <t>CRSU</t>
  </si>
  <si>
    <t>CR.AGR.SUD RHONE ALPES</t>
  </si>
  <si>
    <t>FR0000045304</t>
  </si>
  <si>
    <t>CRCAM TOURAINE CCI</t>
  </si>
  <si>
    <t>CRTO</t>
  </si>
  <si>
    <t>CREDIT AGR.TOURAINE</t>
  </si>
  <si>
    <t>FR0000045072</t>
  </si>
  <si>
    <t>CREDIT AGRICOLE</t>
  </si>
  <si>
    <t>ACA</t>
  </si>
  <si>
    <t>14866R</t>
  </si>
  <si>
    <t>18/02/2010-12/02/2008-11/10/2006-11/10/2006-04/09/2006-18/08/2006-24/07/2006-13/06/2006-20/02/2006-22/05/2005-31/12/2004-31/12/2004-29/07/2004-01/03/2004-02/07/2003-16/12/2002-30/10/2002</t>
  </si>
  <si>
    <t>740-105-836,5-1330-17,294-66,224-1000-2086,482-80-34,001-265-265-190-53-508,325-15950,915-1540</t>
  </si>
  <si>
    <t>Acq. of Assets-Acq. Maj. Int.-Acq. Maj. Int.-Acq. of Assets-Acq. Part. Int.-Acq. Rem. Int.-Acq. Maj. Int.-Merger-Acq. Maj. Int.-Acq. Maj. Int.-Acq. Rem. Int.-Acq. Rem. Int.-Acq. Maj. Int.-Merger-Acq. Rem. Int.-Merger-Acq. Maj. Int.</t>
  </si>
  <si>
    <t>FR0000050395</t>
  </si>
  <si>
    <t>CROSSWOOD</t>
  </si>
  <si>
    <t>CROS</t>
  </si>
  <si>
    <t>FR0007317813</t>
  </si>
  <si>
    <t>CS (COMM.SYSTEMES)</t>
  </si>
  <si>
    <t>SX</t>
  </si>
  <si>
    <t>CS COMM.SYSTEMS</t>
  </si>
  <si>
    <t>FR0010889386</t>
  </si>
  <si>
    <t>CUSTOM SOLUTIONS</t>
  </si>
  <si>
    <t>ALSOL</t>
  </si>
  <si>
    <t>69367D</t>
  </si>
  <si>
    <t>B44SQF4</t>
  </si>
  <si>
    <t>FR0004031839</t>
  </si>
  <si>
    <t>CYBERGUN</t>
  </si>
  <si>
    <t>ALCYB</t>
  </si>
  <si>
    <t>FR0011026749</t>
  </si>
  <si>
    <t>DALET</t>
  </si>
  <si>
    <t>DLT</t>
  </si>
  <si>
    <t>B5NQ2B4</t>
  </si>
  <si>
    <t>FR0000121725</t>
  </si>
  <si>
    <t>DASSAULT AVIATION</t>
  </si>
  <si>
    <t>AM</t>
  </si>
  <si>
    <t>FR0010417345</t>
  </si>
  <si>
    <t>DBV TECHNOLOGIES</t>
  </si>
  <si>
    <t>DBV</t>
  </si>
  <si>
    <t>86984D</t>
  </si>
  <si>
    <t>B59DTF2</t>
  </si>
  <si>
    <t>FR0010879056</t>
  </si>
  <si>
    <t>DEINOVE</t>
  </si>
  <si>
    <t>ALDEI</t>
  </si>
  <si>
    <t>69223J</t>
  </si>
  <si>
    <t>B5KM2F9</t>
  </si>
  <si>
    <t>FR0004152502</t>
  </si>
  <si>
    <t>DELTA PLUS GROUP</t>
  </si>
  <si>
    <t>DLTA</t>
  </si>
  <si>
    <t>28/06/2002</t>
  </si>
  <si>
    <t>24,286</t>
  </si>
  <si>
    <t>Acq. Maj. Int.</t>
  </si>
  <si>
    <t>FR0000053381</t>
  </si>
  <si>
    <t>DERICHEBOURG</t>
  </si>
  <si>
    <t>DBG</t>
  </si>
  <si>
    <t>19/04/2007-30/05/2001-11/03/1999</t>
  </si>
  <si>
    <t>1622,758-370,002-139,778</t>
  </si>
  <si>
    <t>FR0000060840</t>
  </si>
  <si>
    <t>DEVERNOIS</t>
  </si>
  <si>
    <t>DEVR</t>
  </si>
  <si>
    <t>FR0000073793</t>
  </si>
  <si>
    <t>DEVOTEAM</t>
  </si>
  <si>
    <t>DVT</t>
  </si>
  <si>
    <t>30/11/2009-20/06/2009-06/03/2002-09/11/2000</t>
  </si>
  <si>
    <t>0,846-1-48,7-29,945</t>
  </si>
  <si>
    <t>Acq. of Assets-Merger-Merger-Acq. of Assets</t>
  </si>
  <si>
    <t>FR0000063224</t>
  </si>
  <si>
    <t>DIAGNOSTIC MEDICAL</t>
  </si>
  <si>
    <t>DGM</t>
  </si>
  <si>
    <t>DMS</t>
  </si>
  <si>
    <t>09/09/1999</t>
  </si>
  <si>
    <t>7,79</t>
  </si>
  <si>
    <t>FR0000035784</t>
  </si>
  <si>
    <t>DIGIGRAM</t>
  </si>
  <si>
    <t>DIG</t>
  </si>
  <si>
    <t>FR0004191674</t>
  </si>
  <si>
    <t>DIRECT ENERGIE</t>
  </si>
  <si>
    <t>ALDIR</t>
  </si>
  <si>
    <t>28541U</t>
  </si>
  <si>
    <t>07/11/2006</t>
  </si>
  <si>
    <t>12,3</t>
  </si>
  <si>
    <t>FR0010357079</t>
  </si>
  <si>
    <t>DL SOFTWARE</t>
  </si>
  <si>
    <t>ALSDL</t>
  </si>
  <si>
    <t>50397K</t>
  </si>
  <si>
    <t>B1VYNB9</t>
  </si>
  <si>
    <t>04/07/2010-13/01/2010-06/01/2009-16/01/2008</t>
  </si>
  <si>
    <t>9,906-4,378-2,822-9,106</t>
  </si>
  <si>
    <t>Acq. of Assets-Acq. of Assets-Acq. of Assets-Acq. of Assets</t>
  </si>
  <si>
    <t>FR0010436584</t>
  </si>
  <si>
    <t>DNXCORP</t>
  </si>
  <si>
    <t>DNX</t>
  </si>
  <si>
    <t>50343P</t>
  </si>
  <si>
    <t>B1VGKY7</t>
  </si>
  <si>
    <t>FR0000065260</t>
  </si>
  <si>
    <t>DOCK.PETR.AMBES AM</t>
  </si>
  <si>
    <t>DPAM</t>
  </si>
  <si>
    <t>DOCKS AMBES N</t>
  </si>
  <si>
    <t>FR0004022754</t>
  </si>
  <si>
    <t>DOLPHIN INTEGRAT.</t>
  </si>
  <si>
    <t>ALDOL</t>
  </si>
  <si>
    <t>DOLPHIN INTG.</t>
  </si>
  <si>
    <t>26855U</t>
  </si>
  <si>
    <t>FR0010099515</t>
  </si>
  <si>
    <t>ECA</t>
  </si>
  <si>
    <t>ECASA</t>
  </si>
  <si>
    <t>29178D</t>
  </si>
  <si>
    <t>B01SF41</t>
  </si>
  <si>
    <t>FR0000052755</t>
  </si>
  <si>
    <t>EDITIONS DU SIGNE</t>
  </si>
  <si>
    <t>MLEDS</t>
  </si>
  <si>
    <t>FR0000072373</t>
  </si>
  <si>
    <t>EGIDE</t>
  </si>
  <si>
    <t>GID</t>
  </si>
  <si>
    <t>29/11/2000</t>
  </si>
  <si>
    <t>77,56</t>
  </si>
  <si>
    <t>FR0000130452</t>
  </si>
  <si>
    <t>EIFFAGE</t>
  </si>
  <si>
    <t>FGR</t>
  </si>
  <si>
    <t>B13X013</t>
  </si>
  <si>
    <t>23/02/2010-20/10/2008-17/04/2002</t>
  </si>
  <si>
    <t>42-300-50,229</t>
  </si>
  <si>
    <t>Acq. of Assets-Acq. of Assets-Acq. Maj. Int.</t>
  </si>
  <si>
    <t>FR0011466069</t>
  </si>
  <si>
    <t>EKINOPS</t>
  </si>
  <si>
    <t>EKI</t>
  </si>
  <si>
    <t>88311E</t>
  </si>
  <si>
    <t>B9QN618</t>
  </si>
  <si>
    <t>FR0000035719</t>
  </si>
  <si>
    <t>ELEC.MADAGASCAR</t>
  </si>
  <si>
    <t>EEM</t>
  </si>
  <si>
    <t>ELECTRICITE MADAGASCAR</t>
  </si>
  <si>
    <t>FR0000031023</t>
  </si>
  <si>
    <t>ELEC.STRASBOURG</t>
  </si>
  <si>
    <t>ELEC</t>
  </si>
  <si>
    <t>ELECTRICITE STRASBOURG</t>
  </si>
  <si>
    <t>FR0004155000</t>
  </si>
  <si>
    <t>EMME</t>
  </si>
  <si>
    <t>EME</t>
  </si>
  <si>
    <t>FR0004030708</t>
  </si>
  <si>
    <t>ENCRES DUBUIT</t>
  </si>
  <si>
    <t>DBT</t>
  </si>
  <si>
    <t>FR0000131757</t>
  </si>
  <si>
    <t>ERAMET</t>
  </si>
  <si>
    <t>ERA</t>
  </si>
  <si>
    <t>15/04/2008-14/03/2006-18/05/1999-28/01/1999</t>
  </si>
  <si>
    <t>593,129-140,2-487,168-175,712</t>
  </si>
  <si>
    <t>Acq. of Assets-Merger-Acq. Maj. Int.-Acq. of Assets</t>
  </si>
  <si>
    <t>FR0004110310</t>
  </si>
  <si>
    <t>ESI GROUP</t>
  </si>
  <si>
    <t>ESI</t>
  </si>
  <si>
    <t>29/11/2002</t>
  </si>
  <si>
    <t>3,017</t>
  </si>
  <si>
    <t>FR0000120669</t>
  </si>
  <si>
    <t>ESSO</t>
  </si>
  <si>
    <t>ES</t>
  </si>
  <si>
    <t>FR0000035743</t>
  </si>
  <si>
    <t>ETAM DEVELOPPEMENT</t>
  </si>
  <si>
    <t>TAM</t>
  </si>
  <si>
    <t>ETAM DEVELOPEMENT</t>
  </si>
  <si>
    <t>FR0004254035</t>
  </si>
  <si>
    <t>EULER HERMES</t>
  </si>
  <si>
    <t>ELE</t>
  </si>
  <si>
    <t>07/03/2005-30/01/2002</t>
  </si>
  <si>
    <t>55-535</t>
  </si>
  <si>
    <t>Acq. Rem. Int.-Acq. Maj. Int.</t>
  </si>
  <si>
    <t>FR0000061475</t>
  </si>
  <si>
    <t>EURASIA FONC INV</t>
  </si>
  <si>
    <t>EFI</t>
  </si>
  <si>
    <t>FR0000054678</t>
  </si>
  <si>
    <t>EURO RESSOURCES</t>
  </si>
  <si>
    <t>FR0000075343</t>
  </si>
  <si>
    <t>EUROMEDIS GROUPE</t>
  </si>
  <si>
    <t>EMG</t>
  </si>
  <si>
    <t>FR0010490920</t>
  </si>
  <si>
    <t>EUROPACORP</t>
  </si>
  <si>
    <t>ECP</t>
  </si>
  <si>
    <t>EUROPACORP PROMESSES</t>
  </si>
  <si>
    <t>50767M</t>
  </si>
  <si>
    <t>B1Z7SG4</t>
  </si>
  <si>
    <t>12/10/2007</t>
  </si>
  <si>
    <t>28</t>
  </si>
  <si>
    <t>FR0000064164</t>
  </si>
  <si>
    <t>EXACOMPTA CLAIREF.</t>
  </si>
  <si>
    <t>EXAC</t>
  </si>
  <si>
    <t>EXACOMPTA</t>
  </si>
  <si>
    <t>FR0000039026</t>
  </si>
  <si>
    <t>EXPLOSIFS PROD.CHI</t>
  </si>
  <si>
    <t>EXPL</t>
  </si>
  <si>
    <t>EXPLOS.ET PRDS.CHIM.</t>
  </si>
  <si>
    <t>Acq. of Assets-Acq. Maj. Int.</t>
  </si>
  <si>
    <t>FR0000121147</t>
  </si>
  <si>
    <t>FAURECIA</t>
  </si>
  <si>
    <t>EO</t>
  </si>
  <si>
    <t>23/11/2010-04/02/2010-02/11/2009-26/09/2001-25/10/2000-16/11/1999</t>
  </si>
  <si>
    <t>12-33-276,089-45,826-209,135-329,713</t>
  </si>
  <si>
    <t>Acq. of Assets-Acq. of Assets-Merger-Acq. Rem. Int.-Acq. Rem. Int.-Merger</t>
  </si>
  <si>
    <t>FR0000063034</t>
  </si>
  <si>
    <t>FAUVET GIREL</t>
  </si>
  <si>
    <t>FAUV</t>
  </si>
  <si>
    <t>FAUVET-GIREL</t>
  </si>
  <si>
    <t>FR0000031973</t>
  </si>
  <si>
    <t>FAYENC.SARREGUEMI.</t>
  </si>
  <si>
    <t>FAYE</t>
  </si>
  <si>
    <t>FSDV SARREGUEMINES</t>
  </si>
  <si>
    <t>FR0000062101</t>
  </si>
  <si>
    <t>FERM.CAS.MUN.CANNE</t>
  </si>
  <si>
    <t>FCMC</t>
  </si>
  <si>
    <t>SC.FME.DU_CNO.DE_CANNES</t>
  </si>
  <si>
    <t>FR0000064784</t>
  </si>
  <si>
    <t>FFP</t>
  </si>
  <si>
    <t>SC.FONFNC.ET DE PARTS.</t>
  </si>
  <si>
    <t>FR0000061418</t>
  </si>
  <si>
    <t>FIDUCIAL OFF.SOL.</t>
  </si>
  <si>
    <t>SACI</t>
  </si>
  <si>
    <t>FIDU OFF(EX SAC)</t>
  </si>
  <si>
    <t>FR0000060535</t>
  </si>
  <si>
    <t>FIDUCIAL REAL EST.</t>
  </si>
  <si>
    <t>ORIA</t>
  </si>
  <si>
    <t>FIDUCIAL REAL ESTATE</t>
  </si>
  <si>
    <t>FR0000062341</t>
  </si>
  <si>
    <t>FIN.ETANG BERRE</t>
  </si>
  <si>
    <t>BERR</t>
  </si>
  <si>
    <t>FIEBM</t>
  </si>
  <si>
    <t>FR0000062234</t>
  </si>
  <si>
    <t>FINANCIERE ODET</t>
  </si>
  <si>
    <t>ODET</t>
  </si>
  <si>
    <t>ODET (FINC DE L')</t>
  </si>
  <si>
    <t>FR0000035123</t>
  </si>
  <si>
    <t>FINATIS</t>
  </si>
  <si>
    <t>FNTS</t>
  </si>
  <si>
    <t>FR0000038184</t>
  </si>
  <si>
    <t>FIPP</t>
  </si>
  <si>
    <t>FR0000074759</t>
  </si>
  <si>
    <t>FLEURY MICHON</t>
  </si>
  <si>
    <t>FLE</t>
  </si>
  <si>
    <t>FR0010436329</t>
  </si>
  <si>
    <t>FONCIERE 6 ET 7</t>
  </si>
  <si>
    <t>SRG</t>
  </si>
  <si>
    <t>50234U</t>
  </si>
  <si>
    <t>B1SSWW8</t>
  </si>
  <si>
    <t>FR0000065930</t>
  </si>
  <si>
    <t>FONCIERE 7 INVEST</t>
  </si>
  <si>
    <t>LEBL</t>
  </si>
  <si>
    <t>FONCIERE 7 INVESTI.</t>
  </si>
  <si>
    <t>FR0000064362</t>
  </si>
  <si>
    <t>FONCIERE ATLAND</t>
  </si>
  <si>
    <t>FATL</t>
  </si>
  <si>
    <t>FR0000034431</t>
  </si>
  <si>
    <t>FONCIERE DE PARIS</t>
  </si>
  <si>
    <t>FDPA</t>
  </si>
  <si>
    <t>FR0000060303</t>
  </si>
  <si>
    <t>FONCIERE DES MURS</t>
  </si>
  <si>
    <t>FMU</t>
  </si>
  <si>
    <t>B1WSPV4</t>
  </si>
  <si>
    <t>26/07/2007-24/05/2007-24/04/2007-21/07/2006-06/03/2006-09/03/2005-20/09/2004</t>
  </si>
  <si>
    <t>177-316-242-118,8-583-297-18,075</t>
  </si>
  <si>
    <t>Acq. of Assets-Acq. of Assets-Acq. of Assets-Acq. of Assets-Acq. of Assets-Acq. of Assets-Merger</t>
  </si>
  <si>
    <t>FR0000038499</t>
  </si>
  <si>
    <t>FONCIERE EURIS</t>
  </si>
  <si>
    <t>EURS</t>
  </si>
  <si>
    <t>FR0010341032</t>
  </si>
  <si>
    <t>FONCIERE INEA</t>
  </si>
  <si>
    <t>INEA</t>
  </si>
  <si>
    <t>B1JNDW9</t>
  </si>
  <si>
    <t>FR0000033409</t>
  </si>
  <si>
    <t>FONCIERE LYONNAISE</t>
  </si>
  <si>
    <t>FLY</t>
  </si>
  <si>
    <t>SOCIETE FONC.LYONNAISE</t>
  </si>
  <si>
    <t>08/02/2007-24/07/2006-05/07/2006-06/03/2004-16/05/2002-05/06/1998</t>
  </si>
  <si>
    <t>217,133-125-94-534,1-120-396,367</t>
  </si>
  <si>
    <t>Acq. Rem. Int.-Acq. of Assets-Acq. of Assets-Acq. of Assets-Acq. Maj. Int.-Acq. of Assets</t>
  </si>
  <si>
    <t>FR0000053944</t>
  </si>
  <si>
    <t>FONCIERE VOLTA</t>
  </si>
  <si>
    <t>SPEL</t>
  </si>
  <si>
    <t>FR0010588079</t>
  </si>
  <si>
    <t>FREY</t>
  </si>
  <si>
    <t>51818L</t>
  </si>
  <si>
    <t>B2QFBX2</t>
  </si>
  <si>
    <t>FR0000121857</t>
  </si>
  <si>
    <t>FROMAGERIES BEL</t>
  </si>
  <si>
    <t>FBEL</t>
  </si>
  <si>
    <t>05/11/2007-19/09/2002-28/06/2000</t>
  </si>
  <si>
    <t>400-190-4,478</t>
  </si>
  <si>
    <t>FR0000079600</t>
  </si>
  <si>
    <t>GAMELOFT SE</t>
  </si>
  <si>
    <t>GFT</t>
  </si>
  <si>
    <t>GAMELOFT</t>
  </si>
  <si>
    <t>FR0000124414</t>
  </si>
  <si>
    <t>GASCOGNE</t>
  </si>
  <si>
    <t>BI</t>
  </si>
  <si>
    <t>23/01/2002</t>
  </si>
  <si>
    <t>5,13</t>
  </si>
  <si>
    <t>FR0000034894</t>
  </si>
  <si>
    <t>GAUMONT</t>
  </si>
  <si>
    <t>GAM</t>
  </si>
  <si>
    <t>16/11/2007</t>
  </si>
  <si>
    <t>24</t>
  </si>
  <si>
    <t>FR0010342329</t>
  </si>
  <si>
    <t>GAUSSIN</t>
  </si>
  <si>
    <t>ALGAU</t>
  </si>
  <si>
    <t>36254D</t>
  </si>
  <si>
    <t>B18YCX7</t>
  </si>
  <si>
    <t>Euronext Paris,Brussels</t>
  </si>
  <si>
    <t>FR0000053035</t>
  </si>
  <si>
    <t>GEA GRENOBL.ELECT.</t>
  </si>
  <si>
    <t>GEA</t>
  </si>
  <si>
    <t>FR0000044471</t>
  </si>
  <si>
    <t>GENERALE DE SANTE</t>
  </si>
  <si>
    <t>GDS</t>
  </si>
  <si>
    <t>09/07/2008-06/12/2005</t>
  </si>
  <si>
    <t>12,5-430</t>
  </si>
  <si>
    <t>Acq. Maj. Int.-Acq. of Assets</t>
  </si>
  <si>
    <t>FR0010501692</t>
  </si>
  <si>
    <t>GENERIX</t>
  </si>
  <si>
    <t>GENX</t>
  </si>
  <si>
    <t>B23S5P4</t>
  </si>
  <si>
    <t>14/11/2006</t>
  </si>
  <si>
    <t>25,799</t>
  </si>
  <si>
    <t>FR0000033888</t>
  </si>
  <si>
    <t>GEVELOT</t>
  </si>
  <si>
    <t>ALGEV</t>
  </si>
  <si>
    <t>FR0000066672</t>
  </si>
  <si>
    <t>GL EVENTS</t>
  </si>
  <si>
    <t>GLO</t>
  </si>
  <si>
    <t>10/07/2007-29/09/2000-09/06/2000</t>
  </si>
  <si>
    <t>85-15,129-16,769</t>
  </si>
  <si>
    <t>Acq. of Assets-Acq. Maj. Int.-Merger</t>
  </si>
  <si>
    <t>FR0011052257</t>
  </si>
  <si>
    <t>GLOBAL BIOENERGIES</t>
  </si>
  <si>
    <t>ALGBE</t>
  </si>
  <si>
    <t>77233E</t>
  </si>
  <si>
    <t>B3WLGW5</t>
  </si>
  <si>
    <t>FR0000065971</t>
  </si>
  <si>
    <t>GRAINES VOLTZ</t>
  </si>
  <si>
    <t>GRVO</t>
  </si>
  <si>
    <t>GRAINE VOLTZ</t>
  </si>
  <si>
    <t>21/07/2009</t>
  </si>
  <si>
    <t>3,398</t>
  </si>
  <si>
    <t>FR0000038036</t>
  </si>
  <si>
    <t>GRAND MARNIER</t>
  </si>
  <si>
    <t>MALA</t>
  </si>
  <si>
    <t>B02SRX3</t>
  </si>
  <si>
    <t>FR0000036675</t>
  </si>
  <si>
    <t>GROUPE CRIT</t>
  </si>
  <si>
    <t>CEN</t>
  </si>
  <si>
    <t>21/06/2006-14/11/2001</t>
  </si>
  <si>
    <t>10-185</t>
  </si>
  <si>
    <t>Euronext Paris,London</t>
  </si>
  <si>
    <t>FR0004076891</t>
  </si>
  <si>
    <t>GROUPE FLO</t>
  </si>
  <si>
    <t>FLO</t>
  </si>
  <si>
    <t>01/01/2008-16/09/2004-15/05/2000</t>
  </si>
  <si>
    <t>8-16,3-71,651</t>
  </si>
  <si>
    <t>FR0011476928</t>
  </si>
  <si>
    <t>GROUPE FNAC</t>
  </si>
  <si>
    <t>FNAC</t>
  </si>
  <si>
    <t>88352L</t>
  </si>
  <si>
    <t>B7VQL46</t>
  </si>
  <si>
    <t>FR0000072456</t>
  </si>
  <si>
    <t>GROUPE GO SPORT</t>
  </si>
  <si>
    <t>GSP</t>
  </si>
  <si>
    <t>04/09/2000</t>
  </si>
  <si>
    <t>238,327</t>
  </si>
  <si>
    <t>FR0004050300</t>
  </si>
  <si>
    <t>GROUPE OPEN</t>
  </si>
  <si>
    <t>OPN</t>
  </si>
  <si>
    <t>B01XQR6</t>
  </si>
  <si>
    <t>07/07/2008-25/09/2007-14/02/2007-16/12/2004-17/05/2004</t>
  </si>
  <si>
    <t>44,558-34,922-5-0,8-4,5</t>
  </si>
  <si>
    <t>Merger-Acq. Rem. Int.-Acq. of Assets-Acq. of Assets-Acq. Maj. Int.</t>
  </si>
  <si>
    <t>FR0000053548</t>
  </si>
  <si>
    <t>GROUPE PARTOUCHE</t>
  </si>
  <si>
    <t>PARP</t>
  </si>
  <si>
    <t>28/01/2002</t>
  </si>
  <si>
    <t>233,175</t>
  </si>
  <si>
    <t>FR0010254466</t>
  </si>
  <si>
    <t>GROUPE PROMEO</t>
  </si>
  <si>
    <t>ALMEO</t>
  </si>
  <si>
    <t>32332P</t>
  </si>
  <si>
    <t>B0PT6V4</t>
  </si>
  <si>
    <t>FR0000072910</t>
  </si>
  <si>
    <t>GROUPE STERIA</t>
  </si>
  <si>
    <t>RIA</t>
  </si>
  <si>
    <t>GROUPE STERIA SCA</t>
  </si>
  <si>
    <t>19/10/2004</t>
  </si>
  <si>
    <t>95,858</t>
  </si>
  <si>
    <t>FR0000032526</t>
  </si>
  <si>
    <t>GUERBET</t>
  </si>
  <si>
    <t>GBT</t>
  </si>
  <si>
    <t>FR0000066722</t>
  </si>
  <si>
    <t>GUILLEMOT</t>
  </si>
  <si>
    <t>GUI</t>
  </si>
  <si>
    <t>28/10/1999-27/07/1999</t>
  </si>
  <si>
    <t>1,427-14,108</t>
  </si>
  <si>
    <t>FR0004035061</t>
  </si>
  <si>
    <t>GUY DEGRENNE</t>
  </si>
  <si>
    <t>GUYD</t>
  </si>
  <si>
    <t>FR0000066755</t>
  </si>
  <si>
    <t>HAULOTTE GROUP</t>
  </si>
  <si>
    <t>PIG</t>
  </si>
  <si>
    <t>FR0000121881</t>
  </si>
  <si>
    <t>HAVAS</t>
  </si>
  <si>
    <t>HAV</t>
  </si>
  <si>
    <t>15/04/2002-06/02/2001-22/01/2001-21/02/2000</t>
  </si>
  <si>
    <t>11,39-25,545-576,315-2800,708</t>
  </si>
  <si>
    <t>FR0000061087</t>
  </si>
  <si>
    <t>HENRI MAIRE</t>
  </si>
  <si>
    <t>MAIR</t>
  </si>
  <si>
    <t>FR0000052292</t>
  </si>
  <si>
    <t>HERMES INTL</t>
  </si>
  <si>
    <t>RMS</t>
  </si>
  <si>
    <t>HERMES INTL.</t>
  </si>
  <si>
    <t>FR0000038531</t>
  </si>
  <si>
    <t>HF</t>
  </si>
  <si>
    <t>B05Q8M0</t>
  </si>
  <si>
    <t>11/05/2005</t>
  </si>
  <si>
    <t>51</t>
  </si>
  <si>
    <t>FR0000075988</t>
  </si>
  <si>
    <t>HI-MEDIA</t>
  </si>
  <si>
    <t>HIM</t>
  </si>
  <si>
    <t>HI MEDIA</t>
  </si>
  <si>
    <t>06/07/2009-25/06/2008-25/08/2007-20/03/2006-10/02/2006-13/10/2005-04/07/2005-28/01/2003-03/01/2001-13/11/2000</t>
  </si>
  <si>
    <t>29,388-7-68,307-22,87-18,5-1,1-1,65-2,17-8,099-2,159</t>
  </si>
  <si>
    <t>Acq. of Assets-Merger-Merger-Acq. Maj. Int.-Acq. of Assets-Acq. of Assets-Merger-Merger-Acq. Maj. Int.-Acq. of Assets</t>
  </si>
  <si>
    <t>FR0000054231</t>
  </si>
  <si>
    <t>HIGH CO</t>
  </si>
  <si>
    <t>HCO</t>
  </si>
  <si>
    <t>18/08/2008</t>
  </si>
  <si>
    <t>5,5</t>
  </si>
  <si>
    <t>FR0010307322</t>
  </si>
  <si>
    <t>HOMAIR VACANCES</t>
  </si>
  <si>
    <t>ALHOM</t>
  </si>
  <si>
    <t>HOMAIR SUSP - 03/06/14</t>
  </si>
  <si>
    <t>50642P</t>
  </si>
  <si>
    <t>B1Y9TX5</t>
  </si>
  <si>
    <t>29/11/2010</t>
  </si>
  <si>
    <t>12,216</t>
  </si>
  <si>
    <t>FR0004165801</t>
  </si>
  <si>
    <t>HOTELS DE PARIS</t>
  </si>
  <si>
    <t>HDP</t>
  </si>
  <si>
    <t>LES HOTELS DE PARIS</t>
  </si>
  <si>
    <t>FR0004052561</t>
  </si>
  <si>
    <t>HUBWOO</t>
  </si>
  <si>
    <t>HBW</t>
  </si>
  <si>
    <t>14/05/2008-11/06/2007-01/10/2004-10/03/2003</t>
  </si>
  <si>
    <t>2,9-7,1-18,527-20</t>
  </si>
  <si>
    <t>FR0010929125</t>
  </si>
  <si>
    <t>ID LOGISTICS GROUP</t>
  </si>
  <si>
    <t>IDL</t>
  </si>
  <si>
    <t>87032H</t>
  </si>
  <si>
    <t>B4RFDT5</t>
  </si>
  <si>
    <t>FR0000051393</t>
  </si>
  <si>
    <t>IDI</t>
  </si>
  <si>
    <t>IDIP</t>
  </si>
  <si>
    <t>19/12/2009-19/05/2006-17/12/2001</t>
  </si>
  <si>
    <t>30-5,427-11,096</t>
  </si>
  <si>
    <t>Merger-Merger-Acq. Maj. Int.</t>
  </si>
  <si>
    <t>FR0000030827</t>
  </si>
  <si>
    <t>IGE + XAO</t>
  </si>
  <si>
    <t>IGE</t>
  </si>
  <si>
    <t>FR0004035913</t>
  </si>
  <si>
    <t>ILIAD</t>
  </si>
  <si>
    <t>ILD</t>
  </si>
  <si>
    <t>28400H</t>
  </si>
  <si>
    <t>26/08/2008</t>
  </si>
  <si>
    <t>775</t>
  </si>
  <si>
    <t>FR0000033243</t>
  </si>
  <si>
    <t>IMMOB.DASSAULT</t>
  </si>
  <si>
    <t>IMDA</t>
  </si>
  <si>
    <t>IMMOBILIERE DASSAULT</t>
  </si>
  <si>
    <t>FR0000065773</t>
  </si>
  <si>
    <t>IMPRIMERIE CHIRAT</t>
  </si>
  <si>
    <t>MLIMP</t>
  </si>
  <si>
    <t>FR0004061513</t>
  </si>
  <si>
    <t>INDEX MULTIMEDIA</t>
  </si>
  <si>
    <t>MUL</t>
  </si>
  <si>
    <t>INDEX MULTIMEDIA SUSP - 08/03/13</t>
  </si>
  <si>
    <t>15414L</t>
  </si>
  <si>
    <t>28/03/2006</t>
  </si>
  <si>
    <t>60</t>
  </si>
  <si>
    <t>FR0000071797</t>
  </si>
  <si>
    <t>INFOTEL</t>
  </si>
  <si>
    <t>INF</t>
  </si>
  <si>
    <t>FR0010331421</t>
  </si>
  <si>
    <t>INNATE PHARMA</t>
  </si>
  <si>
    <t>IPH</t>
  </si>
  <si>
    <t>B1G5FB1</t>
  </si>
  <si>
    <t>FR0000064297</t>
  </si>
  <si>
    <t>INNELEC MULTIMEDIA</t>
  </si>
  <si>
    <t>INN</t>
  </si>
  <si>
    <t>FR0000060451</t>
  </si>
  <si>
    <t>INSTALLUX</t>
  </si>
  <si>
    <t>STAL</t>
  </si>
  <si>
    <t>FR0004024222</t>
  </si>
  <si>
    <t>INTERPARFUMS</t>
  </si>
  <si>
    <t>ITP</t>
  </si>
  <si>
    <t>18/12/2003</t>
  </si>
  <si>
    <t>6</t>
  </si>
  <si>
    <t>FR0000036857</t>
  </si>
  <si>
    <t>INTLE PLANT.HEVEAS</t>
  </si>
  <si>
    <t>SIPH</t>
  </si>
  <si>
    <t>INTL.PLTNS.D HEVEAS</t>
  </si>
  <si>
    <t>FR0000124232</t>
  </si>
  <si>
    <t>IRDNORDPASDECALAIS</t>
  </si>
  <si>
    <t>DP</t>
  </si>
  <si>
    <t>22/03/1999</t>
  </si>
  <si>
    <t>3,433</t>
  </si>
  <si>
    <t>FR0000072597</t>
  </si>
  <si>
    <t>IT LINK</t>
  </si>
  <si>
    <t>ITL</t>
  </si>
  <si>
    <t>FR0000032633</t>
  </si>
  <si>
    <t>JACQUES BOGART</t>
  </si>
  <si>
    <t>JBOG</t>
  </si>
  <si>
    <t>FR0000033904</t>
  </si>
  <si>
    <t>JACQUET METAL SCE</t>
  </si>
  <si>
    <t>JCQ</t>
  </si>
  <si>
    <t>24/07/1998</t>
  </si>
  <si>
    <t>7,219</t>
  </si>
  <si>
    <t>FR0000077919</t>
  </si>
  <si>
    <t>JC DECAUX SA.</t>
  </si>
  <si>
    <t>DEC</t>
  </si>
  <si>
    <t>JCDECAUX</t>
  </si>
  <si>
    <t>19/01/2010-24/08/2006-13/09/2005-30/04/2003</t>
  </si>
  <si>
    <t>9,159-103-16,077-11</t>
  </si>
  <si>
    <t>Acq. of Assets-Merger-Acq. of Assets-Acq. of Assets</t>
  </si>
  <si>
    <t>FR0004007813</t>
  </si>
  <si>
    <t>KAUFMAN ET BROAD</t>
  </si>
  <si>
    <t>KOF</t>
  </si>
  <si>
    <t>B138HB7</t>
  </si>
  <si>
    <t>FR0004029411</t>
  </si>
  <si>
    <t>KEYRUS</t>
  </si>
  <si>
    <t>KEY</t>
  </si>
  <si>
    <t>FR0000052904</t>
  </si>
  <si>
    <t>KINDY</t>
  </si>
  <si>
    <t>ALKDY</t>
  </si>
  <si>
    <t>Merger-Acq. of Assets-Acq. of Assets</t>
  </si>
  <si>
    <t>FR0000066607</t>
  </si>
  <si>
    <t>LACROIX SA</t>
  </si>
  <si>
    <t>LACR</t>
  </si>
  <si>
    <t>LACROIX</t>
  </si>
  <si>
    <t>FR0000120537</t>
  </si>
  <si>
    <t>LAFARGE</t>
  </si>
  <si>
    <t>LG</t>
  </si>
  <si>
    <t>20/05/2008-14/05/2008-10/12/2007-20/09/2006-06/02/2006-03/01/2005-07/06/2004-25/03/2004-13/01/2004-18/12/2003-21/10/2002-05/06/2002-31/01/2002-26/03/2001-08/01/2001-04/01/2000-18/12/1998-17/08/1998-29/07/1998</t>
  </si>
  <si>
    <t>7-225,991-10200,013-36,302-2502,601-96,512-13,312-91,999-55,547-84-53-31,949-103,495-22,835-3903,025-739,92-109,516-104,801-222,381</t>
  </si>
  <si>
    <t>Merger-Acq. of Assets-Merger-Acq. of Assets-Merger-Acq. of Assets-Acq. of Assets-Acq. of Assets-Acq. Maj. Int.-Acq. Rem. Int.-Acq. of Assets-Acq. Maj. Int.-Acq. Maj. Int.-Acq. Maj. Int.-Merger-Acq. Rem. Int.-Acq. of Assets-Acq. of Assets-Acq. of Assets</t>
  </si>
  <si>
    <t>FR0000035263</t>
  </si>
  <si>
    <t>LAFUMA</t>
  </si>
  <si>
    <t>LAF</t>
  </si>
  <si>
    <t>03/06/2005-13/05/2005</t>
  </si>
  <si>
    <t>13,865-25,9</t>
  </si>
  <si>
    <t>FR0004027068</t>
  </si>
  <si>
    <t>LANSON-BCC</t>
  </si>
  <si>
    <t>LAN</t>
  </si>
  <si>
    <t>B188ZL8</t>
  </si>
  <si>
    <t>22/12/2005</t>
  </si>
  <si>
    <t>530</t>
  </si>
  <si>
    <t>FR0006864484</t>
  </si>
  <si>
    <t>LAURENT-PERRIER</t>
  </si>
  <si>
    <t>LPE</t>
  </si>
  <si>
    <t>LAURENT PERRIER</t>
  </si>
  <si>
    <t>FR0000053829</t>
  </si>
  <si>
    <t>LDC</t>
  </si>
  <si>
    <t>LOUP</t>
  </si>
  <si>
    <t>10/07/2009-26/06/2009-26/04/2000-07/04/2000</t>
  </si>
  <si>
    <t>60-73-6,505-20,913</t>
  </si>
  <si>
    <t>Acq. of Assets-Merger-Acq. Part. Int.-Acq. Maj. Int.</t>
  </si>
  <si>
    <t>FR0000075442</t>
  </si>
  <si>
    <t>LDLC.COM</t>
  </si>
  <si>
    <t>LDL</t>
  </si>
  <si>
    <t>FR0004170017</t>
  </si>
  <si>
    <t>LE NOBLE AGE</t>
  </si>
  <si>
    <t>LNA</t>
  </si>
  <si>
    <t>35998M</t>
  </si>
  <si>
    <t>B03GCV9</t>
  </si>
  <si>
    <t>FR0000121295</t>
  </si>
  <si>
    <t>LEBON</t>
  </si>
  <si>
    <t>LBON</t>
  </si>
  <si>
    <t>FR0000065484</t>
  </si>
  <si>
    <t>LECTRA</t>
  </si>
  <si>
    <t>LSS</t>
  </si>
  <si>
    <t>22/12/2004-10/06/1999-29/03/1999</t>
  </si>
  <si>
    <t>4,573-1,524-4,281</t>
  </si>
  <si>
    <t>FR0010307819</t>
  </si>
  <si>
    <t>LEGRAND</t>
  </si>
  <si>
    <t>LR</t>
  </si>
  <si>
    <t>35612E</t>
  </si>
  <si>
    <t>B11ZRK9</t>
  </si>
  <si>
    <t>05/12/2007-17/07/2000</t>
  </si>
  <si>
    <t>46,328-822,65</t>
  </si>
  <si>
    <t>FR0010146092</t>
  </si>
  <si>
    <t>LEGUIDE.COM</t>
  </si>
  <si>
    <t>ALGUI</t>
  </si>
  <si>
    <t>36135K</t>
  </si>
  <si>
    <t>B16NQP6</t>
  </si>
  <si>
    <t>FR0007080254</t>
  </si>
  <si>
    <t>LES HOTELS BAVEREZ</t>
  </si>
  <si>
    <t>ALLHB</t>
  </si>
  <si>
    <t>FR0004023208</t>
  </si>
  <si>
    <t>LESNXCONSTRUCTEURS</t>
  </si>
  <si>
    <t>LNC</t>
  </si>
  <si>
    <t>B1GN2V4</t>
  </si>
  <si>
    <t>FR0000033599</t>
  </si>
  <si>
    <t>LEXIBOOK LINGUIST.</t>
  </si>
  <si>
    <t>LEX</t>
  </si>
  <si>
    <t>LEXIBOOK</t>
  </si>
  <si>
    <t>FR0000050353</t>
  </si>
  <si>
    <t>LISI</t>
  </si>
  <si>
    <t>FII</t>
  </si>
  <si>
    <t>FR0004155208</t>
  </si>
  <si>
    <t>LOCASYSTEM INTL</t>
  </si>
  <si>
    <t>MLLOI</t>
  </si>
  <si>
    <t>LOCASYSTEM INTL.</t>
  </si>
  <si>
    <t>26779L</t>
  </si>
  <si>
    <t>FR0000121352</t>
  </si>
  <si>
    <t>LOCINDUS</t>
  </si>
  <si>
    <t>LD</t>
  </si>
  <si>
    <t>FR0000060196</t>
  </si>
  <si>
    <t>M.R.M</t>
  </si>
  <si>
    <t>MRM</t>
  </si>
  <si>
    <t>FR0010328302</t>
  </si>
  <si>
    <t>MADE</t>
  </si>
  <si>
    <t>MLMAD</t>
  </si>
  <si>
    <t>36167C</t>
  </si>
  <si>
    <t>B17N6M2</t>
  </si>
  <si>
    <t>FR0004159473</t>
  </si>
  <si>
    <t>MAISONS FRANCE</t>
  </si>
  <si>
    <t>MFC</t>
  </si>
  <si>
    <t>MAISON FRANCE CONFORT</t>
  </si>
  <si>
    <t>B0DCZT6</t>
  </si>
  <si>
    <t>03/05/2007-05/07/2002</t>
  </si>
  <si>
    <t>7-1,6</t>
  </si>
  <si>
    <t>FR0000030074</t>
  </si>
  <si>
    <t>MALTERIES FCO-BEL.</t>
  </si>
  <si>
    <t>MALT</t>
  </si>
  <si>
    <t>MALTERIES F-BELGES</t>
  </si>
  <si>
    <t>FR0000038606</t>
  </si>
  <si>
    <t>MANITOU BF</t>
  </si>
  <si>
    <t>MTU</t>
  </si>
  <si>
    <t>MANITOU</t>
  </si>
  <si>
    <t>FR0000032302</t>
  </si>
  <si>
    <t>MANUTAN INTL</t>
  </si>
  <si>
    <t>MAN</t>
  </si>
  <si>
    <t>MANUTAN INTL.</t>
  </si>
  <si>
    <t>01/04/1999-21/01/1998</t>
  </si>
  <si>
    <t>8,967-4,726</t>
  </si>
  <si>
    <t>FR0004155687</t>
  </si>
  <si>
    <t>MASTRAD</t>
  </si>
  <si>
    <t>ALMAS</t>
  </si>
  <si>
    <t>35738F</t>
  </si>
  <si>
    <t>B04WRH7</t>
  </si>
  <si>
    <t>FR0010609263</t>
  </si>
  <si>
    <t>MAUNA KEA TECH</t>
  </si>
  <si>
    <t>MKEA</t>
  </si>
  <si>
    <t>MAUNA KEA TECHNOLOGIES</t>
  </si>
  <si>
    <t>B6R2RH6</t>
  </si>
  <si>
    <t>FR0000052623</t>
  </si>
  <si>
    <t>MEDASYS</t>
  </si>
  <si>
    <t>MED</t>
  </si>
  <si>
    <t>FR0000064404</t>
  </si>
  <si>
    <t>MEDIA 6</t>
  </si>
  <si>
    <t>EDI</t>
  </si>
  <si>
    <t>FR0010298620</t>
  </si>
  <si>
    <t>MEMSCAP REGPT</t>
  </si>
  <si>
    <t>MEMS</t>
  </si>
  <si>
    <t>B114KJ6</t>
  </si>
  <si>
    <t>12/11/2007-21/10/2004-28/08/2003-01/08/2002-26/12/2001</t>
  </si>
  <si>
    <t>1,769-4,798-13,995-13,397-10</t>
  </si>
  <si>
    <t>Merger-Merger-Merger-Acq. of Assets-Acq. of Assets</t>
  </si>
  <si>
    <t>FR0010241638</t>
  </si>
  <si>
    <t>MERCIALYS</t>
  </si>
  <si>
    <t>MERY</t>
  </si>
  <si>
    <t>31988J</t>
  </si>
  <si>
    <t>B0LMF87</t>
  </si>
  <si>
    <t>15/02/2010-19/10/2007</t>
  </si>
  <si>
    <t>92,9-77</t>
  </si>
  <si>
    <t>FR0000039620</t>
  </si>
  <si>
    <t>MERSEN</t>
  </si>
  <si>
    <t>MRN</t>
  </si>
  <si>
    <t>MERSEN (EX LCL)</t>
  </si>
  <si>
    <t>08/07/1999-08/07/1999-02/01/1999</t>
  </si>
  <si>
    <t>140,375-166,879-8,43</t>
  </si>
  <si>
    <t>FR0004177046</t>
  </si>
  <si>
    <t>METABOLIC EXPLORER</t>
  </si>
  <si>
    <t>METEX</t>
  </si>
  <si>
    <t>50391F</t>
  </si>
  <si>
    <t>B03LYZ2</t>
  </si>
  <si>
    <t>FR0000053225</t>
  </si>
  <si>
    <t>METROPOLE TV</t>
  </si>
  <si>
    <t>MMT</t>
  </si>
  <si>
    <t>M6-METROPOLE TV</t>
  </si>
  <si>
    <t>18/01/2004</t>
  </si>
  <si>
    <t>25</t>
  </si>
  <si>
    <t>FR0000053027</t>
  </si>
  <si>
    <t>MGI COUTIER</t>
  </si>
  <si>
    <t>MGIC</t>
  </si>
  <si>
    <t>FR0000121261</t>
  </si>
  <si>
    <t>MICHELIN</t>
  </si>
  <si>
    <t>ML</t>
  </si>
  <si>
    <t>01/01/2003-19/12/2002-03/10/2002-01/03/2000-26/08/1998</t>
  </si>
  <si>
    <t>85,536-299,999-174,059-47,016-66,841</t>
  </si>
  <si>
    <t>Acq. Rem. Int.-Acq. of Assets-Acq. Rem. Int.-Acq. Rem. Int.-Acq. Maj. Int.</t>
  </si>
  <si>
    <t>FR0000077570</t>
  </si>
  <si>
    <t>MICROPOLE</t>
  </si>
  <si>
    <t>MUN</t>
  </si>
  <si>
    <t>26/09/2003-13/06/2001-09/11/2000</t>
  </si>
  <si>
    <t>5,174-47,4-9,35</t>
  </si>
  <si>
    <t>FR0011584549</t>
  </si>
  <si>
    <t>MND</t>
  </si>
  <si>
    <t>91074J</t>
  </si>
  <si>
    <t>BFDTLB6</t>
  </si>
  <si>
    <t>FR0000076986</t>
  </si>
  <si>
    <t>MONCEY (FIN.) NOM.</t>
  </si>
  <si>
    <t>MONC</t>
  </si>
  <si>
    <t>MONCEY FINANCIERE</t>
  </si>
  <si>
    <t>FR0000037046</t>
  </si>
  <si>
    <t>MONTUPET</t>
  </si>
  <si>
    <t>MON</t>
  </si>
  <si>
    <t>FR0011120914</t>
  </si>
  <si>
    <t>MPI</t>
  </si>
  <si>
    <t>77916D</t>
  </si>
  <si>
    <t>B704L07</t>
  </si>
  <si>
    <t>FR0000037970</t>
  </si>
  <si>
    <t>MUSEE GREVIN</t>
  </si>
  <si>
    <t>GREV</t>
  </si>
  <si>
    <t>FR0011341205</t>
  </si>
  <si>
    <t>NANOBIOTIX</t>
  </si>
  <si>
    <t>NANO</t>
  </si>
  <si>
    <t>87756D</t>
  </si>
  <si>
    <t>B8X9FN7</t>
  </si>
  <si>
    <t>FR0000120685</t>
  </si>
  <si>
    <t>NATIXIS</t>
  </si>
  <si>
    <t>KN</t>
  </si>
  <si>
    <t>B1HDJL2</t>
  </si>
  <si>
    <t>18/12/2007-20/04/2004-01/07/2002-03/04/2002-02/04/2002-20/07/2000-20/07/2000-12/01/1999</t>
  </si>
  <si>
    <t>692-18,975-105,02-327,088-282,68-2,233-23,583-913,432</t>
  </si>
  <si>
    <t>Acq. Rem. Int.-Acq. Rem. Int.-Merger-Acq. Part. Int.-Acq. Maj. Int.-Acq. Rem. Int.-Acq. Rem. Int.-Acq. of Assets</t>
  </si>
  <si>
    <t>FR0000120560</t>
  </si>
  <si>
    <t>NEOPOST</t>
  </si>
  <si>
    <t>NEO</t>
  </si>
  <si>
    <t>26/07/2002-02/10/2001</t>
  </si>
  <si>
    <t>39,5-132</t>
  </si>
  <si>
    <t>FR0000037392</t>
  </si>
  <si>
    <t>NERGECO</t>
  </si>
  <si>
    <t>NERG</t>
  </si>
  <si>
    <t>FR0004050250</t>
  </si>
  <si>
    <t>NEURONES</t>
  </si>
  <si>
    <t>NRO</t>
  </si>
  <si>
    <t>FR0010414961</t>
  </si>
  <si>
    <t>NEXEYA</t>
  </si>
  <si>
    <t>ALNEX</t>
  </si>
  <si>
    <t>41691L</t>
  </si>
  <si>
    <t>B1NG7R7</t>
  </si>
  <si>
    <t>31/08/2009-18/06/2007</t>
  </si>
  <si>
    <t>1,333-3,316</t>
  </si>
  <si>
    <t>FR0010112524</t>
  </si>
  <si>
    <t>NEXITY</t>
  </si>
  <si>
    <t>NXI</t>
  </si>
  <si>
    <t>29652U</t>
  </si>
  <si>
    <t>B037JC2</t>
  </si>
  <si>
    <t>FR0010240994</t>
  </si>
  <si>
    <t>NEXTRADIOTV</t>
  </si>
  <si>
    <t>NXTV</t>
  </si>
  <si>
    <t>31976M</t>
  </si>
  <si>
    <t>B0LLD68</t>
  </si>
  <si>
    <t>04/04/2007</t>
  </si>
  <si>
    <t>80</t>
  </si>
  <si>
    <t>FR0000052870</t>
  </si>
  <si>
    <t>NORBERT DENTRESS.</t>
  </si>
  <si>
    <t>GND</t>
  </si>
  <si>
    <t>NORBERT DENTRESSANGLE</t>
  </si>
  <si>
    <t>29/11/2010-02/10/2007-21/10/2002</t>
  </si>
  <si>
    <t>243,126-352,044-10</t>
  </si>
  <si>
    <t>FR0000121691</t>
  </si>
  <si>
    <t>NRJ GROUP</t>
  </si>
  <si>
    <t>NRG</t>
  </si>
  <si>
    <t>11/08/2000</t>
  </si>
  <si>
    <t>103,825</t>
  </si>
  <si>
    <t>FR0000064529</t>
  </si>
  <si>
    <t>NSC GROUPE</t>
  </si>
  <si>
    <t>NSGP</t>
  </si>
  <si>
    <t>06/04/2000</t>
  </si>
  <si>
    <t>5,114</t>
  </si>
  <si>
    <t>FR0011594233</t>
  </si>
  <si>
    <t>NUMERICABLE</t>
  </si>
  <si>
    <t>NUM</t>
  </si>
  <si>
    <t>NUMERICABLE GROUP</t>
  </si>
  <si>
    <t>92219G</t>
  </si>
  <si>
    <t>BG3FC18</t>
  </si>
  <si>
    <t>FR0000052680</t>
  </si>
  <si>
    <t>OENEO</t>
  </si>
  <si>
    <t>SBT</t>
  </si>
  <si>
    <t>27/02/2001-23/10/2000</t>
  </si>
  <si>
    <t>2,237-177,562</t>
  </si>
  <si>
    <t>Acq. Rem. Int.-Merger</t>
  </si>
  <si>
    <t>FR0010428771</t>
  </si>
  <si>
    <t>OL GROUPE</t>
  </si>
  <si>
    <t>OLG</t>
  </si>
  <si>
    <t>50080E</t>
  </si>
  <si>
    <t>B1PMPV3</t>
  </si>
  <si>
    <t>FR0010176115</t>
  </si>
  <si>
    <t>OLMIX</t>
  </si>
  <si>
    <t>MLOLM</t>
  </si>
  <si>
    <t>30731Q</t>
  </si>
  <si>
    <t>B06Y3Y0</t>
  </si>
  <si>
    <t>FR0000075392</t>
  </si>
  <si>
    <t>ORAPI</t>
  </si>
  <si>
    <t>ORAP</t>
  </si>
  <si>
    <t>FR0010160564</t>
  </si>
  <si>
    <t>ORCHESTRA PREMAMAN</t>
  </si>
  <si>
    <t>KAZI</t>
  </si>
  <si>
    <t>ORCHESTRA PREMAMAN SUSP - 28/03/14</t>
  </si>
  <si>
    <t>B0632N9</t>
  </si>
  <si>
    <t>01/06/2001</t>
  </si>
  <si>
    <t>2,006</t>
  </si>
  <si>
    <t>FR0000039141</t>
  </si>
  <si>
    <t>OROSDI</t>
  </si>
  <si>
    <t>OROS</t>
  </si>
  <si>
    <t>FR0000184798</t>
  </si>
  <si>
    <t>ORPEA</t>
  </si>
  <si>
    <t>ORP</t>
  </si>
  <si>
    <t>15406Q</t>
  </si>
  <si>
    <t>30/11/2005</t>
  </si>
  <si>
    <t>20</t>
  </si>
  <si>
    <t>FR0010759530</t>
  </si>
  <si>
    <t>OVERLAP GROUPE</t>
  </si>
  <si>
    <t>OVG</t>
  </si>
  <si>
    <t>OVERLAP GROUPE SUSP - 05/06/13</t>
  </si>
  <si>
    <t>B4ZMYW8</t>
  </si>
  <si>
    <t>03/05/2006-10/02/2005</t>
  </si>
  <si>
    <t>3,015-6,5</t>
  </si>
  <si>
    <t>Acq. of Assets-Merger</t>
  </si>
  <si>
    <t>FR0000077992</t>
  </si>
  <si>
    <t>PACTE NOVATION</t>
  </si>
  <si>
    <t>MLPAC</t>
  </si>
  <si>
    <t>FR0010263202</t>
  </si>
  <si>
    <t>PAREF</t>
  </si>
  <si>
    <t>PAR</t>
  </si>
  <si>
    <t>32521Q</t>
  </si>
  <si>
    <t>B0T4GJ3</t>
  </si>
  <si>
    <t>14/01/2008</t>
  </si>
  <si>
    <t>29</t>
  </si>
  <si>
    <t>FR0000031684</t>
  </si>
  <si>
    <t>PARIS-ORLEANS</t>
  </si>
  <si>
    <t>PAOR</t>
  </si>
  <si>
    <t>PARIS ORLEANS</t>
  </si>
  <si>
    <t>FR0000053514</t>
  </si>
  <si>
    <t>PCAS</t>
  </si>
  <si>
    <t>PCA</t>
  </si>
  <si>
    <t>11/01/1999</t>
  </si>
  <si>
    <t>3,811</t>
  </si>
  <si>
    <t>FR0000120693</t>
  </si>
  <si>
    <t>PERNOD RICARD</t>
  </si>
  <si>
    <t>RI</t>
  </si>
  <si>
    <t>PERNOD-RICARD</t>
  </si>
  <si>
    <t>31/03/2008-28/02/2008-13/05/1998</t>
  </si>
  <si>
    <t>5637,655-1,557-26,965</t>
  </si>
  <si>
    <t>Merger-Acq. Rem. Int.-Acq. of Assets</t>
  </si>
  <si>
    <t>FR0000061459</t>
  </si>
  <si>
    <t>PERRIER (GERARD)</t>
  </si>
  <si>
    <t>PERR</t>
  </si>
  <si>
    <t>GERARD PERRIER</t>
  </si>
  <si>
    <t>B1BRLP8</t>
  </si>
  <si>
    <t>FR0000121501</t>
  </si>
  <si>
    <t>PEUGEOT</t>
  </si>
  <si>
    <t>UG</t>
  </si>
  <si>
    <t>25/10/2000-10/11/1999-08/09/1998</t>
  </si>
  <si>
    <t>474,248-87,848-71,346</t>
  </si>
  <si>
    <t>Acq. of Assets-Acq. Rem. Int.-Acq. Maj. Int.</t>
  </si>
  <si>
    <t>FR0000077687</t>
  </si>
  <si>
    <t>PHARMAGEST INTER.</t>
  </si>
  <si>
    <t>PHA</t>
  </si>
  <si>
    <t>PHARMAGEST INTERACTIVE</t>
  </si>
  <si>
    <t>07/04/2006</t>
  </si>
  <si>
    <t>11,46</t>
  </si>
  <si>
    <t>FR0000073041</t>
  </si>
  <si>
    <t>PIERRE VACANCES</t>
  </si>
  <si>
    <t>VAC</t>
  </si>
  <si>
    <t>PIERRE &amp; VACANCES</t>
  </si>
  <si>
    <t>01/07/2007-16/05/2007-06/08/2004-20/08/2003-02/08/2002-04/09/2001-03/08/2001-28/06/2001-05/04/2000</t>
  </si>
  <si>
    <t>5-23-7-270-32-6-89,945-11,007-100,603</t>
  </si>
  <si>
    <t>Acq. of Assets-Acq. of Assets-Merger-Acq. Rem. Int.-Acq. of Assets-Acq. Rem. Int.-Acq. Maj. Int.-Acq. of Assets-Acq. Maj. Int.</t>
  </si>
  <si>
    <t>FR0000051377</t>
  </si>
  <si>
    <t>PLAST.VAL LOIRE</t>
  </si>
  <si>
    <t>PVL</t>
  </si>
  <si>
    <t>PLSTQ.DU VAL DE LOIRE</t>
  </si>
  <si>
    <t>30/05/2009</t>
  </si>
  <si>
    <t>FR0000124570</t>
  </si>
  <si>
    <t>PLASTIC OMNIUM</t>
  </si>
  <si>
    <t>POM</t>
  </si>
  <si>
    <t>B08V9H4</t>
  </si>
  <si>
    <t>17/06/2010</t>
  </si>
  <si>
    <t>330</t>
  </si>
  <si>
    <t>FR0000060832</t>
  </si>
  <si>
    <t>PRECIA</t>
  </si>
  <si>
    <t>PREC</t>
  </si>
  <si>
    <t>FR0004044600</t>
  </si>
  <si>
    <t>PRISMAFLEX INTL</t>
  </si>
  <si>
    <t>PRS</t>
  </si>
  <si>
    <t>PRISMAFLEX INTERNATIONAL</t>
  </si>
  <si>
    <t>FR0010313486</t>
  </si>
  <si>
    <t>PRODWARE</t>
  </si>
  <si>
    <t>ALPRO</t>
  </si>
  <si>
    <t>35641N</t>
  </si>
  <si>
    <t>B1281Q1</t>
  </si>
  <si>
    <t>FR0000060329</t>
  </si>
  <si>
    <t>PSB INDUSTRIES</t>
  </si>
  <si>
    <t>PSB</t>
  </si>
  <si>
    <t>FR0000065278</t>
  </si>
  <si>
    <t>PUBLIC SYSTEME HOP</t>
  </si>
  <si>
    <t>PUS</t>
  </si>
  <si>
    <t>PUBLIC SYSTEME HOPSCOTCH</t>
  </si>
  <si>
    <t>FR0010626028</t>
  </si>
  <si>
    <t>QIAGEN MARSEILLE</t>
  </si>
  <si>
    <t>ALIPS</t>
  </si>
  <si>
    <t>53527R</t>
  </si>
  <si>
    <t>B39QN88</t>
  </si>
  <si>
    <t>FR0000038242</t>
  </si>
  <si>
    <t>QUANTEL</t>
  </si>
  <si>
    <t>QUA</t>
  </si>
  <si>
    <t>03/09/2007</t>
  </si>
  <si>
    <t>6,1</t>
  </si>
  <si>
    <t>FR0010211615</t>
  </si>
  <si>
    <t>QUOTIUM TECHNO</t>
  </si>
  <si>
    <t>QTE</t>
  </si>
  <si>
    <t>B0GDG60</t>
  </si>
  <si>
    <t>FR0000050320</t>
  </si>
  <si>
    <t>RADIALL</t>
  </si>
  <si>
    <t>RLL</t>
  </si>
  <si>
    <t>FR0000060618</t>
  </si>
  <si>
    <t>RALLYE</t>
  </si>
  <si>
    <t>RAL</t>
  </si>
  <si>
    <t>FR0010038570</t>
  </si>
  <si>
    <t>RAPHAEL MICHEL S A</t>
  </si>
  <si>
    <t>MLRAM</t>
  </si>
  <si>
    <t>RAPHAEL MICHEL</t>
  </si>
  <si>
    <t>28301T</t>
  </si>
  <si>
    <t>FR0000120388</t>
  </si>
  <si>
    <t>RECYLEX S.A.</t>
  </si>
  <si>
    <t>RX</t>
  </si>
  <si>
    <t>RECYLEX</t>
  </si>
  <si>
    <t>FR0000131906</t>
  </si>
  <si>
    <t>RENAULT</t>
  </si>
  <si>
    <t>RNO</t>
  </si>
  <si>
    <t>14/09/2005-19/04/2000-16/03/2000-02/07/1999-27/03/1999</t>
  </si>
  <si>
    <t>29,934-598,563-123,459-49,206-293,998</t>
  </si>
  <si>
    <t>Acq. Part. Int.-Acq. of Assets-Acq. of Assets-Acq. Maj. Int.-Acq. of Assets</t>
  </si>
  <si>
    <t>FR0010451203</t>
  </si>
  <si>
    <t>REXEL</t>
  </si>
  <si>
    <t>RXL</t>
  </si>
  <si>
    <t>50367K</t>
  </si>
  <si>
    <t>B1VP0K0</t>
  </si>
  <si>
    <t>20/07/2000-03/11/1999</t>
  </si>
  <si>
    <t>721,411-26,612</t>
  </si>
  <si>
    <t>FR0000075954</t>
  </si>
  <si>
    <t>RIBER</t>
  </si>
  <si>
    <t>RIB</t>
  </si>
  <si>
    <t>23/09/2008</t>
  </si>
  <si>
    <t>1,074</t>
  </si>
  <si>
    <t>FR0000078875</t>
  </si>
  <si>
    <t>RICHEL SERRES FRA.</t>
  </si>
  <si>
    <t>ALRIC</t>
  </si>
  <si>
    <t>RICHEL SERRES FRANCE</t>
  </si>
  <si>
    <t>13267E</t>
  </si>
  <si>
    <t>B1VRQY2</t>
  </si>
  <si>
    <t>FR0000039091</t>
  </si>
  <si>
    <t>ROBERTET</t>
  </si>
  <si>
    <t>RBT</t>
  </si>
  <si>
    <t>FR0000064255</t>
  </si>
  <si>
    <t>ROCAMAT</t>
  </si>
  <si>
    <t>ROCA</t>
  </si>
  <si>
    <t>13/11/2006</t>
  </si>
  <si>
    <t>24,156</t>
  </si>
  <si>
    <t>FR0000037640</t>
  </si>
  <si>
    <t>ROUGIER S.A.</t>
  </si>
  <si>
    <t>ALRGR</t>
  </si>
  <si>
    <t>ROUGIER</t>
  </si>
  <si>
    <t>FR0000121253</t>
  </si>
  <si>
    <t>RUBIS</t>
  </si>
  <si>
    <t>RUI</t>
  </si>
  <si>
    <t>03/06/2008-30/11/2006-27/04/2005-21/06/1999-01/04/1998</t>
  </si>
  <si>
    <t>25-9,157-26,5-32,033-25,8</t>
  </si>
  <si>
    <t>Acq. of Assets-Acq. of Assets-Acq. Rem. Int.-Acq. Rem. Int.-Acq. Maj. Int.</t>
  </si>
  <si>
    <t>FR0000121709</t>
  </si>
  <si>
    <t>S.E.B.</t>
  </si>
  <si>
    <t>SK</t>
  </si>
  <si>
    <t>SEB</t>
  </si>
  <si>
    <t>09/08/2006-02/06/2004-22/10/2001-19/02/1998</t>
  </si>
  <si>
    <t>28,367-204,65-320-80,647</t>
  </si>
  <si>
    <t>Acq. Cert. Asts.-Acq. of Assets-Acq. of Assets-Acq. Maj. Int.</t>
  </si>
  <si>
    <t>FR0000060121</t>
  </si>
  <si>
    <t>SABETON</t>
  </si>
  <si>
    <t>SABE</t>
  </si>
  <si>
    <t>FR0010208165</t>
  </si>
  <si>
    <t>SAFT</t>
  </si>
  <si>
    <t>31281W</t>
  </si>
  <si>
    <t>B09YFD0</t>
  </si>
  <si>
    <t>FR0000124356</t>
  </si>
  <si>
    <t>SALVEPAR</t>
  </si>
  <si>
    <t>SY</t>
  </si>
  <si>
    <t>FR0000120578</t>
  </si>
  <si>
    <t>SANOFI</t>
  </si>
  <si>
    <t>SAN</t>
  </si>
  <si>
    <t>28/10/2010-29/08/2010-30/06/2010-19/05/2010-21/12/2009-30/07/2009-12/05/2009-15/04/2009-18/06/2008-23/08/2004-26/01/2004-30/01/2002-02/12/1998</t>
  </si>
  <si>
    <t>314,844-18512,051-457,576-63,193-1247,668-3092-47,639-378,4-1319,331-547,384-49989,943-15,165-9570,174</t>
  </si>
  <si>
    <t>Merger-Merger-Acq. of Assets-Acq. Maj. Int.-Merger-Acq. Rem. Int.-Acq. of Assets-Acq. of Assets-Acq. Maj. Int.-Acq. Rem. Int.-Merger-Acq. Maj. Int.-Merger</t>
  </si>
  <si>
    <t>FR0000053266</t>
  </si>
  <si>
    <t>SARTORIUS STED BIO</t>
  </si>
  <si>
    <t>DIM</t>
  </si>
  <si>
    <t>SARTORIUS STEDIM BIOTECH</t>
  </si>
  <si>
    <t>B0BQFY5</t>
  </si>
  <si>
    <t>21/06/2004</t>
  </si>
  <si>
    <t>38,372</t>
  </si>
  <si>
    <t>FR0006239109</t>
  </si>
  <si>
    <t>SCBSM</t>
  </si>
  <si>
    <t>CBSM</t>
  </si>
  <si>
    <t>BOIS SCIERIE MANCH</t>
  </si>
  <si>
    <t>B1XM9S0</t>
  </si>
  <si>
    <t>FR0000064511</t>
  </si>
  <si>
    <t>SCHAEFFER DUFOUR</t>
  </si>
  <si>
    <t>SCDU</t>
  </si>
  <si>
    <t>SCHAEFFER</t>
  </si>
  <si>
    <t>FR0000039109</t>
  </si>
  <si>
    <t>SECHE ENVIRONNEM.</t>
  </si>
  <si>
    <t>SCHP</t>
  </si>
  <si>
    <t>SECHE ENVIRONNEMENT</t>
  </si>
  <si>
    <t>11/09/2002-10/04/2002-10/04/2002-01/08/2001</t>
  </si>
  <si>
    <t>1,03-133,587-128,089-30,5</t>
  </si>
  <si>
    <t>Acq. Rem. Int.-Acq. Maj. Int.-Acq. Rem. Int.-Acq. of Assets</t>
  </si>
  <si>
    <t>FR0004175842</t>
  </si>
  <si>
    <t>SELECTIRENTE</t>
  </si>
  <si>
    <t>SELER</t>
  </si>
  <si>
    <t>41236W</t>
  </si>
  <si>
    <t>B03M4Y4</t>
  </si>
  <si>
    <t>FR0011352590</t>
  </si>
  <si>
    <t>SEQUANA</t>
  </si>
  <si>
    <t>SEQ</t>
  </si>
  <si>
    <t>B90P3F3</t>
  </si>
  <si>
    <t>22/05/2000</t>
  </si>
  <si>
    <t>2181,57</t>
  </si>
  <si>
    <t>FR0000060790</t>
  </si>
  <si>
    <t>SIGNAUX GIROD</t>
  </si>
  <si>
    <t>GIRO</t>
  </si>
  <si>
    <t>FR0000074122</t>
  </si>
  <si>
    <t>SII</t>
  </si>
  <si>
    <t>FR0004016699</t>
  </si>
  <si>
    <t>SMTPC</t>
  </si>
  <si>
    <t>29178C</t>
  </si>
  <si>
    <t>B1KPV64</t>
  </si>
  <si>
    <t>FR0010209809</t>
  </si>
  <si>
    <t>SOC FRANC CASINOS</t>
  </si>
  <si>
    <t>SFCA</t>
  </si>
  <si>
    <t>SOCIETE FSE.DE CASINOS</t>
  </si>
  <si>
    <t>B0C1CM6</t>
  </si>
  <si>
    <t>FR0000130809</t>
  </si>
  <si>
    <t>SOCIETE GENERALE</t>
  </si>
  <si>
    <t>GLE</t>
  </si>
  <si>
    <t>06/10/2009-31/01/2008-22/03/2007-25/02/2007-05/01/2007-28/09/2006-05/08/2006-20/04/2006-31/01/2006-25/10/2005-11/08/2005-22/11/2004-31/03/2004-19/01/2004-20/01/2003-09/10/2002-28/12/2001-06/08/2001-05/07/2001-28/06/2001-11/04/2001-06/02/2001-20/01/2001-21/09/1999-10/12/1998-27/03/1998</t>
  </si>
  <si>
    <t>676-298,49-6,908-308,93-18,4-1338,152-60-999,996-579-14,2-82,916-190-160-89,143-2-74,305-40,008-78,302-8,576-1185,899-998,955-980-142,975-38,804-171,134-34,957</t>
  </si>
  <si>
    <t>Acq. Rem. Int.-Acq. Part. Int.-Acq. Maj. Int.-Acq. of Assets-Acq. Maj. Int.-Acq. Maj. Int.-Acq. of Assets-Acq. Maj. Int.-Acq. of Assets-Acq. Maj. Int.-Acq. of Assets-Acq. Maj. Int.-Acq. of Assets-Acq. Maj. Int.-Acq. of Assets-Acq. Maj. Int.-Acq. Rem. Int.-Acq. of Assets-Acq. Maj. Int.-Acq. Maj. Int.-Acq. Maj. Int.-Acq. of Assets-Acq. Maj. Int.-Acq. Maj. Int.-Acq. Maj. Int.-Acq. Rem. Int.</t>
  </si>
  <si>
    <t>FR0000072563</t>
  </si>
  <si>
    <t>SODIFRANCE</t>
  </si>
  <si>
    <t>SOA</t>
  </si>
  <si>
    <t>FR0000078321</t>
  </si>
  <si>
    <t>SODITECH ING.</t>
  </si>
  <si>
    <t>SEC</t>
  </si>
  <si>
    <t>SODITECH INGENIERIE</t>
  </si>
  <si>
    <t>FR0000038804</t>
  </si>
  <si>
    <t>SOFIBUS PATRIMOINE</t>
  </si>
  <si>
    <t>SFBS</t>
  </si>
  <si>
    <t>FR0000030140</t>
  </si>
  <si>
    <t>SOFRAGI</t>
  </si>
  <si>
    <t>SOFR</t>
  </si>
  <si>
    <t>FR0000075517</t>
  </si>
  <si>
    <t>SOFT COMPUTING</t>
  </si>
  <si>
    <t>SFT</t>
  </si>
  <si>
    <t>11/05/2006-06/04/2001</t>
  </si>
  <si>
    <t>1,488-6,174</t>
  </si>
  <si>
    <t>FR0000065864</t>
  </si>
  <si>
    <t>SOGECLAIR</t>
  </si>
  <si>
    <t>SOG</t>
  </si>
  <si>
    <t>FR0004036036</t>
  </si>
  <si>
    <t>SOLUCOM</t>
  </si>
  <si>
    <t>LCO</t>
  </si>
  <si>
    <t>FR0004500106</t>
  </si>
  <si>
    <t>SOLVING EFESO INTL</t>
  </si>
  <si>
    <t>ALOLV</t>
  </si>
  <si>
    <t>SOLVING EFESO INTL.</t>
  </si>
  <si>
    <t>FR0000120495</t>
  </si>
  <si>
    <t>SOMFY SA</t>
  </si>
  <si>
    <t>SO</t>
  </si>
  <si>
    <t>SOMFY</t>
  </si>
  <si>
    <t>19/06/2006-24/04/2006</t>
  </si>
  <si>
    <t>4,5-5,2</t>
  </si>
  <si>
    <t>FR0000050809</t>
  </si>
  <si>
    <t>SOPRA GROUP</t>
  </si>
  <si>
    <t>SOP</t>
  </si>
  <si>
    <t>13/09/2005-06/10/2003-10/11/1999</t>
  </si>
  <si>
    <t>24,838-8,147-13,723</t>
  </si>
  <si>
    <t>FR0000131732</t>
  </si>
  <si>
    <t>SPIR COMMUNICATION</t>
  </si>
  <si>
    <t>SPI</t>
  </si>
  <si>
    <t>SPIR COMM.</t>
  </si>
  <si>
    <t>22/09/2010</t>
  </si>
  <si>
    <t>FR0011289040</t>
  </si>
  <si>
    <t>SQLI</t>
  </si>
  <si>
    <t>SQI</t>
  </si>
  <si>
    <t>B8KMFF1</t>
  </si>
  <si>
    <t>19/06/2009-19/11/2007-30/05/2007</t>
  </si>
  <si>
    <t>1,8-2-2,4</t>
  </si>
  <si>
    <t>FR0000054199</t>
  </si>
  <si>
    <t>ST DUPONT</t>
  </si>
  <si>
    <t>DPT</t>
  </si>
  <si>
    <t>FR0000065674</t>
  </si>
  <si>
    <t>STALLERGENES</t>
  </si>
  <si>
    <t>GENP</t>
  </si>
  <si>
    <t>B18SZ52</t>
  </si>
  <si>
    <t>FR0000064271</t>
  </si>
  <si>
    <t>STEF</t>
  </si>
  <si>
    <t>STF</t>
  </si>
  <si>
    <t>B0VY3M3</t>
  </si>
  <si>
    <t>FR0010949404</t>
  </si>
  <si>
    <t>STENTYS</t>
  </si>
  <si>
    <t>STNT</t>
  </si>
  <si>
    <t>71978U</t>
  </si>
  <si>
    <t>B4MBF36</t>
  </si>
  <si>
    <t>FR0010282822</t>
  </si>
  <si>
    <t>STORE ELECTRONICS</t>
  </si>
  <si>
    <t>SESL</t>
  </si>
  <si>
    <t>32741U</t>
  </si>
  <si>
    <t>B0XMRC3</t>
  </si>
  <si>
    <t>FR0010613471</t>
  </si>
  <si>
    <t>SUEZ ENVIRONNEMENT</t>
  </si>
  <si>
    <t>SEV</t>
  </si>
  <si>
    <t>53595N</t>
  </si>
  <si>
    <t>B3B8D04</t>
  </si>
  <si>
    <t>22/10/2009-17/03/2009-28/07/2008</t>
  </si>
  <si>
    <t>870,915-13,063-111,16</t>
  </si>
  <si>
    <t>Acq. Maj. Int.-Acq. Maj. Int.-Acq. Cert. Asts.</t>
  </si>
  <si>
    <t>FR0004180578</t>
  </si>
  <si>
    <t>SWORD GROUP</t>
  </si>
  <si>
    <t>SWP</t>
  </si>
  <si>
    <t>15300E</t>
  </si>
  <si>
    <t>B089JF6</t>
  </si>
  <si>
    <t>14/05/2004</t>
  </si>
  <si>
    <t>3,727</t>
  </si>
  <si>
    <t>FR0000032658</t>
  </si>
  <si>
    <t>SYNERGIE</t>
  </si>
  <si>
    <t>SDG</t>
  </si>
  <si>
    <t>FR0000052854</t>
  </si>
  <si>
    <t>SYSTAR</t>
  </si>
  <si>
    <t>SAR</t>
  </si>
  <si>
    <t>SYSTAR UP</t>
  </si>
  <si>
    <t>FR0004109197</t>
  </si>
  <si>
    <t>SYSTRAN</t>
  </si>
  <si>
    <t>RAN</t>
  </si>
  <si>
    <t>FR0004188670</t>
  </si>
  <si>
    <t>TARKETT</t>
  </si>
  <si>
    <t>TKTT</t>
  </si>
  <si>
    <t>93106H</t>
  </si>
  <si>
    <t>BGH15L3</t>
  </si>
  <si>
    <t>FR0000063307</t>
  </si>
  <si>
    <t>TAYNINH</t>
  </si>
  <si>
    <t>TAYN</t>
  </si>
  <si>
    <t>FR0010918292</t>
  </si>
  <si>
    <t>TECHNICOLOR</t>
  </si>
  <si>
    <t>TCH</t>
  </si>
  <si>
    <t>B4MMD80</t>
  </si>
  <si>
    <t>30/11/2005-27/07/2005-12/05/2004-26/02/2004-04/06/2003-12/02/2003-11/09/2002-26/02/2002-14/12/2001-07/06/2001-11/12/2000</t>
  </si>
  <si>
    <t>131,62-236,103-337,84-11,25-51,502-68-190-306,748-190,266-464,997-2257,031</t>
  </si>
  <si>
    <t>Acq. of Assets-Acq. of Assets-Acq. of Assets-Acq. of Assets-Acq. of Assets-Acq. Rem. Int.-Acq. Maj. Int.-Acq. of Assets-Acq. of Assets-Acq. of Assets-Acq. of Assets</t>
  </si>
  <si>
    <t>FR0000065450</t>
  </si>
  <si>
    <t>TECHNOFAN</t>
  </si>
  <si>
    <t>TNFN</t>
  </si>
  <si>
    <t>FR0000051807</t>
  </si>
  <si>
    <t>TELEPERFORMANCE</t>
  </si>
  <si>
    <t>RCF</t>
  </si>
  <si>
    <t>19/01/2007-06/08/2002-10/11/2000</t>
  </si>
  <si>
    <t>85-30,612-38,381</t>
  </si>
  <si>
    <t>FR0010407049</t>
  </si>
  <si>
    <t>TERREIS</t>
  </si>
  <si>
    <t>TER</t>
  </si>
  <si>
    <t>41502J</t>
  </si>
  <si>
    <t>B1L0DN9</t>
  </si>
  <si>
    <t>FR0004529147</t>
  </si>
  <si>
    <t>TESSI</t>
  </si>
  <si>
    <t>TES</t>
  </si>
  <si>
    <t>FR0000054900</t>
  </si>
  <si>
    <t>TF1</t>
  </si>
  <si>
    <t>TFI</t>
  </si>
  <si>
    <t>TF1 (TV.FSE.1)</t>
  </si>
  <si>
    <t>25/03/2010-19/01/2001</t>
  </si>
  <si>
    <t>192-345,001</t>
  </si>
  <si>
    <t>Merger-Acq. Rem. Int.</t>
  </si>
  <si>
    <t>FR0000121329</t>
  </si>
  <si>
    <t>THALES</t>
  </si>
  <si>
    <t>HO</t>
  </si>
  <si>
    <t>18/12/2008-05/04/2006-29/05/2001-05/05/2000-13/01/2000-09/12/1998</t>
  </si>
  <si>
    <t>18,485-1737,75-81,996-11,062-2109,407-335,388</t>
  </si>
  <si>
    <t>Merger-Acq. of Assets-Merger-Acq. Rem. Int.-Merger-Acq. Rem. Int.</t>
  </si>
  <si>
    <t>FR0011284991</t>
  </si>
  <si>
    <t>THEOLIA</t>
  </si>
  <si>
    <t>TEO</t>
  </si>
  <si>
    <t>26033U</t>
  </si>
  <si>
    <t>B8DRDL5</t>
  </si>
  <si>
    <t>17/09/2007-14/02/2007-17/10/2006-16/03/2006-08/03/2006</t>
  </si>
  <si>
    <t>42,5-100,748-105-2,2-3</t>
  </si>
  <si>
    <t>Merger-Merger-Merger-Acq. Maj. Int.-Acq. Maj. Int.</t>
  </si>
  <si>
    <t>FR0000061111</t>
  </si>
  <si>
    <t>THERMADOR GROUPE</t>
  </si>
  <si>
    <t>THEP</t>
  </si>
  <si>
    <t>THERMADOR GPE.</t>
  </si>
  <si>
    <t>FR0004037182</t>
  </si>
  <si>
    <t>THERMOCOMPACT</t>
  </si>
  <si>
    <t>THER</t>
  </si>
  <si>
    <t>20/09/2001-30/06/2001</t>
  </si>
  <si>
    <t>13-1,829</t>
  </si>
  <si>
    <t>FR0000066482</t>
  </si>
  <si>
    <t>TIPIAK</t>
  </si>
  <si>
    <t>TIPI</t>
  </si>
  <si>
    <t>FR0000120271</t>
  </si>
  <si>
    <t>TOTAL</t>
  </si>
  <si>
    <t>FP</t>
  </si>
  <si>
    <t>B15C557</t>
  </si>
  <si>
    <t>24/03/2010-03/09/2008-28/04/2008-21/09/2001-28/11/2000-26/09/2000-31/05/2000-25/05/2000-01/05/2000-05/07/1999-09/06/1999-01/12/1998</t>
  </si>
  <si>
    <t>447,961-330,72-329,668-79,381-760,514-5,336-469,484-557,736-172,037-48325,626-124,437-6545,95</t>
  </si>
  <si>
    <t>Acq. Rem. Int.-Acq. of Assets-Merger-Acq. Maj. Int.-Acq. of Assets-Acq. of Assets-Acq. of Assets-Acq. Rem. Int.-Merger-Merger-Acq. Rem. Int.-Acq. Maj. Int.</t>
  </si>
  <si>
    <t>FR0000033003</t>
  </si>
  <si>
    <t>TOUAX</t>
  </si>
  <si>
    <t>TOUP</t>
  </si>
  <si>
    <t>FR0000039240</t>
  </si>
  <si>
    <t>TOUPARGEL GROUPE</t>
  </si>
  <si>
    <t>TOU</t>
  </si>
  <si>
    <t>09/01/2003</t>
  </si>
  <si>
    <t>FR0000036816</t>
  </si>
  <si>
    <t>TOUR EIFFEL</t>
  </si>
  <si>
    <t>EIFF</t>
  </si>
  <si>
    <t>24/11/2005</t>
  </si>
  <si>
    <t>171</t>
  </si>
  <si>
    <t>FR0005175080</t>
  </si>
  <si>
    <t>TRANSGENE</t>
  </si>
  <si>
    <t>TNG</t>
  </si>
  <si>
    <t>FR0005691656</t>
  </si>
  <si>
    <t>TRIGANO</t>
  </si>
  <si>
    <t>TRI</t>
  </si>
  <si>
    <t>FR0010397901</t>
  </si>
  <si>
    <t>TRILOGIQ</t>
  </si>
  <si>
    <t>ALTRI</t>
  </si>
  <si>
    <t>B1HDDR6</t>
  </si>
  <si>
    <t>FR0000054215</t>
  </si>
  <si>
    <t>UNIBEL</t>
  </si>
  <si>
    <t>UNBL</t>
  </si>
  <si>
    <t>FR0000034548</t>
  </si>
  <si>
    <t>UNION FIN.FRANCE</t>
  </si>
  <si>
    <t>UFF</t>
  </si>
  <si>
    <t>UNION FINC.FRANC.</t>
  </si>
  <si>
    <t>FR0011505163</t>
  </si>
  <si>
    <t>VALTECH</t>
  </si>
  <si>
    <t>LTE</t>
  </si>
  <si>
    <t>BB36RL1</t>
  </si>
  <si>
    <t>28/05/2001-10/05/2000</t>
  </si>
  <si>
    <t>21,8-162,8</t>
  </si>
  <si>
    <t>FR0010245803</t>
  </si>
  <si>
    <t>VELCAN</t>
  </si>
  <si>
    <t>ALVEL</t>
  </si>
  <si>
    <t>31989M</t>
  </si>
  <si>
    <t>B0LWK60</t>
  </si>
  <si>
    <t>FR0000062465</t>
  </si>
  <si>
    <t>VERNEUIL PARTICIP.</t>
  </si>
  <si>
    <t>VRNL</t>
  </si>
  <si>
    <t>VERNEUIL PARTICIPATIONS</t>
  </si>
  <si>
    <t>FR0004186856</t>
  </si>
  <si>
    <t>VETOQUINOL</t>
  </si>
  <si>
    <t>VETO</t>
  </si>
  <si>
    <t>41357X</t>
  </si>
  <si>
    <t>B1GN292</t>
  </si>
  <si>
    <t>29/06/2009</t>
  </si>
  <si>
    <t>25,157</t>
  </si>
  <si>
    <t>FR0000031775</t>
  </si>
  <si>
    <t>VICAT</t>
  </si>
  <si>
    <t>VCT</t>
  </si>
  <si>
    <t>FR0000050049</t>
  </si>
  <si>
    <t>VIEL ET COMPAGNIE</t>
  </si>
  <si>
    <t>VIL</t>
  </si>
  <si>
    <t>VIEL ET CIE</t>
  </si>
  <si>
    <t>25/07/2000</t>
  </si>
  <si>
    <t>17,674</t>
  </si>
  <si>
    <t>FR0000052516</t>
  </si>
  <si>
    <t>VILMORIN &amp; CIE</t>
  </si>
  <si>
    <t>RIN</t>
  </si>
  <si>
    <t>B0WM393</t>
  </si>
  <si>
    <t>FR0000031577</t>
  </si>
  <si>
    <t>VIRBAC</t>
  </si>
  <si>
    <t>VIRP</t>
  </si>
  <si>
    <t>13/12/2005-18/03/2004</t>
  </si>
  <si>
    <t>41,772-11,495</t>
  </si>
  <si>
    <t>Acq. Rem. Int.-Acq. of Assets</t>
  </si>
  <si>
    <t>FR0000065765</t>
  </si>
  <si>
    <t>VISIODENT</t>
  </si>
  <si>
    <t>SDT</t>
  </si>
  <si>
    <t>FR0000066540</t>
  </si>
  <si>
    <t>VM MATERIAUX</t>
  </si>
  <si>
    <t>VMMA</t>
  </si>
  <si>
    <t>B01ZFZ3</t>
  </si>
  <si>
    <t>FR0004045847</t>
  </si>
  <si>
    <t>VOYAGEURS DU MONDE</t>
  </si>
  <si>
    <t>ALVDM</t>
  </si>
  <si>
    <t>36237X</t>
  </si>
  <si>
    <t>B04W1F3</t>
  </si>
  <si>
    <t>FR0010337444</t>
  </si>
  <si>
    <t>WEBORAMA</t>
  </si>
  <si>
    <t>ALWEB</t>
  </si>
  <si>
    <t>36135L</t>
  </si>
  <si>
    <t>B1747B1</t>
  </si>
  <si>
    <t>22/02/2010</t>
  </si>
  <si>
    <t>3,2</t>
  </si>
  <si>
    <t>FR0000121204</t>
  </si>
  <si>
    <t>WENDEL</t>
  </si>
  <si>
    <t>MF</t>
  </si>
  <si>
    <t>06/10/2009-20/02/2006-06/09/2004-28/05/2004-28/03/2002</t>
  </si>
  <si>
    <t>155-1011-660-660-79,302</t>
  </si>
  <si>
    <t>Acq. Maj. Int.-Merger-Acq. Maj. Int.-Acq. Maj. Int.-Acq. Rem. Int.</t>
  </si>
  <si>
    <t>FR0011471291</t>
  </si>
  <si>
    <t>YMAGIS</t>
  </si>
  <si>
    <t>MAGIS</t>
  </si>
  <si>
    <t>88330H</t>
  </si>
  <si>
    <t>B941H00</t>
  </si>
  <si>
    <t>FR0000125684</t>
  </si>
  <si>
    <t>ZODIAC AEROSPACE</t>
  </si>
  <si>
    <t>ZC</t>
  </si>
  <si>
    <t>05/04/2005-24/11/2004-07/05/2004-18/03/2004-16/06/2003-24/09/2002-28/10/1999-28/10/1999</t>
  </si>
  <si>
    <t>466,5-256,203-58,891-60-12,093-63,401-303,958-175,245</t>
  </si>
  <si>
    <t>Acq. of Assets-Acq. of Assets-Acq. of Assets-Merger-Acq. of Assets-Acq. of Assets-Acq. Maj. Int.-Acq. Rem. Int.</t>
  </si>
  <si>
    <t>FR0010298901</t>
  </si>
  <si>
    <t>ZUBLIN IMMOBILIERE</t>
  </si>
  <si>
    <t>ZIF</t>
  </si>
  <si>
    <t>32919J</t>
  </si>
  <si>
    <t>B10QRG9</t>
  </si>
  <si>
    <t>WC08001</t>
  </si>
  <si>
    <t>MARKET CAPITALIZATION</t>
  </si>
  <si>
    <t>2013 DS + TOB</t>
  </si>
  <si>
    <t>WC03501/WC08001</t>
  </si>
  <si>
    <t>BOOK TO MARKET</t>
  </si>
  <si>
    <t>(P)t</t>
  </si>
  <si>
    <t>(P)t-1</t>
  </si>
  <si>
    <t>Rpt</t>
  </si>
  <si>
    <t>Décile</t>
  </si>
  <si>
    <t>Nombre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</si>
  <si>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</si>
  <si>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</si>
  <si>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</si>
  <si>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</si>
  <si>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</si>
  <si>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</si>
  <si>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</si>
  <si>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</si>
  <si>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</si>
  <si>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</si>
  <si>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Quintile</t>
  </si>
  <si>
    <t>Moyenne Rpt</t>
  </si>
  <si>
    <t>D1.5</t>
  </si>
  <si>
    <t>D2.5</t>
  </si>
  <si>
    <t>D3.5</t>
  </si>
  <si>
    <t>D4.5</t>
  </si>
  <si>
    <t>D5.5</t>
  </si>
  <si>
    <t>D6.5</t>
  </si>
  <si>
    <t>D7.5</t>
  </si>
  <si>
    <t>D8.5</t>
  </si>
  <si>
    <t>D9.5</t>
  </si>
  <si>
    <t>D10.5</t>
  </si>
  <si>
    <t>Max Quintiles</t>
  </si>
  <si>
    <t>Min quintiles</t>
  </si>
  <si>
    <t>D1.1</t>
  </si>
  <si>
    <t>D2.1</t>
  </si>
  <si>
    <t>D3.1</t>
  </si>
  <si>
    <t>D4.1</t>
  </si>
  <si>
    <t>D6.1</t>
  </si>
  <si>
    <t>D7.1</t>
  </si>
  <si>
    <t>D8.1</t>
  </si>
  <si>
    <t>D9.1</t>
  </si>
  <si>
    <t>D10.1</t>
  </si>
  <si>
    <t>D5.1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</si>
</sst>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 wrapText="1"/>
    </xf>
    <xf numFmtId="0" fontId="0" fillId="2" borderId="0" xfId="0" applyFill="1"/>
    <xf numFmtId="0" fontId="1" fillId="3" borderId="0" xfId="0" applyFont="1" applyFill="1" applyAlignment="1">
      <alignment wrapText="1"/>
    </xf>
    <xf numFmtId="0" fontId="1" fillId="3" borderId="0" xfId="0" applyFont="1" applyFill="1"/>
    <xf numFmtId="0" fontId="1" fillId="4" borderId="0" xfId="0" applyFont="1" applyFill="1"/>
    <xf numFmtId="0" fontId="0" fillId="4" borderId="0" xfId="0" applyFill="1"/>
    <xf numFmtId="0" fontId="0" fillId="5" borderId="0" xfId="0" applyFill="1"/>
    <xf numFmtId="164" fontId="0" fillId="2" borderId="0" xfId="0" applyNumberFormat="1" applyFill="1" applyAlignment="1">
      <alignment horizontal="center" vertical="center"/>
    </xf>
    <xf numFmtId="0" fontId="1" fillId="5" borderId="0" xfId="0" applyFont="1" applyFill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6" borderId="0" xfId="0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0" fillId="7" borderId="1" xfId="0" applyFill="1" applyBorder="1"/>
    <xf numFmtId="0" fontId="0" fillId="0" borderId="1" xfId="0" applyFill="1" applyBorder="1"/>
    <xf numFmtId="0" fontId="0" fillId="0" borderId="0" xfId="0" applyFill="1" applyAlignment="1">
      <alignment horizontal="center"/>
    </xf>
    <xf numFmtId="0" fontId="0" fillId="2" borderId="1" xfId="0" applyFill="1" applyBorder="1"/>
    <xf numFmtId="0" fontId="0" fillId="0" borderId="2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8" borderId="0" xfId="0" applyFill="1"/>
    <xf numFmtId="0" fontId="1" fillId="8" borderId="0" xfId="0" applyFont="1" applyFill="1"/>
    <xf numFmtId="0" fontId="0" fillId="8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97"/>
  <sheetViews>
    <sheetView tabSelected="1" topLeftCell="X1" workbookViewId="0">
      <selection activeCell="AN13" sqref="AN13"/>
    </sheetView>
  </sheetViews>
  <sheetFormatPr baseColWidth="10" defaultRowHeight="15" x14ac:dyDescent="0.25"/>
  <cols>
    <col min="1" max="20" width="11.42578125" hidden="1" customWidth="1"/>
    <col min="21" max="25" width="11.42578125" customWidth="1"/>
    <col min="26" max="26" width="11.42578125" style="18"/>
    <col min="27" max="27" width="11.42578125" customWidth="1"/>
    <col min="28" max="29" width="11.42578125" hidden="1" customWidth="1"/>
    <col min="32" max="32" width="4.28515625" bestFit="1" customWidth="1"/>
    <col min="37" max="37" width="11.42578125" style="24"/>
  </cols>
  <sheetData>
    <row r="1" spans="1:43" ht="60" x14ac:dyDescent="0.25">
      <c r="A1" s="1" t="s">
        <v>0</v>
      </c>
      <c r="B1" s="1" t="s">
        <v>1</v>
      </c>
      <c r="C1" s="1" t="s">
        <v>0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2" t="s">
        <v>8</v>
      </c>
      <c r="K1" s="3" t="s">
        <v>9</v>
      </c>
      <c r="L1" s="11" t="s">
        <v>15</v>
      </c>
      <c r="M1" s="2" t="s">
        <v>10</v>
      </c>
      <c r="N1" s="2" t="s">
        <v>11</v>
      </c>
      <c r="O1" s="2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5" t="s">
        <v>1912</v>
      </c>
      <c r="V1" s="7" t="s">
        <v>1914</v>
      </c>
      <c r="W1" s="16" t="s">
        <v>1920</v>
      </c>
      <c r="X1" s="5" t="s">
        <v>1915</v>
      </c>
      <c r="Y1" s="7" t="s">
        <v>1914</v>
      </c>
      <c r="Z1" s="16" t="s">
        <v>1932</v>
      </c>
      <c r="AA1" s="10">
        <v>41640</v>
      </c>
      <c r="AB1" s="12" t="s">
        <v>1917</v>
      </c>
      <c r="AC1" s="12" t="s">
        <v>1918</v>
      </c>
      <c r="AD1" s="12" t="s">
        <v>1919</v>
      </c>
      <c r="AG1" s="13"/>
      <c r="AI1" s="14" t="s">
        <v>1920</v>
      </c>
      <c r="AJ1" s="15" t="s">
        <v>1921</v>
      </c>
    </row>
    <row r="2" spans="1:43" x14ac:dyDescent="0.25">
      <c r="A2" t="s">
        <v>63</v>
      </c>
      <c r="B2" t="s">
        <v>64</v>
      </c>
      <c r="C2" t="s">
        <v>63</v>
      </c>
      <c r="D2" t="s">
        <v>65</v>
      </c>
      <c r="E2" t="s">
        <v>37</v>
      </c>
      <c r="F2" t="s">
        <v>19</v>
      </c>
      <c r="G2" t="s">
        <v>20</v>
      </c>
      <c r="H2" t="s">
        <v>38</v>
      </c>
      <c r="I2" t="s">
        <v>64</v>
      </c>
      <c r="J2">
        <v>289334</v>
      </c>
      <c r="K2">
        <v>4069740</v>
      </c>
      <c r="L2" s="9" t="s">
        <v>32</v>
      </c>
      <c r="M2" t="s">
        <v>63</v>
      </c>
      <c r="N2" t="s">
        <v>22</v>
      </c>
      <c r="O2" t="s">
        <v>66</v>
      </c>
      <c r="P2" t="s">
        <v>67</v>
      </c>
      <c r="Q2" t="s">
        <v>67</v>
      </c>
      <c r="R2" t="s">
        <v>32</v>
      </c>
      <c r="S2" t="s">
        <v>32</v>
      </c>
      <c r="T2" t="s">
        <v>32</v>
      </c>
      <c r="U2" s="6" t="s">
        <v>1913</v>
      </c>
      <c r="V2" s="8">
        <v>7444</v>
      </c>
      <c r="W2" s="17" t="str">
        <f t="shared" ref="W2:W65" si="0">VLOOKUP(V2,$AH$2:$AI$11,2)</f>
        <v>D1</v>
      </c>
      <c r="X2" s="6" t="s">
        <v>1916</v>
      </c>
      <c r="Y2" s="8">
        <v>0.70472864051585171</v>
      </c>
      <c r="Z2" s="21" t="str">
        <f ca="1">VLOOKUP(Y2,OFFSET($AF$1,MATCH(W2,$AF:$AF,0)-1,2,COUNTIF($AF:$AF,W2),2),2)</f>
        <v>D1.2</v>
      </c>
      <c r="AA2">
        <v>0</v>
      </c>
      <c r="AB2">
        <v>3.12</v>
      </c>
      <c r="AC2">
        <v>2.73</v>
      </c>
      <c r="AD2">
        <f t="shared" ref="AD2:AD65" si="1">+(AB2-AC2)/AC2</f>
        <v>0.1428571428571429</v>
      </c>
      <c r="AG2" s="13">
        <v>0</v>
      </c>
      <c r="AH2" s="13">
        <f>PERCENTILE($V$2:$V$397,AG2)</f>
        <v>893</v>
      </c>
      <c r="AI2" s="14" t="s">
        <v>1922</v>
      </c>
      <c r="AJ2" s="15">
        <f>COUNTIF(W:W,AI2)</f>
        <v>40</v>
      </c>
    </row>
    <row r="3" spans="1:43" x14ac:dyDescent="0.25">
      <c r="A3" t="s">
        <v>288</v>
      </c>
      <c r="B3" t="s">
        <v>289</v>
      </c>
      <c r="C3" t="s">
        <v>288</v>
      </c>
      <c r="D3" t="s">
        <v>290</v>
      </c>
      <c r="E3" t="s">
        <v>18</v>
      </c>
      <c r="F3" t="s">
        <v>19</v>
      </c>
      <c r="G3" t="s">
        <v>20</v>
      </c>
      <c r="H3" t="s">
        <v>21</v>
      </c>
      <c r="I3" t="s">
        <v>289</v>
      </c>
      <c r="J3">
        <v>692168</v>
      </c>
      <c r="K3">
        <v>5590131</v>
      </c>
      <c r="L3" s="9" t="s">
        <v>32</v>
      </c>
      <c r="M3" t="s">
        <v>288</v>
      </c>
      <c r="N3" t="s">
        <v>22</v>
      </c>
      <c r="O3" t="s">
        <v>23</v>
      </c>
      <c r="P3" t="s">
        <v>24</v>
      </c>
      <c r="Q3" t="s">
        <v>61</v>
      </c>
      <c r="R3" t="s">
        <v>32</v>
      </c>
      <c r="S3" t="s">
        <v>32</v>
      </c>
      <c r="T3" t="s">
        <v>32</v>
      </c>
      <c r="U3" s="6" t="s">
        <v>1913</v>
      </c>
      <c r="V3" s="8">
        <v>5382</v>
      </c>
      <c r="W3" s="17" t="str">
        <f t="shared" si="0"/>
        <v>D1</v>
      </c>
      <c r="X3" s="6" t="s">
        <v>1916</v>
      </c>
      <c r="Y3" s="8">
        <v>2.0492382014121144</v>
      </c>
      <c r="Z3" s="21" t="str">
        <f t="shared" ref="Z3:Z66" ca="1" si="2">VLOOKUP(Y3,OFFSET($AF$1,MATCH(W3,$AF:$AF,0)-1,2,COUNTIF($AF:$AF,W3),2),2)</f>
        <v>D1.5</v>
      </c>
      <c r="AA3">
        <v>0</v>
      </c>
      <c r="AB3">
        <v>3.97</v>
      </c>
      <c r="AC3">
        <v>3.81</v>
      </c>
      <c r="AD3">
        <f t="shared" si="1"/>
        <v>4.1994750656168013E-2</v>
      </c>
      <c r="AG3" s="13">
        <v>0.1</v>
      </c>
      <c r="AH3" s="13">
        <f>PERCENTILE($V$2:$V$397,AG3)</f>
        <v>11232.5</v>
      </c>
      <c r="AI3" s="14" t="s">
        <v>1923</v>
      </c>
      <c r="AJ3" s="15">
        <f t="shared" ref="AJ3:AJ11" si="3">COUNTIF(W:W,AI3)</f>
        <v>39</v>
      </c>
    </row>
    <row r="4" spans="1:43" x14ac:dyDescent="0.25">
      <c r="A4" t="s">
        <v>448</v>
      </c>
      <c r="B4" t="s">
        <v>449</v>
      </c>
      <c r="C4" t="s">
        <v>448</v>
      </c>
      <c r="D4" t="s">
        <v>450</v>
      </c>
      <c r="E4" t="s">
        <v>37</v>
      </c>
      <c r="F4" t="s">
        <v>19</v>
      </c>
      <c r="G4" t="s">
        <v>20</v>
      </c>
      <c r="H4" t="s">
        <v>38</v>
      </c>
      <c r="I4" t="s">
        <v>449</v>
      </c>
      <c r="J4">
        <v>772597</v>
      </c>
      <c r="K4">
        <v>4189198</v>
      </c>
      <c r="L4" s="9" t="s">
        <v>32</v>
      </c>
      <c r="M4" t="s">
        <v>448</v>
      </c>
      <c r="N4" t="s">
        <v>22</v>
      </c>
      <c r="O4" t="s">
        <v>41</v>
      </c>
      <c r="P4" t="s">
        <v>42</v>
      </c>
      <c r="Q4" t="s">
        <v>43</v>
      </c>
      <c r="R4" t="s">
        <v>32</v>
      </c>
      <c r="S4" t="s">
        <v>32</v>
      </c>
      <c r="T4" t="s">
        <v>32</v>
      </c>
      <c r="U4" s="6" t="s">
        <v>1913</v>
      </c>
      <c r="V4" s="8">
        <v>6732</v>
      </c>
      <c r="W4" s="17" t="str">
        <f t="shared" si="0"/>
        <v>D1</v>
      </c>
      <c r="X4" s="6" t="s">
        <v>1916</v>
      </c>
      <c r="Y4" s="8">
        <v>1.0004661319073083</v>
      </c>
      <c r="Z4" s="21" t="str">
        <f t="shared" ca="1" si="2"/>
        <v>D1.3</v>
      </c>
      <c r="AA4">
        <v>0</v>
      </c>
      <c r="AB4">
        <v>14.020000000000001</v>
      </c>
      <c r="AC4">
        <v>14.020000000000001</v>
      </c>
      <c r="AD4">
        <f t="shared" si="1"/>
        <v>0</v>
      </c>
      <c r="AG4" s="13">
        <v>0.2</v>
      </c>
      <c r="AH4" s="13">
        <f t="shared" ref="AH4:AH11" si="4">PERCENTILE($V$2:$V$397,AG4)</f>
        <v>21722</v>
      </c>
      <c r="AI4" s="14" t="s">
        <v>1924</v>
      </c>
      <c r="AJ4" s="15">
        <f t="shared" si="3"/>
        <v>40</v>
      </c>
    </row>
    <row r="5" spans="1:43" x14ac:dyDescent="0.25">
      <c r="A5" t="s">
        <v>454</v>
      </c>
      <c r="B5" t="s">
        <v>455</v>
      </c>
      <c r="C5" t="s">
        <v>454</v>
      </c>
      <c r="D5" t="s">
        <v>456</v>
      </c>
      <c r="E5" t="s">
        <v>27</v>
      </c>
      <c r="F5" t="s">
        <v>19</v>
      </c>
      <c r="G5" t="s">
        <v>20</v>
      </c>
      <c r="H5" t="s">
        <v>28</v>
      </c>
      <c r="I5" t="s">
        <v>455</v>
      </c>
      <c r="J5" t="s">
        <v>457</v>
      </c>
      <c r="K5">
        <v>7262513</v>
      </c>
      <c r="L5" s="9" t="s">
        <v>32</v>
      </c>
      <c r="M5" t="s">
        <v>454</v>
      </c>
      <c r="N5" t="s">
        <v>22</v>
      </c>
      <c r="O5" t="s">
        <v>41</v>
      </c>
      <c r="P5" t="s">
        <v>42</v>
      </c>
      <c r="Q5" t="s">
        <v>90</v>
      </c>
      <c r="R5" t="s">
        <v>32</v>
      </c>
      <c r="S5" t="s">
        <v>32</v>
      </c>
      <c r="T5" t="s">
        <v>32</v>
      </c>
      <c r="U5" s="6" t="s">
        <v>1913</v>
      </c>
      <c r="V5" s="8">
        <v>6544</v>
      </c>
      <c r="W5" s="17" t="str">
        <f t="shared" si="0"/>
        <v>D1</v>
      </c>
      <c r="X5" s="6" t="s">
        <v>1916</v>
      </c>
      <c r="Y5" s="8">
        <v>0.92527506112469438</v>
      </c>
      <c r="Z5" s="21" t="str">
        <f t="shared" ca="1" si="2"/>
        <v>D1.2</v>
      </c>
      <c r="AA5">
        <v>0</v>
      </c>
      <c r="AB5">
        <v>3.7</v>
      </c>
      <c r="AC5">
        <v>1.74</v>
      </c>
      <c r="AD5">
        <f t="shared" si="1"/>
        <v>1.1264367816091956</v>
      </c>
      <c r="AG5" s="13">
        <v>0.3</v>
      </c>
      <c r="AH5" s="13">
        <f t="shared" si="4"/>
        <v>44875.5</v>
      </c>
      <c r="AI5" s="14" t="s">
        <v>1925</v>
      </c>
      <c r="AJ5" s="15">
        <f t="shared" si="3"/>
        <v>39</v>
      </c>
    </row>
    <row r="6" spans="1:43" x14ac:dyDescent="0.25">
      <c r="A6" t="s">
        <v>458</v>
      </c>
      <c r="B6" t="s">
        <v>459</v>
      </c>
      <c r="C6" t="s">
        <v>458</v>
      </c>
      <c r="D6" t="s">
        <v>460</v>
      </c>
      <c r="E6" t="s">
        <v>37</v>
      </c>
      <c r="F6" t="s">
        <v>19</v>
      </c>
      <c r="G6" t="s">
        <v>20</v>
      </c>
      <c r="H6" t="s">
        <v>38</v>
      </c>
      <c r="I6" t="s">
        <v>461</v>
      </c>
      <c r="J6">
        <v>866634</v>
      </c>
      <c r="K6">
        <v>5453610</v>
      </c>
      <c r="L6" s="9" t="s">
        <v>32</v>
      </c>
      <c r="M6" t="s">
        <v>458</v>
      </c>
      <c r="N6" t="s">
        <v>22</v>
      </c>
      <c r="O6" t="s">
        <v>66</v>
      </c>
      <c r="P6" t="s">
        <v>67</v>
      </c>
      <c r="Q6" t="s">
        <v>67</v>
      </c>
      <c r="R6" t="s">
        <v>32</v>
      </c>
      <c r="S6" t="s">
        <v>32</v>
      </c>
      <c r="T6" t="s">
        <v>32</v>
      </c>
      <c r="U6" s="6" t="s">
        <v>1913</v>
      </c>
      <c r="V6" s="8">
        <v>3966</v>
      </c>
      <c r="W6" s="17" t="str">
        <f t="shared" si="0"/>
        <v>D1</v>
      </c>
      <c r="X6" s="6" t="s">
        <v>1916</v>
      </c>
      <c r="Y6" s="8">
        <v>0.36459909228441756</v>
      </c>
      <c r="Z6" s="21" t="str">
        <f t="shared" ca="1" si="2"/>
        <v>D1.1</v>
      </c>
      <c r="AA6">
        <v>0</v>
      </c>
      <c r="AB6">
        <v>0.04</v>
      </c>
      <c r="AC6">
        <v>0.04</v>
      </c>
      <c r="AD6">
        <f t="shared" si="1"/>
        <v>0</v>
      </c>
      <c r="AG6" s="13">
        <v>0.4</v>
      </c>
      <c r="AH6" s="13">
        <f t="shared" si="4"/>
        <v>66924</v>
      </c>
      <c r="AI6" s="14" t="s">
        <v>1926</v>
      </c>
      <c r="AJ6" s="15">
        <f t="shared" si="3"/>
        <v>40</v>
      </c>
      <c r="AM6" s="27"/>
      <c r="AN6" s="28" t="s">
        <v>1944</v>
      </c>
      <c r="AP6" s="28" t="s">
        <v>1945</v>
      </c>
    </row>
    <row r="7" spans="1:43" x14ac:dyDescent="0.25">
      <c r="A7" t="s">
        <v>473</v>
      </c>
      <c r="B7" t="s">
        <v>474</v>
      </c>
      <c r="C7" t="s">
        <v>473</v>
      </c>
      <c r="D7" t="s">
        <v>475</v>
      </c>
      <c r="E7" t="s">
        <v>37</v>
      </c>
      <c r="F7" t="s">
        <v>19</v>
      </c>
      <c r="G7" t="s">
        <v>20</v>
      </c>
      <c r="H7" t="s">
        <v>38</v>
      </c>
      <c r="I7" t="s">
        <v>476</v>
      </c>
      <c r="J7">
        <v>997953</v>
      </c>
      <c r="K7">
        <v>4569206</v>
      </c>
      <c r="L7" s="9" t="s">
        <v>32</v>
      </c>
      <c r="M7" t="s">
        <v>473</v>
      </c>
      <c r="N7" t="s">
        <v>22</v>
      </c>
      <c r="O7" t="s">
        <v>56</v>
      </c>
      <c r="P7" t="s">
        <v>57</v>
      </c>
      <c r="Q7" t="s">
        <v>142</v>
      </c>
      <c r="R7" t="s">
        <v>32</v>
      </c>
      <c r="S7" t="s">
        <v>32</v>
      </c>
      <c r="T7" t="s">
        <v>32</v>
      </c>
      <c r="U7" s="6" t="s">
        <v>1913</v>
      </c>
      <c r="V7" s="8">
        <v>1705</v>
      </c>
      <c r="W7" s="17" t="str">
        <f t="shared" si="0"/>
        <v>D1</v>
      </c>
      <c r="X7" s="6" t="s">
        <v>1916</v>
      </c>
      <c r="Y7" s="8">
        <v>1.3201436950146626</v>
      </c>
      <c r="Z7" s="21" t="str">
        <f t="shared" ca="1" si="2"/>
        <v>D1.3</v>
      </c>
      <c r="AA7">
        <v>0</v>
      </c>
      <c r="AB7">
        <v>7.5600000000000005</v>
      </c>
      <c r="AC7">
        <v>7.61</v>
      </c>
      <c r="AD7">
        <f t="shared" si="1"/>
        <v>-6.5703022339027358E-3</v>
      </c>
      <c r="AG7" s="13">
        <v>0.5</v>
      </c>
      <c r="AH7" s="13">
        <f t="shared" si="4"/>
        <v>122273</v>
      </c>
      <c r="AI7" s="14" t="s">
        <v>1927</v>
      </c>
      <c r="AJ7" s="15">
        <f t="shared" si="3"/>
        <v>39</v>
      </c>
      <c r="AM7" s="29" t="s">
        <v>1934</v>
      </c>
      <c r="AN7" s="8">
        <v>4.1032066256105333</v>
      </c>
      <c r="AO7" s="29" t="s">
        <v>1946</v>
      </c>
      <c r="AP7" s="8">
        <v>0.22060470324748041</v>
      </c>
    </row>
    <row r="8" spans="1:43" x14ac:dyDescent="0.25">
      <c r="A8" t="s">
        <v>503</v>
      </c>
      <c r="B8" t="s">
        <v>504</v>
      </c>
      <c r="C8" t="s">
        <v>503</v>
      </c>
      <c r="D8" t="s">
        <v>505</v>
      </c>
      <c r="E8" t="s">
        <v>18</v>
      </c>
      <c r="F8" t="s">
        <v>19</v>
      </c>
      <c r="G8" t="s">
        <v>20</v>
      </c>
      <c r="H8" t="s">
        <v>21</v>
      </c>
      <c r="I8" t="s">
        <v>504</v>
      </c>
      <c r="J8">
        <v>881632</v>
      </c>
      <c r="K8">
        <v>5132243</v>
      </c>
      <c r="L8" s="9" t="s">
        <v>32</v>
      </c>
      <c r="M8" t="s">
        <v>503</v>
      </c>
      <c r="N8" t="s">
        <v>22</v>
      </c>
      <c r="O8" t="s">
        <v>29</v>
      </c>
      <c r="P8" t="s">
        <v>30</v>
      </c>
      <c r="Q8" t="s">
        <v>33</v>
      </c>
      <c r="R8" t="s">
        <v>32</v>
      </c>
      <c r="S8" t="s">
        <v>32</v>
      </c>
      <c r="T8" t="s">
        <v>32</v>
      </c>
      <c r="U8" s="6" t="s">
        <v>1913</v>
      </c>
      <c r="V8" s="8">
        <v>9812</v>
      </c>
      <c r="W8" s="17" t="str">
        <f t="shared" si="0"/>
        <v>D1</v>
      </c>
      <c r="X8" s="6" t="s">
        <v>1916</v>
      </c>
      <c r="Y8" s="8">
        <v>1.7355279249898083</v>
      </c>
      <c r="Z8" s="21" t="str">
        <f t="shared" ca="1" si="2"/>
        <v>D1.4</v>
      </c>
      <c r="AA8">
        <v>0</v>
      </c>
      <c r="AB8">
        <v>1.32</v>
      </c>
      <c r="AC8">
        <v>1.27</v>
      </c>
      <c r="AD8">
        <f t="shared" si="1"/>
        <v>3.9370078740157514E-2</v>
      </c>
      <c r="AG8" s="13">
        <v>0.6</v>
      </c>
      <c r="AH8" s="13">
        <f t="shared" si="4"/>
        <v>234386</v>
      </c>
      <c r="AI8" s="14" t="s">
        <v>1928</v>
      </c>
      <c r="AJ8" s="15">
        <f t="shared" si="3"/>
        <v>40</v>
      </c>
    </row>
    <row r="9" spans="1:43" x14ac:dyDescent="0.25">
      <c r="A9" t="s">
        <v>512</v>
      </c>
      <c r="B9" t="s">
        <v>513</v>
      </c>
      <c r="C9" t="s">
        <v>512</v>
      </c>
      <c r="D9" t="s">
        <v>514</v>
      </c>
      <c r="E9" t="s">
        <v>37</v>
      </c>
      <c r="F9" t="s">
        <v>19</v>
      </c>
      <c r="G9" t="s">
        <v>20</v>
      </c>
      <c r="H9" t="s">
        <v>38</v>
      </c>
      <c r="I9" t="s">
        <v>515</v>
      </c>
      <c r="J9">
        <v>672668</v>
      </c>
      <c r="K9">
        <v>5929456</v>
      </c>
      <c r="L9" s="9" t="s">
        <v>516</v>
      </c>
      <c r="M9" t="s">
        <v>512</v>
      </c>
      <c r="N9" t="s">
        <v>22</v>
      </c>
      <c r="O9" t="s">
        <v>66</v>
      </c>
      <c r="P9" t="s">
        <v>67</v>
      </c>
      <c r="Q9" t="s">
        <v>67</v>
      </c>
      <c r="R9" t="s">
        <v>516</v>
      </c>
      <c r="S9" t="s">
        <v>517</v>
      </c>
      <c r="T9" t="s">
        <v>518</v>
      </c>
      <c r="U9" s="6" t="s">
        <v>1913</v>
      </c>
      <c r="V9" s="8">
        <v>9542</v>
      </c>
      <c r="W9" s="17" t="str">
        <f t="shared" si="0"/>
        <v>D1</v>
      </c>
      <c r="X9" s="6" t="s">
        <v>1916</v>
      </c>
      <c r="Y9" s="8">
        <v>1.7935443303290715</v>
      </c>
      <c r="Z9" s="21" t="str">
        <f t="shared" ca="1" si="2"/>
        <v>D1.4</v>
      </c>
      <c r="AA9">
        <v>0</v>
      </c>
      <c r="AB9">
        <v>1.76</v>
      </c>
      <c r="AC9">
        <v>1.7000000000000002</v>
      </c>
      <c r="AD9">
        <f t="shared" si="1"/>
        <v>3.5294117647058719E-2</v>
      </c>
      <c r="AG9" s="13">
        <v>0.7</v>
      </c>
      <c r="AH9" s="13">
        <f t="shared" si="4"/>
        <v>377582.5</v>
      </c>
      <c r="AI9" s="14" t="s">
        <v>1929</v>
      </c>
      <c r="AJ9" s="15">
        <f t="shared" si="3"/>
        <v>39</v>
      </c>
    </row>
    <row r="10" spans="1:43" x14ac:dyDescent="0.25">
      <c r="A10" t="s">
        <v>524</v>
      </c>
      <c r="B10" t="s">
        <v>525</v>
      </c>
      <c r="C10" t="s">
        <v>524</v>
      </c>
      <c r="D10" t="s">
        <v>526</v>
      </c>
      <c r="E10" t="s">
        <v>37</v>
      </c>
      <c r="F10" t="s">
        <v>19</v>
      </c>
      <c r="G10" t="s">
        <v>20</v>
      </c>
      <c r="H10" t="s">
        <v>38</v>
      </c>
      <c r="I10" t="s">
        <v>525</v>
      </c>
      <c r="J10">
        <v>539934</v>
      </c>
      <c r="K10">
        <v>4228734</v>
      </c>
      <c r="L10" s="9" t="s">
        <v>32</v>
      </c>
      <c r="M10" t="s">
        <v>524</v>
      </c>
      <c r="N10" t="s">
        <v>22</v>
      </c>
      <c r="O10" t="s">
        <v>56</v>
      </c>
      <c r="P10" t="s">
        <v>57</v>
      </c>
      <c r="Q10" t="s">
        <v>59</v>
      </c>
      <c r="R10" t="s">
        <v>32</v>
      </c>
      <c r="S10" t="s">
        <v>32</v>
      </c>
      <c r="T10" t="s">
        <v>32</v>
      </c>
      <c r="U10" s="6" t="s">
        <v>1913</v>
      </c>
      <c r="V10" s="8">
        <v>7493</v>
      </c>
      <c r="W10" s="17" t="str">
        <f t="shared" si="0"/>
        <v>D1</v>
      </c>
      <c r="X10" s="6" t="s">
        <v>1916</v>
      </c>
      <c r="Y10" s="8">
        <v>2.2511677565728014</v>
      </c>
      <c r="Z10" s="21" t="str">
        <f t="shared" ca="1" si="2"/>
        <v>D1.5</v>
      </c>
      <c r="AA10">
        <v>0</v>
      </c>
      <c r="AB10">
        <v>101.01</v>
      </c>
      <c r="AC10">
        <v>103.99000000000001</v>
      </c>
      <c r="AD10">
        <f t="shared" si="1"/>
        <v>-2.8656601596307372E-2</v>
      </c>
      <c r="AG10" s="13">
        <v>0.8</v>
      </c>
      <c r="AH10" s="13">
        <f t="shared" si="4"/>
        <v>789100</v>
      </c>
      <c r="AI10" s="14" t="s">
        <v>1930</v>
      </c>
      <c r="AJ10" s="15">
        <f t="shared" si="3"/>
        <v>40</v>
      </c>
    </row>
    <row r="11" spans="1:43" x14ac:dyDescent="0.25">
      <c r="A11" t="s">
        <v>599</v>
      </c>
      <c r="B11" t="s">
        <v>600</v>
      </c>
      <c r="C11" t="s">
        <v>599</v>
      </c>
      <c r="D11" t="s">
        <v>601</v>
      </c>
      <c r="E11" t="s">
        <v>18</v>
      </c>
      <c r="F11" t="s">
        <v>19</v>
      </c>
      <c r="G11" t="s">
        <v>20</v>
      </c>
      <c r="H11" t="s">
        <v>21</v>
      </c>
      <c r="I11" t="s">
        <v>600</v>
      </c>
      <c r="J11">
        <v>276593</v>
      </c>
      <c r="K11">
        <v>5863491</v>
      </c>
      <c r="L11" s="9" t="s">
        <v>32</v>
      </c>
      <c r="M11" t="s">
        <v>599</v>
      </c>
      <c r="N11" t="s">
        <v>22</v>
      </c>
      <c r="O11" t="s">
        <v>41</v>
      </c>
      <c r="P11" t="s">
        <v>42</v>
      </c>
      <c r="Q11" t="s">
        <v>43</v>
      </c>
      <c r="R11" t="s">
        <v>32</v>
      </c>
      <c r="S11" t="s">
        <v>32</v>
      </c>
      <c r="T11" t="s">
        <v>32</v>
      </c>
      <c r="U11" s="6" t="s">
        <v>1913</v>
      </c>
      <c r="V11" s="8">
        <v>4099</v>
      </c>
      <c r="W11" s="17" t="str">
        <f t="shared" si="0"/>
        <v>D1</v>
      </c>
      <c r="X11" s="6" t="s">
        <v>1916</v>
      </c>
      <c r="Y11" s="8">
        <v>0.32324957306660163</v>
      </c>
      <c r="Z11" s="21" t="str">
        <f t="shared" ca="1" si="2"/>
        <v>D1.1</v>
      </c>
      <c r="AA11">
        <v>0</v>
      </c>
      <c r="AB11">
        <v>1.25</v>
      </c>
      <c r="AC11">
        <v>1.1800000000000002</v>
      </c>
      <c r="AD11">
        <f t="shared" si="1"/>
        <v>5.9322033898304941E-2</v>
      </c>
      <c r="AG11" s="13">
        <v>0.9</v>
      </c>
      <c r="AH11" s="13">
        <f t="shared" si="4"/>
        <v>2340650</v>
      </c>
      <c r="AI11" s="14" t="s">
        <v>1931</v>
      </c>
      <c r="AJ11" s="15">
        <f t="shared" si="3"/>
        <v>40</v>
      </c>
      <c r="AK11" s="25">
        <f>SUM(AJ2:AJ11)</f>
        <v>396</v>
      </c>
    </row>
    <row r="12" spans="1:43" x14ac:dyDescent="0.25">
      <c r="A12" t="s">
        <v>645</v>
      </c>
      <c r="B12" t="s">
        <v>646</v>
      </c>
      <c r="C12" t="s">
        <v>645</v>
      </c>
      <c r="D12" t="s">
        <v>647</v>
      </c>
      <c r="E12" t="s">
        <v>37</v>
      </c>
      <c r="F12" t="s">
        <v>19</v>
      </c>
      <c r="G12" t="s">
        <v>20</v>
      </c>
      <c r="H12" t="s">
        <v>38</v>
      </c>
      <c r="I12" t="s">
        <v>646</v>
      </c>
      <c r="J12">
        <v>885909</v>
      </c>
      <c r="K12">
        <v>5258901</v>
      </c>
      <c r="L12" s="9" t="s">
        <v>32</v>
      </c>
      <c r="M12" t="s">
        <v>645</v>
      </c>
      <c r="N12" t="s">
        <v>22</v>
      </c>
      <c r="O12" t="s">
        <v>66</v>
      </c>
      <c r="P12" t="s">
        <v>67</v>
      </c>
      <c r="Q12" t="s">
        <v>67</v>
      </c>
      <c r="R12" t="s">
        <v>32</v>
      </c>
      <c r="S12" t="s">
        <v>32</v>
      </c>
      <c r="T12" t="s">
        <v>32</v>
      </c>
      <c r="U12" s="6" t="s">
        <v>1913</v>
      </c>
      <c r="V12" s="8">
        <v>1333</v>
      </c>
      <c r="W12" s="17" t="str">
        <f t="shared" si="0"/>
        <v>D1</v>
      </c>
      <c r="X12" s="6" t="s">
        <v>1916</v>
      </c>
      <c r="Y12" s="8">
        <v>2.2438109527381846</v>
      </c>
      <c r="Z12" s="21" t="str">
        <f t="shared" ca="1" si="2"/>
        <v>D1.5</v>
      </c>
      <c r="AA12">
        <v>0</v>
      </c>
      <c r="AB12">
        <v>0.72000000000000008</v>
      </c>
      <c r="AC12">
        <v>0.66</v>
      </c>
      <c r="AD12">
        <f t="shared" si="1"/>
        <v>9.0909090909090981E-2</v>
      </c>
      <c r="AK12" s="26" t="s">
        <v>1933</v>
      </c>
      <c r="AM12" s="27"/>
      <c r="AN12" s="28" t="s">
        <v>1944</v>
      </c>
      <c r="AP12" s="28" t="s">
        <v>1945</v>
      </c>
      <c r="AQ12" s="27"/>
    </row>
    <row r="13" spans="1:43" x14ac:dyDescent="0.25">
      <c r="A13" t="s">
        <v>671</v>
      </c>
      <c r="B13" t="s">
        <v>672</v>
      </c>
      <c r="C13" t="s">
        <v>671</v>
      </c>
      <c r="D13" t="s">
        <v>673</v>
      </c>
      <c r="E13" t="s">
        <v>18</v>
      </c>
      <c r="F13" t="s">
        <v>19</v>
      </c>
      <c r="G13" t="s">
        <v>20</v>
      </c>
      <c r="H13" t="s">
        <v>21</v>
      </c>
      <c r="I13" t="s">
        <v>674</v>
      </c>
      <c r="J13" t="s">
        <v>675</v>
      </c>
      <c r="K13">
        <v>7559323</v>
      </c>
      <c r="L13" s="9" t="s">
        <v>32</v>
      </c>
      <c r="M13" t="s">
        <v>671</v>
      </c>
      <c r="N13" t="s">
        <v>22</v>
      </c>
      <c r="O13" t="s">
        <v>66</v>
      </c>
      <c r="P13" t="s">
        <v>67</v>
      </c>
      <c r="Q13" t="s">
        <v>67</v>
      </c>
      <c r="R13" t="s">
        <v>32</v>
      </c>
      <c r="S13" t="s">
        <v>32</v>
      </c>
      <c r="T13" t="s">
        <v>32</v>
      </c>
      <c r="U13" s="6" t="s">
        <v>1913</v>
      </c>
      <c r="V13" s="8">
        <v>3696</v>
      </c>
      <c r="W13" s="17" t="str">
        <f t="shared" si="0"/>
        <v>D1</v>
      </c>
      <c r="X13" s="6" t="s">
        <v>1916</v>
      </c>
      <c r="Y13" s="8">
        <v>3.5370670995670994</v>
      </c>
      <c r="Z13" s="21" t="str">
        <f t="shared" ca="1" si="2"/>
        <v>D1.5</v>
      </c>
      <c r="AA13">
        <v>0</v>
      </c>
      <c r="AB13">
        <v>3.4000000000000004</v>
      </c>
      <c r="AC13">
        <v>2.89</v>
      </c>
      <c r="AD13">
        <f t="shared" si="1"/>
        <v>0.17647058823529418</v>
      </c>
      <c r="AF13" s="19" t="s">
        <v>1922</v>
      </c>
      <c r="AG13" s="20">
        <f>MOD(AG12+0.2,1)-0.2</f>
        <v>0</v>
      </c>
      <c r="AH13" s="22">
        <f ca="1">IF(AG13=0,0,PERCENTILE(OFFSET($Y$1,MATCH(AF13,W:W,0)-1,,COUNTIF($W:$W,AF13)),AG13))</f>
        <v>0</v>
      </c>
      <c r="AI13" s="20" t="str">
        <f>AF13&amp;"."&amp;MOD(ROW()-13,5)+1</f>
        <v>D1.1</v>
      </c>
      <c r="AJ13" s="23">
        <f ca="1">COUNTIF(Z:Z,AI13)</f>
        <v>8</v>
      </c>
      <c r="AK13" s="24">
        <f ca="1">AVERAGEIF(Z$2:Z$397,AI13,AD$2:AD$397)</f>
        <v>2.9099229245731214E-2</v>
      </c>
      <c r="AM13" s="29" t="s">
        <v>1934</v>
      </c>
      <c r="AN13" s="8">
        <f t="array" aca="1" ref="AN13" ca="1">MAX(IF($Z$2:$Z$397=AM13,$Y$2:$Y$397,0))</f>
        <v>4.1032066256105333</v>
      </c>
      <c r="AO13" s="29" t="s">
        <v>1946</v>
      </c>
      <c r="AP13" s="8">
        <f t="array" aca="1" ref="AP13" ca="1">MIN(IF($Z$2:$Z$397=AO13,$Y$2:$Y$397,99999))</f>
        <v>0.22060470324748041</v>
      </c>
      <c r="AQ13" s="27"/>
    </row>
    <row r="14" spans="1:43" x14ac:dyDescent="0.25">
      <c r="A14" t="s">
        <v>681</v>
      </c>
      <c r="B14" t="s">
        <v>682</v>
      </c>
      <c r="C14" t="s">
        <v>681</v>
      </c>
      <c r="D14" t="s">
        <v>683</v>
      </c>
      <c r="E14" t="s">
        <v>27</v>
      </c>
      <c r="F14" t="s">
        <v>19</v>
      </c>
      <c r="G14" t="s">
        <v>20</v>
      </c>
      <c r="H14" t="s">
        <v>28</v>
      </c>
      <c r="I14" t="s">
        <v>682</v>
      </c>
      <c r="J14">
        <v>142568</v>
      </c>
      <c r="K14">
        <v>7035209</v>
      </c>
      <c r="L14" s="9" t="s">
        <v>32</v>
      </c>
      <c r="M14" t="s">
        <v>681</v>
      </c>
      <c r="N14" t="s">
        <v>22</v>
      </c>
      <c r="O14" t="s">
        <v>23</v>
      </c>
      <c r="P14" t="s">
        <v>24</v>
      </c>
      <c r="Q14" t="s">
        <v>25</v>
      </c>
      <c r="R14" t="s">
        <v>32</v>
      </c>
      <c r="S14" t="s">
        <v>32</v>
      </c>
      <c r="T14" t="s">
        <v>32</v>
      </c>
      <c r="U14" s="6" t="s">
        <v>1913</v>
      </c>
      <c r="V14" s="8">
        <v>1454</v>
      </c>
      <c r="W14" s="17" t="str">
        <f t="shared" si="0"/>
        <v>D1</v>
      </c>
      <c r="X14" s="6" t="s">
        <v>1916</v>
      </c>
      <c r="Y14" s="8">
        <v>1.9821182943603852</v>
      </c>
      <c r="Z14" s="21" t="str">
        <f t="shared" ca="1" si="2"/>
        <v>D1.4</v>
      </c>
      <c r="AA14">
        <v>0</v>
      </c>
      <c r="AB14">
        <v>1.05</v>
      </c>
      <c r="AC14">
        <v>1.1500000000000001</v>
      </c>
      <c r="AD14">
        <f t="shared" si="1"/>
        <v>-8.6956521739130502E-2</v>
      </c>
      <c r="AF14" s="19" t="s">
        <v>1922</v>
      </c>
      <c r="AG14" s="20">
        <f t="shared" ref="AG14:AG62" si="5">ROUND(MOD(AG13+0.2,1),1)</f>
        <v>0.2</v>
      </c>
      <c r="AH14" s="20">
        <f t="shared" ref="AH14:AH62" ca="1" si="6">IF(AG14=0,0,PERCENTILE(OFFSET($Y$1,MATCH(AF14,W:W,0)-1,,COUNTIF($W:$W,AF14)),AG14))</f>
        <v>0.68834786428764538</v>
      </c>
      <c r="AI14" s="20" t="str">
        <f t="shared" ref="AI14:AI62" si="7">AF14&amp;"."&amp;MOD(ROW()-13,5)+1</f>
        <v>D1.2</v>
      </c>
      <c r="AJ14" s="23">
        <f t="shared" ref="AJ14:AJ62" ca="1" si="8">COUNTIF(Z:Z,AI14)</f>
        <v>8</v>
      </c>
      <c r="AK14" s="24">
        <f t="shared" ref="AK14:AK62" ca="1" si="9">AVERAGEIF(Z$2:Z$397,AI14,AD$2:AD$397)</f>
        <v>0.52143396255817231</v>
      </c>
      <c r="AM14" s="29" t="s">
        <v>1935</v>
      </c>
      <c r="AN14" s="8">
        <f t="array" aca="1" ref="AN14" ca="1">MAX(IF($Z$2:$Z$397=AM14,$Y$2:$Y$397,0))</f>
        <v>4.7468146642695226</v>
      </c>
      <c r="AO14" s="29" t="s">
        <v>1947</v>
      </c>
      <c r="AP14" s="8">
        <f t="array" aca="1" ref="AP14" ca="1">MIN(IF($Z$2:$Z$397=AO14,$Y$2:$Y$397,99999))</f>
        <v>6.0957429186682129E-2</v>
      </c>
      <c r="AQ14" s="27"/>
    </row>
    <row r="15" spans="1:43" x14ac:dyDescent="0.25">
      <c r="A15" t="s">
        <v>684</v>
      </c>
      <c r="B15" t="s">
        <v>685</v>
      </c>
      <c r="C15" t="s">
        <v>684</v>
      </c>
      <c r="D15" t="s">
        <v>686</v>
      </c>
      <c r="E15" t="s">
        <v>37</v>
      </c>
      <c r="F15" t="s">
        <v>19</v>
      </c>
      <c r="G15" t="s">
        <v>20</v>
      </c>
      <c r="H15" t="s">
        <v>38</v>
      </c>
      <c r="I15" t="s">
        <v>685</v>
      </c>
      <c r="J15">
        <v>672579</v>
      </c>
      <c r="K15">
        <v>5700866</v>
      </c>
      <c r="L15" s="9" t="s">
        <v>687</v>
      </c>
      <c r="M15" t="s">
        <v>684</v>
      </c>
      <c r="N15" t="s">
        <v>22</v>
      </c>
      <c r="O15" t="s">
        <v>29</v>
      </c>
      <c r="P15" t="s">
        <v>30</v>
      </c>
      <c r="Q15" t="s">
        <v>33</v>
      </c>
      <c r="R15" t="s">
        <v>687</v>
      </c>
      <c r="S15" t="s">
        <v>688</v>
      </c>
      <c r="T15" t="s">
        <v>116</v>
      </c>
      <c r="U15" s="6" t="s">
        <v>1913</v>
      </c>
      <c r="V15" s="8">
        <v>4944</v>
      </c>
      <c r="W15" s="17" t="str">
        <f t="shared" si="0"/>
        <v>D1</v>
      </c>
      <c r="X15" s="6" t="s">
        <v>1916</v>
      </c>
      <c r="Y15" s="8">
        <v>0.9528721682847896</v>
      </c>
      <c r="Z15" s="21" t="str">
        <f t="shared" ca="1" si="2"/>
        <v>D1.3</v>
      </c>
      <c r="AA15">
        <v>0</v>
      </c>
      <c r="AB15">
        <v>3.2983000000000002</v>
      </c>
      <c r="AC15">
        <v>2.2284000000000002</v>
      </c>
      <c r="AD15">
        <f t="shared" si="1"/>
        <v>0.48012026566146115</v>
      </c>
      <c r="AF15" s="19" t="s">
        <v>1922</v>
      </c>
      <c r="AG15" s="20">
        <f t="shared" si="5"/>
        <v>0.4</v>
      </c>
      <c r="AH15" s="20">
        <f t="shared" ca="1" si="6"/>
        <v>0.9373428594222768</v>
      </c>
      <c r="AI15" s="20" t="str">
        <f t="shared" si="7"/>
        <v>D1.3</v>
      </c>
      <c r="AJ15" s="23">
        <f t="shared" ca="1" si="8"/>
        <v>8</v>
      </c>
      <c r="AK15" s="24">
        <f t="shared" ca="1" si="9"/>
        <v>0.10579971651741445</v>
      </c>
      <c r="AM15" s="29" t="s">
        <v>1936</v>
      </c>
      <c r="AN15" s="8">
        <f t="array" aca="1" ref="AN15" ca="1">MAX(IF($Z$2:$Z$397=AM15,$Y$2:$Y$397,0))</f>
        <v>3.2831743938317945</v>
      </c>
      <c r="AO15" s="29" t="s">
        <v>1948</v>
      </c>
      <c r="AP15" s="8">
        <f t="array" aca="1" ref="AP15" ca="1">MIN(IF($Z$2:$Z$397=AO15,$Y$2:$Y$397,99999))</f>
        <v>0.23652274415916782</v>
      </c>
      <c r="AQ15" s="27"/>
    </row>
    <row r="16" spans="1:43" x14ac:dyDescent="0.25">
      <c r="A16" t="s">
        <v>709</v>
      </c>
      <c r="B16" t="s">
        <v>710</v>
      </c>
      <c r="C16" t="s">
        <v>709</v>
      </c>
      <c r="D16" t="s">
        <v>711</v>
      </c>
      <c r="E16" t="s">
        <v>37</v>
      </c>
      <c r="F16" t="s">
        <v>19</v>
      </c>
      <c r="G16" t="s">
        <v>20</v>
      </c>
      <c r="H16" t="s">
        <v>38</v>
      </c>
      <c r="I16" t="s">
        <v>710</v>
      </c>
      <c r="J16">
        <v>288921</v>
      </c>
      <c r="K16">
        <v>5933640</v>
      </c>
      <c r="L16" s="9" t="s">
        <v>32</v>
      </c>
      <c r="M16" t="s">
        <v>709</v>
      </c>
      <c r="N16" t="s">
        <v>22</v>
      </c>
      <c r="O16" t="s">
        <v>23</v>
      </c>
      <c r="P16" t="s">
        <v>24</v>
      </c>
      <c r="Q16" t="s">
        <v>25</v>
      </c>
      <c r="R16" t="s">
        <v>32</v>
      </c>
      <c r="S16" t="s">
        <v>32</v>
      </c>
      <c r="T16" t="s">
        <v>32</v>
      </c>
      <c r="U16" s="6" t="s">
        <v>1913</v>
      </c>
      <c r="V16" s="8">
        <v>7551</v>
      </c>
      <c r="W16" s="17" t="str">
        <f t="shared" si="0"/>
        <v>D1</v>
      </c>
      <c r="X16" s="6" t="s">
        <v>1916</v>
      </c>
      <c r="Y16" s="8">
        <v>0.71579923188981587</v>
      </c>
      <c r="Z16" s="21" t="str">
        <f t="shared" ca="1" si="2"/>
        <v>D1.2</v>
      </c>
      <c r="AA16">
        <v>0</v>
      </c>
      <c r="AB16">
        <v>2.02</v>
      </c>
      <c r="AC16">
        <v>2</v>
      </c>
      <c r="AD16">
        <f t="shared" si="1"/>
        <v>1.0000000000000009E-2</v>
      </c>
      <c r="AF16" s="19" t="s">
        <v>1922</v>
      </c>
      <c r="AG16" s="20">
        <f t="shared" si="5"/>
        <v>0.6</v>
      </c>
      <c r="AH16" s="20">
        <f t="shared" ca="1" si="6"/>
        <v>1.3520544723287153</v>
      </c>
      <c r="AI16" s="20" t="str">
        <f t="shared" si="7"/>
        <v>D1.4</v>
      </c>
      <c r="AJ16" s="23">
        <f t="shared" ca="1" si="8"/>
        <v>8</v>
      </c>
      <c r="AK16" s="24">
        <f t="shared" ca="1" si="9"/>
        <v>5.2815312694202629E-2</v>
      </c>
      <c r="AM16" s="29" t="s">
        <v>1937</v>
      </c>
      <c r="AN16" s="8">
        <f t="array" aca="1" ref="AN16" ca="1">MAX(IF($Z$2:$Z$397=AM16,$Y$2:$Y$397,0))</f>
        <v>6.1408125810307963</v>
      </c>
      <c r="AO16" s="29" t="s">
        <v>1949</v>
      </c>
      <c r="AP16" s="8">
        <f t="array" aca="1" ref="AP16" ca="1">MIN(IF($Z$2:$Z$397=AO16,$Y$2:$Y$397,99999))</f>
        <v>9.3938101331816667E-2</v>
      </c>
      <c r="AQ16" s="27"/>
    </row>
    <row r="17" spans="1:43" x14ac:dyDescent="0.25">
      <c r="A17" t="s">
        <v>712</v>
      </c>
      <c r="B17" t="s">
        <v>713</v>
      </c>
      <c r="C17" t="s">
        <v>712</v>
      </c>
      <c r="D17" t="s">
        <v>714</v>
      </c>
      <c r="E17" t="s">
        <v>37</v>
      </c>
      <c r="F17" t="s">
        <v>19</v>
      </c>
      <c r="G17" t="s">
        <v>20</v>
      </c>
      <c r="H17" t="s">
        <v>38</v>
      </c>
      <c r="I17" t="s">
        <v>713</v>
      </c>
      <c r="J17">
        <v>276826</v>
      </c>
      <c r="K17">
        <v>5914548</v>
      </c>
      <c r="L17" s="9" t="s">
        <v>32</v>
      </c>
      <c r="M17" t="s">
        <v>712</v>
      </c>
      <c r="N17" t="s">
        <v>22</v>
      </c>
      <c r="O17" t="s">
        <v>106</v>
      </c>
      <c r="P17" t="s">
        <v>107</v>
      </c>
      <c r="Q17" t="s">
        <v>108</v>
      </c>
      <c r="R17" t="s">
        <v>32</v>
      </c>
      <c r="S17" t="s">
        <v>32</v>
      </c>
      <c r="T17" t="s">
        <v>32</v>
      </c>
      <c r="U17" s="6" t="s">
        <v>1913</v>
      </c>
      <c r="V17" s="8">
        <v>7891</v>
      </c>
      <c r="W17" s="17" t="str">
        <f t="shared" si="0"/>
        <v>D1</v>
      </c>
      <c r="X17" s="6" t="s">
        <v>1916</v>
      </c>
      <c r="Y17" s="8">
        <v>2.6066404764922062</v>
      </c>
      <c r="Z17" s="21" t="str">
        <f t="shared" ca="1" si="2"/>
        <v>D1.5</v>
      </c>
      <c r="AA17">
        <v>0</v>
      </c>
      <c r="AB17">
        <v>2.33</v>
      </c>
      <c r="AC17">
        <v>2.44</v>
      </c>
      <c r="AD17">
        <f t="shared" si="1"/>
        <v>-4.5081967213114707E-2</v>
      </c>
      <c r="AF17" s="19" t="s">
        <v>1922</v>
      </c>
      <c r="AG17" s="20">
        <f t="shared" si="5"/>
        <v>0.8</v>
      </c>
      <c r="AH17" s="20">
        <f t="shared" ca="1" si="6"/>
        <v>2.024669823818857</v>
      </c>
      <c r="AI17" s="20" t="str">
        <f t="shared" si="7"/>
        <v>D1.5</v>
      </c>
      <c r="AJ17" s="23">
        <f t="shared" ca="1" si="8"/>
        <v>8</v>
      </c>
      <c r="AK17" s="24">
        <f t="shared" ca="1" si="9"/>
        <v>0.12087206804174984</v>
      </c>
      <c r="AM17" s="29" t="s">
        <v>1938</v>
      </c>
      <c r="AN17" s="8">
        <f t="array" aca="1" ref="AN17" ca="1">MAX(IF($Z$2:$Z$397=AM17,$Y$2:$Y$397,0))</f>
        <v>3.7890290620047669</v>
      </c>
      <c r="AO17" s="29" t="s">
        <v>1955</v>
      </c>
      <c r="AP17" s="8">
        <f t="array" aca="1" ref="AP17" ca="1">MIN(IF($Z$2:$Z$397=AO17,$Y$2:$Y$397,99999))</f>
        <v>3.7909716551965476E-2</v>
      </c>
      <c r="AQ17" s="27"/>
    </row>
    <row r="18" spans="1:43" x14ac:dyDescent="0.25">
      <c r="A18" t="s">
        <v>739</v>
      </c>
      <c r="B18" t="s">
        <v>740</v>
      </c>
      <c r="C18" t="s">
        <v>739</v>
      </c>
      <c r="D18" t="s">
        <v>741</v>
      </c>
      <c r="E18" t="s">
        <v>37</v>
      </c>
      <c r="F18" t="s">
        <v>19</v>
      </c>
      <c r="G18" t="s">
        <v>20</v>
      </c>
      <c r="H18" t="s">
        <v>38</v>
      </c>
      <c r="I18" t="s">
        <v>740</v>
      </c>
      <c r="J18">
        <v>539971</v>
      </c>
      <c r="K18">
        <v>4192914</v>
      </c>
      <c r="L18" s="9" t="s">
        <v>32</v>
      </c>
      <c r="M18" t="s">
        <v>739</v>
      </c>
      <c r="N18" t="s">
        <v>22</v>
      </c>
      <c r="O18" t="s">
        <v>56</v>
      </c>
      <c r="P18" t="s">
        <v>57</v>
      </c>
      <c r="Q18" t="s">
        <v>59</v>
      </c>
      <c r="R18" t="s">
        <v>32</v>
      </c>
      <c r="S18" t="s">
        <v>32</v>
      </c>
      <c r="T18" t="s">
        <v>32</v>
      </c>
      <c r="U18" s="6" t="s">
        <v>1913</v>
      </c>
      <c r="V18" s="8">
        <v>7442</v>
      </c>
      <c r="W18" s="17" t="str">
        <f t="shared" si="0"/>
        <v>D1</v>
      </c>
      <c r="X18" s="6" t="s">
        <v>1916</v>
      </c>
      <c r="Y18" s="8">
        <v>0.70639613007256119</v>
      </c>
      <c r="Z18" s="21" t="str">
        <f t="shared" ca="1" si="2"/>
        <v>D1.2</v>
      </c>
      <c r="AA18">
        <v>0</v>
      </c>
      <c r="AB18">
        <v>0.4</v>
      </c>
      <c r="AC18">
        <v>0.11</v>
      </c>
      <c r="AD18">
        <f t="shared" si="1"/>
        <v>2.6363636363636367</v>
      </c>
      <c r="AF18" s="19" t="s">
        <v>1923</v>
      </c>
      <c r="AG18" s="20">
        <f t="shared" si="5"/>
        <v>0</v>
      </c>
      <c r="AH18" s="22">
        <f t="shared" ca="1" si="6"/>
        <v>0</v>
      </c>
      <c r="AI18" s="20" t="str">
        <f t="shared" si="7"/>
        <v>D2.1</v>
      </c>
      <c r="AJ18" s="23">
        <f t="shared" ca="1" si="8"/>
        <v>8</v>
      </c>
      <c r="AK18" s="24">
        <f t="shared" ca="1" si="9"/>
        <v>6.090986328698117E-3</v>
      </c>
      <c r="AM18" s="29" t="s">
        <v>1939</v>
      </c>
      <c r="AN18" s="8">
        <f t="array" aca="1" ref="AN18" ca="1">MAX(IF($Z$2:$Z$397=AM18,$Y$2:$Y$397,0))</f>
        <v>4.6075482066492413</v>
      </c>
      <c r="AO18" s="29" t="s">
        <v>1950</v>
      </c>
      <c r="AP18" s="8">
        <f t="array" aca="1" ref="AP18" ca="1">MIN(IF($Z$2:$Z$397=AO18,$Y$2:$Y$397,99999))</f>
        <v>0.14598726285626087</v>
      </c>
      <c r="AQ18" s="27"/>
    </row>
    <row r="19" spans="1:43" x14ac:dyDescent="0.25">
      <c r="A19" t="s">
        <v>770</v>
      </c>
      <c r="B19" t="s">
        <v>771</v>
      </c>
      <c r="C19" t="s">
        <v>770</v>
      </c>
      <c r="D19" t="s">
        <v>772</v>
      </c>
      <c r="E19" t="s">
        <v>37</v>
      </c>
      <c r="F19" t="s">
        <v>19</v>
      </c>
      <c r="G19" t="s">
        <v>20</v>
      </c>
      <c r="H19" t="s">
        <v>38</v>
      </c>
      <c r="I19" t="s">
        <v>773</v>
      </c>
      <c r="J19">
        <v>936648</v>
      </c>
      <c r="K19">
        <v>4332107</v>
      </c>
      <c r="L19" s="9" t="s">
        <v>32</v>
      </c>
      <c r="M19" t="s">
        <v>770</v>
      </c>
      <c r="N19" t="s">
        <v>22</v>
      </c>
      <c r="O19" t="s">
        <v>56</v>
      </c>
      <c r="P19" t="s">
        <v>57</v>
      </c>
      <c r="Q19" t="s">
        <v>142</v>
      </c>
      <c r="R19" t="s">
        <v>32</v>
      </c>
      <c r="S19" t="s">
        <v>32</v>
      </c>
      <c r="T19" t="s">
        <v>32</v>
      </c>
      <c r="U19" s="6" t="s">
        <v>1913</v>
      </c>
      <c r="V19" s="8">
        <v>5518</v>
      </c>
      <c r="W19" s="17" t="str">
        <f t="shared" si="0"/>
        <v>D1</v>
      </c>
      <c r="X19" s="6" t="s">
        <v>1916</v>
      </c>
      <c r="Y19" s="8">
        <v>0.94383381660021748</v>
      </c>
      <c r="Z19" s="21" t="str">
        <f t="shared" ca="1" si="2"/>
        <v>D1.3</v>
      </c>
      <c r="AA19">
        <v>0</v>
      </c>
      <c r="AB19">
        <v>24.200000000000003</v>
      </c>
      <c r="AC19">
        <v>22</v>
      </c>
      <c r="AD19">
        <f t="shared" si="1"/>
        <v>0.10000000000000013</v>
      </c>
      <c r="AF19" s="19" t="s">
        <v>1923</v>
      </c>
      <c r="AG19" s="20">
        <f t="shared" si="5"/>
        <v>0.2</v>
      </c>
      <c r="AH19" s="20">
        <f t="shared" ca="1" si="6"/>
        <v>0.65063395396528978</v>
      </c>
      <c r="AI19" s="20" t="str">
        <f t="shared" si="7"/>
        <v>D2.2</v>
      </c>
      <c r="AJ19" s="23">
        <f t="shared" ca="1" si="8"/>
        <v>8</v>
      </c>
      <c r="AK19" s="24">
        <f t="shared" ca="1" si="9"/>
        <v>4.6118683315178252E-2</v>
      </c>
      <c r="AM19" s="29" t="s">
        <v>1940</v>
      </c>
      <c r="AN19" s="8">
        <f t="array" aca="1" ref="AN19" ca="1">MAX(IF($Z$2:$Z$397=AM19,$Y$2:$Y$397,0))</f>
        <v>3.5555058367848105</v>
      </c>
      <c r="AO19" s="29" t="s">
        <v>1951</v>
      </c>
      <c r="AP19" s="8">
        <f t="array" aca="1" ref="AP19" ca="1">MIN(IF($Z$2:$Z$397=AO19,$Y$2:$Y$397,99999))</f>
        <v>0.14465454421339158</v>
      </c>
      <c r="AQ19" s="27"/>
    </row>
    <row r="20" spans="1:43" x14ac:dyDescent="0.25">
      <c r="A20" t="s">
        <v>774</v>
      </c>
      <c r="B20" t="s">
        <v>775</v>
      </c>
      <c r="C20" t="s">
        <v>774</v>
      </c>
      <c r="D20" t="s">
        <v>776</v>
      </c>
      <c r="E20" t="s">
        <v>37</v>
      </c>
      <c r="F20" t="s">
        <v>19</v>
      </c>
      <c r="G20" t="s">
        <v>20</v>
      </c>
      <c r="H20" t="s">
        <v>38</v>
      </c>
      <c r="I20" t="s">
        <v>777</v>
      </c>
      <c r="J20">
        <v>936808</v>
      </c>
      <c r="K20">
        <v>4776341</v>
      </c>
      <c r="L20" s="9" t="s">
        <v>32</v>
      </c>
      <c r="M20" t="s">
        <v>774</v>
      </c>
      <c r="N20" t="s">
        <v>22</v>
      </c>
      <c r="O20" t="s">
        <v>41</v>
      </c>
      <c r="P20" t="s">
        <v>42</v>
      </c>
      <c r="Q20" t="s">
        <v>43</v>
      </c>
      <c r="R20" t="s">
        <v>32</v>
      </c>
      <c r="S20" t="s">
        <v>32</v>
      </c>
      <c r="T20" t="s">
        <v>32</v>
      </c>
      <c r="U20" s="6" t="s">
        <v>1913</v>
      </c>
      <c r="V20" s="8">
        <v>6475</v>
      </c>
      <c r="W20" s="17" t="str">
        <f t="shared" si="0"/>
        <v>D1</v>
      </c>
      <c r="X20" s="6" t="s">
        <v>1916</v>
      </c>
      <c r="Y20" s="8">
        <v>1.177142857142857</v>
      </c>
      <c r="Z20" s="21" t="str">
        <f t="shared" ca="1" si="2"/>
        <v>D1.3</v>
      </c>
      <c r="AA20">
        <v>0</v>
      </c>
      <c r="AB20">
        <v>57.99</v>
      </c>
      <c r="AC20">
        <v>51</v>
      </c>
      <c r="AD20">
        <f t="shared" si="1"/>
        <v>0.13705882352941182</v>
      </c>
      <c r="AF20" s="19" t="s">
        <v>1923</v>
      </c>
      <c r="AG20" s="20">
        <f t="shared" si="5"/>
        <v>0.4</v>
      </c>
      <c r="AH20" s="20">
        <f t="shared" ca="1" si="6"/>
        <v>0.86752147677650449</v>
      </c>
      <c r="AI20" s="20" t="str">
        <f t="shared" si="7"/>
        <v>D2.3</v>
      </c>
      <c r="AJ20" s="23">
        <f t="shared" ca="1" si="8"/>
        <v>7</v>
      </c>
      <c r="AK20" s="24">
        <f t="shared" ca="1" si="9"/>
        <v>6.3337427028913595E-3</v>
      </c>
      <c r="AM20" s="29" t="s">
        <v>1941</v>
      </c>
      <c r="AN20" s="8">
        <f t="array" aca="1" ref="AN20" ca="1">MAX(IF($Z$2:$Z$397=AM20,$Y$2:$Y$397,0))</f>
        <v>3.6083323761055981</v>
      </c>
      <c r="AO20" s="29" t="s">
        <v>1952</v>
      </c>
      <c r="AP20" s="8">
        <f t="array" aca="1" ref="AP20" ca="1">MIN(IF($Z$2:$Z$397=AO20,$Y$2:$Y$397,99999))</f>
        <v>7.6424931610925167E-4</v>
      </c>
      <c r="AQ20" s="27"/>
    </row>
    <row r="21" spans="1:43" x14ac:dyDescent="0.25">
      <c r="A21" t="s">
        <v>814</v>
      </c>
      <c r="B21" t="s">
        <v>815</v>
      </c>
      <c r="C21" t="s">
        <v>814</v>
      </c>
      <c r="D21" t="s">
        <v>816</v>
      </c>
      <c r="E21" t="s">
        <v>37</v>
      </c>
      <c r="F21" t="s">
        <v>19</v>
      </c>
      <c r="G21" t="s">
        <v>20</v>
      </c>
      <c r="H21" t="s">
        <v>38</v>
      </c>
      <c r="I21" t="s">
        <v>817</v>
      </c>
      <c r="J21">
        <v>685867</v>
      </c>
      <c r="K21">
        <v>5562594</v>
      </c>
      <c r="L21" s="9" t="s">
        <v>32</v>
      </c>
      <c r="M21" t="s">
        <v>814</v>
      </c>
      <c r="N21" t="s">
        <v>22</v>
      </c>
      <c r="O21" t="s">
        <v>29</v>
      </c>
      <c r="P21" t="s">
        <v>42</v>
      </c>
      <c r="Q21" t="s">
        <v>43</v>
      </c>
      <c r="R21" t="s">
        <v>32</v>
      </c>
      <c r="S21" t="s">
        <v>32</v>
      </c>
      <c r="T21" t="s">
        <v>32</v>
      </c>
      <c r="U21" s="6" t="s">
        <v>1913</v>
      </c>
      <c r="V21" s="8">
        <v>1920</v>
      </c>
      <c r="W21" s="17" t="str">
        <f t="shared" si="0"/>
        <v>D1</v>
      </c>
      <c r="X21" s="6" t="s">
        <v>1916</v>
      </c>
      <c r="Y21" s="8">
        <v>0.29895937499999997</v>
      </c>
      <c r="Z21" s="21" t="str">
        <f t="shared" ca="1" si="2"/>
        <v>D1.1</v>
      </c>
      <c r="AA21">
        <v>0</v>
      </c>
      <c r="AB21">
        <v>1.19</v>
      </c>
      <c r="AC21">
        <v>1.2</v>
      </c>
      <c r="AD21">
        <f t="shared" si="1"/>
        <v>-8.3333333333333419E-3</v>
      </c>
      <c r="AF21" s="19" t="s">
        <v>1923</v>
      </c>
      <c r="AG21" s="20">
        <f t="shared" si="5"/>
        <v>0.6</v>
      </c>
      <c r="AH21" s="20">
        <f t="shared" ca="1" si="6"/>
        <v>1.2921589243846296</v>
      </c>
      <c r="AI21" s="20" t="str">
        <f t="shared" si="7"/>
        <v>D2.4</v>
      </c>
      <c r="AJ21" s="23">
        <f t="shared" ca="1" si="8"/>
        <v>8</v>
      </c>
      <c r="AK21" s="24">
        <f t="shared" ca="1" si="9"/>
        <v>0.38598050113374105</v>
      </c>
      <c r="AM21" s="29" t="s">
        <v>1942</v>
      </c>
      <c r="AN21" s="8">
        <f t="array" aca="1" ref="AN21" ca="1">MAX(IF($Z$2:$Z$397=AM21,$Y$2:$Y$397,0))</f>
        <v>3.3603997119311431</v>
      </c>
      <c r="AO21" s="29" t="s">
        <v>1953</v>
      </c>
      <c r="AP21" s="8">
        <f t="array" aca="1" ref="AP21" ca="1">MIN(IF($Z$2:$Z$397=AO21,$Y$2:$Y$397,99999))</f>
        <v>9.2204318571344451E-2</v>
      </c>
      <c r="AQ21" s="27"/>
    </row>
    <row r="22" spans="1:43" x14ac:dyDescent="0.25">
      <c r="A22" t="s">
        <v>963</v>
      </c>
      <c r="B22" t="s">
        <v>964</v>
      </c>
      <c r="C22" t="s">
        <v>963</v>
      </c>
      <c r="D22" t="s">
        <v>965</v>
      </c>
      <c r="E22" t="s">
        <v>37</v>
      </c>
      <c r="F22" t="s">
        <v>19</v>
      </c>
      <c r="G22" t="s">
        <v>20</v>
      </c>
      <c r="H22" t="s">
        <v>38</v>
      </c>
      <c r="I22" t="s">
        <v>964</v>
      </c>
      <c r="J22">
        <v>692015</v>
      </c>
      <c r="K22">
        <v>5916425</v>
      </c>
      <c r="L22" s="9" t="s">
        <v>966</v>
      </c>
      <c r="M22" t="s">
        <v>963</v>
      </c>
      <c r="N22" t="s">
        <v>22</v>
      </c>
      <c r="O22" t="s">
        <v>66</v>
      </c>
      <c r="P22" t="s">
        <v>67</v>
      </c>
      <c r="Q22" t="s">
        <v>67</v>
      </c>
      <c r="R22" t="s">
        <v>966</v>
      </c>
      <c r="S22" t="s">
        <v>967</v>
      </c>
      <c r="T22" t="s">
        <v>181</v>
      </c>
      <c r="U22" s="6" t="s">
        <v>1913</v>
      </c>
      <c r="V22" s="8">
        <v>11020</v>
      </c>
      <c r="W22" s="17" t="str">
        <f t="shared" si="0"/>
        <v>D1</v>
      </c>
      <c r="X22" s="6" t="s">
        <v>1916</v>
      </c>
      <c r="Y22" s="8">
        <v>1.7319419237749547</v>
      </c>
      <c r="Z22" s="21" t="str">
        <f t="shared" ca="1" si="2"/>
        <v>D1.4</v>
      </c>
      <c r="AA22">
        <v>0</v>
      </c>
      <c r="AB22">
        <v>0.89</v>
      </c>
      <c r="AC22">
        <v>0.75</v>
      </c>
      <c r="AD22">
        <f t="shared" si="1"/>
        <v>0.18666666666666668</v>
      </c>
      <c r="AF22" s="19" t="s">
        <v>1923</v>
      </c>
      <c r="AG22" s="20">
        <f t="shared" si="5"/>
        <v>0.8</v>
      </c>
      <c r="AH22" s="20">
        <f t="shared" ca="1" si="6"/>
        <v>1.8816516967113626</v>
      </c>
      <c r="AI22" s="20" t="str">
        <f t="shared" si="7"/>
        <v>D2.5</v>
      </c>
      <c r="AJ22" s="23">
        <f t="shared" ca="1" si="8"/>
        <v>8</v>
      </c>
      <c r="AK22" s="24">
        <f t="shared" ca="1" si="9"/>
        <v>0.11779841456775191</v>
      </c>
      <c r="AM22" s="29" t="s">
        <v>1943</v>
      </c>
      <c r="AN22" s="8">
        <f t="array" aca="1" ref="AN22" ca="1">MAX(IF($Z$2:$Z$397=AM22,$Y$2:$Y$397,0))</f>
        <v>2.1317292189699741</v>
      </c>
      <c r="AO22" s="29" t="s">
        <v>1954</v>
      </c>
      <c r="AP22" s="8">
        <f t="array" aca="1" ref="AP22" ca="1">MIN(IF($Z$2:$Z$397=AO22,$Y$2:$Y$397,99999))</f>
        <v>7.7433574903218727E-2</v>
      </c>
      <c r="AQ22" s="27"/>
    </row>
    <row r="23" spans="1:43" x14ac:dyDescent="0.25">
      <c r="A23" t="s">
        <v>968</v>
      </c>
      <c r="B23" t="s">
        <v>969</v>
      </c>
      <c r="C23" t="s">
        <v>968</v>
      </c>
      <c r="D23" t="s">
        <v>970</v>
      </c>
      <c r="E23" t="s">
        <v>37</v>
      </c>
      <c r="F23" t="s">
        <v>19</v>
      </c>
      <c r="G23" t="s">
        <v>20</v>
      </c>
      <c r="H23" t="s">
        <v>38</v>
      </c>
      <c r="I23" t="s">
        <v>969</v>
      </c>
      <c r="J23">
        <v>885298</v>
      </c>
      <c r="K23">
        <v>5187942</v>
      </c>
      <c r="L23" s="9" t="s">
        <v>32</v>
      </c>
      <c r="M23" t="s">
        <v>968</v>
      </c>
      <c r="N23" t="s">
        <v>22</v>
      </c>
      <c r="O23" t="s">
        <v>41</v>
      </c>
      <c r="P23" t="s">
        <v>42</v>
      </c>
      <c r="Q23" t="s">
        <v>43</v>
      </c>
      <c r="R23" t="s">
        <v>32</v>
      </c>
      <c r="S23" t="s">
        <v>32</v>
      </c>
      <c r="T23" t="s">
        <v>32</v>
      </c>
      <c r="U23" s="6" t="s">
        <v>1913</v>
      </c>
      <c r="V23" s="8">
        <v>9418</v>
      </c>
      <c r="W23" s="17" t="str">
        <f t="shared" si="0"/>
        <v>D1</v>
      </c>
      <c r="X23" s="6" t="s">
        <v>1916</v>
      </c>
      <c r="Y23" s="8">
        <v>4.1032066256105333</v>
      </c>
      <c r="Z23" s="21" t="str">
        <f t="shared" ca="1" si="2"/>
        <v>D1.5</v>
      </c>
      <c r="AA23">
        <v>0</v>
      </c>
      <c r="AB23">
        <v>0.96000000000000008</v>
      </c>
      <c r="AC23">
        <v>1.23</v>
      </c>
      <c r="AD23">
        <f t="shared" si="1"/>
        <v>-0.21951219512195114</v>
      </c>
      <c r="AF23" s="19" t="s">
        <v>1924</v>
      </c>
      <c r="AG23" s="20">
        <f t="shared" si="5"/>
        <v>0</v>
      </c>
      <c r="AH23" s="22">
        <f t="shared" ca="1" si="6"/>
        <v>0</v>
      </c>
      <c r="AI23" s="20" t="str">
        <f t="shared" si="7"/>
        <v>D3.1</v>
      </c>
      <c r="AJ23" s="23">
        <f t="shared" ca="1" si="8"/>
        <v>8</v>
      </c>
      <c r="AK23" s="24">
        <f t="shared" ca="1" si="9"/>
        <v>0.13076886255451159</v>
      </c>
    </row>
    <row r="24" spans="1:43" x14ac:dyDescent="0.25">
      <c r="A24" t="s">
        <v>1044</v>
      </c>
      <c r="B24" t="s">
        <v>1045</v>
      </c>
      <c r="C24" t="s">
        <v>1044</v>
      </c>
      <c r="D24" t="s">
        <v>1046</v>
      </c>
      <c r="E24" t="s">
        <v>27</v>
      </c>
      <c r="F24" t="s">
        <v>19</v>
      </c>
      <c r="G24" t="s">
        <v>20</v>
      </c>
      <c r="H24" t="s">
        <v>28</v>
      </c>
      <c r="I24" t="s">
        <v>1045</v>
      </c>
      <c r="J24">
        <v>685506</v>
      </c>
      <c r="K24">
        <v>5539004</v>
      </c>
      <c r="L24" s="9" t="s">
        <v>32</v>
      </c>
      <c r="M24" t="s">
        <v>1044</v>
      </c>
      <c r="N24" t="s">
        <v>22</v>
      </c>
      <c r="O24" t="s">
        <v>23</v>
      </c>
      <c r="P24" t="s">
        <v>24</v>
      </c>
      <c r="Q24" t="s">
        <v>25</v>
      </c>
      <c r="R24" t="s">
        <v>32</v>
      </c>
      <c r="S24" t="s">
        <v>32</v>
      </c>
      <c r="T24" t="s">
        <v>32</v>
      </c>
      <c r="U24" s="6" t="s">
        <v>1913</v>
      </c>
      <c r="V24" s="8">
        <v>4892</v>
      </c>
      <c r="W24" s="17" t="str">
        <f t="shared" si="0"/>
        <v>D1</v>
      </c>
      <c r="X24" s="6" t="s">
        <v>1916</v>
      </c>
      <c r="Y24" s="8">
        <v>0.86692559280457893</v>
      </c>
      <c r="Z24" s="21" t="str">
        <f t="shared" ca="1" si="2"/>
        <v>D1.2</v>
      </c>
      <c r="AA24">
        <v>0</v>
      </c>
      <c r="AB24">
        <v>5.6400000000000006</v>
      </c>
      <c r="AC24">
        <v>5.9</v>
      </c>
      <c r="AD24">
        <f t="shared" si="1"/>
        <v>-4.4067796610169456E-2</v>
      </c>
      <c r="AF24" s="19" t="s">
        <v>1924</v>
      </c>
      <c r="AG24" s="20">
        <f t="shared" si="5"/>
        <v>0.2</v>
      </c>
      <c r="AH24" s="20">
        <f t="shared" ca="1" si="6"/>
        <v>0.4613854490782795</v>
      </c>
      <c r="AI24" s="20" t="str">
        <f t="shared" si="7"/>
        <v>D3.2</v>
      </c>
      <c r="AJ24" s="23">
        <f t="shared" ca="1" si="8"/>
        <v>8</v>
      </c>
      <c r="AK24" s="24">
        <f t="shared" ca="1" si="9"/>
        <v>9.2546321366503315E-2</v>
      </c>
    </row>
    <row r="25" spans="1:43" x14ac:dyDescent="0.25">
      <c r="A25" t="s">
        <v>1047</v>
      </c>
      <c r="B25" t="s">
        <v>1048</v>
      </c>
      <c r="C25" t="s">
        <v>1047</v>
      </c>
      <c r="D25" t="s">
        <v>1049</v>
      </c>
      <c r="E25" t="s">
        <v>37</v>
      </c>
      <c r="F25" t="s">
        <v>19</v>
      </c>
      <c r="G25" t="s">
        <v>20</v>
      </c>
      <c r="H25" t="s">
        <v>38</v>
      </c>
      <c r="I25" t="s">
        <v>1050</v>
      </c>
      <c r="J25" t="s">
        <v>1051</v>
      </c>
      <c r="K25">
        <v>7342330</v>
      </c>
      <c r="L25" s="9" t="s">
        <v>1052</v>
      </c>
      <c r="M25" t="s">
        <v>1047</v>
      </c>
      <c r="N25" t="s">
        <v>22</v>
      </c>
      <c r="O25" t="s">
        <v>62</v>
      </c>
      <c r="P25" t="s">
        <v>62</v>
      </c>
      <c r="Q25" t="s">
        <v>62</v>
      </c>
      <c r="R25" t="s">
        <v>1052</v>
      </c>
      <c r="S25" t="s">
        <v>1053</v>
      </c>
      <c r="T25" t="s">
        <v>201</v>
      </c>
      <c r="U25" s="6" t="s">
        <v>1913</v>
      </c>
      <c r="V25" s="8">
        <v>5648</v>
      </c>
      <c r="W25" s="17" t="str">
        <f t="shared" si="0"/>
        <v>D1</v>
      </c>
      <c r="X25" s="6" t="s">
        <v>1916</v>
      </c>
      <c r="Y25" s="8">
        <v>0.91944050991501414</v>
      </c>
      <c r="Z25" s="21" t="str">
        <f t="shared" ca="1" si="2"/>
        <v>D1.2</v>
      </c>
      <c r="AA25">
        <v>0</v>
      </c>
      <c r="AB25">
        <v>0.43</v>
      </c>
      <c r="AC25">
        <v>0.43</v>
      </c>
      <c r="AD25">
        <f t="shared" si="1"/>
        <v>0</v>
      </c>
      <c r="AF25" s="19" t="s">
        <v>1924</v>
      </c>
      <c r="AG25" s="20">
        <f t="shared" si="5"/>
        <v>0.4</v>
      </c>
      <c r="AH25" s="20">
        <f t="shared" ca="1" si="6"/>
        <v>0.87897272945966165</v>
      </c>
      <c r="AI25" s="20" t="str">
        <f t="shared" si="7"/>
        <v>D3.3</v>
      </c>
      <c r="AJ25" s="23">
        <f t="shared" ca="1" si="8"/>
        <v>8</v>
      </c>
      <c r="AK25" s="24">
        <f t="shared" ca="1" si="9"/>
        <v>1.0729319966605502E-3</v>
      </c>
    </row>
    <row r="26" spans="1:43" x14ac:dyDescent="0.25">
      <c r="A26" t="s">
        <v>1061</v>
      </c>
      <c r="B26" t="s">
        <v>1062</v>
      </c>
      <c r="C26" t="s">
        <v>1061</v>
      </c>
      <c r="D26" t="s">
        <v>1063</v>
      </c>
      <c r="E26" t="s">
        <v>37</v>
      </c>
      <c r="F26" t="s">
        <v>19</v>
      </c>
      <c r="G26" t="s">
        <v>20</v>
      </c>
      <c r="H26" t="s">
        <v>38</v>
      </c>
      <c r="I26" t="s">
        <v>1062</v>
      </c>
      <c r="J26">
        <v>682871</v>
      </c>
      <c r="K26">
        <v>5483640</v>
      </c>
      <c r="L26" s="9" t="s">
        <v>32</v>
      </c>
      <c r="M26" t="s">
        <v>1061</v>
      </c>
      <c r="N26" t="s">
        <v>22</v>
      </c>
      <c r="O26" t="s">
        <v>66</v>
      </c>
      <c r="P26" t="s">
        <v>67</v>
      </c>
      <c r="Q26" t="s">
        <v>67</v>
      </c>
      <c r="R26" t="s">
        <v>32</v>
      </c>
      <c r="S26" t="s">
        <v>32</v>
      </c>
      <c r="T26" t="s">
        <v>32</v>
      </c>
      <c r="U26" s="6" t="s">
        <v>1913</v>
      </c>
      <c r="V26" s="8">
        <v>7884</v>
      </c>
      <c r="W26" s="17" t="str">
        <f t="shared" si="0"/>
        <v>D1</v>
      </c>
      <c r="X26" s="6" t="s">
        <v>1916</v>
      </c>
      <c r="Y26" s="8">
        <v>1.9955606291222729</v>
      </c>
      <c r="Z26" s="21" t="str">
        <f t="shared" ca="1" si="2"/>
        <v>D1.4</v>
      </c>
      <c r="AA26">
        <v>0</v>
      </c>
      <c r="AB26">
        <v>5.65</v>
      </c>
      <c r="AC26">
        <v>4.9000000000000004</v>
      </c>
      <c r="AD26">
        <f t="shared" si="1"/>
        <v>0.15306122448979589</v>
      </c>
      <c r="AF26" s="19" t="s">
        <v>1924</v>
      </c>
      <c r="AG26" s="20">
        <f t="shared" si="5"/>
        <v>0.6</v>
      </c>
      <c r="AH26" s="20">
        <f t="shared" ca="1" si="6"/>
        <v>1.4649541907325616</v>
      </c>
      <c r="AI26" s="20" t="str">
        <f t="shared" si="7"/>
        <v>D3.4</v>
      </c>
      <c r="AJ26" s="23">
        <f t="shared" ca="1" si="8"/>
        <v>8</v>
      </c>
      <c r="AK26" s="24">
        <f t="shared" ca="1" si="9"/>
        <v>3.2569522207310485E-2</v>
      </c>
    </row>
    <row r="27" spans="1:43" x14ac:dyDescent="0.25">
      <c r="A27" t="s">
        <v>1081</v>
      </c>
      <c r="B27" t="s">
        <v>1082</v>
      </c>
      <c r="C27" t="s">
        <v>1081</v>
      </c>
      <c r="D27" t="s">
        <v>1083</v>
      </c>
      <c r="E27" t="s">
        <v>37</v>
      </c>
      <c r="F27" t="s">
        <v>19</v>
      </c>
      <c r="G27" t="s">
        <v>20</v>
      </c>
      <c r="H27" t="s">
        <v>38</v>
      </c>
      <c r="I27" t="s">
        <v>1082</v>
      </c>
      <c r="J27">
        <v>692927</v>
      </c>
      <c r="K27">
        <v>5679610</v>
      </c>
      <c r="L27" s="9" t="s">
        <v>32</v>
      </c>
      <c r="M27" t="s">
        <v>1081</v>
      </c>
      <c r="N27" t="s">
        <v>22</v>
      </c>
      <c r="O27" t="s">
        <v>66</v>
      </c>
      <c r="P27" t="s">
        <v>67</v>
      </c>
      <c r="Q27" t="s">
        <v>67</v>
      </c>
      <c r="R27" t="s">
        <v>32</v>
      </c>
      <c r="S27" t="s">
        <v>32</v>
      </c>
      <c r="T27" t="s">
        <v>32</v>
      </c>
      <c r="U27" s="6" t="s">
        <v>1913</v>
      </c>
      <c r="V27" s="8">
        <v>3923</v>
      </c>
      <c r="W27" s="17" t="str">
        <f t="shared" si="0"/>
        <v>D1</v>
      </c>
      <c r="X27" s="6" t="s">
        <v>1916</v>
      </c>
      <c r="Y27" s="8">
        <v>0.92760642365536583</v>
      </c>
      <c r="Z27" s="21" t="str">
        <f t="shared" ca="1" si="2"/>
        <v>D1.2</v>
      </c>
      <c r="AA27">
        <v>0</v>
      </c>
      <c r="AB27">
        <v>2.8000000000000003</v>
      </c>
      <c r="AC27">
        <v>2.42</v>
      </c>
      <c r="AD27">
        <f t="shared" si="1"/>
        <v>0.1570247933884299</v>
      </c>
      <c r="AF27" s="19" t="s">
        <v>1924</v>
      </c>
      <c r="AG27" s="20">
        <f t="shared" si="5"/>
        <v>0.8</v>
      </c>
      <c r="AH27" s="20">
        <f t="shared" ca="1" si="6"/>
        <v>1.9870167863938011</v>
      </c>
      <c r="AI27" s="20" t="str">
        <f t="shared" si="7"/>
        <v>D3.5</v>
      </c>
      <c r="AJ27" s="23">
        <f t="shared" ca="1" si="8"/>
        <v>8</v>
      </c>
      <c r="AK27" s="24">
        <f t="shared" ca="1" si="9"/>
        <v>8.4769002549738973E-2</v>
      </c>
    </row>
    <row r="28" spans="1:43" x14ac:dyDescent="0.25">
      <c r="A28" t="s">
        <v>1106</v>
      </c>
      <c r="B28" t="s">
        <v>1107</v>
      </c>
      <c r="C28" t="s">
        <v>1106</v>
      </c>
      <c r="D28" t="s">
        <v>1108</v>
      </c>
      <c r="E28" t="s">
        <v>18</v>
      </c>
      <c r="F28" t="s">
        <v>19</v>
      </c>
      <c r="G28" t="s">
        <v>20</v>
      </c>
      <c r="H28" t="s">
        <v>21</v>
      </c>
      <c r="I28" t="s">
        <v>1107</v>
      </c>
      <c r="J28">
        <v>142435</v>
      </c>
      <c r="K28">
        <v>4411255</v>
      </c>
      <c r="L28" s="9" t="s">
        <v>32</v>
      </c>
      <c r="M28" t="s">
        <v>1106</v>
      </c>
      <c r="N28" t="s">
        <v>22</v>
      </c>
      <c r="O28" t="s">
        <v>41</v>
      </c>
      <c r="P28" t="s">
        <v>42</v>
      </c>
      <c r="Q28" t="s">
        <v>43</v>
      </c>
      <c r="R28" t="s">
        <v>32</v>
      </c>
      <c r="S28" t="s">
        <v>32</v>
      </c>
      <c r="T28" t="s">
        <v>32</v>
      </c>
      <c r="U28" s="6" t="s">
        <v>1913</v>
      </c>
      <c r="V28" s="8">
        <v>5002</v>
      </c>
      <c r="W28" s="17" t="str">
        <f t="shared" si="0"/>
        <v>D1</v>
      </c>
      <c r="X28" s="6" t="s">
        <v>1916</v>
      </c>
      <c r="Y28" s="8">
        <v>1.39484206317473</v>
      </c>
      <c r="Z28" s="21" t="str">
        <f t="shared" ca="1" si="2"/>
        <v>D1.4</v>
      </c>
      <c r="AA28">
        <v>0</v>
      </c>
      <c r="AB28">
        <v>3.58</v>
      </c>
      <c r="AC28">
        <v>3.6941000000000002</v>
      </c>
      <c r="AD28">
        <f t="shared" si="1"/>
        <v>-3.0887090224953326E-2</v>
      </c>
      <c r="AF28" s="19" t="s">
        <v>1925</v>
      </c>
      <c r="AG28" s="20">
        <f t="shared" si="5"/>
        <v>0</v>
      </c>
      <c r="AH28" s="22">
        <f t="shared" ca="1" si="6"/>
        <v>0</v>
      </c>
      <c r="AI28" s="20" t="str">
        <f t="shared" si="7"/>
        <v>D4.1</v>
      </c>
      <c r="AJ28" s="23">
        <f t="shared" ca="1" si="8"/>
        <v>8</v>
      </c>
      <c r="AK28" s="24">
        <f t="shared" ca="1" si="9"/>
        <v>0.11434748387219544</v>
      </c>
    </row>
    <row r="29" spans="1:43" x14ac:dyDescent="0.25">
      <c r="A29" t="s">
        <v>1183</v>
      </c>
      <c r="B29" t="s">
        <v>1184</v>
      </c>
      <c r="C29" t="s">
        <v>1183</v>
      </c>
      <c r="D29" t="s">
        <v>1185</v>
      </c>
      <c r="E29" t="s">
        <v>27</v>
      </c>
      <c r="F29" t="s">
        <v>19</v>
      </c>
      <c r="G29" t="s">
        <v>20</v>
      </c>
      <c r="H29" t="s">
        <v>28</v>
      </c>
      <c r="I29" t="s">
        <v>1186</v>
      </c>
      <c r="J29" t="s">
        <v>1187</v>
      </c>
      <c r="K29">
        <v>7520385</v>
      </c>
      <c r="L29" s="9" t="s">
        <v>32</v>
      </c>
      <c r="M29" t="s">
        <v>1183</v>
      </c>
      <c r="N29" t="s">
        <v>22</v>
      </c>
      <c r="O29" t="s">
        <v>66</v>
      </c>
      <c r="P29" t="s">
        <v>67</v>
      </c>
      <c r="Q29" t="s">
        <v>67</v>
      </c>
      <c r="R29" t="s">
        <v>32</v>
      </c>
      <c r="S29" t="s">
        <v>32</v>
      </c>
      <c r="T29" t="s">
        <v>32</v>
      </c>
      <c r="U29" s="6" t="s">
        <v>1913</v>
      </c>
      <c r="V29" s="8">
        <v>3699</v>
      </c>
      <c r="W29" s="17" t="str">
        <f t="shared" si="0"/>
        <v>D1</v>
      </c>
      <c r="X29" s="6" t="s">
        <v>1916</v>
      </c>
      <c r="Y29" s="8">
        <v>0.70262233035955668</v>
      </c>
      <c r="Z29" s="21" t="str">
        <f t="shared" ca="1" si="2"/>
        <v>D1.2</v>
      </c>
      <c r="AA29">
        <v>0</v>
      </c>
      <c r="AB29">
        <v>6</v>
      </c>
      <c r="AC29">
        <v>5.25</v>
      </c>
      <c r="AD29">
        <f t="shared" si="1"/>
        <v>0.14285714285714285</v>
      </c>
      <c r="AF29" s="19" t="s">
        <v>1925</v>
      </c>
      <c r="AG29" s="20">
        <f t="shared" si="5"/>
        <v>0.2</v>
      </c>
      <c r="AH29" s="20">
        <f t="shared" ca="1" si="6"/>
        <v>0.59734562616020892</v>
      </c>
      <c r="AI29" s="20" t="str">
        <f t="shared" si="7"/>
        <v>D4.2</v>
      </c>
      <c r="AJ29" s="23">
        <f t="shared" ca="1" si="8"/>
        <v>8</v>
      </c>
      <c r="AK29" s="24">
        <f t="shared" ca="1" si="9"/>
        <v>5.8622039722051204E-2</v>
      </c>
    </row>
    <row r="30" spans="1:43" x14ac:dyDescent="0.25">
      <c r="A30" t="s">
        <v>1194</v>
      </c>
      <c r="B30" t="s">
        <v>1195</v>
      </c>
      <c r="C30" t="s">
        <v>1194</v>
      </c>
      <c r="D30" t="s">
        <v>1196</v>
      </c>
      <c r="E30" t="s">
        <v>27</v>
      </c>
      <c r="F30" t="s">
        <v>19</v>
      </c>
      <c r="G30" t="s">
        <v>20</v>
      </c>
      <c r="H30" t="s">
        <v>28</v>
      </c>
      <c r="I30" t="s">
        <v>1195</v>
      </c>
      <c r="J30" t="s">
        <v>1197</v>
      </c>
      <c r="K30" t="s">
        <v>1198</v>
      </c>
      <c r="L30" s="9" t="s">
        <v>32</v>
      </c>
      <c r="M30" t="s">
        <v>1194</v>
      </c>
      <c r="N30" t="s">
        <v>22</v>
      </c>
      <c r="O30" t="s">
        <v>29</v>
      </c>
      <c r="P30" t="s">
        <v>30</v>
      </c>
      <c r="Q30" t="s">
        <v>33</v>
      </c>
      <c r="R30" t="s">
        <v>32</v>
      </c>
      <c r="S30" t="s">
        <v>32</v>
      </c>
      <c r="T30" t="s">
        <v>32</v>
      </c>
      <c r="U30" s="6" t="s">
        <v>1913</v>
      </c>
      <c r="V30" s="8">
        <v>4862</v>
      </c>
      <c r="W30" s="17" t="str">
        <f t="shared" si="0"/>
        <v>D1</v>
      </c>
      <c r="X30" s="6" t="s">
        <v>1916</v>
      </c>
      <c r="Y30" s="8">
        <v>0.50617030028794729</v>
      </c>
      <c r="Z30" s="21" t="str">
        <f t="shared" ca="1" si="2"/>
        <v>D1.1</v>
      </c>
      <c r="AA30">
        <v>0</v>
      </c>
      <c r="AB30">
        <v>3.45</v>
      </c>
      <c r="AC30">
        <v>3.5</v>
      </c>
      <c r="AD30">
        <f t="shared" si="1"/>
        <v>-1.4285714285714235E-2</v>
      </c>
      <c r="AF30" s="19" t="s">
        <v>1925</v>
      </c>
      <c r="AG30" s="20">
        <f t="shared" si="5"/>
        <v>0.4</v>
      </c>
      <c r="AH30" s="20">
        <f t="shared" ca="1" si="6"/>
        <v>0.89325719405876169</v>
      </c>
      <c r="AI30" s="20" t="str">
        <f t="shared" si="7"/>
        <v>D4.3</v>
      </c>
      <c r="AJ30" s="23">
        <f t="shared" ca="1" si="8"/>
        <v>7</v>
      </c>
      <c r="AK30" s="24">
        <f t="shared" ca="1" si="9"/>
        <v>3.387715961965037E-2</v>
      </c>
    </row>
    <row r="31" spans="1:43" x14ac:dyDescent="0.25">
      <c r="A31" t="s">
        <v>1281</v>
      </c>
      <c r="B31" t="s">
        <v>1282</v>
      </c>
      <c r="C31" t="s">
        <v>1281</v>
      </c>
      <c r="D31" t="s">
        <v>1282</v>
      </c>
      <c r="E31" t="s">
        <v>37</v>
      </c>
      <c r="F31" t="s">
        <v>19</v>
      </c>
      <c r="G31" t="s">
        <v>20</v>
      </c>
      <c r="H31" t="s">
        <v>38</v>
      </c>
      <c r="I31" t="s">
        <v>1282</v>
      </c>
      <c r="J31" t="s">
        <v>1283</v>
      </c>
      <c r="K31" t="s">
        <v>1284</v>
      </c>
      <c r="L31" s="9" t="s">
        <v>32</v>
      </c>
      <c r="M31" t="s">
        <v>1281</v>
      </c>
      <c r="N31" t="s">
        <v>22</v>
      </c>
      <c r="O31" t="s">
        <v>29</v>
      </c>
      <c r="P31" t="s">
        <v>30</v>
      </c>
      <c r="Q31" t="s">
        <v>31</v>
      </c>
      <c r="R31" t="s">
        <v>32</v>
      </c>
      <c r="S31" t="s">
        <v>32</v>
      </c>
      <c r="T31" t="s">
        <v>32</v>
      </c>
      <c r="U31" s="6" t="s">
        <v>1913</v>
      </c>
      <c r="V31" s="8">
        <v>7848</v>
      </c>
      <c r="W31" s="17" t="str">
        <f t="shared" si="0"/>
        <v>D1</v>
      </c>
      <c r="X31" s="6" t="s">
        <v>1916</v>
      </c>
      <c r="Y31" s="8">
        <v>1.1401630988786953</v>
      </c>
      <c r="Z31" s="21" t="str">
        <f t="shared" ca="1" si="2"/>
        <v>D1.3</v>
      </c>
      <c r="AA31">
        <v>0</v>
      </c>
      <c r="AB31">
        <v>6.94</v>
      </c>
      <c r="AC31">
        <v>6.54</v>
      </c>
      <c r="AD31">
        <f t="shared" si="1"/>
        <v>6.1162079510703418E-2</v>
      </c>
      <c r="AF31" s="19" t="s">
        <v>1925</v>
      </c>
      <c r="AG31" s="20">
        <f t="shared" si="5"/>
        <v>0.6</v>
      </c>
      <c r="AH31" s="20">
        <f t="shared" ca="1" si="6"/>
        <v>1.3325233850811646</v>
      </c>
      <c r="AI31" s="20" t="str">
        <f t="shared" si="7"/>
        <v>D4.4</v>
      </c>
      <c r="AJ31" s="23">
        <f t="shared" ca="1" si="8"/>
        <v>8</v>
      </c>
      <c r="AK31" s="24">
        <f t="shared" ca="1" si="9"/>
        <v>0.10513986499805517</v>
      </c>
    </row>
    <row r="32" spans="1:43" x14ac:dyDescent="0.25">
      <c r="A32" t="s">
        <v>1398</v>
      </c>
      <c r="B32" t="s">
        <v>1399</v>
      </c>
      <c r="C32" t="s">
        <v>1398</v>
      </c>
      <c r="D32" t="s">
        <v>1400</v>
      </c>
      <c r="E32" t="s">
        <v>37</v>
      </c>
      <c r="F32" t="s">
        <v>19</v>
      </c>
      <c r="G32" t="s">
        <v>20</v>
      </c>
      <c r="H32" t="s">
        <v>38</v>
      </c>
      <c r="I32" t="s">
        <v>1401</v>
      </c>
      <c r="J32">
        <v>289298</v>
      </c>
      <c r="K32" t="s">
        <v>1402</v>
      </c>
      <c r="L32" s="9" t="s">
        <v>1403</v>
      </c>
      <c r="M32" t="s">
        <v>1398</v>
      </c>
      <c r="N32" t="s">
        <v>22</v>
      </c>
      <c r="O32" t="s">
        <v>66</v>
      </c>
      <c r="P32" t="s">
        <v>67</v>
      </c>
      <c r="Q32" t="s">
        <v>67</v>
      </c>
      <c r="R32" t="s">
        <v>1403</v>
      </c>
      <c r="S32" t="s">
        <v>1404</v>
      </c>
      <c r="T32" t="s">
        <v>1405</v>
      </c>
      <c r="U32" s="6" t="s">
        <v>1913</v>
      </c>
      <c r="V32" s="4">
        <v>8704.58295</v>
      </c>
      <c r="W32" s="17" t="str">
        <f t="shared" si="0"/>
        <v>D1</v>
      </c>
      <c r="X32" s="6" t="s">
        <v>1916</v>
      </c>
      <c r="Y32" s="8">
        <v>1.2360155635026719</v>
      </c>
      <c r="Z32" s="21" t="str">
        <f t="shared" ca="1" si="2"/>
        <v>D1.3</v>
      </c>
      <c r="AA32">
        <v>0</v>
      </c>
      <c r="AB32">
        <v>0.9900000000000001</v>
      </c>
      <c r="AC32">
        <v>0.9900000000000001</v>
      </c>
      <c r="AD32">
        <f t="shared" si="1"/>
        <v>0</v>
      </c>
      <c r="AF32" s="19" t="s">
        <v>1925</v>
      </c>
      <c r="AG32" s="20">
        <f t="shared" si="5"/>
        <v>0.8</v>
      </c>
      <c r="AH32" s="20">
        <f t="shared" ca="1" si="6"/>
        <v>1.6384309847784297</v>
      </c>
      <c r="AI32" s="20" t="str">
        <f t="shared" si="7"/>
        <v>D4.5</v>
      </c>
      <c r="AJ32" s="23">
        <f t="shared" ca="1" si="8"/>
        <v>8</v>
      </c>
      <c r="AK32" s="24">
        <f t="shared" ca="1" si="9"/>
        <v>5.4308759532185752E-2</v>
      </c>
    </row>
    <row r="33" spans="1:37" x14ac:dyDescent="0.25">
      <c r="A33" t="s">
        <v>1406</v>
      </c>
      <c r="B33" t="s">
        <v>1407</v>
      </c>
      <c r="C33" t="s">
        <v>1406</v>
      </c>
      <c r="D33" t="s">
        <v>1408</v>
      </c>
      <c r="E33" t="s">
        <v>27</v>
      </c>
      <c r="F33" t="s">
        <v>19</v>
      </c>
      <c r="G33" t="s">
        <v>20</v>
      </c>
      <c r="H33" t="s">
        <v>28</v>
      </c>
      <c r="I33" t="s">
        <v>1407</v>
      </c>
      <c r="J33">
        <v>269847</v>
      </c>
      <c r="K33">
        <v>4684626</v>
      </c>
      <c r="L33" s="9" t="s">
        <v>32</v>
      </c>
      <c r="M33" t="s">
        <v>1406</v>
      </c>
      <c r="N33" t="s">
        <v>22</v>
      </c>
      <c r="O33" t="s">
        <v>66</v>
      </c>
      <c r="P33" t="s">
        <v>67</v>
      </c>
      <c r="Q33" t="s">
        <v>67</v>
      </c>
      <c r="R33" t="s">
        <v>32</v>
      </c>
      <c r="S33" t="s">
        <v>32</v>
      </c>
      <c r="T33" t="s">
        <v>32</v>
      </c>
      <c r="U33" s="6" t="s">
        <v>1913</v>
      </c>
      <c r="V33" s="8">
        <v>1280</v>
      </c>
      <c r="W33" s="17" t="str">
        <f t="shared" si="0"/>
        <v>D1</v>
      </c>
      <c r="X33" s="6" t="s">
        <v>1916</v>
      </c>
      <c r="Y33" s="8">
        <v>0.63124999999999998</v>
      </c>
      <c r="Z33" s="21" t="str">
        <f t="shared" ca="1" si="2"/>
        <v>D1.1</v>
      </c>
      <c r="AA33">
        <v>0</v>
      </c>
      <c r="AB33">
        <v>2.6100000000000003</v>
      </c>
      <c r="AC33">
        <v>3.29</v>
      </c>
      <c r="AD33">
        <f t="shared" si="1"/>
        <v>-0.20668693009118533</v>
      </c>
      <c r="AF33" s="19" t="s">
        <v>1926</v>
      </c>
      <c r="AG33" s="20">
        <f t="shared" si="5"/>
        <v>0</v>
      </c>
      <c r="AH33" s="22">
        <f t="shared" ca="1" si="6"/>
        <v>0</v>
      </c>
      <c r="AI33" s="20" t="str">
        <f t="shared" si="7"/>
        <v>D5.1</v>
      </c>
      <c r="AJ33" s="23">
        <f t="shared" ca="1" si="8"/>
        <v>8</v>
      </c>
      <c r="AK33" s="24">
        <f t="shared" ca="1" si="9"/>
        <v>0.11988078638143339</v>
      </c>
    </row>
    <row r="34" spans="1:37" x14ac:dyDescent="0.25">
      <c r="A34" t="s">
        <v>1470</v>
      </c>
      <c r="B34" t="s">
        <v>1471</v>
      </c>
      <c r="C34" t="s">
        <v>1470</v>
      </c>
      <c r="D34" t="s">
        <v>1472</v>
      </c>
      <c r="E34" t="s">
        <v>37</v>
      </c>
      <c r="F34" t="s">
        <v>19</v>
      </c>
      <c r="G34" t="s">
        <v>20</v>
      </c>
      <c r="H34" t="s">
        <v>38</v>
      </c>
      <c r="I34" t="s">
        <v>1473</v>
      </c>
      <c r="J34">
        <v>692636</v>
      </c>
      <c r="K34">
        <v>5639595</v>
      </c>
      <c r="L34" s="9" t="s">
        <v>32</v>
      </c>
      <c r="M34" t="s">
        <v>1470</v>
      </c>
      <c r="N34" t="s">
        <v>22</v>
      </c>
      <c r="O34" t="s">
        <v>23</v>
      </c>
      <c r="P34" t="s">
        <v>24</v>
      </c>
      <c r="Q34" t="s">
        <v>25</v>
      </c>
      <c r="R34" t="s">
        <v>32</v>
      </c>
      <c r="S34" t="s">
        <v>32</v>
      </c>
      <c r="T34" t="s">
        <v>32</v>
      </c>
      <c r="U34" s="6" t="s">
        <v>1913</v>
      </c>
      <c r="V34" s="8">
        <v>3871</v>
      </c>
      <c r="W34" s="17" t="str">
        <f t="shared" si="0"/>
        <v>D1</v>
      </c>
      <c r="X34" s="6" t="s">
        <v>1916</v>
      </c>
      <c r="Y34" s="8">
        <v>3.1464737793851718</v>
      </c>
      <c r="Z34" s="21" t="str">
        <f t="shared" ca="1" si="2"/>
        <v>D1.5</v>
      </c>
      <c r="AA34">
        <v>0</v>
      </c>
      <c r="AB34">
        <v>26.62</v>
      </c>
      <c r="AC34">
        <v>13.4</v>
      </c>
      <c r="AD34">
        <f t="shared" si="1"/>
        <v>0.98656716417910451</v>
      </c>
      <c r="AF34" s="19" t="s">
        <v>1926</v>
      </c>
      <c r="AG34" s="20">
        <f t="shared" si="5"/>
        <v>0.2</v>
      </c>
      <c r="AH34" s="20">
        <f t="shared" ca="1" si="6"/>
        <v>0.3806336239476138</v>
      </c>
      <c r="AI34" s="20" t="str">
        <f t="shared" si="7"/>
        <v>D5.2</v>
      </c>
      <c r="AJ34" s="23">
        <f t="shared" ca="1" si="8"/>
        <v>8</v>
      </c>
      <c r="AK34" s="24">
        <f t="shared" ca="1" si="9"/>
        <v>2.0686275178686611E-2</v>
      </c>
    </row>
    <row r="35" spans="1:37" x14ac:dyDescent="0.25">
      <c r="A35" t="s">
        <v>1491</v>
      </c>
      <c r="B35" t="s">
        <v>1492</v>
      </c>
      <c r="C35" t="s">
        <v>1491</v>
      </c>
      <c r="D35" t="s">
        <v>1493</v>
      </c>
      <c r="E35" t="s">
        <v>37</v>
      </c>
      <c r="F35" t="s">
        <v>19</v>
      </c>
      <c r="G35" t="s">
        <v>20</v>
      </c>
      <c r="H35" t="s">
        <v>38</v>
      </c>
      <c r="I35" t="s">
        <v>1492</v>
      </c>
      <c r="J35">
        <v>892200</v>
      </c>
      <c r="K35">
        <v>5336324</v>
      </c>
      <c r="L35" s="9" t="s">
        <v>1494</v>
      </c>
      <c r="M35" t="s">
        <v>1491</v>
      </c>
      <c r="N35" t="s">
        <v>22</v>
      </c>
      <c r="O35" t="s">
        <v>51</v>
      </c>
      <c r="P35" t="s">
        <v>52</v>
      </c>
      <c r="Q35" t="s">
        <v>52</v>
      </c>
      <c r="R35" t="s">
        <v>1494</v>
      </c>
      <c r="S35" t="s">
        <v>1495</v>
      </c>
      <c r="T35" t="s">
        <v>116</v>
      </c>
      <c r="U35" s="6" t="s">
        <v>1913</v>
      </c>
      <c r="V35" s="8">
        <v>8042</v>
      </c>
      <c r="W35" s="17" t="str">
        <f t="shared" si="0"/>
        <v>D1</v>
      </c>
      <c r="X35" s="6" t="s">
        <v>1916</v>
      </c>
      <c r="Y35" s="8">
        <v>2.0185277294205424</v>
      </c>
      <c r="Z35" s="21" t="str">
        <f t="shared" ca="1" si="2"/>
        <v>D1.4</v>
      </c>
      <c r="AA35">
        <v>0</v>
      </c>
      <c r="AB35">
        <v>1.35</v>
      </c>
      <c r="AC35">
        <v>1.26</v>
      </c>
      <c r="AD35">
        <f t="shared" si="1"/>
        <v>7.1428571428571494E-2</v>
      </c>
      <c r="AF35" s="19" t="s">
        <v>1926</v>
      </c>
      <c r="AG35" s="20">
        <f t="shared" si="5"/>
        <v>0.4</v>
      </c>
      <c r="AH35" s="20">
        <f t="shared" ca="1" si="6"/>
        <v>0.57362970055485529</v>
      </c>
      <c r="AI35" s="20" t="str">
        <f t="shared" si="7"/>
        <v>D5.3</v>
      </c>
      <c r="AJ35" s="23">
        <f t="shared" ca="1" si="8"/>
        <v>8</v>
      </c>
      <c r="AK35" s="24">
        <f t="shared" ca="1" si="9"/>
        <v>8.4790638439112526E-2</v>
      </c>
    </row>
    <row r="36" spans="1:37" x14ac:dyDescent="0.25">
      <c r="A36" t="s">
        <v>1542</v>
      </c>
      <c r="B36" t="s">
        <v>1543</v>
      </c>
      <c r="C36" t="s">
        <v>1542</v>
      </c>
      <c r="D36" t="s">
        <v>1544</v>
      </c>
      <c r="E36" t="s">
        <v>37</v>
      </c>
      <c r="F36" t="s">
        <v>19</v>
      </c>
      <c r="G36" t="s">
        <v>20</v>
      </c>
      <c r="H36" t="s">
        <v>38</v>
      </c>
      <c r="I36" t="s">
        <v>1543</v>
      </c>
      <c r="J36">
        <v>998049</v>
      </c>
      <c r="K36">
        <v>4745103</v>
      </c>
      <c r="L36" s="9" t="s">
        <v>1545</v>
      </c>
      <c r="M36" t="s">
        <v>1542</v>
      </c>
      <c r="N36" t="s">
        <v>22</v>
      </c>
      <c r="O36" t="s">
        <v>106</v>
      </c>
      <c r="P36" t="s">
        <v>107</v>
      </c>
      <c r="Q36" t="s">
        <v>167</v>
      </c>
      <c r="R36" t="s">
        <v>1545</v>
      </c>
      <c r="S36" t="s">
        <v>1546</v>
      </c>
      <c r="T36" t="s">
        <v>624</v>
      </c>
      <c r="U36" s="6" t="s">
        <v>1913</v>
      </c>
      <c r="V36" s="8">
        <v>7038</v>
      </c>
      <c r="W36" s="17" t="str">
        <f t="shared" si="0"/>
        <v>D1</v>
      </c>
      <c r="X36" s="6" t="s">
        <v>1916</v>
      </c>
      <c r="Y36" s="8">
        <v>1.3235294117647058</v>
      </c>
      <c r="Z36" s="21" t="str">
        <f t="shared" ca="1" si="2"/>
        <v>D1.3</v>
      </c>
      <c r="AA36">
        <v>0</v>
      </c>
      <c r="AB36">
        <v>0.72000000000000008</v>
      </c>
      <c r="AC36">
        <v>0.67</v>
      </c>
      <c r="AD36">
        <f t="shared" si="1"/>
        <v>7.4626865671641854E-2</v>
      </c>
      <c r="AF36" s="19" t="s">
        <v>1926</v>
      </c>
      <c r="AG36" s="20">
        <f t="shared" si="5"/>
        <v>0.6</v>
      </c>
      <c r="AH36" s="20">
        <f t="shared" ca="1" si="6"/>
        <v>0.82280828611911927</v>
      </c>
      <c r="AI36" s="20" t="str">
        <f t="shared" si="7"/>
        <v>D5.4</v>
      </c>
      <c r="AJ36" s="23">
        <f t="shared" ca="1" si="8"/>
        <v>8</v>
      </c>
      <c r="AK36" s="24">
        <f t="shared" ca="1" si="9"/>
        <v>4.4286163961669629E-2</v>
      </c>
    </row>
    <row r="37" spans="1:37" x14ac:dyDescent="0.25">
      <c r="A37" t="s">
        <v>1623</v>
      </c>
      <c r="B37" t="s">
        <v>1624</v>
      </c>
      <c r="C37" t="s">
        <v>1623</v>
      </c>
      <c r="D37" t="s">
        <v>1625</v>
      </c>
      <c r="E37" t="s">
        <v>37</v>
      </c>
      <c r="F37" t="s">
        <v>19</v>
      </c>
      <c r="G37" t="s">
        <v>20</v>
      </c>
      <c r="H37" t="s">
        <v>38</v>
      </c>
      <c r="I37" t="s">
        <v>1626</v>
      </c>
      <c r="J37">
        <v>885513</v>
      </c>
      <c r="K37" t="s">
        <v>1627</v>
      </c>
      <c r="L37" s="9" t="s">
        <v>32</v>
      </c>
      <c r="M37" t="s">
        <v>1623</v>
      </c>
      <c r="N37" t="s">
        <v>22</v>
      </c>
      <c r="O37" t="s">
        <v>23</v>
      </c>
      <c r="P37" t="s">
        <v>24</v>
      </c>
      <c r="Q37" t="s">
        <v>61</v>
      </c>
      <c r="R37" t="s">
        <v>32</v>
      </c>
      <c r="S37" t="s">
        <v>32</v>
      </c>
      <c r="T37" t="s">
        <v>32</v>
      </c>
      <c r="U37" s="6" t="s">
        <v>1913</v>
      </c>
      <c r="V37" s="8">
        <v>6620</v>
      </c>
      <c r="W37" s="17" t="str">
        <f t="shared" si="0"/>
        <v>D1</v>
      </c>
      <c r="X37" s="6" t="s">
        <v>1916</v>
      </c>
      <c r="Y37" s="8">
        <v>2.4280966767371601</v>
      </c>
      <c r="Z37" s="21" t="str">
        <f t="shared" ca="1" si="2"/>
        <v>D1.5</v>
      </c>
      <c r="AA37">
        <v>0</v>
      </c>
      <c r="AB37">
        <v>1.35</v>
      </c>
      <c r="AC37">
        <v>1.4000000000000001</v>
      </c>
      <c r="AD37">
        <f t="shared" si="1"/>
        <v>-3.571428571428574E-2</v>
      </c>
      <c r="AF37" s="19" t="s">
        <v>1926</v>
      </c>
      <c r="AG37" s="20">
        <f t="shared" si="5"/>
        <v>0.8</v>
      </c>
      <c r="AH37" s="20">
        <f t="shared" ca="1" si="6"/>
        <v>1.4951470152811204</v>
      </c>
      <c r="AI37" s="20" t="str">
        <f t="shared" si="7"/>
        <v>D5.5</v>
      </c>
      <c r="AJ37" s="23">
        <f t="shared" ca="1" si="8"/>
        <v>8</v>
      </c>
      <c r="AK37" s="24">
        <f t="shared" ca="1" si="9"/>
        <v>5.359004240228845E-2</v>
      </c>
    </row>
    <row r="38" spans="1:37" x14ac:dyDescent="0.25">
      <c r="A38" t="s">
        <v>1637</v>
      </c>
      <c r="B38" t="s">
        <v>1638</v>
      </c>
      <c r="C38" t="s">
        <v>1637</v>
      </c>
      <c r="D38" t="s">
        <v>1639</v>
      </c>
      <c r="E38" t="s">
        <v>37</v>
      </c>
      <c r="F38" t="s">
        <v>19</v>
      </c>
      <c r="G38" t="s">
        <v>20</v>
      </c>
      <c r="H38" t="s">
        <v>38</v>
      </c>
      <c r="I38" t="s">
        <v>1640</v>
      </c>
      <c r="J38">
        <v>289832</v>
      </c>
      <c r="K38">
        <v>4708021</v>
      </c>
      <c r="L38" s="9" t="s">
        <v>32</v>
      </c>
      <c r="M38" t="s">
        <v>1637</v>
      </c>
      <c r="N38" t="s">
        <v>22</v>
      </c>
      <c r="O38" t="s">
        <v>29</v>
      </c>
      <c r="P38" t="s">
        <v>30</v>
      </c>
      <c r="Q38" t="s">
        <v>33</v>
      </c>
      <c r="R38" t="s">
        <v>32</v>
      </c>
      <c r="S38" t="s">
        <v>32</v>
      </c>
      <c r="T38" t="s">
        <v>32</v>
      </c>
      <c r="U38" s="6" t="s">
        <v>1913</v>
      </c>
      <c r="V38" s="8">
        <v>893</v>
      </c>
      <c r="W38" s="17" t="str">
        <f t="shared" si="0"/>
        <v>D1</v>
      </c>
      <c r="X38" s="6" t="s">
        <v>1916</v>
      </c>
      <c r="Y38" s="8">
        <v>0.22060470324748041</v>
      </c>
      <c r="Z38" s="21" t="str">
        <f t="shared" ca="1" si="2"/>
        <v>D1.1</v>
      </c>
      <c r="AA38">
        <v>0</v>
      </c>
      <c r="AB38">
        <v>0.46</v>
      </c>
      <c r="AC38">
        <v>0.36000000000000004</v>
      </c>
      <c r="AD38">
        <f t="shared" si="1"/>
        <v>0.27777777777777768</v>
      </c>
      <c r="AF38" s="19" t="s">
        <v>1927</v>
      </c>
      <c r="AG38" s="20">
        <f t="shared" si="5"/>
        <v>0</v>
      </c>
      <c r="AH38" s="22">
        <f t="shared" ca="1" si="6"/>
        <v>0</v>
      </c>
      <c r="AI38" s="20" t="str">
        <f t="shared" si="7"/>
        <v>D6.1</v>
      </c>
      <c r="AJ38" s="23">
        <f t="shared" ca="1" si="8"/>
        <v>8</v>
      </c>
      <c r="AK38" s="24">
        <f t="shared" ca="1" si="9"/>
        <v>0.12583918784972373</v>
      </c>
    </row>
    <row r="39" spans="1:37" x14ac:dyDescent="0.25">
      <c r="A39" t="s">
        <v>1735</v>
      </c>
      <c r="B39" t="s">
        <v>1736</v>
      </c>
      <c r="C39" t="s">
        <v>1735</v>
      </c>
      <c r="D39" t="s">
        <v>1737</v>
      </c>
      <c r="E39" t="s">
        <v>37</v>
      </c>
      <c r="F39" t="s">
        <v>19</v>
      </c>
      <c r="G39" t="s">
        <v>20</v>
      </c>
      <c r="H39" t="s">
        <v>38</v>
      </c>
      <c r="I39" t="s">
        <v>1736</v>
      </c>
      <c r="J39">
        <v>936839</v>
      </c>
      <c r="K39">
        <v>7177684</v>
      </c>
      <c r="L39" s="9" t="s">
        <v>32</v>
      </c>
      <c r="M39" t="s">
        <v>1735</v>
      </c>
      <c r="N39" t="s">
        <v>22</v>
      </c>
      <c r="O39" t="s">
        <v>56</v>
      </c>
      <c r="P39" t="s">
        <v>57</v>
      </c>
      <c r="Q39" t="s">
        <v>59</v>
      </c>
      <c r="R39" t="s">
        <v>32</v>
      </c>
      <c r="S39" t="s">
        <v>32</v>
      </c>
      <c r="T39" t="s">
        <v>32</v>
      </c>
      <c r="U39" s="6" t="s">
        <v>1913</v>
      </c>
      <c r="V39" s="8">
        <v>10052</v>
      </c>
      <c r="W39" s="17" t="str">
        <f t="shared" si="0"/>
        <v>D1</v>
      </c>
      <c r="X39" s="6" t="s">
        <v>1916</v>
      </c>
      <c r="Y39" s="8">
        <v>1.7658257063270992</v>
      </c>
      <c r="Z39" s="21" t="str">
        <f t="shared" ca="1" si="2"/>
        <v>D1.4</v>
      </c>
      <c r="AA39">
        <v>0</v>
      </c>
      <c r="AB39">
        <v>1.1600000000000001</v>
      </c>
      <c r="AC39">
        <v>1.1000000000000001</v>
      </c>
      <c r="AD39">
        <f t="shared" si="1"/>
        <v>5.4545454545454591E-2</v>
      </c>
      <c r="AF39" s="19" t="s">
        <v>1927</v>
      </c>
      <c r="AG39" s="20">
        <f t="shared" si="5"/>
        <v>0.2</v>
      </c>
      <c r="AH39" s="20">
        <f t="shared" ca="1" si="6"/>
        <v>0.34832743774261221</v>
      </c>
      <c r="AI39" s="20" t="str">
        <f t="shared" si="7"/>
        <v>D6.2</v>
      </c>
      <c r="AJ39" s="23">
        <f t="shared" ca="1" si="8"/>
        <v>8</v>
      </c>
      <c r="AK39" s="24">
        <f t="shared" ca="1" si="9"/>
        <v>3.1979502193617872E-2</v>
      </c>
    </row>
    <row r="40" spans="1:37" x14ac:dyDescent="0.25">
      <c r="A40" t="s">
        <v>1841</v>
      </c>
      <c r="B40" t="s">
        <v>1842</v>
      </c>
      <c r="C40" t="s">
        <v>1841</v>
      </c>
      <c r="D40" t="s">
        <v>1843</v>
      </c>
      <c r="E40" t="s">
        <v>37</v>
      </c>
      <c r="F40" t="s">
        <v>19</v>
      </c>
      <c r="G40" t="s">
        <v>20</v>
      </c>
      <c r="H40" t="s">
        <v>38</v>
      </c>
      <c r="I40" t="s">
        <v>1844</v>
      </c>
      <c r="J40">
        <v>540166</v>
      </c>
      <c r="K40">
        <v>4900924</v>
      </c>
      <c r="L40" s="9" t="s">
        <v>32</v>
      </c>
      <c r="M40" t="s">
        <v>1841</v>
      </c>
      <c r="N40" t="s">
        <v>22</v>
      </c>
      <c r="O40" t="s">
        <v>56</v>
      </c>
      <c r="P40" t="s">
        <v>57</v>
      </c>
      <c r="Q40" t="s">
        <v>58</v>
      </c>
      <c r="R40" t="s">
        <v>32</v>
      </c>
      <c r="S40" t="s">
        <v>32</v>
      </c>
      <c r="T40" t="s">
        <v>32</v>
      </c>
      <c r="U40" s="6" t="s">
        <v>1913</v>
      </c>
      <c r="V40" s="8">
        <v>4397</v>
      </c>
      <c r="W40" s="17" t="str">
        <f t="shared" si="0"/>
        <v>D1</v>
      </c>
      <c r="X40" s="6" t="s">
        <v>1916</v>
      </c>
      <c r="Y40" s="8">
        <v>0.38981123493290881</v>
      </c>
      <c r="Z40" s="21" t="str">
        <f t="shared" ca="1" si="2"/>
        <v>D1.1</v>
      </c>
      <c r="AA40">
        <v>0</v>
      </c>
      <c r="AB40">
        <v>4.5</v>
      </c>
      <c r="AC40">
        <v>4</v>
      </c>
      <c r="AD40">
        <f t="shared" si="1"/>
        <v>0.125</v>
      </c>
      <c r="AF40" s="19" t="s">
        <v>1927</v>
      </c>
      <c r="AG40" s="20">
        <f t="shared" si="5"/>
        <v>0.4</v>
      </c>
      <c r="AH40" s="20">
        <f t="shared" ca="1" si="6"/>
        <v>0.78885689162523154</v>
      </c>
      <c r="AI40" s="20" t="str">
        <f t="shared" si="7"/>
        <v>D6.3</v>
      </c>
      <c r="AJ40" s="23">
        <f t="shared" ca="1" si="8"/>
        <v>7</v>
      </c>
      <c r="AK40" s="24">
        <f t="shared" ca="1" si="9"/>
        <v>0.1067484580386184</v>
      </c>
    </row>
    <row r="41" spans="1:37" x14ac:dyDescent="0.25">
      <c r="A41" t="s">
        <v>1871</v>
      </c>
      <c r="B41" t="s">
        <v>1872</v>
      </c>
      <c r="C41" t="s">
        <v>1871</v>
      </c>
      <c r="D41" t="s">
        <v>1873</v>
      </c>
      <c r="E41" t="s">
        <v>37</v>
      </c>
      <c r="F41" t="s">
        <v>19</v>
      </c>
      <c r="G41" t="s">
        <v>20</v>
      </c>
      <c r="H41" t="s">
        <v>38</v>
      </c>
      <c r="I41" t="s">
        <v>1872</v>
      </c>
      <c r="J41">
        <v>692553</v>
      </c>
      <c r="K41">
        <v>4454681</v>
      </c>
      <c r="L41" s="9" t="s">
        <v>32</v>
      </c>
      <c r="M41" t="s">
        <v>1871</v>
      </c>
      <c r="N41" t="s">
        <v>22</v>
      </c>
      <c r="O41" t="s">
        <v>66</v>
      </c>
      <c r="P41" t="s">
        <v>67</v>
      </c>
      <c r="Q41" t="s">
        <v>67</v>
      </c>
      <c r="R41" t="s">
        <v>32</v>
      </c>
      <c r="S41" t="s">
        <v>32</v>
      </c>
      <c r="T41" t="s">
        <v>32</v>
      </c>
      <c r="U41" s="6" t="s">
        <v>1913</v>
      </c>
      <c r="V41" s="8">
        <v>4499</v>
      </c>
      <c r="W41" s="17" t="str">
        <f t="shared" si="0"/>
        <v>D1</v>
      </c>
      <c r="X41" s="6" t="s">
        <v>1916</v>
      </c>
      <c r="Y41" s="8">
        <v>0.36319182040453435</v>
      </c>
      <c r="Z41" s="21" t="str">
        <f t="shared" ca="1" si="2"/>
        <v>D1.1</v>
      </c>
      <c r="AA41">
        <v>0</v>
      </c>
      <c r="AB41">
        <v>1.07</v>
      </c>
      <c r="AC41">
        <v>1.07</v>
      </c>
      <c r="AD41">
        <f t="shared" si="1"/>
        <v>0</v>
      </c>
      <c r="AF41" s="19" t="s">
        <v>1927</v>
      </c>
      <c r="AG41" s="20">
        <f t="shared" si="5"/>
        <v>0.6</v>
      </c>
      <c r="AH41" s="20">
        <f t="shared" ca="1" si="6"/>
        <v>1.0938369226605102</v>
      </c>
      <c r="AI41" s="20" t="str">
        <f t="shared" si="7"/>
        <v>D6.4</v>
      </c>
      <c r="AJ41" s="23">
        <f t="shared" ca="1" si="8"/>
        <v>8</v>
      </c>
      <c r="AK41" s="24">
        <f t="shared" ca="1" si="9"/>
        <v>1.5662914979425423E-2</v>
      </c>
    </row>
    <row r="42" spans="1:37" x14ac:dyDescent="0.25">
      <c r="A42" t="s">
        <v>83</v>
      </c>
      <c r="B42" t="s">
        <v>84</v>
      </c>
      <c r="C42" t="s">
        <v>83</v>
      </c>
      <c r="D42" t="s">
        <v>84</v>
      </c>
      <c r="E42" t="s">
        <v>37</v>
      </c>
      <c r="F42" t="s">
        <v>19</v>
      </c>
      <c r="G42" t="s">
        <v>20</v>
      </c>
      <c r="H42" t="s">
        <v>60</v>
      </c>
      <c r="I42" t="s">
        <v>84</v>
      </c>
      <c r="J42" t="s">
        <v>85</v>
      </c>
      <c r="K42" t="s">
        <v>86</v>
      </c>
      <c r="L42" s="9" t="s">
        <v>32</v>
      </c>
      <c r="M42" t="s">
        <v>83</v>
      </c>
      <c r="N42" t="s">
        <v>22</v>
      </c>
      <c r="O42" t="s">
        <v>29</v>
      </c>
      <c r="P42" t="s">
        <v>30</v>
      </c>
      <c r="Q42" t="s">
        <v>33</v>
      </c>
      <c r="R42" t="s">
        <v>32</v>
      </c>
      <c r="S42" t="s">
        <v>32</v>
      </c>
      <c r="T42" t="s">
        <v>32</v>
      </c>
      <c r="U42" s="6" t="s">
        <v>1913</v>
      </c>
      <c r="V42" s="8">
        <v>8164017</v>
      </c>
      <c r="W42" s="17" t="str">
        <f t="shared" si="0"/>
        <v>D10</v>
      </c>
      <c r="X42" s="6" t="s">
        <v>1916</v>
      </c>
      <c r="Y42" s="8">
        <v>0.46849902443858216</v>
      </c>
      <c r="Z42" s="21" t="str">
        <f t="shared" ca="1" si="2"/>
        <v>D10.2</v>
      </c>
      <c r="AA42">
        <v>0</v>
      </c>
      <c r="AB42">
        <v>83.7</v>
      </c>
      <c r="AC42">
        <v>82.5</v>
      </c>
      <c r="AD42">
        <f t="shared" si="1"/>
        <v>1.454545454545458E-2</v>
      </c>
      <c r="AF42" s="19" t="s">
        <v>1927</v>
      </c>
      <c r="AG42" s="20">
        <f t="shared" si="5"/>
        <v>0.8</v>
      </c>
      <c r="AH42" s="20">
        <f t="shared" ca="1" si="6"/>
        <v>1.5428536150177294</v>
      </c>
      <c r="AI42" s="20" t="str">
        <f t="shared" si="7"/>
        <v>D6.5</v>
      </c>
      <c r="AJ42" s="23">
        <f t="shared" ca="1" si="8"/>
        <v>8</v>
      </c>
      <c r="AK42" s="24">
        <f t="shared" ca="1" si="9"/>
        <v>3.7637963891026908E-2</v>
      </c>
    </row>
    <row r="43" spans="1:37" x14ac:dyDescent="0.25">
      <c r="A43" t="s">
        <v>117</v>
      </c>
      <c r="B43" t="s">
        <v>118</v>
      </c>
      <c r="C43" t="s">
        <v>117</v>
      </c>
      <c r="D43" t="s">
        <v>119</v>
      </c>
      <c r="E43" t="s">
        <v>37</v>
      </c>
      <c r="F43" t="s">
        <v>19</v>
      </c>
      <c r="G43" t="s">
        <v>20</v>
      </c>
      <c r="H43" t="s">
        <v>60</v>
      </c>
      <c r="I43" t="s">
        <v>118</v>
      </c>
      <c r="J43">
        <v>755022</v>
      </c>
      <c r="K43">
        <v>5975006</v>
      </c>
      <c r="L43" s="9" t="s">
        <v>120</v>
      </c>
      <c r="M43" t="s">
        <v>117</v>
      </c>
      <c r="N43" t="s">
        <v>22</v>
      </c>
      <c r="O43" t="s">
        <v>66</v>
      </c>
      <c r="P43" t="s">
        <v>67</v>
      </c>
      <c r="Q43" t="s">
        <v>67</v>
      </c>
      <c r="R43" t="s">
        <v>120</v>
      </c>
      <c r="S43" t="s">
        <v>121</v>
      </c>
      <c r="T43" t="s">
        <v>122</v>
      </c>
      <c r="U43" s="6" t="s">
        <v>1913</v>
      </c>
      <c r="V43" s="8">
        <v>8981198</v>
      </c>
      <c r="W43" s="17" t="str">
        <f t="shared" si="0"/>
        <v>D10</v>
      </c>
      <c r="X43" s="6" t="s">
        <v>1916</v>
      </c>
      <c r="Y43" s="8">
        <v>0.32657113226988205</v>
      </c>
      <c r="Z43" s="21" t="str">
        <f t="shared" ca="1" si="2"/>
        <v>D10.1</v>
      </c>
      <c r="AA43">
        <v>0</v>
      </c>
      <c r="AB43">
        <v>2.9970000000000003</v>
      </c>
      <c r="AC43">
        <v>3.258</v>
      </c>
      <c r="AD43">
        <f t="shared" si="1"/>
        <v>-8.0110497237568967E-2</v>
      </c>
      <c r="AF43" s="19" t="s">
        <v>1928</v>
      </c>
      <c r="AG43" s="20">
        <f t="shared" si="5"/>
        <v>0</v>
      </c>
      <c r="AH43" s="22">
        <f t="shared" ca="1" si="6"/>
        <v>0</v>
      </c>
      <c r="AI43" s="20" t="str">
        <f t="shared" si="7"/>
        <v>D7.1</v>
      </c>
      <c r="AJ43" s="23">
        <f t="shared" ca="1" si="8"/>
        <v>8</v>
      </c>
      <c r="AK43" s="24">
        <f t="shared" ca="1" si="9"/>
        <v>7.3893110144586271E-2</v>
      </c>
    </row>
    <row r="44" spans="1:37" x14ac:dyDescent="0.25">
      <c r="A44" t="s">
        <v>131</v>
      </c>
      <c r="B44" t="s">
        <v>132</v>
      </c>
      <c r="C44" t="s">
        <v>131</v>
      </c>
      <c r="D44" t="s">
        <v>133</v>
      </c>
      <c r="E44" t="s">
        <v>37</v>
      </c>
      <c r="F44" t="s">
        <v>19</v>
      </c>
      <c r="G44" t="s">
        <v>20</v>
      </c>
      <c r="H44" t="s">
        <v>60</v>
      </c>
      <c r="I44" t="s">
        <v>132</v>
      </c>
      <c r="J44">
        <v>682858</v>
      </c>
      <c r="K44" t="s">
        <v>134</v>
      </c>
      <c r="L44" s="9" t="s">
        <v>135</v>
      </c>
      <c r="M44" t="s">
        <v>131</v>
      </c>
      <c r="N44" t="s">
        <v>22</v>
      </c>
      <c r="O44" t="s">
        <v>29</v>
      </c>
      <c r="P44" t="s">
        <v>30</v>
      </c>
      <c r="Q44" t="s">
        <v>33</v>
      </c>
      <c r="R44" t="s">
        <v>135</v>
      </c>
      <c r="S44" t="s">
        <v>136</v>
      </c>
      <c r="T44" t="s">
        <v>137</v>
      </c>
      <c r="U44" s="6" t="s">
        <v>1913</v>
      </c>
      <c r="V44" s="8">
        <v>9784021</v>
      </c>
      <c r="W44" s="17" t="str">
        <f t="shared" si="0"/>
        <v>D10</v>
      </c>
      <c r="X44" s="6" t="s">
        <v>1916</v>
      </c>
      <c r="Y44" s="8">
        <v>0.5121616153522156</v>
      </c>
      <c r="Z44" s="21" t="str">
        <f t="shared" ca="1" si="2"/>
        <v>D10.3</v>
      </c>
      <c r="AA44">
        <v>0</v>
      </c>
      <c r="AB44">
        <v>21.05</v>
      </c>
      <c r="AC44">
        <v>26.475000000000001</v>
      </c>
      <c r="AD44">
        <f t="shared" si="1"/>
        <v>-0.20491029272898964</v>
      </c>
      <c r="AF44" s="19" t="s">
        <v>1928</v>
      </c>
      <c r="AG44" s="20">
        <f t="shared" si="5"/>
        <v>0.2</v>
      </c>
      <c r="AH44" s="20">
        <f t="shared" ca="1" si="6"/>
        <v>0.40774962047879326</v>
      </c>
      <c r="AI44" s="20" t="str">
        <f t="shared" si="7"/>
        <v>D7.2</v>
      </c>
      <c r="AJ44" s="23">
        <f t="shared" ca="1" si="8"/>
        <v>8</v>
      </c>
      <c r="AK44" s="24">
        <f t="shared" ca="1" si="9"/>
        <v>3.1479608596616325E-2</v>
      </c>
    </row>
    <row r="45" spans="1:37" x14ac:dyDescent="0.25">
      <c r="A45" t="s">
        <v>176</v>
      </c>
      <c r="B45" t="s">
        <v>177</v>
      </c>
      <c r="C45" t="s">
        <v>176</v>
      </c>
      <c r="D45" t="s">
        <v>177</v>
      </c>
      <c r="E45" t="s">
        <v>37</v>
      </c>
      <c r="F45" t="s">
        <v>19</v>
      </c>
      <c r="G45" t="s">
        <v>20</v>
      </c>
      <c r="H45" t="s">
        <v>60</v>
      </c>
      <c r="I45" t="s">
        <v>177</v>
      </c>
      <c r="J45">
        <v>307655</v>
      </c>
      <c r="K45" t="s">
        <v>178</v>
      </c>
      <c r="L45" s="9" t="s">
        <v>179</v>
      </c>
      <c r="M45" t="s">
        <v>176</v>
      </c>
      <c r="N45" t="s">
        <v>22</v>
      </c>
      <c r="O45" t="s">
        <v>114</v>
      </c>
      <c r="P45" t="s">
        <v>115</v>
      </c>
      <c r="Q45" t="s">
        <v>115</v>
      </c>
      <c r="R45" t="s">
        <v>179</v>
      </c>
      <c r="S45" t="s">
        <v>180</v>
      </c>
      <c r="T45" t="s">
        <v>181</v>
      </c>
      <c r="U45" s="6" t="s">
        <v>1913</v>
      </c>
      <c r="V45" s="8">
        <v>7266218</v>
      </c>
      <c r="W45" s="17" t="str">
        <f t="shared" si="0"/>
        <v>D10</v>
      </c>
      <c r="X45" s="6" t="s">
        <v>1916</v>
      </c>
      <c r="Y45" s="8">
        <v>0.64311310230439001</v>
      </c>
      <c r="Z45" s="21" t="str">
        <f t="shared" ca="1" si="2"/>
        <v>D10.4</v>
      </c>
      <c r="AA45">
        <v>0</v>
      </c>
      <c r="AB45">
        <v>20.155000000000001</v>
      </c>
      <c r="AC45">
        <v>19</v>
      </c>
      <c r="AD45">
        <f t="shared" si="1"/>
        <v>6.0789473684210588E-2</v>
      </c>
      <c r="AF45" s="19" t="s">
        <v>1928</v>
      </c>
      <c r="AG45" s="20">
        <f t="shared" si="5"/>
        <v>0.4</v>
      </c>
      <c r="AH45" s="20">
        <f t="shared" ca="1" si="6"/>
        <v>0.53932380179713457</v>
      </c>
      <c r="AI45" s="20" t="str">
        <f t="shared" si="7"/>
        <v>D7.3</v>
      </c>
      <c r="AJ45" s="23">
        <f t="shared" ca="1" si="8"/>
        <v>8</v>
      </c>
      <c r="AK45" s="24">
        <f t="shared" ca="1" si="9"/>
        <v>0.13194797931838545</v>
      </c>
    </row>
    <row r="46" spans="1:37" x14ac:dyDescent="0.25">
      <c r="A46" t="s">
        <v>291</v>
      </c>
      <c r="B46" t="s">
        <v>292</v>
      </c>
      <c r="C46" t="s">
        <v>291</v>
      </c>
      <c r="D46" t="s">
        <v>293</v>
      </c>
      <c r="E46" t="s">
        <v>37</v>
      </c>
      <c r="F46" t="s">
        <v>19</v>
      </c>
      <c r="G46" t="s">
        <v>20</v>
      </c>
      <c r="H46" t="s">
        <v>60</v>
      </c>
      <c r="I46" t="s">
        <v>292</v>
      </c>
      <c r="J46">
        <v>930885</v>
      </c>
      <c r="K46">
        <v>5298781</v>
      </c>
      <c r="L46" s="9" t="s">
        <v>294</v>
      </c>
      <c r="M46" t="s">
        <v>291</v>
      </c>
      <c r="N46" t="s">
        <v>22</v>
      </c>
      <c r="O46" t="s">
        <v>41</v>
      </c>
      <c r="P46" t="s">
        <v>42</v>
      </c>
      <c r="Q46" t="s">
        <v>43</v>
      </c>
      <c r="R46" t="s">
        <v>294</v>
      </c>
      <c r="S46" t="s">
        <v>295</v>
      </c>
      <c r="T46" t="s">
        <v>296</v>
      </c>
      <c r="U46" s="6" t="s">
        <v>1913</v>
      </c>
      <c r="V46" s="8">
        <v>4173295</v>
      </c>
      <c r="W46" s="17" t="str">
        <f t="shared" si="0"/>
        <v>D10</v>
      </c>
      <c r="X46" s="6" t="s">
        <v>1916</v>
      </c>
      <c r="Y46" s="8">
        <v>0.34365076037040276</v>
      </c>
      <c r="Z46" s="21" t="str">
        <f t="shared" ca="1" si="2"/>
        <v>D10.1</v>
      </c>
      <c r="AA46">
        <v>0</v>
      </c>
      <c r="AB46">
        <v>85.39</v>
      </c>
      <c r="AC46">
        <v>89.06</v>
      </c>
      <c r="AD46">
        <f t="shared" si="1"/>
        <v>-4.1208174264540778E-2</v>
      </c>
      <c r="AF46" s="19" t="s">
        <v>1928</v>
      </c>
      <c r="AG46" s="20">
        <f t="shared" si="5"/>
        <v>0.6</v>
      </c>
      <c r="AH46" s="20">
        <f t="shared" ca="1" si="6"/>
        <v>0.70950108841055715</v>
      </c>
      <c r="AI46" s="20" t="str">
        <f t="shared" si="7"/>
        <v>D7.4</v>
      </c>
      <c r="AJ46" s="23">
        <f t="shared" ca="1" si="8"/>
        <v>8</v>
      </c>
      <c r="AK46" s="24">
        <f t="shared" ca="1" si="9"/>
        <v>3.3832933809700885E-2</v>
      </c>
    </row>
    <row r="47" spans="1:37" x14ac:dyDescent="0.25">
      <c r="A47" t="s">
        <v>360</v>
      </c>
      <c r="B47" t="s">
        <v>361</v>
      </c>
      <c r="C47" t="s">
        <v>360</v>
      </c>
      <c r="D47" t="s">
        <v>362</v>
      </c>
      <c r="E47" t="s">
        <v>37</v>
      </c>
      <c r="F47" t="s">
        <v>19</v>
      </c>
      <c r="G47" t="s">
        <v>20</v>
      </c>
      <c r="H47" t="s">
        <v>60</v>
      </c>
      <c r="I47" t="s">
        <v>363</v>
      </c>
      <c r="J47">
        <v>936588</v>
      </c>
      <c r="K47">
        <v>7058273</v>
      </c>
      <c r="L47" s="9" t="s">
        <v>32</v>
      </c>
      <c r="M47" t="s">
        <v>360</v>
      </c>
      <c r="N47" t="s">
        <v>22</v>
      </c>
      <c r="O47" t="s">
        <v>56</v>
      </c>
      <c r="P47" t="s">
        <v>57</v>
      </c>
      <c r="Q47" t="s">
        <v>142</v>
      </c>
      <c r="R47" t="s">
        <v>32</v>
      </c>
      <c r="S47" t="s">
        <v>32</v>
      </c>
      <c r="T47" t="s">
        <v>32</v>
      </c>
      <c r="U47" s="6" t="s">
        <v>1913</v>
      </c>
      <c r="V47" s="8">
        <v>4410712</v>
      </c>
      <c r="W47" s="17" t="str">
        <f t="shared" si="0"/>
        <v>D10</v>
      </c>
      <c r="X47" s="6" t="s">
        <v>1916</v>
      </c>
      <c r="Y47" s="8">
        <v>0.51908036616310471</v>
      </c>
      <c r="Z47" s="21" t="str">
        <f t="shared" ca="1" si="2"/>
        <v>D10.3</v>
      </c>
      <c r="AA47">
        <v>0</v>
      </c>
      <c r="AB47">
        <v>7888</v>
      </c>
      <c r="AC47">
        <v>7880</v>
      </c>
      <c r="AD47">
        <f t="shared" si="1"/>
        <v>1.0152284263959391E-3</v>
      </c>
      <c r="AF47" s="19" t="s">
        <v>1928</v>
      </c>
      <c r="AG47" s="20">
        <f t="shared" si="5"/>
        <v>0.8</v>
      </c>
      <c r="AH47" s="20">
        <f t="shared" ca="1" si="6"/>
        <v>1.1032290490890437</v>
      </c>
      <c r="AI47" s="20" t="str">
        <f t="shared" si="7"/>
        <v>D7.5</v>
      </c>
      <c r="AJ47" s="23">
        <f t="shared" ca="1" si="8"/>
        <v>8</v>
      </c>
      <c r="AK47" s="24">
        <f t="shared" ca="1" si="9"/>
        <v>3.3851892628466891E-2</v>
      </c>
    </row>
    <row r="48" spans="1:37" x14ac:dyDescent="0.25">
      <c r="A48" t="s">
        <v>451</v>
      </c>
      <c r="B48" t="s">
        <v>452</v>
      </c>
      <c r="C48" t="s">
        <v>451</v>
      </c>
      <c r="D48" t="s">
        <v>453</v>
      </c>
      <c r="E48" t="s">
        <v>37</v>
      </c>
      <c r="F48" t="s">
        <v>19</v>
      </c>
      <c r="G48" t="s">
        <v>20</v>
      </c>
      <c r="H48" t="s">
        <v>60</v>
      </c>
      <c r="I48" t="s">
        <v>452</v>
      </c>
      <c r="J48">
        <v>539616</v>
      </c>
      <c r="K48">
        <v>4061393</v>
      </c>
      <c r="L48" s="9" t="s">
        <v>32</v>
      </c>
      <c r="M48" t="s">
        <v>451</v>
      </c>
      <c r="N48" t="s">
        <v>22</v>
      </c>
      <c r="O48" t="s">
        <v>41</v>
      </c>
      <c r="P48" t="s">
        <v>42</v>
      </c>
      <c r="Q48" t="s">
        <v>43</v>
      </c>
      <c r="R48" t="s">
        <v>32</v>
      </c>
      <c r="S48" t="s">
        <v>32</v>
      </c>
      <c r="T48" t="s">
        <v>32</v>
      </c>
      <c r="U48" s="6" t="s">
        <v>1913</v>
      </c>
      <c r="V48" s="8">
        <v>23753126</v>
      </c>
      <c r="W48" s="17" t="str">
        <f t="shared" si="0"/>
        <v>D10</v>
      </c>
      <c r="X48" s="6" t="s">
        <v>1916</v>
      </c>
      <c r="Y48" s="8">
        <v>0.46158135143980628</v>
      </c>
      <c r="Z48" s="21" t="str">
        <f t="shared" ca="1" si="2"/>
        <v>D10.2</v>
      </c>
      <c r="AA48">
        <v>0</v>
      </c>
      <c r="AB48">
        <v>135.70000000000002</v>
      </c>
      <c r="AC48">
        <v>137.35</v>
      </c>
      <c r="AD48">
        <f t="shared" si="1"/>
        <v>-1.2013105205678757E-2</v>
      </c>
      <c r="AF48" s="19" t="s">
        <v>1929</v>
      </c>
      <c r="AG48" s="20">
        <f t="shared" si="5"/>
        <v>0</v>
      </c>
      <c r="AH48" s="22">
        <f t="shared" ca="1" si="6"/>
        <v>0</v>
      </c>
      <c r="AI48" s="20" t="str">
        <f t="shared" si="7"/>
        <v>D8.1</v>
      </c>
      <c r="AJ48" s="23">
        <f t="shared" ca="1" si="8"/>
        <v>8</v>
      </c>
      <c r="AK48" s="24">
        <f t="shared" ca="1" si="9"/>
        <v>-4.1967607514581833E-2</v>
      </c>
    </row>
    <row r="49" spans="1:37" x14ac:dyDescent="0.25">
      <c r="A49" t="s">
        <v>462</v>
      </c>
      <c r="B49" t="s">
        <v>463</v>
      </c>
      <c r="C49" t="s">
        <v>462</v>
      </c>
      <c r="D49" t="s">
        <v>464</v>
      </c>
      <c r="E49" t="s">
        <v>37</v>
      </c>
      <c r="F49" t="s">
        <v>19</v>
      </c>
      <c r="G49" t="s">
        <v>20</v>
      </c>
      <c r="H49" t="s">
        <v>60</v>
      </c>
      <c r="I49" t="s">
        <v>465</v>
      </c>
      <c r="J49">
        <v>682851</v>
      </c>
      <c r="K49">
        <v>5487471</v>
      </c>
      <c r="L49" s="9" t="s">
        <v>466</v>
      </c>
      <c r="M49" t="s">
        <v>462</v>
      </c>
      <c r="N49" t="s">
        <v>22</v>
      </c>
      <c r="O49" t="s">
        <v>56</v>
      </c>
      <c r="P49" t="s">
        <v>57</v>
      </c>
      <c r="Q49" t="s">
        <v>207</v>
      </c>
      <c r="R49" t="s">
        <v>466</v>
      </c>
      <c r="S49" t="s">
        <v>467</v>
      </c>
      <c r="T49" t="s">
        <v>468</v>
      </c>
      <c r="U49" s="6" t="s">
        <v>1913</v>
      </c>
      <c r="V49" s="8">
        <v>5604861</v>
      </c>
      <c r="W49" s="17" t="str">
        <f t="shared" si="0"/>
        <v>D10</v>
      </c>
      <c r="X49" s="6" t="s">
        <v>1916</v>
      </c>
      <c r="Y49" s="8">
        <v>1.9857762752724821</v>
      </c>
      <c r="Z49" s="21" t="str">
        <f t="shared" ca="1" si="2"/>
        <v>D10.5</v>
      </c>
      <c r="AA49">
        <v>0</v>
      </c>
      <c r="AB49">
        <v>160.4</v>
      </c>
      <c r="AC49">
        <v>148.30000000000001</v>
      </c>
      <c r="AD49">
        <f t="shared" si="1"/>
        <v>8.1591368846931855E-2</v>
      </c>
      <c r="AF49" s="19" t="s">
        <v>1929</v>
      </c>
      <c r="AG49" s="20">
        <f t="shared" si="5"/>
        <v>0.2</v>
      </c>
      <c r="AH49" s="20">
        <f t="shared" ca="1" si="6"/>
        <v>0.52089963074256285</v>
      </c>
      <c r="AI49" s="20" t="str">
        <f t="shared" si="7"/>
        <v>D8.2</v>
      </c>
      <c r="AJ49" s="23">
        <f t="shared" ca="1" si="8"/>
        <v>8</v>
      </c>
      <c r="AK49" s="24">
        <f t="shared" ca="1" si="9"/>
        <v>3.7332485045848476E-2</v>
      </c>
    </row>
    <row r="50" spans="1:37" x14ac:dyDescent="0.25">
      <c r="A50" t="s">
        <v>497</v>
      </c>
      <c r="B50" t="s">
        <v>498</v>
      </c>
      <c r="C50" t="s">
        <v>497</v>
      </c>
      <c r="D50" t="s">
        <v>499</v>
      </c>
      <c r="E50" t="s">
        <v>37</v>
      </c>
      <c r="F50" t="s">
        <v>19</v>
      </c>
      <c r="G50" t="s">
        <v>20</v>
      </c>
      <c r="H50" t="s">
        <v>60</v>
      </c>
      <c r="I50" t="s">
        <v>498</v>
      </c>
      <c r="J50">
        <v>685687</v>
      </c>
      <c r="K50">
        <v>5543986</v>
      </c>
      <c r="L50" s="9" t="s">
        <v>500</v>
      </c>
      <c r="M50" t="s">
        <v>497</v>
      </c>
      <c r="N50" t="s">
        <v>22</v>
      </c>
      <c r="O50" t="s">
        <v>56</v>
      </c>
      <c r="P50" t="s">
        <v>57</v>
      </c>
      <c r="Q50" t="s">
        <v>171</v>
      </c>
      <c r="R50" t="s">
        <v>500</v>
      </c>
      <c r="S50" t="s">
        <v>501</v>
      </c>
      <c r="T50" t="s">
        <v>502</v>
      </c>
      <c r="U50" s="6" t="s">
        <v>1913</v>
      </c>
      <c r="V50" s="8">
        <v>10223751</v>
      </c>
      <c r="W50" s="17" t="str">
        <f t="shared" si="0"/>
        <v>D10</v>
      </c>
      <c r="X50" s="6" t="s">
        <v>1916</v>
      </c>
      <c r="Y50" s="8">
        <v>1.017209828369255</v>
      </c>
      <c r="Z50" s="21" t="str">
        <f t="shared" ca="1" si="2"/>
        <v>D10.5</v>
      </c>
      <c r="AA50">
        <v>0</v>
      </c>
      <c r="AB50">
        <v>14.530000000000001</v>
      </c>
      <c r="AC50">
        <v>14.9</v>
      </c>
      <c r="AD50">
        <f t="shared" si="1"/>
        <v>-2.4832214765100617E-2</v>
      </c>
      <c r="AF50" s="19" t="s">
        <v>1929</v>
      </c>
      <c r="AG50" s="20">
        <f t="shared" si="5"/>
        <v>0.4</v>
      </c>
      <c r="AH50" s="20">
        <f t="shared" ca="1" si="6"/>
        <v>0.76932583458556569</v>
      </c>
      <c r="AI50" s="20" t="str">
        <f t="shared" si="7"/>
        <v>D8.3</v>
      </c>
      <c r="AJ50" s="23">
        <f t="shared" ca="1" si="8"/>
        <v>7</v>
      </c>
      <c r="AK50" s="24">
        <f t="shared" ca="1" si="9"/>
        <v>1.4708709764151938E-2</v>
      </c>
    </row>
    <row r="51" spans="1:37" x14ac:dyDescent="0.25">
      <c r="A51" t="s">
        <v>519</v>
      </c>
      <c r="B51" t="s">
        <v>520</v>
      </c>
      <c r="C51" t="s">
        <v>519</v>
      </c>
      <c r="D51" t="s">
        <v>521</v>
      </c>
      <c r="E51" t="s">
        <v>37</v>
      </c>
      <c r="F51" t="s">
        <v>19</v>
      </c>
      <c r="G51" t="s">
        <v>20</v>
      </c>
      <c r="H51" t="s">
        <v>60</v>
      </c>
      <c r="I51" t="s">
        <v>520</v>
      </c>
      <c r="J51">
        <v>929247</v>
      </c>
      <c r="K51">
        <v>5996085</v>
      </c>
      <c r="L51" s="9" t="s">
        <v>522</v>
      </c>
      <c r="M51" t="s">
        <v>519</v>
      </c>
      <c r="N51" t="s">
        <v>22</v>
      </c>
      <c r="O51" t="s">
        <v>29</v>
      </c>
      <c r="P51" t="s">
        <v>30</v>
      </c>
      <c r="Q51" t="s">
        <v>31</v>
      </c>
      <c r="R51" t="s">
        <v>522</v>
      </c>
      <c r="S51" t="s">
        <v>523</v>
      </c>
      <c r="T51" t="s">
        <v>319</v>
      </c>
      <c r="U51" s="6" t="s">
        <v>1913</v>
      </c>
      <c r="V51" s="8">
        <v>4016503</v>
      </c>
      <c r="W51" s="17" t="str">
        <f t="shared" si="0"/>
        <v>D10</v>
      </c>
      <c r="X51" s="6" t="s">
        <v>1916</v>
      </c>
      <c r="Y51" s="8">
        <v>0.62143610996929421</v>
      </c>
      <c r="Z51" s="21" t="str">
        <f t="shared" ca="1" si="2"/>
        <v>D10.3</v>
      </c>
      <c r="AA51">
        <v>0</v>
      </c>
      <c r="AB51">
        <v>133</v>
      </c>
      <c r="AC51">
        <v>123</v>
      </c>
      <c r="AD51">
        <f t="shared" si="1"/>
        <v>8.1300813008130079E-2</v>
      </c>
      <c r="AF51" s="19" t="s">
        <v>1929</v>
      </c>
      <c r="AG51" s="20">
        <f t="shared" si="5"/>
        <v>0.6</v>
      </c>
      <c r="AH51" s="20">
        <f t="shared" ca="1" si="6"/>
        <v>0.88985609086834416</v>
      </c>
      <c r="AI51" s="20" t="str">
        <f t="shared" si="7"/>
        <v>D8.4</v>
      </c>
      <c r="AJ51" s="23">
        <f t="shared" ca="1" si="8"/>
        <v>8</v>
      </c>
      <c r="AK51" s="24">
        <f t="shared" ca="1" si="9"/>
        <v>1.7835936278432843E-2</v>
      </c>
    </row>
    <row r="52" spans="1:37" x14ac:dyDescent="0.25">
      <c r="A52" t="s">
        <v>580</v>
      </c>
      <c r="B52" t="s">
        <v>581</v>
      </c>
      <c r="C52" t="s">
        <v>580</v>
      </c>
      <c r="D52" t="s">
        <v>582</v>
      </c>
      <c r="E52" t="s">
        <v>37</v>
      </c>
      <c r="F52" t="s">
        <v>19</v>
      </c>
      <c r="G52" t="s">
        <v>20</v>
      </c>
      <c r="H52" t="s">
        <v>60</v>
      </c>
      <c r="I52" t="s">
        <v>581</v>
      </c>
      <c r="J52" t="s">
        <v>583</v>
      </c>
      <c r="K52">
        <v>7262610</v>
      </c>
      <c r="L52" s="9" t="s">
        <v>584</v>
      </c>
      <c r="M52" t="s">
        <v>580</v>
      </c>
      <c r="N52" t="s">
        <v>22</v>
      </c>
      <c r="O52" t="s">
        <v>56</v>
      </c>
      <c r="P52" t="s">
        <v>57</v>
      </c>
      <c r="Q52" t="s">
        <v>207</v>
      </c>
      <c r="R52" t="s">
        <v>584</v>
      </c>
      <c r="S52" t="s">
        <v>585</v>
      </c>
      <c r="T52" t="s">
        <v>586</v>
      </c>
      <c r="U52" s="6" t="s">
        <v>1913</v>
      </c>
      <c r="V52" s="8">
        <v>23221254</v>
      </c>
      <c r="W52" s="17" t="str">
        <f t="shared" si="0"/>
        <v>D10</v>
      </c>
      <c r="X52" s="6" t="s">
        <v>1916</v>
      </c>
      <c r="Y52" s="8">
        <v>1.8213486661831442</v>
      </c>
      <c r="Z52" s="21" t="str">
        <f t="shared" ca="1" si="2"/>
        <v>D10.5</v>
      </c>
      <c r="AA52">
        <v>0</v>
      </c>
      <c r="AB52">
        <v>9.9870000000000001</v>
      </c>
      <c r="AC52">
        <v>9.3049999999999997</v>
      </c>
      <c r="AD52">
        <f t="shared" si="1"/>
        <v>7.329392799570128E-2</v>
      </c>
      <c r="AF52" s="19" t="s">
        <v>1929</v>
      </c>
      <c r="AG52" s="20">
        <f t="shared" si="5"/>
        <v>0.8</v>
      </c>
      <c r="AH52" s="20">
        <f t="shared" ca="1" si="6"/>
        <v>1.6557760624383819</v>
      </c>
      <c r="AI52" s="20" t="str">
        <f t="shared" si="7"/>
        <v>D8.5</v>
      </c>
      <c r="AJ52" s="23">
        <f t="shared" ca="1" si="8"/>
        <v>8</v>
      </c>
      <c r="AK52" s="24">
        <f t="shared" ca="1" si="9"/>
        <v>3.1843218052617743E-2</v>
      </c>
    </row>
    <row r="53" spans="1:37" x14ac:dyDescent="0.25">
      <c r="A53" t="s">
        <v>606</v>
      </c>
      <c r="B53" t="s">
        <v>607</v>
      </c>
      <c r="C53" t="s">
        <v>606</v>
      </c>
      <c r="D53" t="s">
        <v>608</v>
      </c>
      <c r="E53" t="s">
        <v>37</v>
      </c>
      <c r="F53" t="s">
        <v>19</v>
      </c>
      <c r="G53" t="s">
        <v>20</v>
      </c>
      <c r="H53" t="s">
        <v>60</v>
      </c>
      <c r="I53" t="s">
        <v>607</v>
      </c>
      <c r="J53">
        <v>936564</v>
      </c>
      <c r="K53">
        <v>4067164</v>
      </c>
      <c r="L53" s="9" t="s">
        <v>32</v>
      </c>
      <c r="M53" t="s">
        <v>606</v>
      </c>
      <c r="N53" t="s">
        <v>22</v>
      </c>
      <c r="O53" t="s">
        <v>29</v>
      </c>
      <c r="P53" t="s">
        <v>30</v>
      </c>
      <c r="Q53" t="s">
        <v>33</v>
      </c>
      <c r="R53" t="s">
        <v>32</v>
      </c>
      <c r="S53" t="s">
        <v>32</v>
      </c>
      <c r="T53" t="s">
        <v>32</v>
      </c>
      <c r="U53" s="6" t="s">
        <v>1913</v>
      </c>
      <c r="V53" s="8">
        <v>9396326</v>
      </c>
      <c r="W53" s="17" t="str">
        <f t="shared" si="0"/>
        <v>D10</v>
      </c>
      <c r="X53" s="6" t="s">
        <v>1916</v>
      </c>
      <c r="Y53" s="8">
        <v>0.54401582065160359</v>
      </c>
      <c r="Z53" s="21" t="str">
        <f t="shared" ca="1" si="2"/>
        <v>D10.3</v>
      </c>
      <c r="AA53">
        <v>0</v>
      </c>
      <c r="AB53">
        <v>980.0498</v>
      </c>
      <c r="AC53">
        <v>927.95</v>
      </c>
      <c r="AD53">
        <f t="shared" si="1"/>
        <v>5.6145050918691694E-2</v>
      </c>
      <c r="AF53" s="19" t="s">
        <v>1930</v>
      </c>
      <c r="AG53" s="20">
        <f t="shared" si="5"/>
        <v>0</v>
      </c>
      <c r="AH53" s="22">
        <f t="shared" ca="1" si="6"/>
        <v>0</v>
      </c>
      <c r="AI53" s="20" t="str">
        <f t="shared" si="7"/>
        <v>D9.1</v>
      </c>
      <c r="AJ53" s="23">
        <f t="shared" ca="1" si="8"/>
        <v>8</v>
      </c>
      <c r="AK53" s="24">
        <f t="shared" ca="1" si="9"/>
        <v>1.6521845061773184E-2</v>
      </c>
    </row>
    <row r="54" spans="1:37" x14ac:dyDescent="0.25">
      <c r="A54" t="s">
        <v>689</v>
      </c>
      <c r="B54" t="s">
        <v>690</v>
      </c>
      <c r="C54" t="s">
        <v>689</v>
      </c>
      <c r="D54" t="s">
        <v>691</v>
      </c>
      <c r="E54" t="s">
        <v>37</v>
      </c>
      <c r="F54" t="s">
        <v>19</v>
      </c>
      <c r="G54" t="s">
        <v>20</v>
      </c>
      <c r="H54" t="s">
        <v>60</v>
      </c>
      <c r="I54" t="s">
        <v>690</v>
      </c>
      <c r="J54">
        <v>936469</v>
      </c>
      <c r="K54" t="s">
        <v>692</v>
      </c>
      <c r="L54" s="9" t="s">
        <v>693</v>
      </c>
      <c r="M54" t="s">
        <v>689</v>
      </c>
      <c r="N54" t="s">
        <v>22</v>
      </c>
      <c r="O54" t="s">
        <v>29</v>
      </c>
      <c r="P54" t="s">
        <v>30</v>
      </c>
      <c r="Q54" t="s">
        <v>31</v>
      </c>
      <c r="R54" t="s">
        <v>693</v>
      </c>
      <c r="S54" t="s">
        <v>694</v>
      </c>
      <c r="T54" t="s">
        <v>695</v>
      </c>
      <c r="U54" s="6" t="s">
        <v>1913</v>
      </c>
      <c r="V54" s="8">
        <v>3571166</v>
      </c>
      <c r="W54" s="17" t="str">
        <f t="shared" si="0"/>
        <v>D10</v>
      </c>
      <c r="X54" s="6" t="s">
        <v>1916</v>
      </c>
      <c r="Y54" s="8">
        <v>0.7571756675550787</v>
      </c>
      <c r="Z54" s="21" t="str">
        <f t="shared" ca="1" si="2"/>
        <v>D10.4</v>
      </c>
      <c r="AA54">
        <v>0</v>
      </c>
      <c r="AB54">
        <v>43.094999999999999</v>
      </c>
      <c r="AC54">
        <v>41.85</v>
      </c>
      <c r="AD54">
        <f t="shared" si="1"/>
        <v>2.9749103942652268E-2</v>
      </c>
      <c r="AF54" s="19" t="s">
        <v>1930</v>
      </c>
      <c r="AG54" s="20">
        <f t="shared" si="5"/>
        <v>0.2</v>
      </c>
      <c r="AH54" s="20">
        <f t="shared" ca="1" si="6"/>
        <v>0.42242327436357946</v>
      </c>
      <c r="AI54" s="20" t="str">
        <f t="shared" si="7"/>
        <v>D9.2</v>
      </c>
      <c r="AJ54" s="23">
        <f t="shared" ca="1" si="8"/>
        <v>8</v>
      </c>
      <c r="AK54" s="24">
        <f t="shared" ca="1" si="9"/>
        <v>1.9655500044061424E-2</v>
      </c>
    </row>
    <row r="55" spans="1:37" x14ac:dyDescent="0.25">
      <c r="A55" t="s">
        <v>733</v>
      </c>
      <c r="B55" t="s">
        <v>734</v>
      </c>
      <c r="C55" t="s">
        <v>733</v>
      </c>
      <c r="D55" t="s">
        <v>735</v>
      </c>
      <c r="E55" t="s">
        <v>37</v>
      </c>
      <c r="F55" t="s">
        <v>19</v>
      </c>
      <c r="G55" t="s">
        <v>20</v>
      </c>
      <c r="H55" t="s">
        <v>60</v>
      </c>
      <c r="I55" t="s">
        <v>734</v>
      </c>
      <c r="J55">
        <v>289127</v>
      </c>
      <c r="K55">
        <v>5950661</v>
      </c>
      <c r="L55" s="9" t="s">
        <v>736</v>
      </c>
      <c r="M55" t="s">
        <v>733</v>
      </c>
      <c r="N55" t="s">
        <v>22</v>
      </c>
      <c r="O55" t="s">
        <v>56</v>
      </c>
      <c r="P55" t="s">
        <v>57</v>
      </c>
      <c r="Q55" t="s">
        <v>171</v>
      </c>
      <c r="R55" t="s">
        <v>736</v>
      </c>
      <c r="S55" t="s">
        <v>737</v>
      </c>
      <c r="T55" t="s">
        <v>738</v>
      </c>
      <c r="U55" s="6" t="s">
        <v>1913</v>
      </c>
      <c r="V55" s="8">
        <v>4422500</v>
      </c>
      <c r="W55" s="17" t="str">
        <f t="shared" si="0"/>
        <v>D10</v>
      </c>
      <c r="X55" s="6" t="s">
        <v>1916</v>
      </c>
      <c r="Y55" s="8">
        <v>0.54229598643301302</v>
      </c>
      <c r="Z55" s="21" t="str">
        <f t="shared" ca="1" si="2"/>
        <v>D10.3</v>
      </c>
      <c r="AA55">
        <v>0</v>
      </c>
      <c r="AB55">
        <v>91</v>
      </c>
      <c r="AC55">
        <v>100.10000000000001</v>
      </c>
      <c r="AD55">
        <f t="shared" si="1"/>
        <v>-9.0909090909090981E-2</v>
      </c>
      <c r="AF55" s="19" t="s">
        <v>1930</v>
      </c>
      <c r="AG55" s="20">
        <f t="shared" si="5"/>
        <v>0.4</v>
      </c>
      <c r="AH55" s="20">
        <f t="shared" ca="1" si="6"/>
        <v>0.62288731671651931</v>
      </c>
      <c r="AI55" s="20" t="str">
        <f t="shared" si="7"/>
        <v>D9.3</v>
      </c>
      <c r="AJ55" s="23">
        <f t="shared" ca="1" si="8"/>
        <v>8</v>
      </c>
      <c r="AK55" s="24">
        <f t="shared" ca="1" si="9"/>
        <v>3.6743312216763413E-2</v>
      </c>
    </row>
    <row r="56" spans="1:37" x14ac:dyDescent="0.25">
      <c r="A56" t="s">
        <v>764</v>
      </c>
      <c r="B56" t="s">
        <v>765</v>
      </c>
      <c r="C56" t="s">
        <v>764</v>
      </c>
      <c r="D56" t="s">
        <v>766</v>
      </c>
      <c r="E56" t="s">
        <v>37</v>
      </c>
      <c r="F56" t="s">
        <v>19</v>
      </c>
      <c r="G56" t="s">
        <v>20</v>
      </c>
      <c r="H56" t="s">
        <v>60</v>
      </c>
      <c r="I56" t="s">
        <v>765</v>
      </c>
      <c r="J56">
        <v>937211</v>
      </c>
      <c r="K56">
        <v>4400446</v>
      </c>
      <c r="L56" s="9" t="s">
        <v>767</v>
      </c>
      <c r="M56" t="s">
        <v>764</v>
      </c>
      <c r="N56" t="s">
        <v>22</v>
      </c>
      <c r="O56" t="s">
        <v>41</v>
      </c>
      <c r="P56" t="s">
        <v>42</v>
      </c>
      <c r="Q56" t="s">
        <v>277</v>
      </c>
      <c r="R56" t="s">
        <v>767</v>
      </c>
      <c r="S56" t="s">
        <v>768</v>
      </c>
      <c r="T56" t="s">
        <v>769</v>
      </c>
      <c r="U56" s="6" t="s">
        <v>1913</v>
      </c>
      <c r="V56" s="8">
        <v>3395081</v>
      </c>
      <c r="W56" s="17" t="str">
        <f t="shared" si="0"/>
        <v>D10</v>
      </c>
      <c r="X56" s="6" t="s">
        <v>1916</v>
      </c>
      <c r="Y56" s="8">
        <v>0.44234585272045057</v>
      </c>
      <c r="Z56" s="21" t="str">
        <f t="shared" ca="1" si="2"/>
        <v>D10.2</v>
      </c>
      <c r="AA56">
        <v>0</v>
      </c>
      <c r="AB56">
        <v>29.265000000000001</v>
      </c>
      <c r="AC56">
        <v>27.705000000000002</v>
      </c>
      <c r="AD56">
        <f t="shared" si="1"/>
        <v>5.6307525717379486E-2</v>
      </c>
      <c r="AF56" s="19" t="s">
        <v>1930</v>
      </c>
      <c r="AG56" s="20">
        <f t="shared" si="5"/>
        <v>0.6</v>
      </c>
      <c r="AH56" s="20">
        <f t="shared" ca="1" si="6"/>
        <v>0.78013299420810822</v>
      </c>
      <c r="AI56" s="20" t="str">
        <f t="shared" si="7"/>
        <v>D9.4</v>
      </c>
      <c r="AJ56" s="23">
        <f t="shared" ca="1" si="8"/>
        <v>8</v>
      </c>
      <c r="AK56" s="24">
        <f t="shared" ca="1" si="9"/>
        <v>2.739569296506612E-2</v>
      </c>
    </row>
    <row r="57" spans="1:37" x14ac:dyDescent="0.25">
      <c r="A57" t="s">
        <v>797</v>
      </c>
      <c r="B57" t="s">
        <v>798</v>
      </c>
      <c r="C57" t="s">
        <v>797</v>
      </c>
      <c r="D57" t="s">
        <v>799</v>
      </c>
      <c r="E57" t="s">
        <v>37</v>
      </c>
      <c r="F57" t="s">
        <v>19</v>
      </c>
      <c r="G57" t="s">
        <v>20</v>
      </c>
      <c r="H57" t="s">
        <v>60</v>
      </c>
      <c r="I57" t="s">
        <v>800</v>
      </c>
      <c r="J57">
        <v>936644</v>
      </c>
      <c r="K57">
        <v>4318806</v>
      </c>
      <c r="L57" s="9" t="s">
        <v>32</v>
      </c>
      <c r="M57" t="s">
        <v>797</v>
      </c>
      <c r="N57" t="s">
        <v>22</v>
      </c>
      <c r="O57" t="s">
        <v>29</v>
      </c>
      <c r="P57" t="s">
        <v>30</v>
      </c>
      <c r="Q57" t="s">
        <v>33</v>
      </c>
      <c r="R57" t="s">
        <v>32</v>
      </c>
      <c r="S57" t="s">
        <v>32</v>
      </c>
      <c r="T57" t="s">
        <v>32</v>
      </c>
      <c r="U57" s="6" t="s">
        <v>1913</v>
      </c>
      <c r="V57" s="8">
        <v>3495260</v>
      </c>
      <c r="W57" s="17" t="str">
        <f t="shared" si="0"/>
        <v>D10</v>
      </c>
      <c r="X57" s="6" t="s">
        <v>1916</v>
      </c>
      <c r="Y57" s="8">
        <v>0.7695896728712599</v>
      </c>
      <c r="Z57" s="21" t="str">
        <f t="shared" ca="1" si="2"/>
        <v>D10.4</v>
      </c>
      <c r="AA57">
        <v>0</v>
      </c>
      <c r="AB57">
        <v>835</v>
      </c>
      <c r="AC57">
        <v>823.3999</v>
      </c>
      <c r="AD57">
        <f t="shared" si="1"/>
        <v>1.4088051261604473E-2</v>
      </c>
      <c r="AF57" s="19" t="s">
        <v>1930</v>
      </c>
      <c r="AG57" s="20">
        <f t="shared" si="5"/>
        <v>0.8</v>
      </c>
      <c r="AH57" s="20">
        <f t="shared" ca="1" si="6"/>
        <v>1.2836000126459464</v>
      </c>
      <c r="AI57" s="20" t="str">
        <f t="shared" si="7"/>
        <v>D9.5</v>
      </c>
      <c r="AJ57" s="23">
        <f t="shared" ca="1" si="8"/>
        <v>8</v>
      </c>
      <c r="AK57" s="24">
        <f t="shared" ca="1" si="9"/>
        <v>3.7033549712440411E-2</v>
      </c>
    </row>
    <row r="58" spans="1:37" x14ac:dyDescent="0.25">
      <c r="A58" t="s">
        <v>982</v>
      </c>
      <c r="B58" t="s">
        <v>983</v>
      </c>
      <c r="C58" t="s">
        <v>982</v>
      </c>
      <c r="D58" t="s">
        <v>984</v>
      </c>
      <c r="E58" t="s">
        <v>37</v>
      </c>
      <c r="F58" t="s">
        <v>19</v>
      </c>
      <c r="G58" t="s">
        <v>20</v>
      </c>
      <c r="H58" t="s">
        <v>60</v>
      </c>
      <c r="I58" t="s">
        <v>985</v>
      </c>
      <c r="J58">
        <v>309037</v>
      </c>
      <c r="K58">
        <v>5253973</v>
      </c>
      <c r="L58" s="9" t="s">
        <v>32</v>
      </c>
      <c r="M58" t="s">
        <v>982</v>
      </c>
      <c r="N58" t="s">
        <v>22</v>
      </c>
      <c r="O58" t="s">
        <v>41</v>
      </c>
      <c r="P58" t="s">
        <v>42</v>
      </c>
      <c r="Q58" t="s">
        <v>43</v>
      </c>
      <c r="R58" t="s">
        <v>32</v>
      </c>
      <c r="S58" t="s">
        <v>32</v>
      </c>
      <c r="T58" t="s">
        <v>32</v>
      </c>
      <c r="U58" s="6" t="s">
        <v>1913</v>
      </c>
      <c r="V58" s="8">
        <v>27435006</v>
      </c>
      <c r="W58" s="17" t="str">
        <f t="shared" si="0"/>
        <v>D10</v>
      </c>
      <c r="X58" s="6" t="s">
        <v>1916</v>
      </c>
      <c r="Y58" s="8">
        <v>0.10299250526863381</v>
      </c>
      <c r="Z58" s="21" t="str">
        <f t="shared" ca="1" si="2"/>
        <v>D10.1</v>
      </c>
      <c r="AA58">
        <v>0</v>
      </c>
      <c r="AB58">
        <v>236.25</v>
      </c>
      <c r="AC58">
        <v>263.5</v>
      </c>
      <c r="AD58">
        <f t="shared" si="1"/>
        <v>-0.10341555977229601</v>
      </c>
      <c r="AF58" s="19" t="s">
        <v>1931</v>
      </c>
      <c r="AG58" s="20">
        <f t="shared" si="5"/>
        <v>0</v>
      </c>
      <c r="AH58" s="22">
        <f t="shared" ca="1" si="6"/>
        <v>0</v>
      </c>
      <c r="AI58" s="20" t="str">
        <f t="shared" si="7"/>
        <v>D10.1</v>
      </c>
      <c r="AJ58" s="23">
        <f t="shared" ca="1" si="8"/>
        <v>8</v>
      </c>
      <c r="AK58" s="24">
        <f t="shared" ca="1" si="9"/>
        <v>-4.507563305970283E-3</v>
      </c>
    </row>
    <row r="59" spans="1:37" x14ac:dyDescent="0.25">
      <c r="A59" t="s">
        <v>1034</v>
      </c>
      <c r="B59" t="s">
        <v>1035</v>
      </c>
      <c r="C59" t="s">
        <v>1034</v>
      </c>
      <c r="D59" t="s">
        <v>1036</v>
      </c>
      <c r="E59" t="s">
        <v>37</v>
      </c>
      <c r="F59" t="s">
        <v>19</v>
      </c>
      <c r="G59" t="s">
        <v>20</v>
      </c>
      <c r="H59" t="s">
        <v>60</v>
      </c>
      <c r="I59" t="s">
        <v>1035</v>
      </c>
      <c r="J59" t="s">
        <v>1037</v>
      </c>
      <c r="K59">
        <v>7759435</v>
      </c>
      <c r="L59" s="9" t="s">
        <v>1038</v>
      </c>
      <c r="M59" t="s">
        <v>1034</v>
      </c>
      <c r="N59" t="s">
        <v>22</v>
      </c>
      <c r="O59" t="s">
        <v>66</v>
      </c>
      <c r="P59" t="s">
        <v>67</v>
      </c>
      <c r="Q59" t="s">
        <v>67</v>
      </c>
      <c r="R59" t="s">
        <v>1038</v>
      </c>
      <c r="S59" t="s">
        <v>1039</v>
      </c>
      <c r="T59" t="s">
        <v>201</v>
      </c>
      <c r="U59" s="6" t="s">
        <v>1913</v>
      </c>
      <c r="V59" s="8">
        <v>8642796</v>
      </c>
      <c r="W59" s="17" t="str">
        <f t="shared" si="0"/>
        <v>D10</v>
      </c>
      <c r="X59" s="6" t="s">
        <v>1916</v>
      </c>
      <c r="Y59" s="8">
        <v>0.23216040272152669</v>
      </c>
      <c r="Z59" s="21" t="str">
        <f t="shared" ca="1" si="2"/>
        <v>D10.1</v>
      </c>
      <c r="AA59">
        <v>0</v>
      </c>
      <c r="AB59">
        <v>169.8</v>
      </c>
      <c r="AC59">
        <v>148.9</v>
      </c>
      <c r="AD59">
        <f t="shared" si="1"/>
        <v>0.14036265950302221</v>
      </c>
      <c r="AF59" s="19" t="s">
        <v>1931</v>
      </c>
      <c r="AG59" s="20">
        <f t="shared" si="5"/>
        <v>0.2</v>
      </c>
      <c r="AH59" s="20">
        <f t="shared" ca="1" si="6"/>
        <v>0.37925330437885529</v>
      </c>
      <c r="AI59" s="20" t="str">
        <f t="shared" si="7"/>
        <v>D10.2</v>
      </c>
      <c r="AJ59" s="23">
        <f t="shared" ca="1" si="8"/>
        <v>8</v>
      </c>
      <c r="AK59" s="24">
        <f t="shared" ca="1" si="9"/>
        <v>-1.2197231076761435E-2</v>
      </c>
    </row>
    <row r="60" spans="1:37" x14ac:dyDescent="0.25">
      <c r="A60" t="s">
        <v>1092</v>
      </c>
      <c r="B60" t="s">
        <v>1093</v>
      </c>
      <c r="C60" t="s">
        <v>1092</v>
      </c>
      <c r="D60" t="s">
        <v>1094</v>
      </c>
      <c r="E60" t="s">
        <v>37</v>
      </c>
      <c r="F60" t="s">
        <v>19</v>
      </c>
      <c r="G60" t="s">
        <v>20</v>
      </c>
      <c r="H60" t="s">
        <v>60</v>
      </c>
      <c r="I60" t="s">
        <v>1095</v>
      </c>
      <c r="J60">
        <v>259244</v>
      </c>
      <c r="K60">
        <v>7136663</v>
      </c>
      <c r="L60" s="9" t="s">
        <v>1096</v>
      </c>
      <c r="M60" t="s">
        <v>1092</v>
      </c>
      <c r="N60" t="s">
        <v>22</v>
      </c>
      <c r="O60" t="s">
        <v>23</v>
      </c>
      <c r="P60" t="s">
        <v>24</v>
      </c>
      <c r="Q60" t="s">
        <v>25</v>
      </c>
      <c r="R60" t="s">
        <v>1096</v>
      </c>
      <c r="S60" t="s">
        <v>1097</v>
      </c>
      <c r="T60" t="s">
        <v>1098</v>
      </c>
      <c r="U60" s="6" t="s">
        <v>1913</v>
      </c>
      <c r="V60" s="8">
        <v>6697901</v>
      </c>
      <c r="W60" s="17" t="str">
        <f t="shared" si="0"/>
        <v>D10</v>
      </c>
      <c r="X60" s="6" t="s">
        <v>1916</v>
      </c>
      <c r="Y60" s="8">
        <v>0.37623727194534529</v>
      </c>
      <c r="Z60" s="21" t="str">
        <f t="shared" ca="1" si="2"/>
        <v>D10.1</v>
      </c>
      <c r="AA60">
        <v>0</v>
      </c>
      <c r="AB60">
        <v>31.655000000000001</v>
      </c>
      <c r="AC60">
        <v>29.970000000000002</v>
      </c>
      <c r="AD60">
        <f t="shared" si="1"/>
        <v>5.6222889556222844E-2</v>
      </c>
      <c r="AF60" s="19" t="s">
        <v>1931</v>
      </c>
      <c r="AG60" s="20">
        <f t="shared" si="5"/>
        <v>0.4</v>
      </c>
      <c r="AH60" s="20">
        <f t="shared" ca="1" si="6"/>
        <v>0.51147215609576735</v>
      </c>
      <c r="AI60" s="20" t="str">
        <f t="shared" si="7"/>
        <v>D10.3</v>
      </c>
      <c r="AJ60" s="23">
        <f t="shared" ca="1" si="8"/>
        <v>8</v>
      </c>
      <c r="AK60" s="24">
        <f t="shared" ca="1" si="9"/>
        <v>-3.1963422711943419E-2</v>
      </c>
    </row>
    <row r="61" spans="1:37" x14ac:dyDescent="0.25">
      <c r="A61" t="s">
        <v>1114</v>
      </c>
      <c r="B61" t="s">
        <v>1115</v>
      </c>
      <c r="C61" t="s">
        <v>1114</v>
      </c>
      <c r="D61" t="s">
        <v>1116</v>
      </c>
      <c r="E61" t="s">
        <v>37</v>
      </c>
      <c r="F61" t="s">
        <v>19</v>
      </c>
      <c r="G61" t="s">
        <v>20</v>
      </c>
      <c r="H61" t="s">
        <v>60</v>
      </c>
      <c r="I61" t="s">
        <v>1115</v>
      </c>
      <c r="J61">
        <v>916745</v>
      </c>
      <c r="K61">
        <v>4502706</v>
      </c>
      <c r="L61" s="9" t="s">
        <v>1117</v>
      </c>
      <c r="M61" t="s">
        <v>1114</v>
      </c>
      <c r="N61" t="s">
        <v>22</v>
      </c>
      <c r="O61" t="s">
        <v>29</v>
      </c>
      <c r="P61" t="s">
        <v>30</v>
      </c>
      <c r="Q61" t="s">
        <v>31</v>
      </c>
      <c r="R61" t="s">
        <v>1117</v>
      </c>
      <c r="S61" t="s">
        <v>1118</v>
      </c>
      <c r="T61" t="s">
        <v>1119</v>
      </c>
      <c r="U61" s="6" t="s">
        <v>1913</v>
      </c>
      <c r="V61" s="8">
        <v>15651816</v>
      </c>
      <c r="W61" s="17" t="str">
        <f t="shared" si="0"/>
        <v>D10</v>
      </c>
      <c r="X61" s="6" t="s">
        <v>1916</v>
      </c>
      <c r="Y61" s="8">
        <v>0.92992404204087242</v>
      </c>
      <c r="Z61" s="21" t="str">
        <f t="shared" ca="1" si="2"/>
        <v>D10.5</v>
      </c>
      <c r="AA61">
        <v>0</v>
      </c>
      <c r="AB61">
        <v>53.260000000000005</v>
      </c>
      <c r="AC61">
        <v>54.470000000000006</v>
      </c>
      <c r="AD61">
        <f t="shared" si="1"/>
        <v>-2.2214062786855164E-2</v>
      </c>
      <c r="AF61" s="19" t="s">
        <v>1931</v>
      </c>
      <c r="AG61" s="20">
        <f t="shared" si="5"/>
        <v>0.6</v>
      </c>
      <c r="AH61" s="20">
        <f t="shared" ca="1" si="6"/>
        <v>0.63010690690333249</v>
      </c>
      <c r="AI61" s="20" t="str">
        <f t="shared" si="7"/>
        <v>D10.4</v>
      </c>
      <c r="AJ61" s="23">
        <f t="shared" ca="1" si="8"/>
        <v>8</v>
      </c>
      <c r="AK61" s="24">
        <f t="shared" ca="1" si="9"/>
        <v>6.1324426389205563E-3</v>
      </c>
    </row>
    <row r="62" spans="1:37" x14ac:dyDescent="0.25">
      <c r="A62" t="s">
        <v>1157</v>
      </c>
      <c r="B62" t="s">
        <v>1158</v>
      </c>
      <c r="C62" t="s">
        <v>1157</v>
      </c>
      <c r="D62" t="s">
        <v>1159</v>
      </c>
      <c r="E62" t="s">
        <v>37</v>
      </c>
      <c r="F62" t="s">
        <v>19</v>
      </c>
      <c r="G62" t="s">
        <v>20</v>
      </c>
      <c r="H62" t="s">
        <v>60</v>
      </c>
      <c r="I62" t="s">
        <v>1158</v>
      </c>
      <c r="J62" t="s">
        <v>1160</v>
      </c>
      <c r="K62" t="s">
        <v>1161</v>
      </c>
      <c r="L62" s="9" t="s">
        <v>1162</v>
      </c>
      <c r="M62" t="s">
        <v>1157</v>
      </c>
      <c r="N62" t="s">
        <v>22</v>
      </c>
      <c r="O62" t="s">
        <v>29</v>
      </c>
      <c r="P62" t="s">
        <v>30</v>
      </c>
      <c r="Q62" t="s">
        <v>33</v>
      </c>
      <c r="R62" t="s">
        <v>1162</v>
      </c>
      <c r="S62" t="s">
        <v>1163</v>
      </c>
      <c r="T62" t="s">
        <v>26</v>
      </c>
      <c r="U62" s="6" t="s">
        <v>1913</v>
      </c>
      <c r="V62" s="8">
        <v>10637031</v>
      </c>
      <c r="W62" s="17" t="str">
        <f t="shared" si="0"/>
        <v>D10</v>
      </c>
      <c r="X62" s="6" t="s">
        <v>1916</v>
      </c>
      <c r="Y62" s="8">
        <v>0.3043518440436998</v>
      </c>
      <c r="Z62" s="21" t="str">
        <f t="shared" ca="1" si="2"/>
        <v>D10.1</v>
      </c>
      <c r="AA62">
        <v>0</v>
      </c>
      <c r="AB62">
        <v>39.385000000000005</v>
      </c>
      <c r="AC62">
        <v>40.06</v>
      </c>
      <c r="AD62">
        <f t="shared" si="1"/>
        <v>-1.6849725411882104E-2</v>
      </c>
      <c r="AF62" s="19" t="s">
        <v>1931</v>
      </c>
      <c r="AG62" s="20">
        <f t="shared" si="5"/>
        <v>0.8</v>
      </c>
      <c r="AH62" s="20">
        <f t="shared" ca="1" si="6"/>
        <v>0.86183880066935259</v>
      </c>
      <c r="AI62" s="20" t="str">
        <f t="shared" si="7"/>
        <v>D10.5</v>
      </c>
      <c r="AJ62" s="23">
        <f t="shared" ca="1" si="8"/>
        <v>8</v>
      </c>
      <c r="AK62" s="24">
        <f t="shared" ca="1" si="9"/>
        <v>5.5140212399532804E-2</v>
      </c>
    </row>
    <row r="63" spans="1:37" x14ac:dyDescent="0.25">
      <c r="A63" t="s">
        <v>1270</v>
      </c>
      <c r="B63" t="s">
        <v>1271</v>
      </c>
      <c r="C63" t="s">
        <v>1270</v>
      </c>
      <c r="D63" t="s">
        <v>1272</v>
      </c>
      <c r="E63" t="s">
        <v>37</v>
      </c>
      <c r="F63" t="s">
        <v>19</v>
      </c>
      <c r="G63" t="s">
        <v>20</v>
      </c>
      <c r="H63" t="s">
        <v>60</v>
      </c>
      <c r="I63" t="s">
        <v>1271</v>
      </c>
      <c r="J63">
        <v>912397</v>
      </c>
      <c r="K63">
        <v>4588364</v>
      </c>
      <c r="L63" s="9" t="s">
        <v>1273</v>
      </c>
      <c r="M63" t="s">
        <v>1270</v>
      </c>
      <c r="N63" t="s">
        <v>22</v>
      </c>
      <c r="O63" t="s">
        <v>41</v>
      </c>
      <c r="P63" t="s">
        <v>42</v>
      </c>
      <c r="Q63" t="s">
        <v>277</v>
      </c>
      <c r="R63" t="s">
        <v>1273</v>
      </c>
      <c r="S63" t="s">
        <v>1274</v>
      </c>
      <c r="T63" t="s">
        <v>1275</v>
      </c>
      <c r="U63" s="6" t="s">
        <v>1913</v>
      </c>
      <c r="V63" s="8">
        <v>14352250</v>
      </c>
      <c r="W63" s="17" t="str">
        <f t="shared" si="0"/>
        <v>D10</v>
      </c>
      <c r="X63" s="6" t="s">
        <v>1916</v>
      </c>
      <c r="Y63" s="8">
        <v>0.64449824940340361</v>
      </c>
      <c r="Z63" s="21" t="str">
        <f t="shared" ca="1" si="2"/>
        <v>D10.4</v>
      </c>
      <c r="AA63">
        <v>0</v>
      </c>
      <c r="AB63">
        <v>78.320000000000007</v>
      </c>
      <c r="AC63">
        <v>77.25</v>
      </c>
      <c r="AD63">
        <f t="shared" si="1"/>
        <v>1.3851132686084238E-2</v>
      </c>
    </row>
    <row r="64" spans="1:37" x14ac:dyDescent="0.25">
      <c r="A64" t="s">
        <v>1304</v>
      </c>
      <c r="B64" t="s">
        <v>1305</v>
      </c>
      <c r="C64" t="s">
        <v>1304</v>
      </c>
      <c r="D64" t="s">
        <v>1306</v>
      </c>
      <c r="E64" t="s">
        <v>37</v>
      </c>
      <c r="F64" t="s">
        <v>19</v>
      </c>
      <c r="G64" t="s">
        <v>20</v>
      </c>
      <c r="H64" t="s">
        <v>60</v>
      </c>
      <c r="I64" t="s">
        <v>1305</v>
      </c>
      <c r="J64">
        <v>929283</v>
      </c>
      <c r="K64" t="s">
        <v>1307</v>
      </c>
      <c r="L64" s="9" t="s">
        <v>1308</v>
      </c>
      <c r="M64" t="s">
        <v>1304</v>
      </c>
      <c r="N64" t="s">
        <v>22</v>
      </c>
      <c r="O64" t="s">
        <v>56</v>
      </c>
      <c r="P64" t="s">
        <v>57</v>
      </c>
      <c r="Q64" t="s">
        <v>207</v>
      </c>
      <c r="R64" t="s">
        <v>1308</v>
      </c>
      <c r="S64" t="s">
        <v>1309</v>
      </c>
      <c r="T64" t="s">
        <v>1310</v>
      </c>
      <c r="U64" s="6" t="s">
        <v>1913</v>
      </c>
      <c r="V64" s="8">
        <v>13228136</v>
      </c>
      <c r="W64" s="17" t="str">
        <f t="shared" si="0"/>
        <v>D10</v>
      </c>
      <c r="X64" s="6" t="s">
        <v>1916</v>
      </c>
      <c r="Y64" s="8">
        <v>1.2784114103453428</v>
      </c>
      <c r="Z64" s="21" t="str">
        <f t="shared" ca="1" si="2"/>
        <v>D10.5</v>
      </c>
      <c r="AA64">
        <v>0</v>
      </c>
      <c r="AB64">
        <v>4.3650000000000002</v>
      </c>
      <c r="AC64">
        <v>4.274</v>
      </c>
      <c r="AD64">
        <f t="shared" si="1"/>
        <v>2.1291530182498877E-2</v>
      </c>
    </row>
    <row r="65" spans="1:30" x14ac:dyDescent="0.25">
      <c r="A65" t="s">
        <v>1357</v>
      </c>
      <c r="B65" t="s">
        <v>1358</v>
      </c>
      <c r="C65" t="s">
        <v>1357</v>
      </c>
      <c r="D65" t="s">
        <v>1359</v>
      </c>
      <c r="E65" t="s">
        <v>37</v>
      </c>
      <c r="F65" t="s">
        <v>19</v>
      </c>
      <c r="G65" t="s">
        <v>20</v>
      </c>
      <c r="H65" t="s">
        <v>60</v>
      </c>
      <c r="I65" t="s">
        <v>1360</v>
      </c>
      <c r="J65" t="s">
        <v>1361</v>
      </c>
      <c r="K65" t="s">
        <v>1362</v>
      </c>
      <c r="L65" s="9" t="s">
        <v>32</v>
      </c>
      <c r="M65" t="s">
        <v>1357</v>
      </c>
      <c r="N65" t="s">
        <v>22</v>
      </c>
      <c r="O65" t="s">
        <v>23</v>
      </c>
      <c r="P65" t="s">
        <v>24</v>
      </c>
      <c r="Q65" t="s">
        <v>25</v>
      </c>
      <c r="R65" t="s">
        <v>32</v>
      </c>
      <c r="S65" t="s">
        <v>32</v>
      </c>
      <c r="T65" t="s">
        <v>32</v>
      </c>
      <c r="U65" s="6" t="s">
        <v>1913</v>
      </c>
      <c r="V65" s="8">
        <v>3272069</v>
      </c>
      <c r="W65" s="17" t="str">
        <f t="shared" si="0"/>
        <v>D10</v>
      </c>
      <c r="X65" s="6" t="s">
        <v>1916</v>
      </c>
      <c r="Y65" s="8">
        <v>7.7433574903218727E-2</v>
      </c>
      <c r="Z65" s="21" t="str">
        <f t="shared" ca="1" si="2"/>
        <v>D10.1</v>
      </c>
      <c r="AA65">
        <v>0</v>
      </c>
      <c r="AB65">
        <v>28.060000000000002</v>
      </c>
      <c r="AC65">
        <v>26.400000000000002</v>
      </c>
      <c r="AD65">
        <f t="shared" si="1"/>
        <v>6.2878787878787881E-2</v>
      </c>
    </row>
    <row r="66" spans="1:30" x14ac:dyDescent="0.25">
      <c r="A66" t="s">
        <v>1425</v>
      </c>
      <c r="B66" t="s">
        <v>1426</v>
      </c>
      <c r="C66" t="s">
        <v>1425</v>
      </c>
      <c r="D66" t="s">
        <v>1427</v>
      </c>
      <c r="E66" t="s">
        <v>37</v>
      </c>
      <c r="F66" t="s">
        <v>19</v>
      </c>
      <c r="G66" t="s">
        <v>20</v>
      </c>
      <c r="H66" t="s">
        <v>60</v>
      </c>
      <c r="I66" t="s">
        <v>1428</v>
      </c>
      <c r="J66">
        <v>923539</v>
      </c>
      <c r="K66">
        <v>4682329</v>
      </c>
      <c r="L66" s="9" t="s">
        <v>1429</v>
      </c>
      <c r="M66" t="s">
        <v>1425</v>
      </c>
      <c r="N66" t="s">
        <v>22</v>
      </c>
      <c r="O66" t="s">
        <v>41</v>
      </c>
      <c r="P66" t="s">
        <v>42</v>
      </c>
      <c r="Q66" t="s">
        <v>90</v>
      </c>
      <c r="R66" t="s">
        <v>1429</v>
      </c>
      <c r="S66" t="s">
        <v>1430</v>
      </c>
      <c r="T66" t="s">
        <v>1431</v>
      </c>
      <c r="U66" s="6" t="s">
        <v>1913</v>
      </c>
      <c r="V66" s="8">
        <v>22425019</v>
      </c>
      <c r="W66" s="17" t="str">
        <f t="shared" ref="W66:W129" si="10">VLOOKUP(V66,$AH$2:$AI$11,2)</f>
        <v>D10</v>
      </c>
      <c r="X66" s="6" t="s">
        <v>1916</v>
      </c>
      <c r="Y66" s="8">
        <v>0.49868408138249515</v>
      </c>
      <c r="Z66" s="21" t="str">
        <f t="shared" ca="1" si="2"/>
        <v>D10.2</v>
      </c>
      <c r="AA66">
        <v>0</v>
      </c>
      <c r="AB66">
        <v>79.64</v>
      </c>
      <c r="AC66">
        <v>82.81</v>
      </c>
      <c r="AD66">
        <f t="shared" ref="AD66:AD129" si="11">+(AB66-AC66)/AC66</f>
        <v>-3.8280400917763573E-2</v>
      </c>
    </row>
    <row r="67" spans="1:30" x14ac:dyDescent="0.25">
      <c r="A67" t="s">
        <v>1437</v>
      </c>
      <c r="B67" t="s">
        <v>1438</v>
      </c>
      <c r="C67" t="s">
        <v>1437</v>
      </c>
      <c r="D67" t="s">
        <v>1439</v>
      </c>
      <c r="E67" t="s">
        <v>37</v>
      </c>
      <c r="F67" t="s">
        <v>19</v>
      </c>
      <c r="G67" t="s">
        <v>20</v>
      </c>
      <c r="H67" t="s">
        <v>60</v>
      </c>
      <c r="I67" t="s">
        <v>1438</v>
      </c>
      <c r="J67">
        <v>912709</v>
      </c>
      <c r="K67">
        <v>7103526</v>
      </c>
      <c r="L67" s="9" t="s">
        <v>1440</v>
      </c>
      <c r="M67" t="s">
        <v>1437</v>
      </c>
      <c r="N67" t="s">
        <v>22</v>
      </c>
      <c r="O67" t="s">
        <v>41</v>
      </c>
      <c r="P67" t="s">
        <v>42</v>
      </c>
      <c r="Q67" t="s">
        <v>277</v>
      </c>
      <c r="R67" t="s">
        <v>1440</v>
      </c>
      <c r="S67" t="s">
        <v>1441</v>
      </c>
      <c r="T67" t="s">
        <v>1442</v>
      </c>
      <c r="U67" s="6" t="s">
        <v>1913</v>
      </c>
      <c r="V67" s="8">
        <v>3228365</v>
      </c>
      <c r="W67" s="17" t="str">
        <f t="shared" si="10"/>
        <v>D10</v>
      </c>
      <c r="X67" s="6" t="s">
        <v>1916</v>
      </c>
      <c r="Y67" s="8">
        <v>2.1317292189699741</v>
      </c>
      <c r="Z67" s="21" t="str">
        <f t="shared" ref="Z67:Z130" ca="1" si="12">VLOOKUP(Y67,OFFSET($AF$1,MATCH(W67,$AF:$AF,0)-1,2,COUNTIF($AF:$AF,W67),2),2)</f>
        <v>D10.5</v>
      </c>
      <c r="AA67">
        <v>0</v>
      </c>
      <c r="AB67">
        <v>8.3166000000000011</v>
      </c>
      <c r="AC67">
        <v>6.8883000000000001</v>
      </c>
      <c r="AD67">
        <f t="shared" si="11"/>
        <v>0.20735159618483531</v>
      </c>
    </row>
    <row r="68" spans="1:30" x14ac:dyDescent="0.25">
      <c r="A68" t="s">
        <v>1461</v>
      </c>
      <c r="B68" t="s">
        <v>1462</v>
      </c>
      <c r="C68" t="s">
        <v>1461</v>
      </c>
      <c r="D68" t="s">
        <v>1463</v>
      </c>
      <c r="E68" t="s">
        <v>37</v>
      </c>
      <c r="F68" t="s">
        <v>19</v>
      </c>
      <c r="G68" t="s">
        <v>20</v>
      </c>
      <c r="H68" t="s">
        <v>60</v>
      </c>
      <c r="I68" t="s">
        <v>1462</v>
      </c>
      <c r="J68">
        <v>923891</v>
      </c>
      <c r="K68" t="s">
        <v>1464</v>
      </c>
      <c r="L68" s="9" t="s">
        <v>1465</v>
      </c>
      <c r="M68" t="s">
        <v>1461</v>
      </c>
      <c r="N68" t="s">
        <v>22</v>
      </c>
      <c r="O68" t="s">
        <v>41</v>
      </c>
      <c r="P68" t="s">
        <v>42</v>
      </c>
      <c r="Q68" t="s">
        <v>277</v>
      </c>
      <c r="R68" t="s">
        <v>1465</v>
      </c>
      <c r="S68" t="s">
        <v>1466</v>
      </c>
      <c r="T68" t="s">
        <v>250</v>
      </c>
      <c r="U68" s="6" t="s">
        <v>1913</v>
      </c>
      <c r="V68" s="8">
        <v>2972912</v>
      </c>
      <c r="W68" s="17" t="str">
        <f t="shared" si="10"/>
        <v>D10</v>
      </c>
      <c r="X68" s="6" t="s">
        <v>1916</v>
      </c>
      <c r="Y68" s="8">
        <v>0.30015856507020727</v>
      </c>
      <c r="Z68" s="21" t="str">
        <f t="shared" ca="1" si="12"/>
        <v>D10.1</v>
      </c>
      <c r="AA68">
        <v>0</v>
      </c>
      <c r="AB68">
        <v>19.205000000000002</v>
      </c>
      <c r="AC68">
        <v>20.3</v>
      </c>
      <c r="AD68">
        <f t="shared" si="11"/>
        <v>-5.3940886699507334E-2</v>
      </c>
    </row>
    <row r="69" spans="1:30" x14ac:dyDescent="0.25">
      <c r="A69" t="s">
        <v>1515</v>
      </c>
      <c r="B69" t="s">
        <v>1516</v>
      </c>
      <c r="C69" t="s">
        <v>1515</v>
      </c>
      <c r="D69" t="s">
        <v>1517</v>
      </c>
      <c r="E69" t="s">
        <v>37</v>
      </c>
      <c r="F69" t="s">
        <v>19</v>
      </c>
      <c r="G69" t="s">
        <v>20</v>
      </c>
      <c r="H69" t="s">
        <v>60</v>
      </c>
      <c r="I69" t="s">
        <v>1516</v>
      </c>
      <c r="J69">
        <v>143366</v>
      </c>
      <c r="K69">
        <v>4712798</v>
      </c>
      <c r="L69" s="9" t="s">
        <v>1518</v>
      </c>
      <c r="M69" t="s">
        <v>1515</v>
      </c>
      <c r="N69" t="s">
        <v>22</v>
      </c>
      <c r="O69" t="s">
        <v>41</v>
      </c>
      <c r="P69" t="s">
        <v>42</v>
      </c>
      <c r="Q69" t="s">
        <v>277</v>
      </c>
      <c r="R69" t="s">
        <v>1518</v>
      </c>
      <c r="S69" t="s">
        <v>1519</v>
      </c>
      <c r="T69" t="s">
        <v>1520</v>
      </c>
      <c r="U69" s="6" t="s">
        <v>1913</v>
      </c>
      <c r="V69" s="8">
        <v>17063758</v>
      </c>
      <c r="W69" s="17" t="str">
        <f t="shared" si="10"/>
        <v>D10</v>
      </c>
      <c r="X69" s="6" t="s">
        <v>1916</v>
      </c>
      <c r="Y69" s="8">
        <v>1.3383335605204902</v>
      </c>
      <c r="Z69" s="21" t="str">
        <f t="shared" ca="1" si="12"/>
        <v>D10.5</v>
      </c>
      <c r="AA69">
        <v>0</v>
      </c>
      <c r="AB69">
        <v>64.760000000000005</v>
      </c>
      <c r="AC69">
        <v>58.45</v>
      </c>
      <c r="AD69">
        <f t="shared" si="11"/>
        <v>0.10795551753635589</v>
      </c>
    </row>
    <row r="70" spans="1:30" x14ac:dyDescent="0.25">
      <c r="A70" t="s">
        <v>1521</v>
      </c>
      <c r="B70" t="s">
        <v>1522</v>
      </c>
      <c r="C70" t="s">
        <v>1521</v>
      </c>
      <c r="D70" t="s">
        <v>1523</v>
      </c>
      <c r="E70" t="s">
        <v>37</v>
      </c>
      <c r="F70" t="s">
        <v>19</v>
      </c>
      <c r="G70" t="s">
        <v>20</v>
      </c>
      <c r="H70" t="s">
        <v>60</v>
      </c>
      <c r="I70" t="s">
        <v>1522</v>
      </c>
      <c r="J70" t="s">
        <v>1524</v>
      </c>
      <c r="K70" t="s">
        <v>1525</v>
      </c>
      <c r="L70" s="9" t="s">
        <v>1526</v>
      </c>
      <c r="M70" t="s">
        <v>1521</v>
      </c>
      <c r="N70" t="s">
        <v>22</v>
      </c>
      <c r="O70" t="s">
        <v>29</v>
      </c>
      <c r="P70" t="s">
        <v>30</v>
      </c>
      <c r="Q70" t="s">
        <v>33</v>
      </c>
      <c r="R70" t="s">
        <v>1526</v>
      </c>
      <c r="S70" t="s">
        <v>1527</v>
      </c>
      <c r="T70" t="s">
        <v>420</v>
      </c>
      <c r="U70" s="6" t="s">
        <v>1913</v>
      </c>
      <c r="V70" s="8">
        <v>5372798</v>
      </c>
      <c r="W70" s="17" t="str">
        <f t="shared" si="10"/>
        <v>D10</v>
      </c>
      <c r="X70" s="6" t="s">
        <v>1916</v>
      </c>
      <c r="Y70" s="8">
        <v>0.78443299003610412</v>
      </c>
      <c r="Z70" s="21" t="str">
        <f t="shared" ca="1" si="12"/>
        <v>D10.4</v>
      </c>
      <c r="AA70">
        <v>0</v>
      </c>
      <c r="AB70">
        <v>19.05</v>
      </c>
      <c r="AC70">
        <v>19.074999999999999</v>
      </c>
      <c r="AD70">
        <f t="shared" si="11"/>
        <v>-1.3106159895149977E-3</v>
      </c>
    </row>
    <row r="71" spans="1:30" x14ac:dyDescent="0.25">
      <c r="A71" t="s">
        <v>1557</v>
      </c>
      <c r="B71" t="s">
        <v>1558</v>
      </c>
      <c r="C71" t="s">
        <v>1557</v>
      </c>
      <c r="D71" t="s">
        <v>1559</v>
      </c>
      <c r="E71" t="s">
        <v>37</v>
      </c>
      <c r="F71" t="s">
        <v>19</v>
      </c>
      <c r="G71" t="s">
        <v>20</v>
      </c>
      <c r="H71" t="s">
        <v>60</v>
      </c>
      <c r="I71" t="s">
        <v>1560</v>
      </c>
      <c r="J71">
        <v>936411</v>
      </c>
      <c r="K71">
        <v>4792132</v>
      </c>
      <c r="L71" s="9" t="s">
        <v>1561</v>
      </c>
      <c r="M71" t="s">
        <v>1557</v>
      </c>
      <c r="N71" t="s">
        <v>22</v>
      </c>
      <c r="O71" t="s">
        <v>41</v>
      </c>
      <c r="P71" t="s">
        <v>42</v>
      </c>
      <c r="Q71" t="s">
        <v>43</v>
      </c>
      <c r="R71" t="s">
        <v>1561</v>
      </c>
      <c r="S71" t="s">
        <v>1562</v>
      </c>
      <c r="T71" t="s">
        <v>1563</v>
      </c>
      <c r="U71" s="6" t="s">
        <v>1913</v>
      </c>
      <c r="V71" s="8">
        <v>3203315</v>
      </c>
      <c r="W71" s="17" t="str">
        <f t="shared" si="10"/>
        <v>D10</v>
      </c>
      <c r="X71" s="6" t="s">
        <v>1916</v>
      </c>
      <c r="Y71" s="8">
        <v>0.43383182734136355</v>
      </c>
      <c r="Z71" s="21" t="str">
        <f t="shared" ca="1" si="12"/>
        <v>D10.2</v>
      </c>
      <c r="AA71">
        <v>0</v>
      </c>
      <c r="AB71">
        <v>58.120000000000005</v>
      </c>
      <c r="AC71">
        <v>65.7</v>
      </c>
      <c r="AD71">
        <f t="shared" si="11"/>
        <v>-0.11537290715372904</v>
      </c>
    </row>
    <row r="72" spans="1:30" x14ac:dyDescent="0.25">
      <c r="A72" t="s">
        <v>1574</v>
      </c>
      <c r="B72" t="s">
        <v>1575</v>
      </c>
      <c r="C72" t="s">
        <v>1574</v>
      </c>
      <c r="D72" t="s">
        <v>1576</v>
      </c>
      <c r="E72" t="s">
        <v>37</v>
      </c>
      <c r="F72" t="s">
        <v>19</v>
      </c>
      <c r="G72" t="s">
        <v>20</v>
      </c>
      <c r="H72" t="s">
        <v>60</v>
      </c>
      <c r="I72" t="s">
        <v>1575</v>
      </c>
      <c r="J72">
        <v>992594</v>
      </c>
      <c r="K72">
        <v>5671735</v>
      </c>
      <c r="L72" s="9" t="s">
        <v>1577</v>
      </c>
      <c r="M72" t="s">
        <v>1574</v>
      </c>
      <c r="N72" t="s">
        <v>22</v>
      </c>
      <c r="O72" t="s">
        <v>51</v>
      </c>
      <c r="P72" t="s">
        <v>52</v>
      </c>
      <c r="Q72" t="s">
        <v>52</v>
      </c>
      <c r="R72" t="s">
        <v>1577</v>
      </c>
      <c r="S72" t="s">
        <v>1578</v>
      </c>
      <c r="T72" t="s">
        <v>1579</v>
      </c>
      <c r="U72" s="6" t="s">
        <v>1913</v>
      </c>
      <c r="V72" s="8">
        <v>101853910</v>
      </c>
      <c r="W72" s="17" t="str">
        <f t="shared" si="10"/>
        <v>D10</v>
      </c>
      <c r="X72" s="6" t="s">
        <v>1916</v>
      </c>
      <c r="Y72" s="8">
        <v>0.55849598704654535</v>
      </c>
      <c r="Z72" s="21" t="str">
        <f t="shared" ca="1" si="12"/>
        <v>D10.3</v>
      </c>
      <c r="AA72">
        <v>0</v>
      </c>
      <c r="AB72">
        <v>72.8</v>
      </c>
      <c r="AC72">
        <v>77.12</v>
      </c>
      <c r="AD72">
        <f t="shared" si="11"/>
        <v>-5.6016597510373536E-2</v>
      </c>
    </row>
    <row r="73" spans="1:30" x14ac:dyDescent="0.25">
      <c r="A73" t="s">
        <v>1628</v>
      </c>
      <c r="B73" t="s">
        <v>1629</v>
      </c>
      <c r="C73" t="s">
        <v>1628</v>
      </c>
      <c r="D73" t="s">
        <v>1630</v>
      </c>
      <c r="E73" t="s">
        <v>37</v>
      </c>
      <c r="F73" t="s">
        <v>19</v>
      </c>
      <c r="G73" t="s">
        <v>20</v>
      </c>
      <c r="H73" t="s">
        <v>60</v>
      </c>
      <c r="I73" t="s">
        <v>1629</v>
      </c>
      <c r="J73">
        <v>755457</v>
      </c>
      <c r="K73">
        <v>5966516</v>
      </c>
      <c r="L73" s="9" t="s">
        <v>1631</v>
      </c>
      <c r="M73" t="s">
        <v>1628</v>
      </c>
      <c r="N73" t="s">
        <v>22</v>
      </c>
      <c r="O73" t="s">
        <v>56</v>
      </c>
      <c r="P73" t="s">
        <v>57</v>
      </c>
      <c r="Q73" t="s">
        <v>207</v>
      </c>
      <c r="R73" t="s">
        <v>1631</v>
      </c>
      <c r="S73" t="s">
        <v>1632</v>
      </c>
      <c r="T73" t="s">
        <v>1633</v>
      </c>
      <c r="U73" s="6" t="s">
        <v>1913</v>
      </c>
      <c r="V73" s="8">
        <v>32771437</v>
      </c>
      <c r="W73" s="17" t="str">
        <f t="shared" si="10"/>
        <v>D10</v>
      </c>
      <c r="X73" s="6" t="s">
        <v>1916</v>
      </c>
      <c r="Y73" s="8">
        <v>1.556477367776091</v>
      </c>
      <c r="Z73" s="21" t="str">
        <f t="shared" ca="1" si="12"/>
        <v>D10.5</v>
      </c>
      <c r="AA73">
        <v>0</v>
      </c>
      <c r="AB73">
        <v>42.080000000000005</v>
      </c>
      <c r="AC73">
        <v>42.22</v>
      </c>
      <c r="AD73">
        <f t="shared" si="11"/>
        <v>-3.3159639981050087E-3</v>
      </c>
    </row>
    <row r="74" spans="1:30" x14ac:dyDescent="0.25">
      <c r="A74" t="s">
        <v>1705</v>
      </c>
      <c r="B74" t="s">
        <v>1706</v>
      </c>
      <c r="C74" t="s">
        <v>1705</v>
      </c>
      <c r="D74" t="s">
        <v>1707</v>
      </c>
      <c r="E74" t="s">
        <v>876</v>
      </c>
      <c r="F74" t="s">
        <v>19</v>
      </c>
      <c r="G74" t="s">
        <v>20</v>
      </c>
      <c r="H74" t="s">
        <v>60</v>
      </c>
      <c r="I74" t="s">
        <v>1706</v>
      </c>
      <c r="J74" t="s">
        <v>1708</v>
      </c>
      <c r="K74" t="s">
        <v>1709</v>
      </c>
      <c r="L74" s="9" t="s">
        <v>1710</v>
      </c>
      <c r="M74" t="s">
        <v>1705</v>
      </c>
      <c r="N74" t="s">
        <v>22</v>
      </c>
      <c r="O74" t="s">
        <v>114</v>
      </c>
      <c r="P74" t="s">
        <v>115</v>
      </c>
      <c r="Q74" t="s">
        <v>115</v>
      </c>
      <c r="R74" t="s">
        <v>1710</v>
      </c>
      <c r="S74" t="s">
        <v>1711</v>
      </c>
      <c r="T74" t="s">
        <v>1712</v>
      </c>
      <c r="U74" s="6" t="s">
        <v>1913</v>
      </c>
      <c r="V74" s="8">
        <v>6628493</v>
      </c>
      <c r="W74" s="17" t="str">
        <f t="shared" si="10"/>
        <v>D10</v>
      </c>
      <c r="X74" s="6" t="s">
        <v>1916</v>
      </c>
      <c r="Y74" s="8">
        <v>0.74873730725822596</v>
      </c>
      <c r="Z74" s="21" t="str">
        <f t="shared" ca="1" si="12"/>
        <v>D10.4</v>
      </c>
      <c r="AA74">
        <v>0</v>
      </c>
      <c r="AB74">
        <v>13.285</v>
      </c>
      <c r="AC74">
        <v>13.025</v>
      </c>
      <c r="AD74">
        <f t="shared" si="11"/>
        <v>1.9961612284069081E-2</v>
      </c>
    </row>
    <row r="75" spans="1:30" x14ac:dyDescent="0.25">
      <c r="A75" t="s">
        <v>1748</v>
      </c>
      <c r="B75" t="s">
        <v>1749</v>
      </c>
      <c r="C75" t="s">
        <v>1748</v>
      </c>
      <c r="D75" t="s">
        <v>1750</v>
      </c>
      <c r="E75" t="s">
        <v>37</v>
      </c>
      <c r="F75" t="s">
        <v>19</v>
      </c>
      <c r="G75" t="s">
        <v>20</v>
      </c>
      <c r="H75" t="s">
        <v>60</v>
      </c>
      <c r="I75" t="s">
        <v>1749</v>
      </c>
      <c r="J75">
        <v>936782</v>
      </c>
      <c r="K75">
        <v>5999330</v>
      </c>
      <c r="L75" s="9" t="s">
        <v>1751</v>
      </c>
      <c r="M75" t="s">
        <v>1748</v>
      </c>
      <c r="N75" t="s">
        <v>22</v>
      </c>
      <c r="O75" t="s">
        <v>29</v>
      </c>
      <c r="P75" t="s">
        <v>30</v>
      </c>
      <c r="Q75" t="s">
        <v>33</v>
      </c>
      <c r="R75" t="s">
        <v>1751</v>
      </c>
      <c r="S75" t="s">
        <v>1752</v>
      </c>
      <c r="T75" t="s">
        <v>1109</v>
      </c>
      <c r="U75" s="6" t="s">
        <v>1913</v>
      </c>
      <c r="V75" s="8">
        <v>2530849</v>
      </c>
      <c r="W75" s="17" t="str">
        <f t="shared" si="10"/>
        <v>D10</v>
      </c>
      <c r="X75" s="6" t="s">
        <v>1916</v>
      </c>
      <c r="Y75" s="8">
        <v>0.54961793453501173</v>
      </c>
      <c r="Z75" s="21" t="str">
        <f t="shared" ca="1" si="12"/>
        <v>D10.3</v>
      </c>
      <c r="AA75">
        <v>0</v>
      </c>
      <c r="AB75">
        <v>43.4</v>
      </c>
      <c r="AC75">
        <v>44.295000000000002</v>
      </c>
      <c r="AD75">
        <f t="shared" si="11"/>
        <v>-2.0205440794672156E-2</v>
      </c>
    </row>
    <row r="76" spans="1:30" x14ac:dyDescent="0.25">
      <c r="A76" t="s">
        <v>1761</v>
      </c>
      <c r="B76" t="s">
        <v>1762</v>
      </c>
      <c r="C76" t="s">
        <v>1761</v>
      </c>
      <c r="D76" t="s">
        <v>1763</v>
      </c>
      <c r="E76" t="s">
        <v>37</v>
      </c>
      <c r="F76" t="s">
        <v>19</v>
      </c>
      <c r="G76" t="s">
        <v>20</v>
      </c>
      <c r="H76" t="s">
        <v>60</v>
      </c>
      <c r="I76" t="s">
        <v>1764</v>
      </c>
      <c r="J76">
        <v>755793</v>
      </c>
      <c r="K76">
        <v>5997118</v>
      </c>
      <c r="L76" s="9" t="s">
        <v>1765</v>
      </c>
      <c r="M76" t="s">
        <v>1761</v>
      </c>
      <c r="N76" t="s">
        <v>22</v>
      </c>
      <c r="O76" t="s">
        <v>23</v>
      </c>
      <c r="P76" t="s">
        <v>24</v>
      </c>
      <c r="Q76" t="s">
        <v>25</v>
      </c>
      <c r="R76" t="s">
        <v>1765</v>
      </c>
      <c r="S76" t="s">
        <v>1766</v>
      </c>
      <c r="T76" t="s">
        <v>1767</v>
      </c>
      <c r="U76" s="6" t="s">
        <v>1913</v>
      </c>
      <c r="V76" s="8">
        <v>2959753</v>
      </c>
      <c r="W76" s="17" t="str">
        <f t="shared" si="10"/>
        <v>D10</v>
      </c>
      <c r="X76" s="6" t="s">
        <v>1916</v>
      </c>
      <c r="Y76" s="8">
        <v>0.5782239261181592</v>
      </c>
      <c r="Z76" s="21" t="str">
        <f t="shared" ca="1" si="12"/>
        <v>D10.3</v>
      </c>
      <c r="AA76">
        <v>0</v>
      </c>
      <c r="AB76">
        <v>13.700000000000001</v>
      </c>
      <c r="AC76">
        <v>14.01</v>
      </c>
      <c r="AD76">
        <f t="shared" si="11"/>
        <v>-2.2127052105638739E-2</v>
      </c>
    </row>
    <row r="77" spans="1:30" x14ac:dyDescent="0.25">
      <c r="A77" t="s">
        <v>1768</v>
      </c>
      <c r="B77" t="s">
        <v>1769</v>
      </c>
      <c r="C77" t="s">
        <v>1768</v>
      </c>
      <c r="D77" t="s">
        <v>1770</v>
      </c>
      <c r="E77" t="s">
        <v>37</v>
      </c>
      <c r="F77" t="s">
        <v>19</v>
      </c>
      <c r="G77" t="s">
        <v>20</v>
      </c>
      <c r="H77" t="s">
        <v>60</v>
      </c>
      <c r="I77" t="s">
        <v>1769</v>
      </c>
      <c r="J77">
        <v>923543</v>
      </c>
      <c r="K77">
        <v>4162791</v>
      </c>
      <c r="L77" s="9" t="s">
        <v>1771</v>
      </c>
      <c r="M77" t="s">
        <v>1768</v>
      </c>
      <c r="N77" t="s">
        <v>22</v>
      </c>
      <c r="O77" t="s">
        <v>29</v>
      </c>
      <c r="P77" t="s">
        <v>30</v>
      </c>
      <c r="Q77" t="s">
        <v>33</v>
      </c>
      <c r="R77" t="s">
        <v>1771</v>
      </c>
      <c r="S77" t="s">
        <v>1772</v>
      </c>
      <c r="T77" t="s">
        <v>1773</v>
      </c>
      <c r="U77" s="6" t="s">
        <v>1913</v>
      </c>
      <c r="V77" s="8">
        <v>9512302</v>
      </c>
      <c r="W77" s="17" t="str">
        <f t="shared" si="10"/>
        <v>D10</v>
      </c>
      <c r="X77" s="6" t="s">
        <v>1916</v>
      </c>
      <c r="Y77" s="8">
        <v>0.41115179059706053</v>
      </c>
      <c r="Z77" s="21" t="str">
        <f t="shared" ca="1" si="12"/>
        <v>D10.2</v>
      </c>
      <c r="AA77">
        <v>0</v>
      </c>
      <c r="AB77">
        <v>48.325000000000003</v>
      </c>
      <c r="AC77">
        <v>46.800000000000004</v>
      </c>
      <c r="AD77">
        <f t="shared" si="11"/>
        <v>3.2585470085470053E-2</v>
      </c>
    </row>
    <row r="78" spans="1:30" x14ac:dyDescent="0.25">
      <c r="A78" t="s">
        <v>1794</v>
      </c>
      <c r="B78" t="s">
        <v>1795</v>
      </c>
      <c r="C78" t="s">
        <v>1794</v>
      </c>
      <c r="D78" t="s">
        <v>1796</v>
      </c>
      <c r="E78" t="s">
        <v>876</v>
      </c>
      <c r="F78" t="s">
        <v>19</v>
      </c>
      <c r="G78" t="s">
        <v>20</v>
      </c>
      <c r="H78" t="s">
        <v>60</v>
      </c>
      <c r="I78" t="s">
        <v>1795</v>
      </c>
      <c r="J78">
        <v>912398</v>
      </c>
      <c r="K78" t="s">
        <v>1797</v>
      </c>
      <c r="L78" s="9" t="s">
        <v>1798</v>
      </c>
      <c r="M78" t="s">
        <v>1794</v>
      </c>
      <c r="N78" t="s">
        <v>22</v>
      </c>
      <c r="O78" t="s">
        <v>302</v>
      </c>
      <c r="P78" t="s">
        <v>324</v>
      </c>
      <c r="Q78" t="s">
        <v>324</v>
      </c>
      <c r="R78" t="s">
        <v>1798</v>
      </c>
      <c r="S78" t="s">
        <v>1799</v>
      </c>
      <c r="T78" t="s">
        <v>1800</v>
      </c>
      <c r="U78" s="6" t="s">
        <v>1913</v>
      </c>
      <c r="V78" s="8">
        <v>101014689</v>
      </c>
      <c r="W78" s="17" t="str">
        <f t="shared" si="10"/>
        <v>D10</v>
      </c>
      <c r="X78" s="6" t="s">
        <v>1916</v>
      </c>
      <c r="Y78" s="8">
        <v>0.71899444248152855</v>
      </c>
      <c r="Z78" s="21" t="str">
        <f t="shared" ca="1" si="12"/>
        <v>D10.4</v>
      </c>
      <c r="AA78">
        <v>0</v>
      </c>
      <c r="AB78">
        <v>42.34</v>
      </c>
      <c r="AC78">
        <v>44.53</v>
      </c>
      <c r="AD78">
        <f t="shared" si="11"/>
        <v>-4.918032786885241E-2</v>
      </c>
    </row>
    <row r="79" spans="1:30" x14ac:dyDescent="0.25">
      <c r="A79" t="s">
        <v>1852</v>
      </c>
      <c r="B79" t="s">
        <v>1853</v>
      </c>
      <c r="C79" t="s">
        <v>1852</v>
      </c>
      <c r="D79" t="s">
        <v>1854</v>
      </c>
      <c r="E79" t="s">
        <v>37</v>
      </c>
      <c r="F79" t="s">
        <v>19</v>
      </c>
      <c r="G79" t="s">
        <v>20</v>
      </c>
      <c r="H79" t="s">
        <v>60</v>
      </c>
      <c r="I79" t="s">
        <v>1853</v>
      </c>
      <c r="J79">
        <v>997836</v>
      </c>
      <c r="K79">
        <v>5763201</v>
      </c>
      <c r="L79" s="9" t="s">
        <v>32</v>
      </c>
      <c r="M79" t="s">
        <v>1852</v>
      </c>
      <c r="N79" t="s">
        <v>22</v>
      </c>
      <c r="O79" t="s">
        <v>29</v>
      </c>
      <c r="P79" t="s">
        <v>30</v>
      </c>
      <c r="Q79" t="s">
        <v>31</v>
      </c>
      <c r="R79" t="s">
        <v>32</v>
      </c>
      <c r="S79" t="s">
        <v>32</v>
      </c>
      <c r="T79" t="s">
        <v>32</v>
      </c>
      <c r="U79" s="6" t="s">
        <v>1913</v>
      </c>
      <c r="V79" s="8">
        <v>2378915</v>
      </c>
      <c r="W79" s="17" t="str">
        <f t="shared" si="10"/>
        <v>D10</v>
      </c>
      <c r="X79" s="6" t="s">
        <v>1916</v>
      </c>
      <c r="Y79" s="8">
        <v>0.84481749032647235</v>
      </c>
      <c r="Z79" s="21" t="str">
        <f t="shared" ca="1" si="12"/>
        <v>D10.4</v>
      </c>
      <c r="AA79">
        <v>0</v>
      </c>
      <c r="AB79">
        <v>51.900000000000006</v>
      </c>
      <c r="AC79">
        <v>54</v>
      </c>
      <c r="AD79">
        <f t="shared" si="11"/>
        <v>-3.8888888888888785E-2</v>
      </c>
    </row>
    <row r="80" spans="1:30" x14ac:dyDescent="0.25">
      <c r="A80" t="s">
        <v>1890</v>
      </c>
      <c r="B80" t="s">
        <v>1891</v>
      </c>
      <c r="C80" t="s">
        <v>1890</v>
      </c>
      <c r="D80" t="s">
        <v>1892</v>
      </c>
      <c r="E80" t="s">
        <v>37</v>
      </c>
      <c r="F80" t="s">
        <v>19</v>
      </c>
      <c r="G80" t="s">
        <v>20</v>
      </c>
      <c r="H80" t="s">
        <v>60</v>
      </c>
      <c r="I80" t="s">
        <v>1891</v>
      </c>
      <c r="J80">
        <v>929215</v>
      </c>
      <c r="K80">
        <v>7390113</v>
      </c>
      <c r="L80" s="9" t="s">
        <v>1893</v>
      </c>
      <c r="M80" t="s">
        <v>1890</v>
      </c>
      <c r="N80" t="s">
        <v>22</v>
      </c>
      <c r="O80" t="s">
        <v>56</v>
      </c>
      <c r="P80" t="s">
        <v>57</v>
      </c>
      <c r="Q80" t="s">
        <v>58</v>
      </c>
      <c r="R80" t="s">
        <v>1893</v>
      </c>
      <c r="S80" t="s">
        <v>1894</v>
      </c>
      <c r="T80" t="s">
        <v>1895</v>
      </c>
      <c r="U80" s="6" t="s">
        <v>1913</v>
      </c>
      <c r="V80" s="8">
        <v>4967107</v>
      </c>
      <c r="W80" s="17" t="str">
        <f t="shared" si="10"/>
        <v>D10</v>
      </c>
      <c r="X80" s="6" t="s">
        <v>1916</v>
      </c>
      <c r="Y80" s="8">
        <v>0.51043796721109491</v>
      </c>
      <c r="Z80" s="21" t="str">
        <f t="shared" ca="1" si="12"/>
        <v>D10.2</v>
      </c>
      <c r="AA80">
        <v>0</v>
      </c>
      <c r="AB80">
        <v>100.60000000000001</v>
      </c>
      <c r="AC80">
        <v>105.95</v>
      </c>
      <c r="AD80">
        <f t="shared" si="11"/>
        <v>-5.0495516753185407E-2</v>
      </c>
    </row>
    <row r="81" spans="1:30" x14ac:dyDescent="0.25">
      <c r="A81" t="s">
        <v>1901</v>
      </c>
      <c r="B81" t="s">
        <v>1902</v>
      </c>
      <c r="C81" t="s">
        <v>1901</v>
      </c>
      <c r="D81" t="s">
        <v>1903</v>
      </c>
      <c r="E81" t="s">
        <v>37</v>
      </c>
      <c r="F81" t="s">
        <v>19</v>
      </c>
      <c r="G81" t="s">
        <v>20</v>
      </c>
      <c r="H81" t="s">
        <v>60</v>
      </c>
      <c r="I81" t="s">
        <v>1902</v>
      </c>
      <c r="J81">
        <v>993501</v>
      </c>
      <c r="K81">
        <v>7294334</v>
      </c>
      <c r="L81" s="9" t="s">
        <v>1904</v>
      </c>
      <c r="M81" t="s">
        <v>1901</v>
      </c>
      <c r="N81" t="s">
        <v>22</v>
      </c>
      <c r="O81" t="s">
        <v>29</v>
      </c>
      <c r="P81" t="s">
        <v>30</v>
      </c>
      <c r="Q81" t="s">
        <v>33</v>
      </c>
      <c r="R81" t="s">
        <v>1904</v>
      </c>
      <c r="S81" t="s">
        <v>1905</v>
      </c>
      <c r="T81" t="s">
        <v>1906</v>
      </c>
      <c r="U81" s="6" t="s">
        <v>1913</v>
      </c>
      <c r="V81" s="8">
        <v>5987019</v>
      </c>
      <c r="W81" s="17" t="str">
        <f t="shared" si="10"/>
        <v>D10</v>
      </c>
      <c r="X81" s="6" t="s">
        <v>1916</v>
      </c>
      <c r="Y81" s="8">
        <v>0.3800073124872328</v>
      </c>
      <c r="Z81" s="21" t="str">
        <f t="shared" ca="1" si="12"/>
        <v>D10.2</v>
      </c>
      <c r="AA81">
        <v>0</v>
      </c>
      <c r="AB81">
        <v>26.14</v>
      </c>
      <c r="AC81">
        <v>25.75</v>
      </c>
      <c r="AD81">
        <f t="shared" si="11"/>
        <v>1.5145631067961187E-2</v>
      </c>
    </row>
    <row r="82" spans="1:30" x14ac:dyDescent="0.25">
      <c r="A82" t="s">
        <v>71</v>
      </c>
      <c r="B82" t="s">
        <v>72</v>
      </c>
      <c r="C82" t="s">
        <v>71</v>
      </c>
      <c r="D82" t="s">
        <v>73</v>
      </c>
      <c r="E82" t="s">
        <v>18</v>
      </c>
      <c r="F82" t="s">
        <v>19</v>
      </c>
      <c r="G82" t="s">
        <v>20</v>
      </c>
      <c r="H82" t="s">
        <v>21</v>
      </c>
      <c r="I82" t="s">
        <v>72</v>
      </c>
      <c r="J82">
        <v>142806</v>
      </c>
      <c r="K82">
        <v>4017642</v>
      </c>
      <c r="L82" s="9" t="s">
        <v>32</v>
      </c>
      <c r="M82" t="s">
        <v>71</v>
      </c>
      <c r="N82" t="s">
        <v>22</v>
      </c>
      <c r="O82" t="s">
        <v>23</v>
      </c>
      <c r="P82" t="s">
        <v>24</v>
      </c>
      <c r="Q82" t="s">
        <v>61</v>
      </c>
      <c r="R82" t="s">
        <v>32</v>
      </c>
      <c r="S82" t="s">
        <v>32</v>
      </c>
      <c r="T82" t="s">
        <v>32</v>
      </c>
      <c r="U82" s="6" t="s">
        <v>1913</v>
      </c>
      <c r="V82" s="8">
        <v>19026</v>
      </c>
      <c r="W82" s="17" t="str">
        <f t="shared" si="10"/>
        <v>D2</v>
      </c>
      <c r="X82" s="6" t="s">
        <v>1916</v>
      </c>
      <c r="Y82" s="8">
        <v>1.2788815305371597</v>
      </c>
      <c r="Z82" s="21" t="str">
        <f t="shared" ca="1" si="12"/>
        <v>D2.3</v>
      </c>
      <c r="AA82">
        <v>0</v>
      </c>
      <c r="AB82">
        <v>6.5</v>
      </c>
      <c r="AC82">
        <v>6.5100000000000007</v>
      </c>
      <c r="AD82">
        <f t="shared" si="11"/>
        <v>-1.5360983102919621E-3</v>
      </c>
    </row>
    <row r="83" spans="1:30" x14ac:dyDescent="0.25">
      <c r="A83" t="s">
        <v>74</v>
      </c>
      <c r="B83" t="s">
        <v>75</v>
      </c>
      <c r="C83" t="s">
        <v>74</v>
      </c>
      <c r="D83" t="s">
        <v>76</v>
      </c>
      <c r="E83" t="s">
        <v>37</v>
      </c>
      <c r="F83" t="s">
        <v>19</v>
      </c>
      <c r="G83" t="s">
        <v>20</v>
      </c>
      <c r="H83" t="s">
        <v>38</v>
      </c>
      <c r="I83" t="s">
        <v>77</v>
      </c>
      <c r="J83">
        <v>936630</v>
      </c>
      <c r="K83" t="s">
        <v>78</v>
      </c>
      <c r="L83" s="9" t="s">
        <v>32</v>
      </c>
      <c r="M83" t="s">
        <v>74</v>
      </c>
      <c r="N83" t="s">
        <v>22</v>
      </c>
      <c r="O83" t="s">
        <v>56</v>
      </c>
      <c r="P83" t="s">
        <v>57</v>
      </c>
      <c r="Q83" t="s">
        <v>59</v>
      </c>
      <c r="R83" t="s">
        <v>32</v>
      </c>
      <c r="S83" t="s">
        <v>32</v>
      </c>
      <c r="T83" t="s">
        <v>32</v>
      </c>
      <c r="U83" s="6" t="s">
        <v>1913</v>
      </c>
      <c r="V83" s="8">
        <v>17669</v>
      </c>
      <c r="W83" s="17" t="str">
        <f t="shared" si="10"/>
        <v>D2</v>
      </c>
      <c r="X83" s="6" t="s">
        <v>1916</v>
      </c>
      <c r="Y83" s="8">
        <v>1.5121965023487465</v>
      </c>
      <c r="Z83" s="21" t="str">
        <f t="shared" ca="1" si="12"/>
        <v>D2.4</v>
      </c>
      <c r="AA83">
        <v>0</v>
      </c>
      <c r="AB83">
        <v>0.12000000000000001</v>
      </c>
      <c r="AC83">
        <v>0.13</v>
      </c>
      <c r="AD83">
        <f t="shared" si="11"/>
        <v>-7.6923076923076886E-2</v>
      </c>
    </row>
    <row r="84" spans="1:30" x14ac:dyDescent="0.25">
      <c r="A84" t="s">
        <v>94</v>
      </c>
      <c r="B84" t="s">
        <v>95</v>
      </c>
      <c r="C84" t="s">
        <v>94</v>
      </c>
      <c r="D84" t="s">
        <v>96</v>
      </c>
      <c r="E84" t="s">
        <v>37</v>
      </c>
      <c r="F84" t="s">
        <v>19</v>
      </c>
      <c r="G84" t="s">
        <v>20</v>
      </c>
      <c r="H84" t="s">
        <v>38</v>
      </c>
      <c r="I84" t="s">
        <v>97</v>
      </c>
      <c r="J84">
        <v>936545</v>
      </c>
      <c r="K84">
        <v>4009627</v>
      </c>
      <c r="L84" s="9" t="s">
        <v>32</v>
      </c>
      <c r="M84" t="s">
        <v>94</v>
      </c>
      <c r="N84" t="s">
        <v>22</v>
      </c>
      <c r="O84" t="s">
        <v>41</v>
      </c>
      <c r="P84" t="s">
        <v>42</v>
      </c>
      <c r="Q84" t="s">
        <v>90</v>
      </c>
      <c r="R84" t="s">
        <v>32</v>
      </c>
      <c r="S84" t="s">
        <v>32</v>
      </c>
      <c r="T84" t="s">
        <v>32</v>
      </c>
      <c r="U84" s="6" t="s">
        <v>1913</v>
      </c>
      <c r="V84" s="8">
        <v>18111</v>
      </c>
      <c r="W84" s="17" t="str">
        <f t="shared" si="10"/>
        <v>D2</v>
      </c>
      <c r="X84" s="6" t="s">
        <v>1916</v>
      </c>
      <c r="Y84" s="8">
        <v>6.0957429186682129E-2</v>
      </c>
      <c r="Z84" s="21" t="str">
        <f t="shared" ca="1" si="12"/>
        <v>D2.1</v>
      </c>
      <c r="AA84">
        <v>0</v>
      </c>
      <c r="AB84">
        <v>64</v>
      </c>
      <c r="AC84">
        <v>90</v>
      </c>
      <c r="AD84">
        <f t="shared" si="11"/>
        <v>-0.28888888888888886</v>
      </c>
    </row>
    <row r="85" spans="1:30" x14ac:dyDescent="0.25">
      <c r="A85" t="s">
        <v>217</v>
      </c>
      <c r="B85" t="s">
        <v>218</v>
      </c>
      <c r="C85" t="s">
        <v>217</v>
      </c>
      <c r="D85" t="s">
        <v>219</v>
      </c>
      <c r="E85" t="s">
        <v>18</v>
      </c>
      <c r="F85" t="s">
        <v>19</v>
      </c>
      <c r="G85" t="s">
        <v>20</v>
      </c>
      <c r="H85" t="s">
        <v>21</v>
      </c>
      <c r="I85" t="s">
        <v>218</v>
      </c>
      <c r="J85" t="s">
        <v>220</v>
      </c>
      <c r="K85" t="s">
        <v>221</v>
      </c>
      <c r="L85" s="9" t="s">
        <v>32</v>
      </c>
      <c r="M85" t="s">
        <v>217</v>
      </c>
      <c r="N85" t="s">
        <v>22</v>
      </c>
      <c r="O85" t="s">
        <v>106</v>
      </c>
      <c r="P85" t="s">
        <v>107</v>
      </c>
      <c r="Q85" t="s">
        <v>167</v>
      </c>
      <c r="R85" t="s">
        <v>32</v>
      </c>
      <c r="S85" t="s">
        <v>32</v>
      </c>
      <c r="T85" t="s">
        <v>32</v>
      </c>
      <c r="U85" s="6" t="s">
        <v>1913</v>
      </c>
      <c r="V85" s="8">
        <v>16492</v>
      </c>
      <c r="W85" s="17" t="str">
        <f t="shared" si="10"/>
        <v>D2</v>
      </c>
      <c r="X85" s="6" t="s">
        <v>1916</v>
      </c>
      <c r="Y85" s="8">
        <v>1.4080160077613388</v>
      </c>
      <c r="Z85" s="21" t="str">
        <f t="shared" ca="1" si="12"/>
        <v>D2.4</v>
      </c>
      <c r="AA85">
        <v>0</v>
      </c>
      <c r="AB85">
        <v>0.95720000000000005</v>
      </c>
      <c r="AC85">
        <v>0.74230000000000007</v>
      </c>
      <c r="AD85">
        <f t="shared" si="11"/>
        <v>0.28950559073151011</v>
      </c>
    </row>
    <row r="86" spans="1:30" x14ac:dyDescent="0.25">
      <c r="A86" t="s">
        <v>236</v>
      </c>
      <c r="B86" t="s">
        <v>237</v>
      </c>
      <c r="C86" t="s">
        <v>236</v>
      </c>
      <c r="D86" t="s">
        <v>238</v>
      </c>
      <c r="E86" t="s">
        <v>37</v>
      </c>
      <c r="F86" t="s">
        <v>19</v>
      </c>
      <c r="G86" t="s">
        <v>20</v>
      </c>
      <c r="H86" t="s">
        <v>38</v>
      </c>
      <c r="I86" t="s">
        <v>237</v>
      </c>
      <c r="J86">
        <v>685262</v>
      </c>
      <c r="K86">
        <v>5981809</v>
      </c>
      <c r="L86" s="9" t="s">
        <v>32</v>
      </c>
      <c r="M86" t="s">
        <v>236</v>
      </c>
      <c r="N86" t="s">
        <v>22</v>
      </c>
      <c r="O86" t="s">
        <v>56</v>
      </c>
      <c r="P86" t="s">
        <v>57</v>
      </c>
      <c r="Q86" t="s">
        <v>58</v>
      </c>
      <c r="R86" t="s">
        <v>32</v>
      </c>
      <c r="S86" t="s">
        <v>32</v>
      </c>
      <c r="T86" t="s">
        <v>32</v>
      </c>
      <c r="U86" s="6" t="s">
        <v>1913</v>
      </c>
      <c r="V86" s="8">
        <v>16335</v>
      </c>
      <c r="W86" s="17" t="str">
        <f t="shared" si="10"/>
        <v>D2</v>
      </c>
      <c r="X86" s="6" t="s">
        <v>1916</v>
      </c>
      <c r="Y86" s="8">
        <v>1.279400061218243</v>
      </c>
      <c r="Z86" s="21" t="str">
        <f t="shared" ca="1" si="12"/>
        <v>D2.3</v>
      </c>
      <c r="AA86">
        <v>0</v>
      </c>
      <c r="AB86">
        <v>6.62</v>
      </c>
      <c r="AC86">
        <v>6.5100000000000007</v>
      </c>
      <c r="AD86">
        <f t="shared" si="11"/>
        <v>1.6897081413210356E-2</v>
      </c>
    </row>
    <row r="87" spans="1:30" x14ac:dyDescent="0.25">
      <c r="A87" t="s">
        <v>259</v>
      </c>
      <c r="B87" t="s">
        <v>260</v>
      </c>
      <c r="C87" t="s">
        <v>259</v>
      </c>
      <c r="D87" t="s">
        <v>261</v>
      </c>
      <c r="E87" t="s">
        <v>37</v>
      </c>
      <c r="F87" t="s">
        <v>19</v>
      </c>
      <c r="G87" t="s">
        <v>20</v>
      </c>
      <c r="H87" t="s">
        <v>38</v>
      </c>
      <c r="I87" t="s">
        <v>262</v>
      </c>
      <c r="J87">
        <v>673444</v>
      </c>
      <c r="K87">
        <v>5436945</v>
      </c>
      <c r="L87" s="9" t="s">
        <v>32</v>
      </c>
      <c r="M87" t="s">
        <v>259</v>
      </c>
      <c r="N87" t="s">
        <v>22</v>
      </c>
      <c r="O87" t="s">
        <v>41</v>
      </c>
      <c r="P87" t="s">
        <v>42</v>
      </c>
      <c r="Q87" t="s">
        <v>43</v>
      </c>
      <c r="R87" t="s">
        <v>32</v>
      </c>
      <c r="S87" t="s">
        <v>32</v>
      </c>
      <c r="T87" t="s">
        <v>32</v>
      </c>
      <c r="U87" s="6" t="s">
        <v>1913</v>
      </c>
      <c r="V87" s="8">
        <v>15309</v>
      </c>
      <c r="W87" s="17" t="str">
        <f t="shared" si="10"/>
        <v>D2</v>
      </c>
      <c r="X87" s="6" t="s">
        <v>1916</v>
      </c>
      <c r="Y87" s="8">
        <v>0.56006270821085635</v>
      </c>
      <c r="Z87" s="21" t="str">
        <f t="shared" ca="1" si="12"/>
        <v>D2.1</v>
      </c>
      <c r="AA87">
        <v>0</v>
      </c>
      <c r="AB87">
        <v>24</v>
      </c>
      <c r="AC87">
        <v>22.700000000000003</v>
      </c>
      <c r="AD87">
        <f t="shared" si="11"/>
        <v>5.7268722466960222E-2</v>
      </c>
    </row>
    <row r="88" spans="1:30" x14ac:dyDescent="0.25">
      <c r="A88" t="s">
        <v>268</v>
      </c>
      <c r="B88" t="s">
        <v>269</v>
      </c>
      <c r="C88" t="s">
        <v>268</v>
      </c>
      <c r="D88" t="s">
        <v>270</v>
      </c>
      <c r="E88" t="s">
        <v>27</v>
      </c>
      <c r="F88" t="s">
        <v>19</v>
      </c>
      <c r="G88" t="s">
        <v>20</v>
      </c>
      <c r="H88" t="s">
        <v>28</v>
      </c>
      <c r="I88" t="s">
        <v>269</v>
      </c>
      <c r="J88" t="s">
        <v>271</v>
      </c>
      <c r="K88" t="s">
        <v>272</v>
      </c>
      <c r="L88" s="9" t="s">
        <v>32</v>
      </c>
      <c r="M88" t="s">
        <v>268</v>
      </c>
      <c r="N88" t="s">
        <v>22</v>
      </c>
      <c r="O88" t="s">
        <v>106</v>
      </c>
      <c r="P88" t="s">
        <v>107</v>
      </c>
      <c r="Q88" t="s">
        <v>167</v>
      </c>
      <c r="R88" t="s">
        <v>32</v>
      </c>
      <c r="S88" t="s">
        <v>32</v>
      </c>
      <c r="T88" t="s">
        <v>32</v>
      </c>
      <c r="U88" s="6" t="s">
        <v>1913</v>
      </c>
      <c r="V88" s="8">
        <v>12787</v>
      </c>
      <c r="W88" s="17" t="str">
        <f t="shared" si="10"/>
        <v>D2</v>
      </c>
      <c r="X88" s="6" t="s">
        <v>1916</v>
      </c>
      <c r="Y88" s="8">
        <v>0.32861499960897789</v>
      </c>
      <c r="Z88" s="21" t="str">
        <f t="shared" ca="1" si="12"/>
        <v>D2.1</v>
      </c>
      <c r="AA88">
        <v>0</v>
      </c>
      <c r="AB88">
        <v>1.7000000000000002</v>
      </c>
      <c r="AC88">
        <v>2.4</v>
      </c>
      <c r="AD88">
        <f t="shared" si="11"/>
        <v>-0.29166666666666657</v>
      </c>
    </row>
    <row r="89" spans="1:30" x14ac:dyDescent="0.25">
      <c r="A89" t="s">
        <v>376</v>
      </c>
      <c r="B89" t="s">
        <v>377</v>
      </c>
      <c r="C89" t="s">
        <v>376</v>
      </c>
      <c r="D89" t="s">
        <v>378</v>
      </c>
      <c r="E89" t="s">
        <v>37</v>
      </c>
      <c r="F89" t="s">
        <v>19</v>
      </c>
      <c r="G89" t="s">
        <v>20</v>
      </c>
      <c r="H89" t="s">
        <v>38</v>
      </c>
      <c r="I89" t="s">
        <v>377</v>
      </c>
      <c r="J89" t="s">
        <v>379</v>
      </c>
      <c r="K89" t="s">
        <v>380</v>
      </c>
      <c r="L89" s="9" t="s">
        <v>32</v>
      </c>
      <c r="M89" t="s">
        <v>376</v>
      </c>
      <c r="N89" t="s">
        <v>22</v>
      </c>
      <c r="O89" t="s">
        <v>56</v>
      </c>
      <c r="P89" t="s">
        <v>57</v>
      </c>
      <c r="Q89" t="s">
        <v>59</v>
      </c>
      <c r="R89" t="s">
        <v>32</v>
      </c>
      <c r="S89" t="s">
        <v>32</v>
      </c>
      <c r="T89" t="s">
        <v>32</v>
      </c>
      <c r="U89" s="6" t="s">
        <v>1913</v>
      </c>
      <c r="V89" s="8">
        <v>19747</v>
      </c>
      <c r="W89" s="17" t="str">
        <f t="shared" si="10"/>
        <v>D2</v>
      </c>
      <c r="X89" s="6" t="s">
        <v>1916</v>
      </c>
      <c r="Y89" s="8">
        <v>1.663239985820631</v>
      </c>
      <c r="Z89" s="21" t="str">
        <f t="shared" ca="1" si="12"/>
        <v>D2.4</v>
      </c>
      <c r="AA89">
        <v>0</v>
      </c>
      <c r="AB89">
        <v>1.6400000000000001</v>
      </c>
      <c r="AC89">
        <v>1.6500000000000001</v>
      </c>
      <c r="AD89">
        <f t="shared" si="11"/>
        <v>-6.0606060606060658E-3</v>
      </c>
    </row>
    <row r="90" spans="1:30" x14ac:dyDescent="0.25">
      <c r="A90" t="s">
        <v>386</v>
      </c>
      <c r="B90" t="s">
        <v>387</v>
      </c>
      <c r="C90" t="s">
        <v>386</v>
      </c>
      <c r="D90" t="s">
        <v>388</v>
      </c>
      <c r="E90" t="s">
        <v>37</v>
      </c>
      <c r="F90" t="s">
        <v>19</v>
      </c>
      <c r="G90" t="s">
        <v>20</v>
      </c>
      <c r="H90" t="s">
        <v>38</v>
      </c>
      <c r="I90" t="s">
        <v>389</v>
      </c>
      <c r="J90">
        <v>539928</v>
      </c>
      <c r="K90">
        <v>4173276</v>
      </c>
      <c r="L90" s="9" t="s">
        <v>32</v>
      </c>
      <c r="M90" t="s">
        <v>386</v>
      </c>
      <c r="N90" t="s">
        <v>22</v>
      </c>
      <c r="O90" t="s">
        <v>56</v>
      </c>
      <c r="P90" t="s">
        <v>57</v>
      </c>
      <c r="Q90" t="s">
        <v>59</v>
      </c>
      <c r="R90" t="s">
        <v>32</v>
      </c>
      <c r="S90" t="s">
        <v>32</v>
      </c>
      <c r="T90" t="s">
        <v>32</v>
      </c>
      <c r="U90" s="6" t="s">
        <v>1913</v>
      </c>
      <c r="V90" s="8">
        <v>18084</v>
      </c>
      <c r="W90" s="17" t="str">
        <f t="shared" si="10"/>
        <v>D2</v>
      </c>
      <c r="X90" s="6" t="s">
        <v>1916</v>
      </c>
      <c r="Y90" s="8">
        <v>0.61933200619332007</v>
      </c>
      <c r="Z90" s="21" t="str">
        <f t="shared" ca="1" si="12"/>
        <v>D2.1</v>
      </c>
      <c r="AA90">
        <v>0</v>
      </c>
      <c r="AB90">
        <v>57</v>
      </c>
      <c r="AC90">
        <v>56.67</v>
      </c>
      <c r="AD90">
        <f t="shared" si="11"/>
        <v>5.8231868713604779E-3</v>
      </c>
    </row>
    <row r="91" spans="1:30" x14ac:dyDescent="0.25">
      <c r="A91" t="s">
        <v>398</v>
      </c>
      <c r="B91" t="s">
        <v>399</v>
      </c>
      <c r="C91" t="s">
        <v>398</v>
      </c>
      <c r="D91" t="s">
        <v>400</v>
      </c>
      <c r="E91" t="s">
        <v>37</v>
      </c>
      <c r="F91" t="s">
        <v>19</v>
      </c>
      <c r="G91" t="s">
        <v>20</v>
      </c>
      <c r="H91" t="s">
        <v>38</v>
      </c>
      <c r="I91" t="s">
        <v>399</v>
      </c>
      <c r="J91" t="s">
        <v>401</v>
      </c>
      <c r="K91" t="s">
        <v>402</v>
      </c>
      <c r="L91" s="9" t="s">
        <v>32</v>
      </c>
      <c r="M91" t="s">
        <v>398</v>
      </c>
      <c r="N91" t="s">
        <v>22</v>
      </c>
      <c r="O91" t="s">
        <v>41</v>
      </c>
      <c r="P91" t="s">
        <v>42</v>
      </c>
      <c r="Q91" t="s">
        <v>43</v>
      </c>
      <c r="R91" t="s">
        <v>32</v>
      </c>
      <c r="S91" t="s">
        <v>32</v>
      </c>
      <c r="T91" t="s">
        <v>32</v>
      </c>
      <c r="U91" s="6" t="s">
        <v>1913</v>
      </c>
      <c r="V91" s="8">
        <v>21538</v>
      </c>
      <c r="W91" s="17" t="str">
        <f t="shared" si="10"/>
        <v>D2</v>
      </c>
      <c r="X91" s="6" t="s">
        <v>1916</v>
      </c>
      <c r="Y91" s="8">
        <v>0.89961927755594762</v>
      </c>
      <c r="Z91" s="21" t="str">
        <f t="shared" ca="1" si="12"/>
        <v>D2.3</v>
      </c>
      <c r="AA91">
        <v>0</v>
      </c>
      <c r="AB91">
        <v>0.86</v>
      </c>
      <c r="AC91">
        <v>0.9</v>
      </c>
      <c r="AD91">
        <f t="shared" si="11"/>
        <v>-4.4444444444444481E-2</v>
      </c>
    </row>
    <row r="92" spans="1:30" x14ac:dyDescent="0.25">
      <c r="A92" t="s">
        <v>412</v>
      </c>
      <c r="B92" t="s">
        <v>413</v>
      </c>
      <c r="C92" t="s">
        <v>412</v>
      </c>
      <c r="D92" t="s">
        <v>414</v>
      </c>
      <c r="E92" t="s">
        <v>37</v>
      </c>
      <c r="F92" t="s">
        <v>19</v>
      </c>
      <c r="G92" t="s">
        <v>20</v>
      </c>
      <c r="H92" t="s">
        <v>38</v>
      </c>
      <c r="I92" t="s">
        <v>413</v>
      </c>
      <c r="J92">
        <v>289422</v>
      </c>
      <c r="K92">
        <v>4699664</v>
      </c>
      <c r="L92" s="9" t="s">
        <v>32</v>
      </c>
      <c r="M92" t="s">
        <v>412</v>
      </c>
      <c r="N92" t="s">
        <v>22</v>
      </c>
      <c r="O92" t="s">
        <v>23</v>
      </c>
      <c r="P92" t="s">
        <v>24</v>
      </c>
      <c r="Q92" t="s">
        <v>25</v>
      </c>
      <c r="R92" t="s">
        <v>32</v>
      </c>
      <c r="S92" t="s">
        <v>32</v>
      </c>
      <c r="T92" t="s">
        <v>32</v>
      </c>
      <c r="U92" s="6" t="s">
        <v>1913</v>
      </c>
      <c r="V92" s="8">
        <v>12880</v>
      </c>
      <c r="W92" s="17" t="str">
        <f t="shared" si="10"/>
        <v>D2</v>
      </c>
      <c r="X92" s="6" t="s">
        <v>1916</v>
      </c>
      <c r="Y92" s="8">
        <v>1.8659937888198759</v>
      </c>
      <c r="Z92" s="21" t="str">
        <f t="shared" ca="1" si="12"/>
        <v>D2.4</v>
      </c>
      <c r="AA92">
        <v>0</v>
      </c>
      <c r="AB92">
        <v>3.29</v>
      </c>
      <c r="AC92">
        <v>1.75</v>
      </c>
      <c r="AD92">
        <f t="shared" si="11"/>
        <v>0.88</v>
      </c>
    </row>
    <row r="93" spans="1:30" x14ac:dyDescent="0.25">
      <c r="A93" t="s">
        <v>506</v>
      </c>
      <c r="B93" t="s">
        <v>507</v>
      </c>
      <c r="C93" t="s">
        <v>506</v>
      </c>
      <c r="D93" t="s">
        <v>508</v>
      </c>
      <c r="E93" t="s">
        <v>18</v>
      </c>
      <c r="F93" t="s">
        <v>19</v>
      </c>
      <c r="G93" t="s">
        <v>20</v>
      </c>
      <c r="H93" t="s">
        <v>21</v>
      </c>
      <c r="I93" t="s">
        <v>509</v>
      </c>
      <c r="J93" t="s">
        <v>510</v>
      </c>
      <c r="K93" t="s">
        <v>511</v>
      </c>
      <c r="L93" s="9" t="s">
        <v>32</v>
      </c>
      <c r="M93" t="s">
        <v>506</v>
      </c>
      <c r="N93" t="s">
        <v>22</v>
      </c>
      <c r="O93" t="s">
        <v>106</v>
      </c>
      <c r="P93" t="s">
        <v>107</v>
      </c>
      <c r="Q93" t="s">
        <v>167</v>
      </c>
      <c r="R93" t="s">
        <v>32</v>
      </c>
      <c r="S93" t="s">
        <v>32</v>
      </c>
      <c r="T93" t="s">
        <v>32</v>
      </c>
      <c r="U93" s="6" t="s">
        <v>1913</v>
      </c>
      <c r="V93" s="8">
        <v>13770</v>
      </c>
      <c r="W93" s="17" t="str">
        <f t="shared" si="10"/>
        <v>D2</v>
      </c>
      <c r="X93" s="6" t="s">
        <v>1916</v>
      </c>
      <c r="Y93" s="8">
        <v>0.57618010167029776</v>
      </c>
      <c r="Z93" s="21" t="str">
        <f t="shared" ca="1" si="12"/>
        <v>D2.1</v>
      </c>
      <c r="AA93">
        <v>0</v>
      </c>
      <c r="AB93">
        <v>5.99</v>
      </c>
      <c r="AC93">
        <v>6</v>
      </c>
      <c r="AD93">
        <f t="shared" si="11"/>
        <v>-1.6666666666666312E-3</v>
      </c>
    </row>
    <row r="94" spans="1:30" x14ac:dyDescent="0.25">
      <c r="A94" t="s">
        <v>590</v>
      </c>
      <c r="B94" t="s">
        <v>591</v>
      </c>
      <c r="C94" t="s">
        <v>590</v>
      </c>
      <c r="D94" t="s">
        <v>592</v>
      </c>
      <c r="E94" t="s">
        <v>37</v>
      </c>
      <c r="F94" t="s">
        <v>19</v>
      </c>
      <c r="G94" t="s">
        <v>20</v>
      </c>
      <c r="H94" t="s">
        <v>38</v>
      </c>
      <c r="I94" t="s">
        <v>593</v>
      </c>
      <c r="J94">
        <v>936472</v>
      </c>
      <c r="K94">
        <v>7004856</v>
      </c>
      <c r="L94" s="9" t="s">
        <v>32</v>
      </c>
      <c r="M94" t="s">
        <v>590</v>
      </c>
      <c r="N94" t="s">
        <v>22</v>
      </c>
      <c r="O94" t="s">
        <v>66</v>
      </c>
      <c r="P94" t="s">
        <v>67</v>
      </c>
      <c r="Q94" t="s">
        <v>67</v>
      </c>
      <c r="R94" t="s">
        <v>32</v>
      </c>
      <c r="S94" t="s">
        <v>32</v>
      </c>
      <c r="T94" t="s">
        <v>32</v>
      </c>
      <c r="U94" s="6" t="s">
        <v>1913</v>
      </c>
      <c r="V94" s="8">
        <v>17825</v>
      </c>
      <c r="W94" s="17" t="str">
        <f t="shared" si="10"/>
        <v>D2</v>
      </c>
      <c r="X94" s="6" t="s">
        <v>1916</v>
      </c>
      <c r="Y94" s="8">
        <v>0.95046283309957924</v>
      </c>
      <c r="Z94" s="21" t="str">
        <f t="shared" ca="1" si="12"/>
        <v>D2.3</v>
      </c>
      <c r="AA94">
        <v>0</v>
      </c>
      <c r="AB94">
        <v>2.4500000000000002</v>
      </c>
      <c r="AC94">
        <v>2.16</v>
      </c>
      <c r="AD94">
        <f t="shared" si="11"/>
        <v>0.13425925925925927</v>
      </c>
    </row>
    <row r="95" spans="1:30" x14ac:dyDescent="0.25">
      <c r="A95" t="s">
        <v>602</v>
      </c>
      <c r="B95" t="s">
        <v>603</v>
      </c>
      <c r="C95" t="s">
        <v>602</v>
      </c>
      <c r="D95" t="s">
        <v>604</v>
      </c>
      <c r="E95" t="s">
        <v>37</v>
      </c>
      <c r="F95" t="s">
        <v>19</v>
      </c>
      <c r="G95" t="s">
        <v>20</v>
      </c>
      <c r="H95" t="s">
        <v>38</v>
      </c>
      <c r="I95" t="s">
        <v>603</v>
      </c>
      <c r="J95">
        <v>289289</v>
      </c>
      <c r="K95" t="s">
        <v>605</v>
      </c>
      <c r="L95" s="9" t="s">
        <v>32</v>
      </c>
      <c r="M95" t="s">
        <v>602</v>
      </c>
      <c r="N95" t="s">
        <v>22</v>
      </c>
      <c r="O95" t="s">
        <v>66</v>
      </c>
      <c r="P95" t="s">
        <v>67</v>
      </c>
      <c r="Q95" t="s">
        <v>67</v>
      </c>
      <c r="R95" t="s">
        <v>32</v>
      </c>
      <c r="S95" t="s">
        <v>32</v>
      </c>
      <c r="T95" t="s">
        <v>32</v>
      </c>
      <c r="U95" s="6" t="s">
        <v>1913</v>
      </c>
      <c r="V95" s="8">
        <v>19871</v>
      </c>
      <c r="W95" s="17" t="str">
        <f t="shared" si="10"/>
        <v>D2</v>
      </c>
      <c r="X95" s="6" t="s">
        <v>1916</v>
      </c>
      <c r="Y95" s="8">
        <v>0.69447939207890896</v>
      </c>
      <c r="Z95" s="21" t="str">
        <f t="shared" ca="1" si="12"/>
        <v>D2.2</v>
      </c>
      <c r="AA95">
        <v>0</v>
      </c>
      <c r="AB95">
        <v>6.09</v>
      </c>
      <c r="AC95">
        <v>5.59</v>
      </c>
      <c r="AD95">
        <f t="shared" si="11"/>
        <v>8.9445438282647588E-2</v>
      </c>
    </row>
    <row r="96" spans="1:30" x14ac:dyDescent="0.25">
      <c r="A96" t="s">
        <v>639</v>
      </c>
      <c r="B96" t="s">
        <v>640</v>
      </c>
      <c r="C96" t="s">
        <v>639</v>
      </c>
      <c r="D96" t="s">
        <v>641</v>
      </c>
      <c r="E96" t="s">
        <v>37</v>
      </c>
      <c r="F96" t="s">
        <v>19</v>
      </c>
      <c r="G96" t="s">
        <v>20</v>
      </c>
      <c r="H96" t="s">
        <v>38</v>
      </c>
      <c r="I96" t="s">
        <v>642</v>
      </c>
      <c r="J96">
        <v>673880</v>
      </c>
      <c r="K96">
        <v>5462014</v>
      </c>
      <c r="L96" s="9" t="s">
        <v>643</v>
      </c>
      <c r="M96" t="s">
        <v>639</v>
      </c>
      <c r="N96" t="s">
        <v>22</v>
      </c>
      <c r="O96" t="s">
        <v>51</v>
      </c>
      <c r="P96" t="s">
        <v>52</v>
      </c>
      <c r="Q96" t="s">
        <v>52</v>
      </c>
      <c r="R96" t="s">
        <v>643</v>
      </c>
      <c r="S96" t="s">
        <v>644</v>
      </c>
      <c r="T96" t="s">
        <v>116</v>
      </c>
      <c r="U96" s="6" t="s">
        <v>1913</v>
      </c>
      <c r="V96" s="8">
        <v>20061</v>
      </c>
      <c r="W96" s="17" t="str">
        <f t="shared" si="10"/>
        <v>D2</v>
      </c>
      <c r="X96" s="6" t="s">
        <v>1916</v>
      </c>
      <c r="Y96" s="8">
        <v>0.67150191914660284</v>
      </c>
      <c r="Z96" s="21" t="str">
        <f t="shared" ca="1" si="12"/>
        <v>D2.2</v>
      </c>
      <c r="AA96">
        <v>0</v>
      </c>
      <c r="AB96">
        <v>0.28000000000000003</v>
      </c>
      <c r="AC96">
        <v>0.27</v>
      </c>
      <c r="AD96">
        <f t="shared" si="11"/>
        <v>3.703703703703707E-2</v>
      </c>
    </row>
    <row r="97" spans="1:30" x14ac:dyDescent="0.25">
      <c r="A97" t="s">
        <v>667</v>
      </c>
      <c r="B97" t="s">
        <v>668</v>
      </c>
      <c r="C97" t="s">
        <v>667</v>
      </c>
      <c r="D97" t="s">
        <v>669</v>
      </c>
      <c r="E97" t="s">
        <v>37</v>
      </c>
      <c r="F97" t="s">
        <v>19</v>
      </c>
      <c r="G97" t="s">
        <v>20</v>
      </c>
      <c r="H97" t="s">
        <v>38</v>
      </c>
      <c r="I97" t="s">
        <v>670</v>
      </c>
      <c r="J97">
        <v>539937</v>
      </c>
      <c r="K97">
        <v>4273068</v>
      </c>
      <c r="L97" s="9" t="s">
        <v>32</v>
      </c>
      <c r="M97" t="s">
        <v>667</v>
      </c>
      <c r="N97" t="s">
        <v>22</v>
      </c>
      <c r="O97" t="s">
        <v>29</v>
      </c>
      <c r="P97" t="s">
        <v>30</v>
      </c>
      <c r="Q97" t="s">
        <v>33</v>
      </c>
      <c r="R97" t="s">
        <v>32</v>
      </c>
      <c r="S97" t="s">
        <v>32</v>
      </c>
      <c r="T97" t="s">
        <v>32</v>
      </c>
      <c r="U97" s="6" t="s">
        <v>1913</v>
      </c>
      <c r="V97" s="8">
        <v>12233</v>
      </c>
      <c r="W97" s="17" t="str">
        <f t="shared" si="10"/>
        <v>D2</v>
      </c>
      <c r="X97" s="6" t="s">
        <v>1916</v>
      </c>
      <c r="Y97" s="8">
        <v>2.6236592822692715</v>
      </c>
      <c r="Z97" s="21" t="str">
        <f t="shared" ca="1" si="12"/>
        <v>D2.5</v>
      </c>
      <c r="AA97">
        <v>0</v>
      </c>
      <c r="AB97">
        <v>148</v>
      </c>
      <c r="AC97">
        <v>125.08000000000001</v>
      </c>
      <c r="AD97">
        <f t="shared" si="11"/>
        <v>0.18324272465621991</v>
      </c>
    </row>
    <row r="98" spans="1:30" x14ac:dyDescent="0.25">
      <c r="A98" t="s">
        <v>701</v>
      </c>
      <c r="B98" t="s">
        <v>702</v>
      </c>
      <c r="C98" t="s">
        <v>701</v>
      </c>
      <c r="D98" t="s">
        <v>703</v>
      </c>
      <c r="E98" t="s">
        <v>37</v>
      </c>
      <c r="F98" t="s">
        <v>19</v>
      </c>
      <c r="G98" t="s">
        <v>20</v>
      </c>
      <c r="H98" t="s">
        <v>38</v>
      </c>
      <c r="I98" t="s">
        <v>704</v>
      </c>
      <c r="J98">
        <v>936865</v>
      </c>
      <c r="K98">
        <v>4308409</v>
      </c>
      <c r="L98" s="9" t="s">
        <v>32</v>
      </c>
      <c r="M98" t="s">
        <v>701</v>
      </c>
      <c r="N98" t="s">
        <v>22</v>
      </c>
      <c r="O98" t="s">
        <v>56</v>
      </c>
      <c r="P98" t="s">
        <v>57</v>
      </c>
      <c r="Q98" t="s">
        <v>142</v>
      </c>
      <c r="R98" t="s">
        <v>32</v>
      </c>
      <c r="S98" t="s">
        <v>32</v>
      </c>
      <c r="T98" t="s">
        <v>32</v>
      </c>
      <c r="U98" s="6" t="s">
        <v>1913</v>
      </c>
      <c r="V98" s="8">
        <v>13285</v>
      </c>
      <c r="W98" s="17" t="str">
        <f t="shared" si="10"/>
        <v>D2</v>
      </c>
      <c r="X98" s="6" t="s">
        <v>1916</v>
      </c>
      <c r="Y98" s="8">
        <v>1.3726006774557773</v>
      </c>
      <c r="Z98" s="21" t="str">
        <f t="shared" ca="1" si="12"/>
        <v>D2.4</v>
      </c>
      <c r="AA98">
        <v>0</v>
      </c>
      <c r="AB98">
        <v>4.5</v>
      </c>
      <c r="AC98">
        <v>4.2</v>
      </c>
      <c r="AD98">
        <f t="shared" si="11"/>
        <v>7.1428571428571383E-2</v>
      </c>
    </row>
    <row r="99" spans="1:30" x14ac:dyDescent="0.25">
      <c r="A99" t="s">
        <v>744</v>
      </c>
      <c r="B99" t="s">
        <v>745</v>
      </c>
      <c r="C99" t="s">
        <v>744</v>
      </c>
      <c r="D99" t="s">
        <v>746</v>
      </c>
      <c r="E99" t="s">
        <v>37</v>
      </c>
      <c r="F99" t="s">
        <v>19</v>
      </c>
      <c r="G99" t="s">
        <v>20</v>
      </c>
      <c r="H99" t="s">
        <v>38</v>
      </c>
      <c r="I99" t="s">
        <v>745</v>
      </c>
      <c r="J99">
        <v>288926</v>
      </c>
      <c r="K99">
        <v>5943401</v>
      </c>
      <c r="L99" s="9" t="s">
        <v>32</v>
      </c>
      <c r="M99" t="s">
        <v>744</v>
      </c>
      <c r="N99" t="s">
        <v>22</v>
      </c>
      <c r="O99" t="s">
        <v>51</v>
      </c>
      <c r="P99" t="s">
        <v>52</v>
      </c>
      <c r="Q99" t="s">
        <v>52</v>
      </c>
      <c r="R99" t="s">
        <v>32</v>
      </c>
      <c r="S99" t="s">
        <v>32</v>
      </c>
      <c r="T99" t="s">
        <v>32</v>
      </c>
      <c r="U99" s="6" t="s">
        <v>1913</v>
      </c>
      <c r="V99" s="8">
        <v>17617</v>
      </c>
      <c r="W99" s="17" t="str">
        <f t="shared" si="10"/>
        <v>D2</v>
      </c>
      <c r="X99" s="6" t="s">
        <v>1916</v>
      </c>
      <c r="Y99" s="8">
        <v>1.3316682749616848</v>
      </c>
      <c r="Z99" s="21" t="str">
        <f t="shared" ca="1" si="12"/>
        <v>D2.4</v>
      </c>
      <c r="AA99">
        <v>0</v>
      </c>
      <c r="AB99">
        <v>9</v>
      </c>
      <c r="AC99">
        <v>8.14</v>
      </c>
      <c r="AD99">
        <f t="shared" si="11"/>
        <v>0.10565110565110557</v>
      </c>
    </row>
    <row r="100" spans="1:30" x14ac:dyDescent="0.25">
      <c r="A100" t="s">
        <v>793</v>
      </c>
      <c r="B100" t="s">
        <v>794</v>
      </c>
      <c r="C100" t="s">
        <v>793</v>
      </c>
      <c r="D100" t="s">
        <v>795</v>
      </c>
      <c r="E100" t="s">
        <v>37</v>
      </c>
      <c r="F100" t="s">
        <v>19</v>
      </c>
      <c r="G100" t="s">
        <v>20</v>
      </c>
      <c r="H100" t="s">
        <v>38</v>
      </c>
      <c r="I100" t="s">
        <v>796</v>
      </c>
      <c r="J100">
        <v>997926</v>
      </c>
      <c r="K100">
        <v>4337005</v>
      </c>
      <c r="L100" s="9" t="s">
        <v>32</v>
      </c>
      <c r="M100" t="s">
        <v>793</v>
      </c>
      <c r="N100" t="s">
        <v>22</v>
      </c>
      <c r="O100" t="s">
        <v>56</v>
      </c>
      <c r="P100" t="s">
        <v>57</v>
      </c>
      <c r="Q100" t="s">
        <v>59</v>
      </c>
      <c r="R100" t="s">
        <v>32</v>
      </c>
      <c r="S100" t="s">
        <v>32</v>
      </c>
      <c r="T100" t="s">
        <v>32</v>
      </c>
      <c r="U100" s="6" t="s">
        <v>1913</v>
      </c>
      <c r="V100" s="8">
        <v>15422</v>
      </c>
      <c r="W100" s="17" t="str">
        <f t="shared" si="10"/>
        <v>D2</v>
      </c>
      <c r="X100" s="6" t="s">
        <v>1916</v>
      </c>
      <c r="Y100" s="8">
        <v>0.44501361691090652</v>
      </c>
      <c r="Z100" s="21" t="str">
        <f t="shared" ca="1" si="12"/>
        <v>D2.1</v>
      </c>
      <c r="AA100">
        <v>0</v>
      </c>
      <c r="AB100">
        <v>7.2</v>
      </c>
      <c r="AC100">
        <v>8.07</v>
      </c>
      <c r="AD100">
        <f t="shared" si="11"/>
        <v>-0.10780669144981414</v>
      </c>
    </row>
    <row r="101" spans="1:30" x14ac:dyDescent="0.25">
      <c r="A101" t="s">
        <v>804</v>
      </c>
      <c r="B101" t="s">
        <v>805</v>
      </c>
      <c r="C101" t="s">
        <v>804</v>
      </c>
      <c r="D101" t="s">
        <v>805</v>
      </c>
      <c r="E101" t="s">
        <v>37</v>
      </c>
      <c r="F101" t="s">
        <v>19</v>
      </c>
      <c r="G101" t="s">
        <v>20</v>
      </c>
      <c r="H101" t="s">
        <v>38</v>
      </c>
      <c r="I101" t="s">
        <v>805</v>
      </c>
      <c r="J101">
        <v>916038</v>
      </c>
      <c r="K101">
        <v>4338804</v>
      </c>
      <c r="L101" s="9" t="s">
        <v>32</v>
      </c>
      <c r="M101" t="s">
        <v>804</v>
      </c>
      <c r="N101" t="s">
        <v>22</v>
      </c>
      <c r="O101" t="s">
        <v>56</v>
      </c>
      <c r="P101" t="s">
        <v>57</v>
      </c>
      <c r="Q101" t="s">
        <v>58</v>
      </c>
      <c r="R101" t="s">
        <v>32</v>
      </c>
      <c r="S101" t="s">
        <v>32</v>
      </c>
      <c r="T101" t="s">
        <v>32</v>
      </c>
      <c r="U101" s="6" t="s">
        <v>1913</v>
      </c>
      <c r="V101" s="8">
        <v>14692</v>
      </c>
      <c r="W101" s="17" t="str">
        <f t="shared" si="10"/>
        <v>D2</v>
      </c>
      <c r="X101" s="6" t="s">
        <v>1916</v>
      </c>
      <c r="Y101" s="8">
        <v>4.7027634086577725</v>
      </c>
      <c r="Z101" s="21" t="str">
        <f t="shared" ca="1" si="12"/>
        <v>D2.5</v>
      </c>
      <c r="AA101">
        <v>0</v>
      </c>
      <c r="AB101">
        <v>0.12000000000000001</v>
      </c>
      <c r="AC101">
        <v>0.12000000000000001</v>
      </c>
      <c r="AD101">
        <f t="shared" si="11"/>
        <v>0</v>
      </c>
    </row>
    <row r="102" spans="1:30" x14ac:dyDescent="0.25">
      <c r="A102" t="s">
        <v>861</v>
      </c>
      <c r="B102" t="s">
        <v>862</v>
      </c>
      <c r="C102" t="s">
        <v>861</v>
      </c>
      <c r="D102" t="s">
        <v>863</v>
      </c>
      <c r="E102" t="s">
        <v>37</v>
      </c>
      <c r="F102" t="s">
        <v>19</v>
      </c>
      <c r="G102" t="s">
        <v>20</v>
      </c>
      <c r="H102" t="s">
        <v>38</v>
      </c>
      <c r="I102" t="s">
        <v>862</v>
      </c>
      <c r="J102">
        <v>772562</v>
      </c>
      <c r="K102">
        <v>4670788</v>
      </c>
      <c r="L102" s="9" t="s">
        <v>864</v>
      </c>
      <c r="M102" t="s">
        <v>861</v>
      </c>
      <c r="N102" t="s">
        <v>22</v>
      </c>
      <c r="O102" t="s">
        <v>29</v>
      </c>
      <c r="P102" t="s">
        <v>30</v>
      </c>
      <c r="Q102" t="s">
        <v>33</v>
      </c>
      <c r="R102" t="s">
        <v>864</v>
      </c>
      <c r="S102" t="s">
        <v>865</v>
      </c>
      <c r="T102" t="s">
        <v>624</v>
      </c>
      <c r="U102" s="6" t="s">
        <v>1913</v>
      </c>
      <c r="V102" s="8">
        <v>12793</v>
      </c>
      <c r="W102" s="17" t="str">
        <f t="shared" si="10"/>
        <v>D2</v>
      </c>
      <c r="X102" s="6" t="s">
        <v>1916</v>
      </c>
      <c r="Y102" s="8">
        <v>4.7468146642695226</v>
      </c>
      <c r="Z102" s="21" t="str">
        <f t="shared" ca="1" si="12"/>
        <v>D2.5</v>
      </c>
      <c r="AA102">
        <v>0</v>
      </c>
      <c r="AB102">
        <v>7.95</v>
      </c>
      <c r="AC102">
        <v>6.5900000000000007</v>
      </c>
      <c r="AD102">
        <f t="shared" si="11"/>
        <v>0.20637329286798167</v>
      </c>
    </row>
    <row r="103" spans="1:30" x14ac:dyDescent="0.25">
      <c r="A103" t="s">
        <v>979</v>
      </c>
      <c r="B103" t="s">
        <v>980</v>
      </c>
      <c r="C103" t="s">
        <v>979</v>
      </c>
      <c r="D103" t="s">
        <v>981</v>
      </c>
      <c r="E103" t="s">
        <v>37</v>
      </c>
      <c r="F103" t="s">
        <v>19</v>
      </c>
      <c r="G103" t="s">
        <v>20</v>
      </c>
      <c r="H103" t="s">
        <v>38</v>
      </c>
      <c r="I103" t="s">
        <v>980</v>
      </c>
      <c r="J103">
        <v>755059</v>
      </c>
      <c r="K103">
        <v>4420648</v>
      </c>
      <c r="L103" s="9" t="s">
        <v>32</v>
      </c>
      <c r="M103" t="s">
        <v>979</v>
      </c>
      <c r="N103" t="s">
        <v>22</v>
      </c>
      <c r="O103" t="s">
        <v>41</v>
      </c>
      <c r="P103" t="s">
        <v>42</v>
      </c>
      <c r="Q103" t="s">
        <v>90</v>
      </c>
      <c r="R103" t="s">
        <v>32</v>
      </c>
      <c r="S103" t="s">
        <v>32</v>
      </c>
      <c r="T103" t="s">
        <v>32</v>
      </c>
      <c r="U103" s="6" t="s">
        <v>1913</v>
      </c>
      <c r="V103" s="8">
        <v>12319</v>
      </c>
      <c r="W103" s="17" t="str">
        <f t="shared" si="10"/>
        <v>D2</v>
      </c>
      <c r="X103" s="6" t="s">
        <v>1916</v>
      </c>
      <c r="Y103" s="8">
        <v>0.70086857699488592</v>
      </c>
      <c r="Z103" s="21" t="str">
        <f t="shared" ca="1" si="12"/>
        <v>D2.2</v>
      </c>
      <c r="AA103">
        <v>0</v>
      </c>
      <c r="AB103">
        <v>2.12</v>
      </c>
      <c r="AC103">
        <v>2.15</v>
      </c>
      <c r="AD103">
        <f t="shared" si="11"/>
        <v>-1.3953488372092933E-2</v>
      </c>
    </row>
    <row r="104" spans="1:30" x14ac:dyDescent="0.25">
      <c r="A104" t="s">
        <v>986</v>
      </c>
      <c r="B104" t="s">
        <v>987</v>
      </c>
      <c r="C104" t="s">
        <v>986</v>
      </c>
      <c r="D104" t="s">
        <v>987</v>
      </c>
      <c r="E104" t="s">
        <v>37</v>
      </c>
      <c r="F104" t="s">
        <v>19</v>
      </c>
      <c r="G104" t="s">
        <v>20</v>
      </c>
      <c r="H104" t="s">
        <v>38</v>
      </c>
      <c r="I104" t="s">
        <v>987</v>
      </c>
      <c r="J104">
        <v>865634</v>
      </c>
      <c r="K104" t="s">
        <v>988</v>
      </c>
      <c r="L104" s="9" t="s">
        <v>989</v>
      </c>
      <c r="M104" t="s">
        <v>986</v>
      </c>
      <c r="N104" t="s">
        <v>22</v>
      </c>
      <c r="O104" t="s">
        <v>66</v>
      </c>
      <c r="P104" t="s">
        <v>67</v>
      </c>
      <c r="Q104" t="s">
        <v>67</v>
      </c>
      <c r="R104" t="s">
        <v>989</v>
      </c>
      <c r="S104" t="s">
        <v>990</v>
      </c>
      <c r="T104" t="s">
        <v>116</v>
      </c>
      <c r="U104" s="6" t="s">
        <v>1913</v>
      </c>
      <c r="V104" s="8">
        <v>20906</v>
      </c>
      <c r="W104" s="17" t="str">
        <f t="shared" si="10"/>
        <v>D2</v>
      </c>
      <c r="X104" s="6" t="s">
        <v>1916</v>
      </c>
      <c r="Y104" s="8">
        <v>2.7844637902994354</v>
      </c>
      <c r="Z104" s="21" t="str">
        <f t="shared" ca="1" si="12"/>
        <v>D2.5</v>
      </c>
      <c r="AA104">
        <v>0</v>
      </c>
      <c r="AB104">
        <v>5.99</v>
      </c>
      <c r="AC104">
        <v>5.8000000000000007</v>
      </c>
      <c r="AD104">
        <f t="shared" si="11"/>
        <v>3.2758620689655085E-2</v>
      </c>
    </row>
    <row r="105" spans="1:30" x14ac:dyDescent="0.25">
      <c r="A105" t="s">
        <v>1011</v>
      </c>
      <c r="B105" t="s">
        <v>1012</v>
      </c>
      <c r="C105" t="s">
        <v>1011</v>
      </c>
      <c r="D105" t="s">
        <v>1013</v>
      </c>
      <c r="E105" t="s">
        <v>37</v>
      </c>
      <c r="F105" t="s">
        <v>19</v>
      </c>
      <c r="G105" t="s">
        <v>20</v>
      </c>
      <c r="H105" t="s">
        <v>38</v>
      </c>
      <c r="I105" t="s">
        <v>1014</v>
      </c>
      <c r="J105">
        <v>256382</v>
      </c>
      <c r="K105">
        <v>4863834</v>
      </c>
      <c r="L105" s="9" t="s">
        <v>32</v>
      </c>
      <c r="M105" t="s">
        <v>1011</v>
      </c>
      <c r="N105" t="s">
        <v>22</v>
      </c>
      <c r="O105" t="s">
        <v>23</v>
      </c>
      <c r="P105" t="s">
        <v>24</v>
      </c>
      <c r="Q105" t="s">
        <v>61</v>
      </c>
      <c r="R105" t="s">
        <v>32</v>
      </c>
      <c r="S105" t="s">
        <v>32</v>
      </c>
      <c r="T105" t="s">
        <v>32</v>
      </c>
      <c r="U105" s="6" t="s">
        <v>1913</v>
      </c>
      <c r="V105" s="8">
        <v>18836</v>
      </c>
      <c r="W105" s="17" t="str">
        <f t="shared" si="10"/>
        <v>D2</v>
      </c>
      <c r="X105" s="6" t="s">
        <v>1916</v>
      </c>
      <c r="Y105" s="8">
        <v>2.3740178381822044</v>
      </c>
      <c r="Z105" s="21" t="str">
        <f t="shared" ca="1" si="12"/>
        <v>D2.5</v>
      </c>
      <c r="AA105">
        <v>0</v>
      </c>
      <c r="AB105">
        <v>2.95</v>
      </c>
      <c r="AC105">
        <v>3.0900000000000003</v>
      </c>
      <c r="AD105">
        <f t="shared" si="11"/>
        <v>-4.5307443365695831E-2</v>
      </c>
    </row>
    <row r="106" spans="1:30" x14ac:dyDescent="0.25">
      <c r="A106" t="s">
        <v>1103</v>
      </c>
      <c r="B106" t="s">
        <v>1104</v>
      </c>
      <c r="C106" t="s">
        <v>1103</v>
      </c>
      <c r="D106" t="s">
        <v>1105</v>
      </c>
      <c r="E106" t="s">
        <v>37</v>
      </c>
      <c r="F106" t="s">
        <v>19</v>
      </c>
      <c r="G106" t="s">
        <v>20</v>
      </c>
      <c r="H106" t="s">
        <v>38</v>
      </c>
      <c r="I106" t="s">
        <v>1104</v>
      </c>
      <c r="J106">
        <v>289198</v>
      </c>
      <c r="K106">
        <v>5979417</v>
      </c>
      <c r="L106" s="9" t="s">
        <v>32</v>
      </c>
      <c r="M106" t="s">
        <v>1103</v>
      </c>
      <c r="N106" t="s">
        <v>22</v>
      </c>
      <c r="O106" t="s">
        <v>66</v>
      </c>
      <c r="P106" t="s">
        <v>67</v>
      </c>
      <c r="Q106" t="s">
        <v>67</v>
      </c>
      <c r="R106" t="s">
        <v>32</v>
      </c>
      <c r="S106" t="s">
        <v>32</v>
      </c>
      <c r="T106" t="s">
        <v>32</v>
      </c>
      <c r="U106" s="6" t="s">
        <v>1913</v>
      </c>
      <c r="V106" s="8">
        <v>18079</v>
      </c>
      <c r="W106" s="17" t="str">
        <f t="shared" si="10"/>
        <v>D2</v>
      </c>
      <c r="X106" s="6" t="s">
        <v>1916</v>
      </c>
      <c r="Y106" s="8">
        <v>1.9051385585485923</v>
      </c>
      <c r="Z106" s="21" t="str">
        <f t="shared" ca="1" si="12"/>
        <v>D2.5</v>
      </c>
      <c r="AA106">
        <v>0</v>
      </c>
      <c r="AB106">
        <v>1.4000000000000001</v>
      </c>
      <c r="AC106">
        <v>1.0900000000000001</v>
      </c>
      <c r="AD106">
        <f t="shared" si="11"/>
        <v>0.28440366972477066</v>
      </c>
    </row>
    <row r="107" spans="1:30" x14ac:dyDescent="0.25">
      <c r="A107" t="s">
        <v>1176</v>
      </c>
      <c r="B107" t="s">
        <v>1177</v>
      </c>
      <c r="C107" t="s">
        <v>1176</v>
      </c>
      <c r="D107" t="s">
        <v>1178</v>
      </c>
      <c r="E107" t="s">
        <v>37</v>
      </c>
      <c r="F107" t="s">
        <v>19</v>
      </c>
      <c r="G107" t="s">
        <v>20</v>
      </c>
      <c r="H107" t="s">
        <v>38</v>
      </c>
      <c r="I107" t="s">
        <v>1179</v>
      </c>
      <c r="J107">
        <v>885562</v>
      </c>
      <c r="K107">
        <v>5220193</v>
      </c>
      <c r="L107" s="9" t="s">
        <v>32</v>
      </c>
      <c r="M107" t="s">
        <v>1176</v>
      </c>
      <c r="N107" t="s">
        <v>22</v>
      </c>
      <c r="O107" t="s">
        <v>41</v>
      </c>
      <c r="P107" t="s">
        <v>42</v>
      </c>
      <c r="Q107" t="s">
        <v>43</v>
      </c>
      <c r="R107" t="s">
        <v>32</v>
      </c>
      <c r="S107" t="s">
        <v>32</v>
      </c>
      <c r="T107" t="s">
        <v>32</v>
      </c>
      <c r="U107" s="6" t="s">
        <v>1913</v>
      </c>
      <c r="V107" s="8">
        <v>19647</v>
      </c>
      <c r="W107" s="17" t="str">
        <f t="shared" si="10"/>
        <v>D2</v>
      </c>
      <c r="X107" s="6" t="s">
        <v>1916</v>
      </c>
      <c r="Y107" s="8">
        <v>0.32417162925637499</v>
      </c>
      <c r="Z107" s="21" t="str">
        <f t="shared" ca="1" si="12"/>
        <v>D2.1</v>
      </c>
      <c r="AA107">
        <v>0</v>
      </c>
      <c r="AB107">
        <v>4.25</v>
      </c>
      <c r="AC107">
        <v>4.3900000000000006</v>
      </c>
      <c r="AD107">
        <f t="shared" si="11"/>
        <v>-3.1890660592255253E-2</v>
      </c>
    </row>
    <row r="108" spans="1:30" x14ac:dyDescent="0.25">
      <c r="A108" t="s">
        <v>1220</v>
      </c>
      <c r="B108" t="s">
        <v>1221</v>
      </c>
      <c r="C108" t="s">
        <v>1220</v>
      </c>
      <c r="D108" t="s">
        <v>1222</v>
      </c>
      <c r="E108" t="s">
        <v>18</v>
      </c>
      <c r="F108" t="s">
        <v>19</v>
      </c>
      <c r="G108" t="s">
        <v>20</v>
      </c>
      <c r="H108" t="s">
        <v>21</v>
      </c>
      <c r="I108" t="s">
        <v>1221</v>
      </c>
      <c r="J108" t="s">
        <v>1223</v>
      </c>
      <c r="K108" t="s">
        <v>1224</v>
      </c>
      <c r="L108" s="9" t="s">
        <v>32</v>
      </c>
      <c r="M108" t="s">
        <v>1220</v>
      </c>
      <c r="N108" t="s">
        <v>22</v>
      </c>
      <c r="O108" t="s">
        <v>41</v>
      </c>
      <c r="P108" t="s">
        <v>42</v>
      </c>
      <c r="Q108" t="s">
        <v>43</v>
      </c>
      <c r="R108" t="s">
        <v>32</v>
      </c>
      <c r="S108" t="s">
        <v>32</v>
      </c>
      <c r="T108" t="s">
        <v>32</v>
      </c>
      <c r="U108" s="6" t="s">
        <v>1913</v>
      </c>
      <c r="V108" s="8">
        <v>13957</v>
      </c>
      <c r="W108" s="17" t="str">
        <f t="shared" si="10"/>
        <v>D2</v>
      </c>
      <c r="X108" s="6" t="s">
        <v>1916</v>
      </c>
      <c r="Y108" s="8">
        <v>0.85949702658164362</v>
      </c>
      <c r="Z108" s="21" t="str">
        <f t="shared" ca="1" si="12"/>
        <v>D2.2</v>
      </c>
      <c r="AA108">
        <v>0</v>
      </c>
      <c r="AB108">
        <v>1.23</v>
      </c>
      <c r="AC108">
        <v>1.25</v>
      </c>
      <c r="AD108">
        <f t="shared" si="11"/>
        <v>-1.6000000000000014E-2</v>
      </c>
    </row>
    <row r="109" spans="1:30" x14ac:dyDescent="0.25">
      <c r="A109" t="s">
        <v>1230</v>
      </c>
      <c r="B109" t="s">
        <v>1231</v>
      </c>
      <c r="C109" t="s">
        <v>1230</v>
      </c>
      <c r="D109" t="s">
        <v>1232</v>
      </c>
      <c r="E109" t="s">
        <v>37</v>
      </c>
      <c r="F109" t="s">
        <v>19</v>
      </c>
      <c r="G109" t="s">
        <v>20</v>
      </c>
      <c r="H109" t="s">
        <v>38</v>
      </c>
      <c r="I109" t="s">
        <v>1231</v>
      </c>
      <c r="J109">
        <v>756231</v>
      </c>
      <c r="K109">
        <v>4479468</v>
      </c>
      <c r="L109" s="9" t="s">
        <v>32</v>
      </c>
      <c r="M109" t="s">
        <v>1230</v>
      </c>
      <c r="N109" t="s">
        <v>22</v>
      </c>
      <c r="O109" t="s">
        <v>66</v>
      </c>
      <c r="P109" t="s">
        <v>67</v>
      </c>
      <c r="Q109" t="s">
        <v>67</v>
      </c>
      <c r="R109" t="s">
        <v>32</v>
      </c>
      <c r="S109" t="s">
        <v>32</v>
      </c>
      <c r="T109" t="s">
        <v>32</v>
      </c>
      <c r="U109" s="6" t="s">
        <v>1913</v>
      </c>
      <c r="V109" s="8">
        <v>16441</v>
      </c>
      <c r="W109" s="17" t="str">
        <f t="shared" si="10"/>
        <v>D2</v>
      </c>
      <c r="X109" s="6" t="s">
        <v>1916</v>
      </c>
      <c r="Y109" s="8">
        <v>0.77592603856213127</v>
      </c>
      <c r="Z109" s="21" t="str">
        <f t="shared" ca="1" si="12"/>
        <v>D2.2</v>
      </c>
      <c r="AA109">
        <v>0</v>
      </c>
      <c r="AB109">
        <v>0.68</v>
      </c>
      <c r="AC109">
        <v>0.65</v>
      </c>
      <c r="AD109">
        <f t="shared" si="11"/>
        <v>4.6153846153846191E-2</v>
      </c>
    </row>
    <row r="110" spans="1:30" x14ac:dyDescent="0.25">
      <c r="A110" t="s">
        <v>1233</v>
      </c>
      <c r="B110" t="s">
        <v>1234</v>
      </c>
      <c r="C110" t="s">
        <v>1233</v>
      </c>
      <c r="D110" t="s">
        <v>1235</v>
      </c>
      <c r="E110" t="s">
        <v>37</v>
      </c>
      <c r="F110" t="s">
        <v>19</v>
      </c>
      <c r="G110" t="s">
        <v>20</v>
      </c>
      <c r="H110" t="s">
        <v>38</v>
      </c>
      <c r="I110" t="s">
        <v>1234</v>
      </c>
      <c r="J110">
        <v>682870</v>
      </c>
      <c r="K110">
        <v>5483703</v>
      </c>
      <c r="L110" s="9" t="s">
        <v>32</v>
      </c>
      <c r="M110" t="s">
        <v>1233</v>
      </c>
      <c r="N110" t="s">
        <v>22</v>
      </c>
      <c r="O110" t="s">
        <v>23</v>
      </c>
      <c r="P110" t="s">
        <v>24</v>
      </c>
      <c r="Q110" t="s">
        <v>25</v>
      </c>
      <c r="R110" t="s">
        <v>32</v>
      </c>
      <c r="S110" t="s">
        <v>32</v>
      </c>
      <c r="T110" t="s">
        <v>32</v>
      </c>
      <c r="U110" s="6" t="s">
        <v>1913</v>
      </c>
      <c r="V110" s="8">
        <v>12993</v>
      </c>
      <c r="W110" s="17" t="str">
        <f t="shared" si="10"/>
        <v>D2</v>
      </c>
      <c r="X110" s="6" t="s">
        <v>1916</v>
      </c>
      <c r="Y110" s="8">
        <v>2.6735934734087587</v>
      </c>
      <c r="Z110" s="21" t="str">
        <f t="shared" ca="1" si="12"/>
        <v>D2.5</v>
      </c>
      <c r="AA110">
        <v>0</v>
      </c>
      <c r="AB110">
        <v>5.1000000000000005</v>
      </c>
      <c r="AC110">
        <v>4.29</v>
      </c>
      <c r="AD110">
        <f t="shared" si="11"/>
        <v>0.18881118881118891</v>
      </c>
    </row>
    <row r="111" spans="1:30" x14ac:dyDescent="0.25">
      <c r="A111" t="s">
        <v>1236</v>
      </c>
      <c r="B111" t="s">
        <v>1237</v>
      </c>
      <c r="C111" t="s">
        <v>1236</v>
      </c>
      <c r="D111" t="s">
        <v>1238</v>
      </c>
      <c r="E111" t="s">
        <v>37</v>
      </c>
      <c r="F111" t="s">
        <v>19</v>
      </c>
      <c r="G111" t="s">
        <v>20</v>
      </c>
      <c r="H111" t="s">
        <v>38</v>
      </c>
      <c r="I111" t="s">
        <v>1237</v>
      </c>
      <c r="J111">
        <v>258554</v>
      </c>
      <c r="K111" t="s">
        <v>1239</v>
      </c>
      <c r="L111" s="9" t="s">
        <v>1240</v>
      </c>
      <c r="M111" t="s">
        <v>1236</v>
      </c>
      <c r="N111" t="s">
        <v>22</v>
      </c>
      <c r="O111" t="s">
        <v>66</v>
      </c>
      <c r="P111" t="s">
        <v>67</v>
      </c>
      <c r="Q111" t="s">
        <v>67</v>
      </c>
      <c r="R111" t="s">
        <v>1240</v>
      </c>
      <c r="S111" t="s">
        <v>1241</v>
      </c>
      <c r="T111" t="s">
        <v>1242</v>
      </c>
      <c r="U111" s="6" t="s">
        <v>1913</v>
      </c>
      <c r="V111" s="8">
        <v>11445</v>
      </c>
      <c r="W111" s="17" t="str">
        <f t="shared" si="10"/>
        <v>D2</v>
      </c>
      <c r="X111" s="6" t="s">
        <v>1916</v>
      </c>
      <c r="Y111" s="8">
        <v>1.4923547400611621</v>
      </c>
      <c r="Z111" s="21" t="str">
        <f t="shared" ca="1" si="12"/>
        <v>D2.4</v>
      </c>
      <c r="AA111">
        <v>0</v>
      </c>
      <c r="AB111">
        <v>1.6600000000000001</v>
      </c>
      <c r="AC111">
        <v>1.6500000000000001</v>
      </c>
      <c r="AD111">
        <f t="shared" si="11"/>
        <v>6.0606060606060658E-3</v>
      </c>
    </row>
    <row r="112" spans="1:30" x14ac:dyDescent="0.25">
      <c r="A112" t="s">
        <v>1276</v>
      </c>
      <c r="B112" t="s">
        <v>1277</v>
      </c>
      <c r="C112" t="s">
        <v>1276</v>
      </c>
      <c r="D112" t="s">
        <v>1278</v>
      </c>
      <c r="E112" t="s">
        <v>37</v>
      </c>
      <c r="F112" t="s">
        <v>19</v>
      </c>
      <c r="G112" t="s">
        <v>20</v>
      </c>
      <c r="H112" t="s">
        <v>38</v>
      </c>
      <c r="I112" t="s">
        <v>1277</v>
      </c>
      <c r="J112">
        <v>264735</v>
      </c>
      <c r="K112">
        <v>4452470</v>
      </c>
      <c r="L112" s="9" t="s">
        <v>1279</v>
      </c>
      <c r="M112" t="s">
        <v>1276</v>
      </c>
      <c r="N112" t="s">
        <v>22</v>
      </c>
      <c r="O112" t="s">
        <v>66</v>
      </c>
      <c r="P112" t="s">
        <v>67</v>
      </c>
      <c r="Q112" t="s">
        <v>67</v>
      </c>
      <c r="R112" t="s">
        <v>1279</v>
      </c>
      <c r="S112" t="s">
        <v>1280</v>
      </c>
      <c r="T112" t="s">
        <v>160</v>
      </c>
      <c r="U112" s="6" t="s">
        <v>1913</v>
      </c>
      <c r="V112" s="8">
        <v>18754</v>
      </c>
      <c r="W112" s="17" t="str">
        <f t="shared" si="10"/>
        <v>D2</v>
      </c>
      <c r="X112" s="6" t="s">
        <v>1916</v>
      </c>
      <c r="Y112" s="8">
        <v>3.1193878639223631</v>
      </c>
      <c r="Z112" s="21" t="str">
        <f t="shared" ca="1" si="12"/>
        <v>D2.5</v>
      </c>
      <c r="AA112">
        <v>0</v>
      </c>
      <c r="AB112">
        <v>0.83000000000000007</v>
      </c>
      <c r="AC112">
        <v>0.76</v>
      </c>
      <c r="AD112">
        <f t="shared" si="11"/>
        <v>9.2105263157894815E-2</v>
      </c>
    </row>
    <row r="113" spans="1:30" x14ac:dyDescent="0.25">
      <c r="A113" t="s">
        <v>1316</v>
      </c>
      <c r="B113" t="s">
        <v>1317</v>
      </c>
      <c r="C113" t="s">
        <v>1316</v>
      </c>
      <c r="D113" t="s">
        <v>1318</v>
      </c>
      <c r="E113" t="s">
        <v>37</v>
      </c>
      <c r="F113" t="s">
        <v>19</v>
      </c>
      <c r="G113" t="s">
        <v>20</v>
      </c>
      <c r="H113" t="s">
        <v>38</v>
      </c>
      <c r="I113" t="s">
        <v>1317</v>
      </c>
      <c r="J113">
        <v>892783</v>
      </c>
      <c r="K113">
        <v>5327168</v>
      </c>
      <c r="L113" s="9" t="s">
        <v>32</v>
      </c>
      <c r="M113" t="s">
        <v>1316</v>
      </c>
      <c r="N113" t="s">
        <v>22</v>
      </c>
      <c r="O113" t="s">
        <v>29</v>
      </c>
      <c r="P113" t="s">
        <v>30</v>
      </c>
      <c r="Q113" t="s">
        <v>31</v>
      </c>
      <c r="R113" t="s">
        <v>32</v>
      </c>
      <c r="S113" t="s">
        <v>32</v>
      </c>
      <c r="T113" t="s">
        <v>32</v>
      </c>
      <c r="U113" s="6" t="s">
        <v>1913</v>
      </c>
      <c r="V113" s="8">
        <v>11671</v>
      </c>
      <c r="W113" s="17" t="str">
        <f t="shared" si="10"/>
        <v>D2</v>
      </c>
      <c r="X113" s="6" t="s">
        <v>1916</v>
      </c>
      <c r="Y113" s="8">
        <v>0.7354125610487533</v>
      </c>
      <c r="Z113" s="21" t="str">
        <f t="shared" ca="1" si="12"/>
        <v>D2.2</v>
      </c>
      <c r="AA113">
        <v>0</v>
      </c>
      <c r="AB113">
        <v>16.350000000000001</v>
      </c>
      <c r="AC113">
        <v>16.86</v>
      </c>
      <c r="AD113">
        <f t="shared" si="11"/>
        <v>-3.0249110320284579E-2</v>
      </c>
    </row>
    <row r="114" spans="1:30" x14ac:dyDescent="0.25">
      <c r="A114" t="s">
        <v>1374</v>
      </c>
      <c r="B114" t="s">
        <v>1375</v>
      </c>
      <c r="C114" t="s">
        <v>1374</v>
      </c>
      <c r="D114" t="s">
        <v>1376</v>
      </c>
      <c r="E114" t="s">
        <v>27</v>
      </c>
      <c r="F114" t="s">
        <v>19</v>
      </c>
      <c r="G114" t="s">
        <v>20</v>
      </c>
      <c r="H114" t="s">
        <v>28</v>
      </c>
      <c r="I114" t="s">
        <v>1375</v>
      </c>
      <c r="J114" t="s">
        <v>1377</v>
      </c>
      <c r="K114" t="s">
        <v>1378</v>
      </c>
      <c r="L114" s="9" t="s">
        <v>32</v>
      </c>
      <c r="M114" t="s">
        <v>1374</v>
      </c>
      <c r="N114" t="s">
        <v>22</v>
      </c>
      <c r="O114" t="s">
        <v>41</v>
      </c>
      <c r="P114" t="s">
        <v>42</v>
      </c>
      <c r="Q114" t="s">
        <v>90</v>
      </c>
      <c r="R114" t="s">
        <v>32</v>
      </c>
      <c r="S114" t="s">
        <v>32</v>
      </c>
      <c r="T114" t="s">
        <v>32</v>
      </c>
      <c r="U114" s="6" t="s">
        <v>1913</v>
      </c>
      <c r="V114" s="8">
        <v>18550</v>
      </c>
      <c r="W114" s="17" t="str">
        <f t="shared" si="10"/>
        <v>D2</v>
      </c>
      <c r="X114" s="6" t="s">
        <v>1916</v>
      </c>
      <c r="Y114" s="8">
        <v>0.96716981132075475</v>
      </c>
      <c r="Z114" s="21" t="str">
        <f t="shared" ca="1" si="12"/>
        <v>D2.3</v>
      </c>
      <c r="AA114">
        <v>0</v>
      </c>
      <c r="AB114">
        <v>3.7</v>
      </c>
      <c r="AC114">
        <v>4</v>
      </c>
      <c r="AD114">
        <f t="shared" si="11"/>
        <v>-7.4999999999999956E-2</v>
      </c>
    </row>
    <row r="115" spans="1:30" x14ac:dyDescent="0.25">
      <c r="A115" t="s">
        <v>1482</v>
      </c>
      <c r="B115" t="s">
        <v>1483</v>
      </c>
      <c r="C115" t="s">
        <v>1482</v>
      </c>
      <c r="D115" t="s">
        <v>1484</v>
      </c>
      <c r="E115" t="s">
        <v>37</v>
      </c>
      <c r="F115" t="s">
        <v>19</v>
      </c>
      <c r="G115" t="s">
        <v>20</v>
      </c>
      <c r="H115" t="s">
        <v>38</v>
      </c>
      <c r="I115" t="s">
        <v>1485</v>
      </c>
      <c r="J115">
        <v>685072</v>
      </c>
      <c r="K115">
        <v>5498008</v>
      </c>
      <c r="L115" s="9" t="s">
        <v>32</v>
      </c>
      <c r="M115" t="s">
        <v>1482</v>
      </c>
      <c r="N115" t="s">
        <v>22</v>
      </c>
      <c r="O115" t="s">
        <v>23</v>
      </c>
      <c r="P115" t="s">
        <v>24</v>
      </c>
      <c r="Q115" t="s">
        <v>25</v>
      </c>
      <c r="R115" t="s">
        <v>32</v>
      </c>
      <c r="S115" t="s">
        <v>32</v>
      </c>
      <c r="T115" t="s">
        <v>32</v>
      </c>
      <c r="U115" s="6" t="s">
        <v>1913</v>
      </c>
      <c r="V115" s="8">
        <v>19807</v>
      </c>
      <c r="W115" s="17" t="str">
        <f t="shared" si="10"/>
        <v>D2</v>
      </c>
      <c r="X115" s="6" t="s">
        <v>1916</v>
      </c>
      <c r="Y115" s="8">
        <v>0.83768364719543598</v>
      </c>
      <c r="Z115" s="21" t="str">
        <f t="shared" ca="1" si="12"/>
        <v>D2.2</v>
      </c>
      <c r="AA115">
        <v>0</v>
      </c>
      <c r="AB115">
        <v>8.06</v>
      </c>
      <c r="AC115">
        <v>7.07</v>
      </c>
      <c r="AD115">
        <f t="shared" si="11"/>
        <v>0.14002828854314006</v>
      </c>
    </row>
    <row r="116" spans="1:30" x14ac:dyDescent="0.25">
      <c r="A116" t="s">
        <v>1496</v>
      </c>
      <c r="B116" t="s">
        <v>1497</v>
      </c>
      <c r="C116" t="s">
        <v>1496</v>
      </c>
      <c r="D116" t="s">
        <v>1498</v>
      </c>
      <c r="E116" t="s">
        <v>37</v>
      </c>
      <c r="F116" t="s">
        <v>19</v>
      </c>
      <c r="G116" t="s">
        <v>20</v>
      </c>
      <c r="H116" t="s">
        <v>38</v>
      </c>
      <c r="I116" t="s">
        <v>1497</v>
      </c>
      <c r="J116">
        <v>866706</v>
      </c>
      <c r="K116" t="s">
        <v>1499</v>
      </c>
      <c r="L116" s="9" t="s">
        <v>32</v>
      </c>
      <c r="M116" t="s">
        <v>1496</v>
      </c>
      <c r="N116" t="s">
        <v>22</v>
      </c>
      <c r="O116" t="s">
        <v>66</v>
      </c>
      <c r="P116" t="s">
        <v>67</v>
      </c>
      <c r="Q116" t="s">
        <v>67</v>
      </c>
      <c r="R116" t="s">
        <v>32</v>
      </c>
      <c r="S116" t="s">
        <v>32</v>
      </c>
      <c r="T116" t="s">
        <v>32</v>
      </c>
      <c r="U116" s="6" t="s">
        <v>1913</v>
      </c>
      <c r="V116" s="8">
        <v>14196</v>
      </c>
      <c r="W116" s="17" t="str">
        <f t="shared" si="10"/>
        <v>D2</v>
      </c>
      <c r="X116" s="6" t="s">
        <v>1916</v>
      </c>
      <c r="Y116" s="8">
        <v>0.27465483234714005</v>
      </c>
      <c r="Z116" s="21" t="str">
        <f t="shared" ca="1" si="12"/>
        <v>D2.1</v>
      </c>
      <c r="AA116">
        <v>0</v>
      </c>
      <c r="AB116">
        <v>19.21</v>
      </c>
      <c r="AC116">
        <v>11.25</v>
      </c>
      <c r="AD116">
        <f t="shared" si="11"/>
        <v>0.7075555555555556</v>
      </c>
    </row>
    <row r="117" spans="1:30" x14ac:dyDescent="0.25">
      <c r="A117" t="s">
        <v>1533</v>
      </c>
      <c r="B117" t="s">
        <v>1534</v>
      </c>
      <c r="C117" t="s">
        <v>1533</v>
      </c>
      <c r="D117" t="s">
        <v>1535</v>
      </c>
      <c r="E117" t="s">
        <v>18</v>
      </c>
      <c r="F117" t="s">
        <v>19</v>
      </c>
      <c r="G117" t="s">
        <v>20</v>
      </c>
      <c r="H117" t="s">
        <v>21</v>
      </c>
      <c r="I117" t="s">
        <v>1536</v>
      </c>
      <c r="J117" t="s">
        <v>1537</v>
      </c>
      <c r="K117" t="s">
        <v>1538</v>
      </c>
      <c r="L117" s="9" t="s">
        <v>32</v>
      </c>
      <c r="M117" t="s">
        <v>1533</v>
      </c>
      <c r="N117" t="s">
        <v>22</v>
      </c>
      <c r="O117" t="s">
        <v>29</v>
      </c>
      <c r="P117" t="s">
        <v>30</v>
      </c>
      <c r="Q117" t="s">
        <v>31</v>
      </c>
      <c r="R117" t="s">
        <v>32</v>
      </c>
      <c r="S117" t="s">
        <v>32</v>
      </c>
      <c r="T117" t="s">
        <v>32</v>
      </c>
      <c r="U117" s="6" t="s">
        <v>1913</v>
      </c>
      <c r="V117" s="8">
        <v>16640</v>
      </c>
      <c r="W117" s="17" t="str">
        <f t="shared" si="10"/>
        <v>D2</v>
      </c>
      <c r="X117" s="6" t="s">
        <v>1916</v>
      </c>
      <c r="Y117" s="8">
        <v>0.83263221153846156</v>
      </c>
      <c r="Z117" s="21" t="str">
        <f t="shared" ca="1" si="12"/>
        <v>D2.2</v>
      </c>
      <c r="AA117">
        <v>0</v>
      </c>
      <c r="AB117">
        <v>6.23</v>
      </c>
      <c r="AC117">
        <v>5.58</v>
      </c>
      <c r="AD117">
        <f t="shared" si="11"/>
        <v>0.11648745519713267</v>
      </c>
    </row>
    <row r="118" spans="1:30" x14ac:dyDescent="0.25">
      <c r="A118" t="s">
        <v>1592</v>
      </c>
      <c r="B118" t="s">
        <v>1593</v>
      </c>
      <c r="C118" t="s">
        <v>1592</v>
      </c>
      <c r="D118" t="s">
        <v>1594</v>
      </c>
      <c r="E118" t="s">
        <v>37</v>
      </c>
      <c r="F118" t="s">
        <v>19</v>
      </c>
      <c r="G118" t="s">
        <v>20</v>
      </c>
      <c r="H118" t="s">
        <v>38</v>
      </c>
      <c r="I118" t="s">
        <v>1595</v>
      </c>
      <c r="J118">
        <v>936814</v>
      </c>
      <c r="K118">
        <v>4778604</v>
      </c>
      <c r="L118" s="9" t="s">
        <v>32</v>
      </c>
      <c r="M118" t="s">
        <v>1592</v>
      </c>
      <c r="N118" t="s">
        <v>22</v>
      </c>
      <c r="O118" t="s">
        <v>41</v>
      </c>
      <c r="P118" t="s">
        <v>42</v>
      </c>
      <c r="Q118" t="s">
        <v>43</v>
      </c>
      <c r="R118" t="s">
        <v>32</v>
      </c>
      <c r="S118" t="s">
        <v>32</v>
      </c>
      <c r="T118" t="s">
        <v>32</v>
      </c>
      <c r="U118" s="6" t="s">
        <v>1913</v>
      </c>
      <c r="V118" s="8">
        <v>19599</v>
      </c>
      <c r="W118" s="17" t="str">
        <f t="shared" si="10"/>
        <v>D2</v>
      </c>
      <c r="X118" s="6" t="s">
        <v>1916</v>
      </c>
      <c r="Y118" s="8">
        <v>1.0820450022960355</v>
      </c>
      <c r="Z118" s="21" t="str">
        <f t="shared" ca="1" si="12"/>
        <v>D2.3</v>
      </c>
      <c r="AA118">
        <v>0</v>
      </c>
      <c r="AB118">
        <v>22.400000000000002</v>
      </c>
      <c r="AC118">
        <v>24</v>
      </c>
      <c r="AD118">
        <f t="shared" si="11"/>
        <v>-6.6666666666666582E-2</v>
      </c>
    </row>
    <row r="119" spans="1:30" x14ac:dyDescent="0.25">
      <c r="A119" t="s">
        <v>1647</v>
      </c>
      <c r="B119" t="s">
        <v>1648</v>
      </c>
      <c r="C119" t="s">
        <v>1647</v>
      </c>
      <c r="D119" t="s">
        <v>1649</v>
      </c>
      <c r="E119" t="s">
        <v>37</v>
      </c>
      <c r="F119" t="s">
        <v>19</v>
      </c>
      <c r="G119" t="s">
        <v>20</v>
      </c>
      <c r="H119" t="s">
        <v>38</v>
      </c>
      <c r="I119" t="s">
        <v>1648</v>
      </c>
      <c r="J119">
        <v>289073</v>
      </c>
      <c r="K119">
        <v>5947232</v>
      </c>
      <c r="L119" s="9" t="s">
        <v>1650</v>
      </c>
      <c r="M119" t="s">
        <v>1647</v>
      </c>
      <c r="N119" t="s">
        <v>22</v>
      </c>
      <c r="O119" t="s">
        <v>66</v>
      </c>
      <c r="P119" t="s">
        <v>67</v>
      </c>
      <c r="Q119" t="s">
        <v>67</v>
      </c>
      <c r="R119" t="s">
        <v>1650</v>
      </c>
      <c r="S119" t="s">
        <v>1651</v>
      </c>
      <c r="T119" t="s">
        <v>26</v>
      </c>
      <c r="U119" s="6" t="s">
        <v>1913</v>
      </c>
      <c r="V119" s="8">
        <v>14117</v>
      </c>
      <c r="W119" s="17" t="str">
        <f t="shared" si="10"/>
        <v>D2</v>
      </c>
      <c r="X119" s="6" t="s">
        <v>1916</v>
      </c>
      <c r="Y119" s="8">
        <v>1.0920167174328823</v>
      </c>
      <c r="Z119" s="21" t="str">
        <f t="shared" ca="1" si="12"/>
        <v>D2.3</v>
      </c>
      <c r="AA119">
        <v>0</v>
      </c>
      <c r="AB119">
        <v>5.75</v>
      </c>
      <c r="AC119">
        <v>5.32</v>
      </c>
      <c r="AD119">
        <f t="shared" si="11"/>
        <v>8.0827067669172872E-2</v>
      </c>
    </row>
    <row r="120" spans="1:30" x14ac:dyDescent="0.25">
      <c r="A120" t="s">
        <v>1727</v>
      </c>
      <c r="B120" t="s">
        <v>1728</v>
      </c>
      <c r="C120" t="s">
        <v>1727</v>
      </c>
      <c r="D120" t="s">
        <v>1729</v>
      </c>
      <c r="E120" t="s">
        <v>37</v>
      </c>
      <c r="F120" t="s">
        <v>19</v>
      </c>
      <c r="G120" t="s">
        <v>20</v>
      </c>
      <c r="H120" t="s">
        <v>38</v>
      </c>
      <c r="I120" t="s">
        <v>1728</v>
      </c>
      <c r="J120">
        <v>881550</v>
      </c>
      <c r="K120">
        <v>4440301</v>
      </c>
      <c r="L120" s="9" t="s">
        <v>32</v>
      </c>
      <c r="M120" t="s">
        <v>1727</v>
      </c>
      <c r="N120" t="s">
        <v>22</v>
      </c>
      <c r="O120" t="s">
        <v>66</v>
      </c>
      <c r="P120" t="s">
        <v>67</v>
      </c>
      <c r="Q120" t="s">
        <v>67</v>
      </c>
      <c r="R120" t="s">
        <v>32</v>
      </c>
      <c r="S120" t="s">
        <v>32</v>
      </c>
      <c r="T120" t="s">
        <v>32</v>
      </c>
      <c r="U120" s="6" t="s">
        <v>1913</v>
      </c>
      <c r="V120" s="8">
        <v>11803</v>
      </c>
      <c r="W120" s="17" t="str">
        <f t="shared" si="10"/>
        <v>D2</v>
      </c>
      <c r="X120" s="6" t="s">
        <v>1916</v>
      </c>
      <c r="Y120" s="8">
        <v>1.2953486401762264</v>
      </c>
      <c r="Z120" s="21" t="str">
        <f t="shared" ca="1" si="12"/>
        <v>D2.4</v>
      </c>
      <c r="AA120">
        <v>0</v>
      </c>
      <c r="AB120">
        <v>4.6500000000000004</v>
      </c>
      <c r="AC120">
        <v>1.6500000000000001</v>
      </c>
      <c r="AD120">
        <f t="shared" si="11"/>
        <v>1.8181818181818181</v>
      </c>
    </row>
    <row r="121" spans="1:30" x14ac:dyDescent="0.25">
      <c r="A121" t="s">
        <v>34</v>
      </c>
      <c r="B121" t="s">
        <v>35</v>
      </c>
      <c r="C121" t="s">
        <v>34</v>
      </c>
      <c r="D121" t="s">
        <v>36</v>
      </c>
      <c r="E121" t="s">
        <v>37</v>
      </c>
      <c r="F121" t="s">
        <v>19</v>
      </c>
      <c r="G121" t="s">
        <v>20</v>
      </c>
      <c r="H121" t="s">
        <v>38</v>
      </c>
      <c r="I121" t="s">
        <v>39</v>
      </c>
      <c r="J121">
        <v>289317</v>
      </c>
      <c r="K121" t="s">
        <v>40</v>
      </c>
      <c r="L121" s="9" t="s">
        <v>32</v>
      </c>
      <c r="M121" t="s">
        <v>34</v>
      </c>
      <c r="N121" t="s">
        <v>22</v>
      </c>
      <c r="O121" t="s">
        <v>41</v>
      </c>
      <c r="P121" t="s">
        <v>42</v>
      </c>
      <c r="Q121" t="s">
        <v>43</v>
      </c>
      <c r="R121" t="s">
        <v>32</v>
      </c>
      <c r="S121" t="s">
        <v>32</v>
      </c>
      <c r="T121" t="s">
        <v>32</v>
      </c>
      <c r="U121" s="6" t="s">
        <v>1913</v>
      </c>
      <c r="V121" s="8">
        <v>31641</v>
      </c>
      <c r="W121" s="17" t="str">
        <f t="shared" si="10"/>
        <v>D3</v>
      </c>
      <c r="X121" s="6" t="s">
        <v>1916</v>
      </c>
      <c r="Y121" s="8">
        <v>0.98220663063746405</v>
      </c>
      <c r="Z121" s="21" t="str">
        <f t="shared" ca="1" si="12"/>
        <v>D3.3</v>
      </c>
      <c r="AA121">
        <v>0</v>
      </c>
      <c r="AB121">
        <v>2.68</v>
      </c>
      <c r="AC121">
        <v>2.52</v>
      </c>
      <c r="AD121">
        <f t="shared" si="11"/>
        <v>6.3492063492063544E-2</v>
      </c>
    </row>
    <row r="122" spans="1:30" x14ac:dyDescent="0.25">
      <c r="A122" t="s">
        <v>79</v>
      </c>
      <c r="B122" t="s">
        <v>80</v>
      </c>
      <c r="C122" t="s">
        <v>79</v>
      </c>
      <c r="D122" t="s">
        <v>81</v>
      </c>
      <c r="E122" t="s">
        <v>37</v>
      </c>
      <c r="F122" t="s">
        <v>19</v>
      </c>
      <c r="G122" t="s">
        <v>20</v>
      </c>
      <c r="H122" t="s">
        <v>38</v>
      </c>
      <c r="I122" t="s">
        <v>82</v>
      </c>
      <c r="J122">
        <v>673853</v>
      </c>
      <c r="K122">
        <v>5458789</v>
      </c>
      <c r="L122" s="9" t="s">
        <v>32</v>
      </c>
      <c r="M122" t="s">
        <v>79</v>
      </c>
      <c r="N122" t="s">
        <v>22</v>
      </c>
      <c r="O122" t="s">
        <v>23</v>
      </c>
      <c r="P122" t="s">
        <v>24</v>
      </c>
      <c r="Q122" t="s">
        <v>25</v>
      </c>
      <c r="R122" t="s">
        <v>32</v>
      </c>
      <c r="S122" t="s">
        <v>32</v>
      </c>
      <c r="T122" t="s">
        <v>32</v>
      </c>
      <c r="U122" s="6" t="s">
        <v>1913</v>
      </c>
      <c r="V122" s="8">
        <v>43915</v>
      </c>
      <c r="W122" s="17" t="str">
        <f t="shared" si="10"/>
        <v>D3</v>
      </c>
      <c r="X122" s="6" t="s">
        <v>1916</v>
      </c>
      <c r="Y122" s="8">
        <v>0.34621427758169193</v>
      </c>
      <c r="Z122" s="21" t="str">
        <f t="shared" ca="1" si="12"/>
        <v>D3.1</v>
      </c>
      <c r="AA122">
        <v>0</v>
      </c>
      <c r="AB122">
        <v>11.850000000000001</v>
      </c>
      <c r="AC122">
        <v>11.08</v>
      </c>
      <c r="AD122">
        <f t="shared" si="11"/>
        <v>6.9494584837545254E-2</v>
      </c>
    </row>
    <row r="123" spans="1:30" x14ac:dyDescent="0.25">
      <c r="A123" t="s">
        <v>91</v>
      </c>
      <c r="B123" t="s">
        <v>92</v>
      </c>
      <c r="C123" t="s">
        <v>91</v>
      </c>
      <c r="D123" t="s">
        <v>93</v>
      </c>
      <c r="E123" t="s">
        <v>37</v>
      </c>
      <c r="F123" t="s">
        <v>19</v>
      </c>
      <c r="G123" t="s">
        <v>20</v>
      </c>
      <c r="H123" t="s">
        <v>38</v>
      </c>
      <c r="I123" t="s">
        <v>92</v>
      </c>
      <c r="J123">
        <v>259260</v>
      </c>
      <c r="K123">
        <v>7153383</v>
      </c>
      <c r="L123" s="9" t="s">
        <v>32</v>
      </c>
      <c r="M123" t="s">
        <v>91</v>
      </c>
      <c r="N123" t="s">
        <v>22</v>
      </c>
      <c r="O123" t="s">
        <v>62</v>
      </c>
      <c r="P123" t="s">
        <v>62</v>
      </c>
      <c r="Q123" t="s">
        <v>62</v>
      </c>
      <c r="R123" t="s">
        <v>32</v>
      </c>
      <c r="S123" t="s">
        <v>32</v>
      </c>
      <c r="T123" t="s">
        <v>32</v>
      </c>
      <c r="U123" s="6" t="s">
        <v>1913</v>
      </c>
      <c r="V123" s="8">
        <v>42202</v>
      </c>
      <c r="W123" s="17" t="str">
        <f t="shared" si="10"/>
        <v>D3</v>
      </c>
      <c r="X123" s="6" t="s">
        <v>1916</v>
      </c>
      <c r="Y123" s="8">
        <v>0.94519217098715702</v>
      </c>
      <c r="Z123" s="21" t="str">
        <f t="shared" ca="1" si="12"/>
        <v>D3.3</v>
      </c>
      <c r="AA123">
        <v>0</v>
      </c>
      <c r="AB123">
        <v>6.3100000000000005</v>
      </c>
      <c r="AC123">
        <v>7</v>
      </c>
      <c r="AD123">
        <f t="shared" si="11"/>
        <v>-9.8571428571428504E-2</v>
      </c>
    </row>
    <row r="124" spans="1:30" x14ac:dyDescent="0.25">
      <c r="A124" t="s">
        <v>202</v>
      </c>
      <c r="B124" t="s">
        <v>203</v>
      </c>
      <c r="C124" t="s">
        <v>202</v>
      </c>
      <c r="D124" t="s">
        <v>204</v>
      </c>
      <c r="E124" t="s">
        <v>18</v>
      </c>
      <c r="F124" t="s">
        <v>19</v>
      </c>
      <c r="G124" t="s">
        <v>20</v>
      </c>
      <c r="H124" t="s">
        <v>21</v>
      </c>
      <c r="I124" t="s">
        <v>203</v>
      </c>
      <c r="J124" t="s">
        <v>205</v>
      </c>
      <c r="K124" t="s">
        <v>206</v>
      </c>
      <c r="L124" s="9" t="s">
        <v>32</v>
      </c>
      <c r="M124" t="s">
        <v>202</v>
      </c>
      <c r="N124" t="s">
        <v>22</v>
      </c>
      <c r="O124" t="s">
        <v>66</v>
      </c>
      <c r="P124" t="s">
        <v>67</v>
      </c>
      <c r="Q124" t="s">
        <v>67</v>
      </c>
      <c r="R124" t="s">
        <v>32</v>
      </c>
      <c r="S124" t="s">
        <v>32</v>
      </c>
      <c r="T124" t="s">
        <v>32</v>
      </c>
      <c r="U124" s="6" t="s">
        <v>1913</v>
      </c>
      <c r="V124" s="8">
        <v>31292</v>
      </c>
      <c r="W124" s="17" t="str">
        <f t="shared" si="10"/>
        <v>D3</v>
      </c>
      <c r="X124" s="6" t="s">
        <v>1916</v>
      </c>
      <c r="Y124" s="8">
        <v>0.96190719672759806</v>
      </c>
      <c r="Z124" s="21" t="str">
        <f t="shared" ca="1" si="12"/>
        <v>D3.3</v>
      </c>
      <c r="AA124">
        <v>0</v>
      </c>
      <c r="AB124">
        <v>11.8</v>
      </c>
      <c r="AC124">
        <v>12.200000000000001</v>
      </c>
      <c r="AD124">
        <f t="shared" si="11"/>
        <v>-3.2786885245901669E-2</v>
      </c>
    </row>
    <row r="125" spans="1:30" x14ac:dyDescent="0.25">
      <c r="A125" t="s">
        <v>222</v>
      </c>
      <c r="B125" t="s">
        <v>223</v>
      </c>
      <c r="C125" t="s">
        <v>222</v>
      </c>
      <c r="D125" t="s">
        <v>224</v>
      </c>
      <c r="E125" t="s">
        <v>37</v>
      </c>
      <c r="F125" t="s">
        <v>19</v>
      </c>
      <c r="G125" t="s">
        <v>20</v>
      </c>
      <c r="H125" t="s">
        <v>38</v>
      </c>
      <c r="I125" t="s">
        <v>223</v>
      </c>
      <c r="J125">
        <v>672924</v>
      </c>
      <c r="K125">
        <v>7066801</v>
      </c>
      <c r="L125" s="9" t="s">
        <v>32</v>
      </c>
      <c r="M125" t="s">
        <v>222</v>
      </c>
      <c r="N125" t="s">
        <v>22</v>
      </c>
      <c r="O125" t="s">
        <v>66</v>
      </c>
      <c r="P125" t="s">
        <v>67</v>
      </c>
      <c r="Q125" t="s">
        <v>67</v>
      </c>
      <c r="R125" t="s">
        <v>32</v>
      </c>
      <c r="S125" t="s">
        <v>32</v>
      </c>
      <c r="T125" t="s">
        <v>32</v>
      </c>
      <c r="U125" s="6" t="s">
        <v>1913</v>
      </c>
      <c r="V125" s="8">
        <v>27771</v>
      </c>
      <c r="W125" s="17" t="str">
        <f t="shared" si="10"/>
        <v>D3</v>
      </c>
      <c r="X125" s="6" t="s">
        <v>1916</v>
      </c>
      <c r="Y125" s="8">
        <v>0.23743901912066545</v>
      </c>
      <c r="Z125" s="21" t="str">
        <f t="shared" ca="1" si="12"/>
        <v>D3.1</v>
      </c>
      <c r="AA125">
        <v>0</v>
      </c>
      <c r="AB125">
        <v>32.54</v>
      </c>
      <c r="AC125">
        <v>28.060000000000002</v>
      </c>
      <c r="AD125">
        <f t="shared" si="11"/>
        <v>0.15965787598004264</v>
      </c>
    </row>
    <row r="126" spans="1:30" x14ac:dyDescent="0.25">
      <c r="A126" t="s">
        <v>230</v>
      </c>
      <c r="B126" t="s">
        <v>231</v>
      </c>
      <c r="C126" t="s">
        <v>230</v>
      </c>
      <c r="D126" t="s">
        <v>232</v>
      </c>
      <c r="E126" t="s">
        <v>37</v>
      </c>
      <c r="F126" t="s">
        <v>19</v>
      </c>
      <c r="G126" t="s">
        <v>20</v>
      </c>
      <c r="H126" t="s">
        <v>38</v>
      </c>
      <c r="I126" t="s">
        <v>231</v>
      </c>
      <c r="J126">
        <v>885090</v>
      </c>
      <c r="K126">
        <v>5988178</v>
      </c>
      <c r="L126" s="9" t="s">
        <v>233</v>
      </c>
      <c r="M126" t="s">
        <v>230</v>
      </c>
      <c r="N126" t="s">
        <v>22</v>
      </c>
      <c r="O126" t="s">
        <v>66</v>
      </c>
      <c r="P126" t="s">
        <v>67</v>
      </c>
      <c r="Q126" t="s">
        <v>67</v>
      </c>
      <c r="R126" t="s">
        <v>233</v>
      </c>
      <c r="S126" t="s">
        <v>234</v>
      </c>
      <c r="T126" t="s">
        <v>235</v>
      </c>
      <c r="U126" s="6" t="s">
        <v>1913</v>
      </c>
      <c r="V126" s="8">
        <v>25178</v>
      </c>
      <c r="W126" s="17" t="str">
        <f t="shared" si="10"/>
        <v>D3</v>
      </c>
      <c r="X126" s="6" t="s">
        <v>1916</v>
      </c>
      <c r="Y126" s="8">
        <v>1.417705933751688</v>
      </c>
      <c r="Z126" s="21" t="str">
        <f t="shared" ca="1" si="12"/>
        <v>D3.3</v>
      </c>
      <c r="AA126">
        <v>0</v>
      </c>
      <c r="AB126">
        <v>1.3774</v>
      </c>
      <c r="AC126">
        <v>1.2530000000000001</v>
      </c>
      <c r="AD126">
        <f t="shared" si="11"/>
        <v>9.9281723862729321E-2</v>
      </c>
    </row>
    <row r="127" spans="1:30" x14ac:dyDescent="0.25">
      <c r="A127" t="s">
        <v>239</v>
      </c>
      <c r="B127" t="s">
        <v>240</v>
      </c>
      <c r="C127" t="s">
        <v>239</v>
      </c>
      <c r="D127" t="s">
        <v>241</v>
      </c>
      <c r="E127" t="s">
        <v>37</v>
      </c>
      <c r="F127" t="s">
        <v>19</v>
      </c>
      <c r="G127" t="s">
        <v>20</v>
      </c>
      <c r="H127" t="s">
        <v>38</v>
      </c>
      <c r="I127" t="s">
        <v>240</v>
      </c>
      <c r="J127">
        <v>685987</v>
      </c>
      <c r="K127">
        <v>4084947</v>
      </c>
      <c r="L127" s="9" t="s">
        <v>242</v>
      </c>
      <c r="M127" t="s">
        <v>239</v>
      </c>
      <c r="N127" t="s">
        <v>22</v>
      </c>
      <c r="O127" t="s">
        <v>66</v>
      </c>
      <c r="P127" t="s">
        <v>67</v>
      </c>
      <c r="Q127" t="s">
        <v>67</v>
      </c>
      <c r="R127" t="s">
        <v>242</v>
      </c>
      <c r="S127" t="s">
        <v>243</v>
      </c>
      <c r="T127" t="s">
        <v>116</v>
      </c>
      <c r="U127" s="6" t="s">
        <v>1913</v>
      </c>
      <c r="V127" s="8">
        <v>36130</v>
      </c>
      <c r="W127" s="17" t="str">
        <f t="shared" si="10"/>
        <v>D3</v>
      </c>
      <c r="X127" s="6" t="s">
        <v>1916</v>
      </c>
      <c r="Y127" s="8">
        <v>1.77713811237199</v>
      </c>
      <c r="Z127" s="21" t="str">
        <f t="shared" ca="1" si="12"/>
        <v>D3.4</v>
      </c>
      <c r="AA127">
        <v>0</v>
      </c>
      <c r="AB127">
        <v>0.36000000000000004</v>
      </c>
      <c r="AC127">
        <v>0.32</v>
      </c>
      <c r="AD127">
        <f t="shared" si="11"/>
        <v>0.12500000000000011</v>
      </c>
    </row>
    <row r="128" spans="1:30" x14ac:dyDescent="0.25">
      <c r="A128" t="s">
        <v>343</v>
      </c>
      <c r="B128" t="s">
        <v>344</v>
      </c>
      <c r="C128" t="s">
        <v>343</v>
      </c>
      <c r="D128" t="s">
        <v>345</v>
      </c>
      <c r="E128" t="s">
        <v>37</v>
      </c>
      <c r="F128" t="s">
        <v>19</v>
      </c>
      <c r="G128" t="s">
        <v>20</v>
      </c>
      <c r="H128" t="s">
        <v>38</v>
      </c>
      <c r="I128" t="s">
        <v>346</v>
      </c>
      <c r="J128" t="s">
        <v>347</v>
      </c>
      <c r="K128">
        <v>7035135</v>
      </c>
      <c r="L128" s="9" t="s">
        <v>348</v>
      </c>
      <c r="M128" t="s">
        <v>343</v>
      </c>
      <c r="N128" t="s">
        <v>22</v>
      </c>
      <c r="O128" t="s">
        <v>66</v>
      </c>
      <c r="P128" t="s">
        <v>67</v>
      </c>
      <c r="Q128" t="s">
        <v>67</v>
      </c>
      <c r="R128" t="s">
        <v>348</v>
      </c>
      <c r="S128" t="s">
        <v>349</v>
      </c>
      <c r="T128" t="s">
        <v>350</v>
      </c>
      <c r="U128" s="6" t="s">
        <v>1913</v>
      </c>
      <c r="V128" s="8">
        <v>36258</v>
      </c>
      <c r="W128" s="17" t="str">
        <f t="shared" si="10"/>
        <v>D3</v>
      </c>
      <c r="X128" s="6" t="s">
        <v>1916</v>
      </c>
      <c r="Y128" s="8">
        <v>1.5358265762038723</v>
      </c>
      <c r="Z128" s="21" t="str">
        <f t="shared" ca="1" si="12"/>
        <v>D3.4</v>
      </c>
      <c r="AA128">
        <v>0</v>
      </c>
      <c r="AB128">
        <v>4.3100000000000005</v>
      </c>
      <c r="AC128">
        <v>4.6000000000000005</v>
      </c>
      <c r="AD128">
        <f t="shared" si="11"/>
        <v>-6.3043478260869562E-2</v>
      </c>
    </row>
    <row r="129" spans="1:30" x14ac:dyDescent="0.25">
      <c r="A129" t="s">
        <v>355</v>
      </c>
      <c r="B129" t="s">
        <v>356</v>
      </c>
      <c r="C129" t="s">
        <v>355</v>
      </c>
      <c r="D129" t="s">
        <v>357</v>
      </c>
      <c r="E129" t="s">
        <v>37</v>
      </c>
      <c r="F129" t="s">
        <v>19</v>
      </c>
      <c r="G129" t="s">
        <v>20</v>
      </c>
      <c r="H129" t="s">
        <v>38</v>
      </c>
      <c r="I129" t="s">
        <v>356</v>
      </c>
      <c r="J129" t="s">
        <v>358</v>
      </c>
      <c r="K129" t="s">
        <v>359</v>
      </c>
      <c r="L129" s="9" t="s">
        <v>32</v>
      </c>
      <c r="M129" t="s">
        <v>355</v>
      </c>
      <c r="N129" t="s">
        <v>22</v>
      </c>
      <c r="O129" t="s">
        <v>23</v>
      </c>
      <c r="P129" t="s">
        <v>24</v>
      </c>
      <c r="Q129" t="s">
        <v>44</v>
      </c>
      <c r="R129" t="s">
        <v>32</v>
      </c>
      <c r="S129" t="s">
        <v>32</v>
      </c>
      <c r="T129" t="s">
        <v>32</v>
      </c>
      <c r="U129" s="6" t="s">
        <v>1913</v>
      </c>
      <c r="V129" s="8">
        <v>39763</v>
      </c>
      <c r="W129" s="17" t="str">
        <f t="shared" si="10"/>
        <v>D3</v>
      </c>
      <c r="X129" s="6" t="s">
        <v>1916</v>
      </c>
      <c r="Y129" s="8">
        <v>2.9462565701783063</v>
      </c>
      <c r="Z129" s="21" t="str">
        <f t="shared" ca="1" si="12"/>
        <v>D3.5</v>
      </c>
      <c r="AA129">
        <v>0</v>
      </c>
      <c r="AB129">
        <v>10.68</v>
      </c>
      <c r="AC129">
        <v>8.8000000000000007</v>
      </c>
      <c r="AD129">
        <f t="shared" si="11"/>
        <v>0.21363636363636351</v>
      </c>
    </row>
    <row r="130" spans="1:30" x14ac:dyDescent="0.25">
      <c r="A130" t="s">
        <v>364</v>
      </c>
      <c r="B130" t="s">
        <v>365</v>
      </c>
      <c r="C130" t="s">
        <v>364</v>
      </c>
      <c r="D130" t="s">
        <v>366</v>
      </c>
      <c r="E130" t="s">
        <v>37</v>
      </c>
      <c r="F130" t="s">
        <v>19</v>
      </c>
      <c r="G130" t="s">
        <v>20</v>
      </c>
      <c r="H130" t="s">
        <v>38</v>
      </c>
      <c r="I130" t="s">
        <v>365</v>
      </c>
      <c r="J130">
        <v>276528</v>
      </c>
      <c r="K130">
        <v>5812437</v>
      </c>
      <c r="L130" s="9" t="s">
        <v>367</v>
      </c>
      <c r="M130" t="s">
        <v>364</v>
      </c>
      <c r="N130" t="s">
        <v>22</v>
      </c>
      <c r="O130" t="s">
        <v>66</v>
      </c>
      <c r="P130" t="s">
        <v>67</v>
      </c>
      <c r="Q130" t="s">
        <v>67</v>
      </c>
      <c r="R130" t="s">
        <v>367</v>
      </c>
      <c r="S130" t="s">
        <v>368</v>
      </c>
      <c r="T130" t="s">
        <v>201</v>
      </c>
      <c r="U130" s="6" t="s">
        <v>1913</v>
      </c>
      <c r="V130" s="8">
        <v>21722</v>
      </c>
      <c r="W130" s="17" t="str">
        <f t="shared" ref="W130:W193" si="13">VLOOKUP(V130,$AH$2:$AI$11,2)</f>
        <v>D3</v>
      </c>
      <c r="X130" s="6" t="s">
        <v>1916</v>
      </c>
      <c r="Y130" s="8">
        <v>0.26102568824233496</v>
      </c>
      <c r="Z130" s="21" t="str">
        <f t="shared" ca="1" si="12"/>
        <v>D3.1</v>
      </c>
      <c r="AA130">
        <v>0</v>
      </c>
      <c r="AB130">
        <v>1.99</v>
      </c>
      <c r="AC130">
        <v>2.0500000000000003</v>
      </c>
      <c r="AD130">
        <f t="shared" ref="AD130:AD193" si="14">+(AB130-AC130)/AC130</f>
        <v>-2.9268292682926959E-2</v>
      </c>
    </row>
    <row r="131" spans="1:30" x14ac:dyDescent="0.25">
      <c r="A131" t="s">
        <v>395</v>
      </c>
      <c r="B131" t="s">
        <v>396</v>
      </c>
      <c r="C131" t="s">
        <v>395</v>
      </c>
      <c r="D131" t="s">
        <v>397</v>
      </c>
      <c r="E131" t="s">
        <v>37</v>
      </c>
      <c r="F131" t="s">
        <v>19</v>
      </c>
      <c r="G131" t="s">
        <v>20</v>
      </c>
      <c r="H131" t="s">
        <v>38</v>
      </c>
      <c r="I131" t="s">
        <v>396</v>
      </c>
      <c r="J131">
        <v>672510</v>
      </c>
      <c r="K131">
        <v>5689147</v>
      </c>
      <c r="L131" s="9" t="s">
        <v>32</v>
      </c>
      <c r="M131" t="s">
        <v>395</v>
      </c>
      <c r="N131" t="s">
        <v>22</v>
      </c>
      <c r="O131" t="s">
        <v>66</v>
      </c>
      <c r="P131" t="s">
        <v>67</v>
      </c>
      <c r="Q131" t="s">
        <v>67</v>
      </c>
      <c r="R131" t="s">
        <v>32</v>
      </c>
      <c r="S131" t="s">
        <v>32</v>
      </c>
      <c r="T131" t="s">
        <v>32</v>
      </c>
      <c r="U131" s="6" t="s">
        <v>1913</v>
      </c>
      <c r="V131" s="8">
        <v>23584</v>
      </c>
      <c r="W131" s="17" t="str">
        <f t="shared" si="13"/>
        <v>D3</v>
      </c>
      <c r="X131" s="6" t="s">
        <v>1916</v>
      </c>
      <c r="Y131" s="8">
        <v>0.33738975576662145</v>
      </c>
      <c r="Z131" s="21" t="str">
        <f t="shared" ref="Z131:Z194" ca="1" si="15">VLOOKUP(Y131,OFFSET($AF$1,MATCH(W131,$AF:$AF,0)-1,2,COUNTIF($AF:$AF,W131),2),2)</f>
        <v>D3.1</v>
      </c>
      <c r="AA131">
        <v>0</v>
      </c>
      <c r="AB131">
        <v>2.5</v>
      </c>
      <c r="AC131">
        <v>1.9200000000000002</v>
      </c>
      <c r="AD131">
        <f t="shared" si="14"/>
        <v>0.3020833333333332</v>
      </c>
    </row>
    <row r="132" spans="1:30" x14ac:dyDescent="0.25">
      <c r="A132" t="s">
        <v>587</v>
      </c>
      <c r="B132" t="s">
        <v>588</v>
      </c>
      <c r="C132" t="s">
        <v>587</v>
      </c>
      <c r="D132" t="s">
        <v>589</v>
      </c>
      <c r="E132" t="s">
        <v>37</v>
      </c>
      <c r="F132" t="s">
        <v>19</v>
      </c>
      <c r="G132" t="s">
        <v>20</v>
      </c>
      <c r="H132" t="s">
        <v>38</v>
      </c>
      <c r="I132" t="s">
        <v>588</v>
      </c>
      <c r="J132">
        <v>504660</v>
      </c>
      <c r="K132">
        <v>4266143</v>
      </c>
      <c r="L132" s="9" t="s">
        <v>32</v>
      </c>
      <c r="M132" t="s">
        <v>587</v>
      </c>
      <c r="N132" t="s">
        <v>22</v>
      </c>
      <c r="O132" t="s">
        <v>56</v>
      </c>
      <c r="P132" t="s">
        <v>57</v>
      </c>
      <c r="Q132" t="s">
        <v>59</v>
      </c>
      <c r="R132" t="s">
        <v>32</v>
      </c>
      <c r="S132" t="s">
        <v>32</v>
      </c>
      <c r="T132" t="s">
        <v>32</v>
      </c>
      <c r="U132" s="6" t="s">
        <v>1913</v>
      </c>
      <c r="V132" s="8">
        <v>26476</v>
      </c>
      <c r="W132" s="17" t="str">
        <f t="shared" si="13"/>
        <v>D3</v>
      </c>
      <c r="X132" s="6" t="s">
        <v>1916</v>
      </c>
      <c r="Y132" s="8">
        <v>1.308203656141411</v>
      </c>
      <c r="Z132" s="21" t="str">
        <f t="shared" ca="1" si="15"/>
        <v>D3.3</v>
      </c>
      <c r="AA132">
        <v>0</v>
      </c>
      <c r="AB132">
        <v>2.3200000000000003</v>
      </c>
      <c r="AC132">
        <v>2.4900000000000002</v>
      </c>
      <c r="AD132">
        <f t="shared" si="14"/>
        <v>-6.8273092369477872E-2</v>
      </c>
    </row>
    <row r="133" spans="1:30" x14ac:dyDescent="0.25">
      <c r="A133" t="s">
        <v>594</v>
      </c>
      <c r="B133" t="s">
        <v>595</v>
      </c>
      <c r="C133" t="s">
        <v>594</v>
      </c>
      <c r="D133" t="s">
        <v>596</v>
      </c>
      <c r="E133" t="s">
        <v>18</v>
      </c>
      <c r="F133" t="s">
        <v>19</v>
      </c>
      <c r="G133" t="s">
        <v>20</v>
      </c>
      <c r="H133" t="s">
        <v>21</v>
      </c>
      <c r="I133" t="s">
        <v>595</v>
      </c>
      <c r="J133" t="s">
        <v>597</v>
      </c>
      <c r="K133" t="s">
        <v>598</v>
      </c>
      <c r="L133" s="9" t="s">
        <v>32</v>
      </c>
      <c r="M133" t="s">
        <v>594</v>
      </c>
      <c r="N133" t="s">
        <v>22</v>
      </c>
      <c r="O133" t="s">
        <v>23</v>
      </c>
      <c r="P133" t="s">
        <v>24</v>
      </c>
      <c r="Q133" t="s">
        <v>25</v>
      </c>
      <c r="R133" t="s">
        <v>32</v>
      </c>
      <c r="S133" t="s">
        <v>32</v>
      </c>
      <c r="T133" t="s">
        <v>32</v>
      </c>
      <c r="U133" s="6" t="s">
        <v>1913</v>
      </c>
      <c r="V133" s="8">
        <v>30540</v>
      </c>
      <c r="W133" s="17" t="str">
        <f t="shared" si="13"/>
        <v>D3</v>
      </c>
      <c r="X133" s="6" t="s">
        <v>1916</v>
      </c>
      <c r="Y133" s="8">
        <v>0.5953831041257367</v>
      </c>
      <c r="Z133" s="21" t="str">
        <f t="shared" ca="1" si="15"/>
        <v>D3.2</v>
      </c>
      <c r="AA133">
        <v>0</v>
      </c>
      <c r="AB133">
        <v>5.99</v>
      </c>
      <c r="AC133">
        <v>5.86</v>
      </c>
      <c r="AD133">
        <f t="shared" si="14"/>
        <v>2.2184300341296908E-2</v>
      </c>
    </row>
    <row r="134" spans="1:30" x14ac:dyDescent="0.25">
      <c r="A134" t="s">
        <v>630</v>
      </c>
      <c r="B134" t="s">
        <v>631</v>
      </c>
      <c r="C134" t="s">
        <v>630</v>
      </c>
      <c r="D134" t="s">
        <v>632</v>
      </c>
      <c r="E134" t="s">
        <v>37</v>
      </c>
      <c r="F134" t="s">
        <v>19</v>
      </c>
      <c r="G134" t="s">
        <v>20</v>
      </c>
      <c r="H134" t="s">
        <v>38</v>
      </c>
      <c r="I134" t="s">
        <v>631</v>
      </c>
      <c r="J134">
        <v>772617</v>
      </c>
      <c r="K134">
        <v>4262613</v>
      </c>
      <c r="L134" s="9" t="s">
        <v>32</v>
      </c>
      <c r="M134" t="s">
        <v>630</v>
      </c>
      <c r="N134" t="s">
        <v>22</v>
      </c>
      <c r="O134" t="s">
        <v>41</v>
      </c>
      <c r="P134" t="s">
        <v>42</v>
      </c>
      <c r="Q134" t="s">
        <v>43</v>
      </c>
      <c r="R134" t="s">
        <v>32</v>
      </c>
      <c r="S134" t="s">
        <v>32</v>
      </c>
      <c r="T134" t="s">
        <v>32</v>
      </c>
      <c r="U134" s="6" t="s">
        <v>1913</v>
      </c>
      <c r="V134" s="8">
        <v>29909</v>
      </c>
      <c r="W134" s="17" t="str">
        <f t="shared" si="13"/>
        <v>D3</v>
      </c>
      <c r="X134" s="6" t="s">
        <v>1916</v>
      </c>
      <c r="Y134" s="8">
        <v>1.2662074960714167</v>
      </c>
      <c r="Z134" s="21" t="str">
        <f t="shared" ca="1" si="15"/>
        <v>D3.3</v>
      </c>
      <c r="AA134">
        <v>0</v>
      </c>
      <c r="AB134">
        <v>100</v>
      </c>
      <c r="AC134">
        <v>100.01</v>
      </c>
      <c r="AD134">
        <f t="shared" si="14"/>
        <v>-9.9990000999951163E-5</v>
      </c>
    </row>
    <row r="135" spans="1:30" x14ac:dyDescent="0.25">
      <c r="A135" t="s">
        <v>654</v>
      </c>
      <c r="B135" t="s">
        <v>655</v>
      </c>
      <c r="C135" t="s">
        <v>654</v>
      </c>
      <c r="D135" t="s">
        <v>656</v>
      </c>
      <c r="E135" t="s">
        <v>18</v>
      </c>
      <c r="F135" t="s">
        <v>19</v>
      </c>
      <c r="G135" t="s">
        <v>20</v>
      </c>
      <c r="H135" t="s">
        <v>21</v>
      </c>
      <c r="I135" t="s">
        <v>655</v>
      </c>
      <c r="J135" t="s">
        <v>657</v>
      </c>
      <c r="K135" t="s">
        <v>658</v>
      </c>
      <c r="L135" s="9" t="s">
        <v>659</v>
      </c>
      <c r="M135" t="s">
        <v>654</v>
      </c>
      <c r="N135" t="s">
        <v>22</v>
      </c>
      <c r="O135" t="s">
        <v>66</v>
      </c>
      <c r="P135" t="s">
        <v>67</v>
      </c>
      <c r="Q135" t="s">
        <v>67</v>
      </c>
      <c r="R135" t="s">
        <v>659</v>
      </c>
      <c r="S135" t="s">
        <v>660</v>
      </c>
      <c r="T135" t="s">
        <v>661</v>
      </c>
      <c r="U135" s="6" t="s">
        <v>1913</v>
      </c>
      <c r="V135" s="8">
        <v>35913</v>
      </c>
      <c r="W135" s="17" t="str">
        <f t="shared" si="13"/>
        <v>D3</v>
      </c>
      <c r="X135" s="6" t="s">
        <v>1916</v>
      </c>
      <c r="Y135" s="8">
        <v>0.46389886670564978</v>
      </c>
      <c r="Z135" s="21" t="str">
        <f t="shared" ca="1" si="15"/>
        <v>D3.2</v>
      </c>
      <c r="AA135">
        <v>0</v>
      </c>
      <c r="AB135">
        <v>8.65</v>
      </c>
      <c r="AC135">
        <v>7.7600000000000007</v>
      </c>
      <c r="AD135">
        <f t="shared" si="14"/>
        <v>0.11469072164948449</v>
      </c>
    </row>
    <row r="136" spans="1:30" x14ac:dyDescent="0.25">
      <c r="A136" t="s">
        <v>759</v>
      </c>
      <c r="B136" t="s">
        <v>760</v>
      </c>
      <c r="C136" t="s">
        <v>759</v>
      </c>
      <c r="D136" t="s">
        <v>761</v>
      </c>
      <c r="E136" t="s">
        <v>37</v>
      </c>
      <c r="F136" t="s">
        <v>19</v>
      </c>
      <c r="G136" t="s">
        <v>20</v>
      </c>
      <c r="H136" t="s">
        <v>38</v>
      </c>
      <c r="I136" t="s">
        <v>762</v>
      </c>
      <c r="J136">
        <v>936964</v>
      </c>
      <c r="K136">
        <v>4326401</v>
      </c>
      <c r="L136" s="9" t="s">
        <v>32</v>
      </c>
      <c r="M136" t="s">
        <v>759</v>
      </c>
      <c r="N136" t="s">
        <v>22</v>
      </c>
      <c r="O136" t="s">
        <v>106</v>
      </c>
      <c r="P136" t="s">
        <v>107</v>
      </c>
      <c r="Q136" t="s">
        <v>108</v>
      </c>
      <c r="R136" t="s">
        <v>32</v>
      </c>
      <c r="S136" t="s">
        <v>32</v>
      </c>
      <c r="T136" t="s">
        <v>32</v>
      </c>
      <c r="U136" s="6" t="s">
        <v>1913</v>
      </c>
      <c r="V136" s="8">
        <v>37313</v>
      </c>
      <c r="W136" s="17" t="str">
        <f t="shared" si="13"/>
        <v>D3</v>
      </c>
      <c r="X136" s="6" t="s">
        <v>1916</v>
      </c>
      <c r="Y136" s="8">
        <v>2.5678181866909657</v>
      </c>
      <c r="Z136" s="21" t="str">
        <f t="shared" ca="1" si="15"/>
        <v>D3.5</v>
      </c>
      <c r="AA136">
        <v>0</v>
      </c>
      <c r="AB136">
        <v>278</v>
      </c>
      <c r="AC136">
        <v>245</v>
      </c>
      <c r="AD136">
        <f t="shared" si="14"/>
        <v>0.13469387755102041</v>
      </c>
    </row>
    <row r="137" spans="1:30" x14ac:dyDescent="0.25">
      <c r="A137" t="s">
        <v>818</v>
      </c>
      <c r="B137" t="s">
        <v>819</v>
      </c>
      <c r="C137" t="s">
        <v>818</v>
      </c>
      <c r="D137" t="s">
        <v>820</v>
      </c>
      <c r="E137" t="s">
        <v>37</v>
      </c>
      <c r="F137" t="s">
        <v>19</v>
      </c>
      <c r="G137" t="s">
        <v>20</v>
      </c>
      <c r="H137" t="s">
        <v>38</v>
      </c>
      <c r="I137" t="s">
        <v>819</v>
      </c>
      <c r="J137">
        <v>936837</v>
      </c>
      <c r="K137">
        <v>4872807</v>
      </c>
      <c r="L137" s="9" t="s">
        <v>32</v>
      </c>
      <c r="M137" t="s">
        <v>818</v>
      </c>
      <c r="N137" t="s">
        <v>22</v>
      </c>
      <c r="O137" t="s">
        <v>56</v>
      </c>
      <c r="P137" t="s">
        <v>57</v>
      </c>
      <c r="Q137" t="s">
        <v>59</v>
      </c>
      <c r="R137" t="s">
        <v>32</v>
      </c>
      <c r="S137" t="s">
        <v>32</v>
      </c>
      <c r="T137" t="s">
        <v>32</v>
      </c>
      <c r="U137" s="6" t="s">
        <v>1913</v>
      </c>
      <c r="V137" s="8">
        <v>28168</v>
      </c>
      <c r="W137" s="17" t="str">
        <f t="shared" si="13"/>
        <v>D3</v>
      </c>
      <c r="X137" s="6" t="s">
        <v>1916</v>
      </c>
      <c r="Y137" s="8">
        <v>0.77964356716841809</v>
      </c>
      <c r="Z137" s="21" t="str">
        <f t="shared" ca="1" si="15"/>
        <v>D3.2</v>
      </c>
      <c r="AA137">
        <v>0</v>
      </c>
      <c r="AB137">
        <v>61</v>
      </c>
      <c r="AC137">
        <v>60.5</v>
      </c>
      <c r="AD137">
        <f t="shared" si="14"/>
        <v>8.2644628099173556E-3</v>
      </c>
    </row>
    <row r="138" spans="1:30" x14ac:dyDescent="0.25">
      <c r="A138" t="s">
        <v>845</v>
      </c>
      <c r="B138" t="s">
        <v>846</v>
      </c>
      <c r="C138" t="s">
        <v>845</v>
      </c>
      <c r="D138" t="s">
        <v>847</v>
      </c>
      <c r="E138" t="s">
        <v>37</v>
      </c>
      <c r="F138" t="s">
        <v>19</v>
      </c>
      <c r="G138" t="s">
        <v>20</v>
      </c>
      <c r="H138" t="s">
        <v>38</v>
      </c>
      <c r="I138" t="s">
        <v>846</v>
      </c>
      <c r="J138">
        <v>866280</v>
      </c>
      <c r="K138">
        <v>5014415</v>
      </c>
      <c r="L138" s="9" t="s">
        <v>32</v>
      </c>
      <c r="M138" t="s">
        <v>845</v>
      </c>
      <c r="N138" t="s">
        <v>22</v>
      </c>
      <c r="O138" t="s">
        <v>56</v>
      </c>
      <c r="P138" t="s">
        <v>57</v>
      </c>
      <c r="Q138" t="s">
        <v>59</v>
      </c>
      <c r="R138" t="s">
        <v>32</v>
      </c>
      <c r="S138" t="s">
        <v>32</v>
      </c>
      <c r="T138" t="s">
        <v>32</v>
      </c>
      <c r="U138" s="6" t="s">
        <v>1913</v>
      </c>
      <c r="V138" s="8">
        <v>34934</v>
      </c>
      <c r="W138" s="17" t="str">
        <f t="shared" si="13"/>
        <v>D3</v>
      </c>
      <c r="X138" s="6" t="s">
        <v>1916</v>
      </c>
      <c r="Y138" s="8">
        <v>1.7998511478788572</v>
      </c>
      <c r="Z138" s="21" t="str">
        <f t="shared" ca="1" si="15"/>
        <v>D3.4</v>
      </c>
      <c r="AA138">
        <v>0</v>
      </c>
      <c r="AB138">
        <v>4.29</v>
      </c>
      <c r="AC138">
        <v>4.34</v>
      </c>
      <c r="AD138">
        <f t="shared" si="14"/>
        <v>-1.1520737327188899E-2</v>
      </c>
    </row>
    <row r="139" spans="1:30" x14ac:dyDescent="0.25">
      <c r="A139" t="s">
        <v>871</v>
      </c>
      <c r="B139" t="s">
        <v>872</v>
      </c>
      <c r="C139" t="s">
        <v>871</v>
      </c>
      <c r="D139" t="s">
        <v>873</v>
      </c>
      <c r="E139" t="s">
        <v>18</v>
      </c>
      <c r="F139" t="s">
        <v>19</v>
      </c>
      <c r="G139" t="s">
        <v>20</v>
      </c>
      <c r="H139" t="s">
        <v>21</v>
      </c>
      <c r="I139" t="s">
        <v>872</v>
      </c>
      <c r="J139" t="s">
        <v>874</v>
      </c>
      <c r="K139" t="s">
        <v>875</v>
      </c>
      <c r="L139" s="9" t="s">
        <v>32</v>
      </c>
      <c r="M139" t="s">
        <v>871</v>
      </c>
      <c r="N139" t="s">
        <v>22</v>
      </c>
      <c r="O139" t="s">
        <v>29</v>
      </c>
      <c r="P139" t="s">
        <v>30</v>
      </c>
      <c r="Q139" t="s">
        <v>33</v>
      </c>
      <c r="R139" t="s">
        <v>32</v>
      </c>
      <c r="S139" t="s">
        <v>32</v>
      </c>
      <c r="T139" t="s">
        <v>32</v>
      </c>
      <c r="U139" s="6" t="s">
        <v>1913</v>
      </c>
      <c r="V139" s="8">
        <v>23290</v>
      </c>
      <c r="W139" s="17" t="str">
        <f t="shared" si="13"/>
        <v>D3</v>
      </c>
      <c r="X139" s="6" t="s">
        <v>1916</v>
      </c>
      <c r="Y139" s="8">
        <v>0.34293688278230999</v>
      </c>
      <c r="Z139" s="21" t="str">
        <f t="shared" ca="1" si="15"/>
        <v>D3.1</v>
      </c>
      <c r="AA139">
        <v>0</v>
      </c>
      <c r="AB139">
        <v>2.8000000000000003</v>
      </c>
      <c r="AC139">
        <v>2.0700000000000003</v>
      </c>
      <c r="AD139">
        <f t="shared" si="14"/>
        <v>0.35265700483091783</v>
      </c>
    </row>
    <row r="140" spans="1:30" x14ac:dyDescent="0.25">
      <c r="A140" t="s">
        <v>886</v>
      </c>
      <c r="B140" t="s">
        <v>887</v>
      </c>
      <c r="C140" t="s">
        <v>886</v>
      </c>
      <c r="D140" t="s">
        <v>888</v>
      </c>
      <c r="E140" t="s">
        <v>37</v>
      </c>
      <c r="F140" t="s">
        <v>19</v>
      </c>
      <c r="G140" t="s">
        <v>20</v>
      </c>
      <c r="H140" t="s">
        <v>38</v>
      </c>
      <c r="I140" t="s">
        <v>887</v>
      </c>
      <c r="J140">
        <v>685083</v>
      </c>
      <c r="K140" t="s">
        <v>889</v>
      </c>
      <c r="L140" s="9" t="s">
        <v>890</v>
      </c>
      <c r="M140" t="s">
        <v>886</v>
      </c>
      <c r="N140" t="s">
        <v>22</v>
      </c>
      <c r="O140" t="s">
        <v>66</v>
      </c>
      <c r="P140" t="s">
        <v>67</v>
      </c>
      <c r="Q140" t="s">
        <v>67</v>
      </c>
      <c r="R140" t="s">
        <v>890</v>
      </c>
      <c r="S140" t="s">
        <v>891</v>
      </c>
      <c r="T140" t="s">
        <v>201</v>
      </c>
      <c r="U140" s="6" t="s">
        <v>1913</v>
      </c>
      <c r="V140" s="8">
        <v>21873</v>
      </c>
      <c r="W140" s="17" t="str">
        <f t="shared" si="13"/>
        <v>D3</v>
      </c>
      <c r="X140" s="6" t="s">
        <v>1916</v>
      </c>
      <c r="Y140" s="8">
        <v>1.7618982306953779</v>
      </c>
      <c r="Z140" s="21" t="str">
        <f t="shared" ca="1" si="15"/>
        <v>D3.4</v>
      </c>
      <c r="AA140">
        <v>0</v>
      </c>
      <c r="AB140">
        <v>1.62</v>
      </c>
      <c r="AC140">
        <v>1.52</v>
      </c>
      <c r="AD140">
        <f t="shared" si="14"/>
        <v>6.5789473684210578E-2</v>
      </c>
    </row>
    <row r="141" spans="1:30" x14ac:dyDescent="0.25">
      <c r="A141" t="s">
        <v>906</v>
      </c>
      <c r="B141" t="s">
        <v>907</v>
      </c>
      <c r="C141" t="s">
        <v>906</v>
      </c>
      <c r="D141" t="s">
        <v>908</v>
      </c>
      <c r="E141" t="s">
        <v>37</v>
      </c>
      <c r="F141" t="s">
        <v>19</v>
      </c>
      <c r="G141" t="s">
        <v>20</v>
      </c>
      <c r="H141" t="s">
        <v>38</v>
      </c>
      <c r="I141" t="s">
        <v>909</v>
      </c>
      <c r="J141">
        <v>685906</v>
      </c>
      <c r="K141">
        <v>5565634</v>
      </c>
      <c r="L141" s="9" t="s">
        <v>910</v>
      </c>
      <c r="M141" t="s">
        <v>906</v>
      </c>
      <c r="N141" t="s">
        <v>22</v>
      </c>
      <c r="O141" t="s">
        <v>23</v>
      </c>
      <c r="P141" t="s">
        <v>24</v>
      </c>
      <c r="Q141" t="s">
        <v>44</v>
      </c>
      <c r="R141" t="s">
        <v>910</v>
      </c>
      <c r="S141" t="s">
        <v>911</v>
      </c>
      <c r="T141" t="s">
        <v>201</v>
      </c>
      <c r="U141" s="6" t="s">
        <v>1913</v>
      </c>
      <c r="V141" s="8">
        <v>26295</v>
      </c>
      <c r="W141" s="17" t="str">
        <f t="shared" si="13"/>
        <v>D3</v>
      </c>
      <c r="X141" s="6" t="s">
        <v>1916</v>
      </c>
      <c r="Y141" s="8">
        <v>0.73645179691956641</v>
      </c>
      <c r="Z141" s="21" t="str">
        <f t="shared" ca="1" si="15"/>
        <v>D3.2</v>
      </c>
      <c r="AA141">
        <v>0</v>
      </c>
      <c r="AB141">
        <v>24.89</v>
      </c>
      <c r="AC141">
        <v>18.100000000000001</v>
      </c>
      <c r="AD141">
        <f t="shared" si="14"/>
        <v>0.37513812154696125</v>
      </c>
    </row>
    <row r="142" spans="1:30" x14ac:dyDescent="0.25">
      <c r="A142" t="s">
        <v>932</v>
      </c>
      <c r="B142" t="s">
        <v>933</v>
      </c>
      <c r="C142" t="s">
        <v>932</v>
      </c>
      <c r="D142" t="s">
        <v>934</v>
      </c>
      <c r="E142" t="s">
        <v>37</v>
      </c>
      <c r="F142" t="s">
        <v>19</v>
      </c>
      <c r="G142" t="s">
        <v>20</v>
      </c>
      <c r="H142" t="s">
        <v>38</v>
      </c>
      <c r="I142" t="s">
        <v>933</v>
      </c>
      <c r="J142">
        <v>692686</v>
      </c>
      <c r="K142">
        <v>5648029</v>
      </c>
      <c r="L142" s="9" t="s">
        <v>935</v>
      </c>
      <c r="M142" t="s">
        <v>932</v>
      </c>
      <c r="N142" t="s">
        <v>22</v>
      </c>
      <c r="O142" t="s">
        <v>23</v>
      </c>
      <c r="P142" t="s">
        <v>24</v>
      </c>
      <c r="Q142" t="s">
        <v>44</v>
      </c>
      <c r="R142" t="s">
        <v>935</v>
      </c>
      <c r="S142" t="s">
        <v>936</v>
      </c>
      <c r="T142" t="s">
        <v>201</v>
      </c>
      <c r="U142" s="6" t="s">
        <v>1913</v>
      </c>
      <c r="V142" s="8">
        <v>43823</v>
      </c>
      <c r="W142" s="17" t="str">
        <f t="shared" si="13"/>
        <v>D3</v>
      </c>
      <c r="X142" s="6" t="s">
        <v>1916</v>
      </c>
      <c r="Y142" s="8">
        <v>1.0679323642835954</v>
      </c>
      <c r="Z142" s="21" t="str">
        <f t="shared" ca="1" si="15"/>
        <v>D3.3</v>
      </c>
      <c r="AA142">
        <v>0</v>
      </c>
      <c r="AB142">
        <v>3.75</v>
      </c>
      <c r="AC142">
        <v>3.89</v>
      </c>
      <c r="AD142">
        <f t="shared" si="14"/>
        <v>-3.5989717223650415E-2</v>
      </c>
    </row>
    <row r="143" spans="1:30" x14ac:dyDescent="0.25">
      <c r="A143" t="s">
        <v>1015</v>
      </c>
      <c r="B143" t="s">
        <v>1016</v>
      </c>
      <c r="C143" t="s">
        <v>1015</v>
      </c>
      <c r="D143" t="s">
        <v>1017</v>
      </c>
      <c r="E143" t="s">
        <v>37</v>
      </c>
      <c r="F143" t="s">
        <v>19</v>
      </c>
      <c r="G143" t="s">
        <v>20</v>
      </c>
      <c r="H143" t="s">
        <v>38</v>
      </c>
      <c r="I143" t="s">
        <v>1016</v>
      </c>
      <c r="J143">
        <v>265328</v>
      </c>
      <c r="K143">
        <v>4469124</v>
      </c>
      <c r="L143" s="9" t="s">
        <v>1018</v>
      </c>
      <c r="M143" t="s">
        <v>1015</v>
      </c>
      <c r="N143" t="s">
        <v>22</v>
      </c>
      <c r="O143" t="s">
        <v>66</v>
      </c>
      <c r="P143" t="s">
        <v>67</v>
      </c>
      <c r="Q143" t="s">
        <v>67</v>
      </c>
      <c r="R143" t="s">
        <v>1018</v>
      </c>
      <c r="S143" t="s">
        <v>1019</v>
      </c>
      <c r="T143" t="s">
        <v>431</v>
      </c>
      <c r="U143" s="6" t="s">
        <v>1913</v>
      </c>
      <c r="V143" s="8">
        <v>23080</v>
      </c>
      <c r="W143" s="17" t="str">
        <f t="shared" si="13"/>
        <v>D3</v>
      </c>
      <c r="X143" s="6" t="s">
        <v>1916</v>
      </c>
      <c r="Y143" s="8">
        <v>2.3180242634315427</v>
      </c>
      <c r="Z143" s="21" t="str">
        <f t="shared" ca="1" si="15"/>
        <v>D3.5</v>
      </c>
      <c r="AA143">
        <v>0</v>
      </c>
      <c r="AB143">
        <v>0.2</v>
      </c>
      <c r="AC143">
        <v>0.18000000000000002</v>
      </c>
      <c r="AD143">
        <f t="shared" si="14"/>
        <v>0.11111111111111105</v>
      </c>
    </row>
    <row r="144" spans="1:30" x14ac:dyDescent="0.25">
      <c r="A144" t="s">
        <v>1076</v>
      </c>
      <c r="B144" t="s">
        <v>1077</v>
      </c>
      <c r="C144" t="s">
        <v>1076</v>
      </c>
      <c r="D144" t="s">
        <v>1078</v>
      </c>
      <c r="E144" t="s">
        <v>37</v>
      </c>
      <c r="F144" t="s">
        <v>19</v>
      </c>
      <c r="G144" t="s">
        <v>20</v>
      </c>
      <c r="H144" t="s">
        <v>38</v>
      </c>
      <c r="I144" t="s">
        <v>1077</v>
      </c>
      <c r="J144">
        <v>936626</v>
      </c>
      <c r="K144">
        <v>4268105</v>
      </c>
      <c r="L144" s="9" t="s">
        <v>1079</v>
      </c>
      <c r="M144" t="s">
        <v>1076</v>
      </c>
      <c r="N144" t="s">
        <v>22</v>
      </c>
      <c r="O144" t="s">
        <v>56</v>
      </c>
      <c r="P144" t="s">
        <v>57</v>
      </c>
      <c r="Q144" t="s">
        <v>58</v>
      </c>
      <c r="R144" t="s">
        <v>1079</v>
      </c>
      <c r="S144" t="s">
        <v>1080</v>
      </c>
      <c r="T144" t="s">
        <v>250</v>
      </c>
      <c r="U144" s="6" t="s">
        <v>1913</v>
      </c>
      <c r="V144" s="8">
        <v>38831</v>
      </c>
      <c r="W144" s="17" t="str">
        <f t="shared" si="13"/>
        <v>D3</v>
      </c>
      <c r="X144" s="6" t="s">
        <v>1916</v>
      </c>
      <c r="Y144" s="8">
        <v>2.0759187247302413</v>
      </c>
      <c r="Z144" s="21" t="str">
        <f t="shared" ca="1" si="15"/>
        <v>D3.5</v>
      </c>
      <c r="AA144">
        <v>0</v>
      </c>
      <c r="AB144">
        <v>13.600000000000001</v>
      </c>
      <c r="AC144">
        <v>13.55</v>
      </c>
      <c r="AD144">
        <f t="shared" si="14"/>
        <v>3.6900369003690561E-3</v>
      </c>
    </row>
    <row r="145" spans="1:30" x14ac:dyDescent="0.25">
      <c r="A145" t="s">
        <v>1141</v>
      </c>
      <c r="B145" t="s">
        <v>1142</v>
      </c>
      <c r="C145" t="s">
        <v>1141</v>
      </c>
      <c r="D145" t="s">
        <v>1143</v>
      </c>
      <c r="E145" t="s">
        <v>37</v>
      </c>
      <c r="F145" t="s">
        <v>19</v>
      </c>
      <c r="G145" t="s">
        <v>20</v>
      </c>
      <c r="H145" t="s">
        <v>38</v>
      </c>
      <c r="I145" t="s">
        <v>1142</v>
      </c>
      <c r="J145">
        <v>289053</v>
      </c>
      <c r="K145">
        <v>5948451</v>
      </c>
      <c r="L145" s="9" t="s">
        <v>32</v>
      </c>
      <c r="M145" t="s">
        <v>1141</v>
      </c>
      <c r="N145" t="s">
        <v>22</v>
      </c>
      <c r="O145" t="s">
        <v>23</v>
      </c>
      <c r="P145" t="s">
        <v>24</v>
      </c>
      <c r="Q145" t="s">
        <v>44</v>
      </c>
      <c r="R145" t="s">
        <v>32</v>
      </c>
      <c r="S145" t="s">
        <v>32</v>
      </c>
      <c r="T145" t="s">
        <v>32</v>
      </c>
      <c r="U145" s="6" t="s">
        <v>1913</v>
      </c>
      <c r="V145" s="8">
        <v>40006</v>
      </c>
      <c r="W145" s="17" t="str">
        <f t="shared" si="13"/>
        <v>D3</v>
      </c>
      <c r="X145" s="6" t="s">
        <v>1916</v>
      </c>
      <c r="Y145" s="8">
        <v>0.40793880917862319</v>
      </c>
      <c r="Z145" s="21" t="str">
        <f t="shared" ca="1" si="15"/>
        <v>D3.1</v>
      </c>
      <c r="AA145">
        <v>0</v>
      </c>
      <c r="AB145">
        <v>24.86</v>
      </c>
      <c r="AC145">
        <v>21.3</v>
      </c>
      <c r="AD145">
        <f t="shared" si="14"/>
        <v>0.16713615023474171</v>
      </c>
    </row>
    <row r="146" spans="1:30" x14ac:dyDescent="0.25">
      <c r="A146" t="s">
        <v>1322</v>
      </c>
      <c r="B146" t="s">
        <v>1323</v>
      </c>
      <c r="C146" t="s">
        <v>1322</v>
      </c>
      <c r="D146" t="s">
        <v>1324</v>
      </c>
      <c r="E146" t="s">
        <v>18</v>
      </c>
      <c r="F146" t="s">
        <v>19</v>
      </c>
      <c r="G146" t="s">
        <v>20</v>
      </c>
      <c r="H146" t="s">
        <v>21</v>
      </c>
      <c r="I146" t="s">
        <v>1323</v>
      </c>
      <c r="J146" t="s">
        <v>1325</v>
      </c>
      <c r="K146" t="s">
        <v>1326</v>
      </c>
      <c r="L146" s="9" t="s">
        <v>1327</v>
      </c>
      <c r="M146" t="s">
        <v>1322</v>
      </c>
      <c r="N146" t="s">
        <v>22</v>
      </c>
      <c r="O146" t="s">
        <v>29</v>
      </c>
      <c r="P146" t="s">
        <v>30</v>
      </c>
      <c r="Q146" t="s">
        <v>33</v>
      </c>
      <c r="R146" t="s">
        <v>1327</v>
      </c>
      <c r="S146" t="s">
        <v>1328</v>
      </c>
      <c r="T146" t="s">
        <v>181</v>
      </c>
      <c r="U146" s="6" t="s">
        <v>1913</v>
      </c>
      <c r="V146" s="8">
        <v>32375</v>
      </c>
      <c r="W146" s="17" t="str">
        <f t="shared" si="13"/>
        <v>D3</v>
      </c>
      <c r="X146" s="6" t="s">
        <v>1916</v>
      </c>
      <c r="Y146" s="8">
        <v>1.5927722007722007</v>
      </c>
      <c r="Z146" s="21" t="str">
        <f t="shared" ca="1" si="15"/>
        <v>D3.4</v>
      </c>
      <c r="AA146">
        <v>0</v>
      </c>
      <c r="AB146">
        <v>11.5</v>
      </c>
      <c r="AC146">
        <v>11.56</v>
      </c>
      <c r="AD146">
        <f t="shared" si="14"/>
        <v>-5.1903114186851642E-3</v>
      </c>
    </row>
    <row r="147" spans="1:30" x14ac:dyDescent="0.25">
      <c r="A147" t="s">
        <v>1352</v>
      </c>
      <c r="B147" t="s">
        <v>1353</v>
      </c>
      <c r="C147" t="s">
        <v>1352</v>
      </c>
      <c r="D147" t="s">
        <v>1354</v>
      </c>
      <c r="E147" t="s">
        <v>37</v>
      </c>
      <c r="F147" t="s">
        <v>19</v>
      </c>
      <c r="G147" t="s">
        <v>20</v>
      </c>
      <c r="H147" t="s">
        <v>38</v>
      </c>
      <c r="I147" t="s">
        <v>1353</v>
      </c>
      <c r="J147">
        <v>910417</v>
      </c>
      <c r="K147">
        <v>4617611</v>
      </c>
      <c r="L147" s="9" t="s">
        <v>1355</v>
      </c>
      <c r="M147" t="s">
        <v>1352</v>
      </c>
      <c r="N147" t="s">
        <v>22</v>
      </c>
      <c r="O147" t="s">
        <v>29</v>
      </c>
      <c r="P147" t="s">
        <v>30</v>
      </c>
      <c r="Q147" t="s">
        <v>33</v>
      </c>
      <c r="R147" t="s">
        <v>1355</v>
      </c>
      <c r="S147" t="s">
        <v>1356</v>
      </c>
      <c r="T147" t="s">
        <v>116</v>
      </c>
      <c r="U147" s="6" t="s">
        <v>1913</v>
      </c>
      <c r="V147" s="8">
        <v>31801</v>
      </c>
      <c r="W147" s="17" t="str">
        <f t="shared" si="13"/>
        <v>D3</v>
      </c>
      <c r="X147" s="6" t="s">
        <v>1916</v>
      </c>
      <c r="Y147" s="8">
        <v>1.6779975472469419</v>
      </c>
      <c r="Z147" s="21" t="str">
        <f t="shared" ca="1" si="15"/>
        <v>D3.4</v>
      </c>
      <c r="AA147">
        <v>0</v>
      </c>
      <c r="AB147">
        <v>59.790000000000006</v>
      </c>
      <c r="AC147">
        <v>58.010000000000005</v>
      </c>
      <c r="AD147">
        <f t="shared" si="14"/>
        <v>3.068436476469576E-2</v>
      </c>
    </row>
    <row r="148" spans="1:30" x14ac:dyDescent="0.25">
      <c r="A148" t="s">
        <v>1369</v>
      </c>
      <c r="B148" t="s">
        <v>1370</v>
      </c>
      <c r="C148" t="s">
        <v>1369</v>
      </c>
      <c r="D148" t="s">
        <v>1371</v>
      </c>
      <c r="E148" t="s">
        <v>37</v>
      </c>
      <c r="F148" t="s">
        <v>19</v>
      </c>
      <c r="G148" t="s">
        <v>20</v>
      </c>
      <c r="H148" t="s">
        <v>38</v>
      </c>
      <c r="I148" t="s">
        <v>1370</v>
      </c>
      <c r="J148" t="s">
        <v>1372</v>
      </c>
      <c r="K148" t="s">
        <v>1373</v>
      </c>
      <c r="L148" s="9" t="s">
        <v>32</v>
      </c>
      <c r="M148" t="s">
        <v>1369</v>
      </c>
      <c r="N148" t="s">
        <v>22</v>
      </c>
      <c r="O148" t="s">
        <v>23</v>
      </c>
      <c r="P148" t="s">
        <v>24</v>
      </c>
      <c r="Q148" t="s">
        <v>61</v>
      </c>
      <c r="R148" t="s">
        <v>32</v>
      </c>
      <c r="S148" t="s">
        <v>32</v>
      </c>
      <c r="T148" t="s">
        <v>32</v>
      </c>
      <c r="U148" s="6" t="s">
        <v>1913</v>
      </c>
      <c r="V148" s="8">
        <v>27408</v>
      </c>
      <c r="W148" s="17" t="str">
        <f t="shared" si="13"/>
        <v>D3</v>
      </c>
      <c r="X148" s="6" t="s">
        <v>1916</v>
      </c>
      <c r="Y148" s="8">
        <v>1.9647913018096905</v>
      </c>
      <c r="Z148" s="21" t="str">
        <f t="shared" ca="1" si="15"/>
        <v>D3.4</v>
      </c>
      <c r="AA148">
        <v>0</v>
      </c>
      <c r="AB148">
        <v>2.1800000000000002</v>
      </c>
      <c r="AC148">
        <v>2.12</v>
      </c>
      <c r="AD148">
        <f t="shared" si="14"/>
        <v>2.8301886792452855E-2</v>
      </c>
    </row>
    <row r="149" spans="1:30" x14ac:dyDescent="0.25">
      <c r="A149" t="s">
        <v>1389</v>
      </c>
      <c r="B149" t="s">
        <v>1390</v>
      </c>
      <c r="C149" t="s">
        <v>1389</v>
      </c>
      <c r="D149" t="s">
        <v>1391</v>
      </c>
      <c r="E149" t="s">
        <v>37</v>
      </c>
      <c r="F149" t="s">
        <v>19</v>
      </c>
      <c r="G149" t="s">
        <v>20</v>
      </c>
      <c r="H149" t="s">
        <v>38</v>
      </c>
      <c r="I149" t="s">
        <v>1390</v>
      </c>
      <c r="J149">
        <v>936702</v>
      </c>
      <c r="K149">
        <v>4662202</v>
      </c>
      <c r="L149" s="9" t="s">
        <v>32</v>
      </c>
      <c r="M149" t="s">
        <v>1389</v>
      </c>
      <c r="N149" t="s">
        <v>22</v>
      </c>
      <c r="O149" t="s">
        <v>23</v>
      </c>
      <c r="P149" t="s">
        <v>24</v>
      </c>
      <c r="Q149" t="s">
        <v>44</v>
      </c>
      <c r="R149" t="s">
        <v>32</v>
      </c>
      <c r="S149" t="s">
        <v>32</v>
      </c>
      <c r="T149" t="s">
        <v>32</v>
      </c>
      <c r="U149" s="6" t="s">
        <v>1913</v>
      </c>
      <c r="V149" s="8">
        <v>32588</v>
      </c>
      <c r="W149" s="17" t="str">
        <f t="shared" si="13"/>
        <v>D3</v>
      </c>
      <c r="X149" s="6" t="s">
        <v>1916</v>
      </c>
      <c r="Y149" s="8">
        <v>0.4513317785687983</v>
      </c>
      <c r="Z149" s="21" t="str">
        <f t="shared" ca="1" si="15"/>
        <v>D3.1</v>
      </c>
      <c r="AA149">
        <v>0</v>
      </c>
      <c r="AB149">
        <v>32</v>
      </c>
      <c r="AC149">
        <v>32</v>
      </c>
      <c r="AD149">
        <f t="shared" si="14"/>
        <v>0</v>
      </c>
    </row>
    <row r="150" spans="1:30" x14ac:dyDescent="0.25">
      <c r="A150" t="s">
        <v>1456</v>
      </c>
      <c r="B150" t="s">
        <v>1457</v>
      </c>
      <c r="C150" t="s">
        <v>1456</v>
      </c>
      <c r="D150" t="s">
        <v>1458</v>
      </c>
      <c r="E150" t="s">
        <v>37</v>
      </c>
      <c r="F150" t="s">
        <v>19</v>
      </c>
      <c r="G150" t="s">
        <v>20</v>
      </c>
      <c r="H150" t="s">
        <v>38</v>
      </c>
      <c r="I150" t="s">
        <v>1459</v>
      </c>
      <c r="J150">
        <v>307114</v>
      </c>
      <c r="K150">
        <v>4691596</v>
      </c>
      <c r="L150" s="9" t="s">
        <v>1460</v>
      </c>
      <c r="M150" t="s">
        <v>1456</v>
      </c>
      <c r="N150" t="s">
        <v>22</v>
      </c>
      <c r="O150" t="s">
        <v>106</v>
      </c>
      <c r="P150" t="s">
        <v>107</v>
      </c>
      <c r="Q150" t="s">
        <v>108</v>
      </c>
      <c r="R150" t="s">
        <v>1460</v>
      </c>
      <c r="S150" t="s">
        <v>1071</v>
      </c>
      <c r="T150" t="s">
        <v>116</v>
      </c>
      <c r="U150" s="6" t="s">
        <v>1913</v>
      </c>
      <c r="V150" s="8">
        <v>39428</v>
      </c>
      <c r="W150" s="17" t="str">
        <f t="shared" si="13"/>
        <v>D3</v>
      </c>
      <c r="X150" s="6" t="s">
        <v>1916</v>
      </c>
      <c r="Y150" s="8">
        <v>3.2831743938317945</v>
      </c>
      <c r="Z150" s="21" t="str">
        <f t="shared" ca="1" si="15"/>
        <v>D3.5</v>
      </c>
      <c r="AA150">
        <v>0</v>
      </c>
      <c r="AB150">
        <v>21</v>
      </c>
      <c r="AC150">
        <v>19.3</v>
      </c>
      <c r="AD150">
        <f t="shared" si="14"/>
        <v>8.8082901554404111E-2</v>
      </c>
    </row>
    <row r="151" spans="1:30" x14ac:dyDescent="0.25">
      <c r="A151" t="s">
        <v>1528</v>
      </c>
      <c r="B151" t="s">
        <v>1529</v>
      </c>
      <c r="C151" t="s">
        <v>1528</v>
      </c>
      <c r="D151" t="s">
        <v>1530</v>
      </c>
      <c r="E151" t="s">
        <v>37</v>
      </c>
      <c r="F151" t="s">
        <v>19</v>
      </c>
      <c r="G151" t="s">
        <v>20</v>
      </c>
      <c r="H151" t="s">
        <v>38</v>
      </c>
      <c r="I151" t="s">
        <v>1529</v>
      </c>
      <c r="J151">
        <v>289191</v>
      </c>
      <c r="K151">
        <v>5972740</v>
      </c>
      <c r="L151" s="9" t="s">
        <v>1531</v>
      </c>
      <c r="M151" t="s">
        <v>1528</v>
      </c>
      <c r="N151" t="s">
        <v>22</v>
      </c>
      <c r="O151" t="s">
        <v>66</v>
      </c>
      <c r="P151" t="s">
        <v>67</v>
      </c>
      <c r="Q151" t="s">
        <v>67</v>
      </c>
      <c r="R151" t="s">
        <v>1531</v>
      </c>
      <c r="S151" t="s">
        <v>1532</v>
      </c>
      <c r="T151" t="s">
        <v>116</v>
      </c>
      <c r="U151" s="6" t="s">
        <v>1913</v>
      </c>
      <c r="V151" s="8">
        <v>42379</v>
      </c>
      <c r="W151" s="17" t="str">
        <f t="shared" si="13"/>
        <v>D3</v>
      </c>
      <c r="X151" s="6" t="s">
        <v>1916</v>
      </c>
      <c r="Y151" s="8">
        <v>0.61405413058354374</v>
      </c>
      <c r="Z151" s="21" t="str">
        <f t="shared" ca="1" si="15"/>
        <v>D3.2</v>
      </c>
      <c r="AA151">
        <v>0</v>
      </c>
      <c r="AB151">
        <v>2.17</v>
      </c>
      <c r="AC151">
        <v>2.2200000000000002</v>
      </c>
      <c r="AD151">
        <f t="shared" si="14"/>
        <v>-2.2522522522522639E-2</v>
      </c>
    </row>
    <row r="152" spans="1:30" x14ac:dyDescent="0.25">
      <c r="A152" t="s">
        <v>1547</v>
      </c>
      <c r="B152" t="s">
        <v>1548</v>
      </c>
      <c r="C152" t="s">
        <v>1547</v>
      </c>
      <c r="D152" t="s">
        <v>1549</v>
      </c>
      <c r="E152" t="s">
        <v>18</v>
      </c>
      <c r="F152" t="s">
        <v>19</v>
      </c>
      <c r="G152" t="s">
        <v>20</v>
      </c>
      <c r="H152" t="s">
        <v>21</v>
      </c>
      <c r="I152" t="s">
        <v>1550</v>
      </c>
      <c r="J152">
        <v>997561</v>
      </c>
      <c r="K152">
        <v>4754303</v>
      </c>
      <c r="L152" s="9" t="s">
        <v>32</v>
      </c>
      <c r="M152" t="s">
        <v>1547</v>
      </c>
      <c r="N152" t="s">
        <v>22</v>
      </c>
      <c r="O152" t="s">
        <v>106</v>
      </c>
      <c r="P152" t="s">
        <v>30</v>
      </c>
      <c r="Q152" t="s">
        <v>31</v>
      </c>
      <c r="R152" t="s">
        <v>32</v>
      </c>
      <c r="S152" t="s">
        <v>32</v>
      </c>
      <c r="T152" t="s">
        <v>32</v>
      </c>
      <c r="U152" s="6" t="s">
        <v>1913</v>
      </c>
      <c r="V152" s="8">
        <v>28243</v>
      </c>
      <c r="W152" s="17" t="str">
        <f t="shared" si="13"/>
        <v>D3</v>
      </c>
      <c r="X152" s="6" t="s">
        <v>1916</v>
      </c>
      <c r="Y152" s="8">
        <v>2.1633679141734237</v>
      </c>
      <c r="Z152" s="21" t="str">
        <f t="shared" ca="1" si="15"/>
        <v>D3.5</v>
      </c>
      <c r="AA152">
        <v>0</v>
      </c>
      <c r="AB152">
        <v>29.580000000000002</v>
      </c>
      <c r="AC152">
        <v>27.32</v>
      </c>
      <c r="AD152">
        <f t="shared" si="14"/>
        <v>8.2723279648609135E-2</v>
      </c>
    </row>
    <row r="153" spans="1:30" x14ac:dyDescent="0.25">
      <c r="A153" t="s">
        <v>1564</v>
      </c>
      <c r="B153" t="s">
        <v>1565</v>
      </c>
      <c r="C153" t="s">
        <v>1564</v>
      </c>
      <c r="D153" t="s">
        <v>1566</v>
      </c>
      <c r="E153" t="s">
        <v>37</v>
      </c>
      <c r="F153" t="s">
        <v>19</v>
      </c>
      <c r="G153" t="s">
        <v>20</v>
      </c>
      <c r="H153" t="s">
        <v>38</v>
      </c>
      <c r="I153" t="s">
        <v>1565</v>
      </c>
      <c r="J153">
        <v>540158</v>
      </c>
      <c r="K153">
        <v>4054940</v>
      </c>
      <c r="L153" s="9" t="s">
        <v>32</v>
      </c>
      <c r="M153" t="s">
        <v>1564</v>
      </c>
      <c r="N153" t="s">
        <v>22</v>
      </c>
      <c r="O153" t="s">
        <v>41</v>
      </c>
      <c r="P153" t="s">
        <v>57</v>
      </c>
      <c r="Q153" t="s">
        <v>142</v>
      </c>
      <c r="R153" t="s">
        <v>32</v>
      </c>
      <c r="S153" t="s">
        <v>32</v>
      </c>
      <c r="T153" t="s">
        <v>32</v>
      </c>
      <c r="U153" s="6" t="s">
        <v>1913</v>
      </c>
      <c r="V153" s="8">
        <v>39703</v>
      </c>
      <c r="W153" s="17" t="str">
        <f t="shared" si="13"/>
        <v>D3</v>
      </c>
      <c r="X153" s="6" t="s">
        <v>1916</v>
      </c>
      <c r="Y153" s="8">
        <v>1.3094728358058585</v>
      </c>
      <c r="Z153" s="21" t="str">
        <f t="shared" ca="1" si="15"/>
        <v>D3.3</v>
      </c>
      <c r="AA153">
        <v>0</v>
      </c>
      <c r="AB153">
        <v>13</v>
      </c>
      <c r="AC153">
        <v>12.020000000000001</v>
      </c>
      <c r="AD153">
        <f t="shared" si="14"/>
        <v>8.1530782029949955E-2</v>
      </c>
    </row>
    <row r="154" spans="1:30" x14ac:dyDescent="0.25">
      <c r="A154" t="s">
        <v>1587</v>
      </c>
      <c r="B154" t="s">
        <v>1588</v>
      </c>
      <c r="C154" t="s">
        <v>1587</v>
      </c>
      <c r="D154" t="s">
        <v>1589</v>
      </c>
      <c r="E154" t="s">
        <v>37</v>
      </c>
      <c r="F154" t="s">
        <v>19</v>
      </c>
      <c r="G154" t="s">
        <v>20</v>
      </c>
      <c r="H154" t="s">
        <v>38</v>
      </c>
      <c r="I154" t="s">
        <v>1590</v>
      </c>
      <c r="J154">
        <v>881737</v>
      </c>
      <c r="K154" t="s">
        <v>1591</v>
      </c>
      <c r="L154" s="9" t="s">
        <v>32</v>
      </c>
      <c r="M154" t="s">
        <v>1587</v>
      </c>
      <c r="N154" t="s">
        <v>22</v>
      </c>
      <c r="O154" t="s">
        <v>56</v>
      </c>
      <c r="P154" t="s">
        <v>57</v>
      </c>
      <c r="Q154" t="s">
        <v>59</v>
      </c>
      <c r="R154" t="s">
        <v>32</v>
      </c>
      <c r="S154" t="s">
        <v>32</v>
      </c>
      <c r="T154" t="s">
        <v>32</v>
      </c>
      <c r="U154" s="6" t="s">
        <v>1913</v>
      </c>
      <c r="V154" s="8">
        <v>44058</v>
      </c>
      <c r="W154" s="17" t="str">
        <f t="shared" si="13"/>
        <v>D3</v>
      </c>
      <c r="X154" s="6" t="s">
        <v>1916</v>
      </c>
      <c r="Y154" s="8">
        <v>2.0947387534613462</v>
      </c>
      <c r="Z154" s="21" t="str">
        <f t="shared" ca="1" si="15"/>
        <v>D3.5</v>
      </c>
      <c r="AA154">
        <v>0</v>
      </c>
      <c r="AB154">
        <v>4.79</v>
      </c>
      <c r="AC154">
        <v>4.67</v>
      </c>
      <c r="AD154">
        <f t="shared" si="14"/>
        <v>2.5695931477516084E-2</v>
      </c>
    </row>
    <row r="155" spans="1:30" x14ac:dyDescent="0.25">
      <c r="A155" t="s">
        <v>1614</v>
      </c>
      <c r="B155" t="s">
        <v>1615</v>
      </c>
      <c r="C155" t="s">
        <v>1614</v>
      </c>
      <c r="D155" t="s">
        <v>1616</v>
      </c>
      <c r="E155" t="s">
        <v>37</v>
      </c>
      <c r="F155" t="s">
        <v>19</v>
      </c>
      <c r="G155" t="s">
        <v>20</v>
      </c>
      <c r="H155" t="s">
        <v>38</v>
      </c>
      <c r="I155" t="s">
        <v>1615</v>
      </c>
      <c r="J155">
        <v>772678</v>
      </c>
      <c r="K155">
        <v>4807456</v>
      </c>
      <c r="L155" s="9" t="s">
        <v>32</v>
      </c>
      <c r="M155" t="s">
        <v>1614</v>
      </c>
      <c r="N155" t="s">
        <v>22</v>
      </c>
      <c r="O155" t="s">
        <v>29</v>
      </c>
      <c r="P155" t="s">
        <v>30</v>
      </c>
      <c r="Q155" t="s">
        <v>33</v>
      </c>
      <c r="R155" t="s">
        <v>32</v>
      </c>
      <c r="S155" t="s">
        <v>32</v>
      </c>
      <c r="T155" t="s">
        <v>32</v>
      </c>
      <c r="U155" s="6" t="s">
        <v>1913</v>
      </c>
      <c r="V155" s="8">
        <v>30212</v>
      </c>
      <c r="W155" s="17" t="str">
        <f t="shared" si="13"/>
        <v>D3</v>
      </c>
      <c r="X155" s="6" t="s">
        <v>1916</v>
      </c>
      <c r="Y155" s="8">
        <v>2.6761882695617634</v>
      </c>
      <c r="Z155" s="21" t="str">
        <f t="shared" ca="1" si="15"/>
        <v>D3.5</v>
      </c>
      <c r="AA155">
        <v>0</v>
      </c>
      <c r="AB155">
        <v>27.5</v>
      </c>
      <c r="AC155">
        <v>27</v>
      </c>
      <c r="AD155">
        <f t="shared" si="14"/>
        <v>1.8518518518518517E-2</v>
      </c>
    </row>
    <row r="156" spans="1:30" x14ac:dyDescent="0.25">
      <c r="A156" t="s">
        <v>1634</v>
      </c>
      <c r="B156" t="s">
        <v>1635</v>
      </c>
      <c r="C156" t="s">
        <v>1634</v>
      </c>
      <c r="D156" t="s">
        <v>1636</v>
      </c>
      <c r="E156" t="s">
        <v>37</v>
      </c>
      <c r="F156" t="s">
        <v>19</v>
      </c>
      <c r="G156" t="s">
        <v>20</v>
      </c>
      <c r="H156" t="s">
        <v>38</v>
      </c>
      <c r="I156" t="s">
        <v>1635</v>
      </c>
      <c r="J156">
        <v>692871</v>
      </c>
      <c r="K156">
        <v>5663000</v>
      </c>
      <c r="L156" s="9" t="s">
        <v>32</v>
      </c>
      <c r="M156" t="s">
        <v>1634</v>
      </c>
      <c r="N156" t="s">
        <v>22</v>
      </c>
      <c r="O156" t="s">
        <v>66</v>
      </c>
      <c r="P156" t="s">
        <v>67</v>
      </c>
      <c r="Q156" t="s">
        <v>67</v>
      </c>
      <c r="R156" t="s">
        <v>32</v>
      </c>
      <c r="S156" t="s">
        <v>32</v>
      </c>
      <c r="T156" t="s">
        <v>32</v>
      </c>
      <c r="U156" s="6" t="s">
        <v>1913</v>
      </c>
      <c r="V156" s="8">
        <v>26942</v>
      </c>
      <c r="W156" s="17" t="str">
        <f t="shared" si="13"/>
        <v>D3</v>
      </c>
      <c r="X156" s="6" t="s">
        <v>1916</v>
      </c>
      <c r="Y156" s="8">
        <v>0.64430999925766463</v>
      </c>
      <c r="Z156" s="21" t="str">
        <f t="shared" ca="1" si="15"/>
        <v>D3.2</v>
      </c>
      <c r="AA156">
        <v>0</v>
      </c>
      <c r="AB156">
        <v>8.16</v>
      </c>
      <c r="AC156">
        <v>8.4</v>
      </c>
      <c r="AD156">
        <f t="shared" si="14"/>
        <v>-2.8571428571428595E-2</v>
      </c>
    </row>
    <row r="157" spans="1:30" x14ac:dyDescent="0.25">
      <c r="A157" t="s">
        <v>1723</v>
      </c>
      <c r="B157" t="s">
        <v>1724</v>
      </c>
      <c r="C157" t="s">
        <v>1723</v>
      </c>
      <c r="D157" t="s">
        <v>1725</v>
      </c>
      <c r="E157" t="s">
        <v>37</v>
      </c>
      <c r="F157" t="s">
        <v>19</v>
      </c>
      <c r="G157" t="s">
        <v>20</v>
      </c>
      <c r="H157" t="s">
        <v>38</v>
      </c>
      <c r="I157" t="s">
        <v>1726</v>
      </c>
      <c r="J157">
        <v>142642</v>
      </c>
      <c r="K157">
        <v>5944426</v>
      </c>
      <c r="L157" s="9" t="s">
        <v>32</v>
      </c>
      <c r="M157" t="s">
        <v>1723</v>
      </c>
      <c r="N157" t="s">
        <v>22</v>
      </c>
      <c r="O157" t="s">
        <v>66</v>
      </c>
      <c r="P157" t="s">
        <v>67</v>
      </c>
      <c r="Q157" t="s">
        <v>67</v>
      </c>
      <c r="R157" t="s">
        <v>32</v>
      </c>
      <c r="S157" t="s">
        <v>32</v>
      </c>
      <c r="T157" t="s">
        <v>32</v>
      </c>
      <c r="U157" s="6" t="s">
        <v>1913</v>
      </c>
      <c r="V157" s="8">
        <v>36339</v>
      </c>
      <c r="W157" s="17" t="str">
        <f t="shared" si="13"/>
        <v>D3</v>
      </c>
      <c r="X157" s="6" t="s">
        <v>1916</v>
      </c>
      <c r="Y157" s="8">
        <v>0.23652274415916782</v>
      </c>
      <c r="Z157" s="21" t="str">
        <f t="shared" ca="1" si="15"/>
        <v>D3.1</v>
      </c>
      <c r="AA157">
        <v>0</v>
      </c>
      <c r="AB157">
        <v>2.94</v>
      </c>
      <c r="AC157">
        <v>2.87</v>
      </c>
      <c r="AD157">
        <f t="shared" si="14"/>
        <v>2.4390243902438966E-2</v>
      </c>
    </row>
    <row r="158" spans="1:30" x14ac:dyDescent="0.25">
      <c r="A158" t="s">
        <v>1786</v>
      </c>
      <c r="B158" t="s">
        <v>1787</v>
      </c>
      <c r="C158" t="s">
        <v>1786</v>
      </c>
      <c r="D158" t="s">
        <v>1788</v>
      </c>
      <c r="E158" t="s">
        <v>37</v>
      </c>
      <c r="F158" t="s">
        <v>19</v>
      </c>
      <c r="G158" t="s">
        <v>20</v>
      </c>
      <c r="H158" t="s">
        <v>38</v>
      </c>
      <c r="I158" t="s">
        <v>1787</v>
      </c>
      <c r="J158">
        <v>685624</v>
      </c>
      <c r="K158">
        <v>5544473</v>
      </c>
      <c r="L158" s="9" t="s">
        <v>1789</v>
      </c>
      <c r="M158" t="s">
        <v>1786</v>
      </c>
      <c r="N158" t="s">
        <v>22</v>
      </c>
      <c r="O158" t="s">
        <v>29</v>
      </c>
      <c r="P158" t="s">
        <v>30</v>
      </c>
      <c r="Q158" t="s">
        <v>33</v>
      </c>
      <c r="R158" t="s">
        <v>1789</v>
      </c>
      <c r="S158" t="s">
        <v>1790</v>
      </c>
      <c r="T158" t="s">
        <v>181</v>
      </c>
      <c r="U158" s="6" t="s">
        <v>1913</v>
      </c>
      <c r="V158" s="8">
        <v>37674</v>
      </c>
      <c r="W158" s="17" t="str">
        <f t="shared" si="13"/>
        <v>D3</v>
      </c>
      <c r="X158" s="6" t="s">
        <v>1916</v>
      </c>
      <c r="Y158" s="8">
        <v>0.65915485480702873</v>
      </c>
      <c r="Z158" s="21" t="str">
        <f t="shared" ca="1" si="15"/>
        <v>D3.2</v>
      </c>
      <c r="AA158">
        <v>0</v>
      </c>
      <c r="AB158">
        <v>24.990000000000002</v>
      </c>
      <c r="AC158">
        <v>24.44</v>
      </c>
      <c r="AD158">
        <f t="shared" si="14"/>
        <v>2.2504091653027851E-2</v>
      </c>
    </row>
    <row r="159" spans="1:30" x14ac:dyDescent="0.25">
      <c r="A159" t="s">
        <v>1883</v>
      </c>
      <c r="B159" t="s">
        <v>1884</v>
      </c>
      <c r="C159" t="s">
        <v>1883</v>
      </c>
      <c r="D159" t="s">
        <v>1885</v>
      </c>
      <c r="E159" t="s">
        <v>18</v>
      </c>
      <c r="F159" t="s">
        <v>19</v>
      </c>
      <c r="G159" t="s">
        <v>20</v>
      </c>
      <c r="H159" t="s">
        <v>21</v>
      </c>
      <c r="I159" t="s">
        <v>1884</v>
      </c>
      <c r="J159" t="s">
        <v>1886</v>
      </c>
      <c r="K159" t="s">
        <v>1887</v>
      </c>
      <c r="L159" s="9" t="s">
        <v>1888</v>
      </c>
      <c r="M159" t="s">
        <v>1883</v>
      </c>
      <c r="N159" t="s">
        <v>22</v>
      </c>
      <c r="O159" t="s">
        <v>23</v>
      </c>
      <c r="P159" t="s">
        <v>24</v>
      </c>
      <c r="Q159" t="s">
        <v>25</v>
      </c>
      <c r="R159" t="s">
        <v>1888</v>
      </c>
      <c r="S159" t="s">
        <v>1889</v>
      </c>
      <c r="T159" t="s">
        <v>116</v>
      </c>
      <c r="U159" s="6" t="s">
        <v>1913</v>
      </c>
      <c r="V159" s="8">
        <v>33109</v>
      </c>
      <c r="W159" s="17" t="str">
        <f t="shared" si="13"/>
        <v>D3</v>
      </c>
      <c r="X159" s="6" t="s">
        <v>1916</v>
      </c>
      <c r="Y159" s="8">
        <v>0.52656377420036848</v>
      </c>
      <c r="Z159" s="21" t="str">
        <f t="shared" ca="1" si="15"/>
        <v>D3.2</v>
      </c>
      <c r="AA159">
        <v>0</v>
      </c>
      <c r="AB159">
        <v>11.850000000000001</v>
      </c>
      <c r="AC159">
        <v>9.49</v>
      </c>
      <c r="AD159">
        <f t="shared" si="14"/>
        <v>0.24868282402528991</v>
      </c>
    </row>
    <row r="160" spans="1:30" x14ac:dyDescent="0.25">
      <c r="A160" t="s">
        <v>1907</v>
      </c>
      <c r="B160" t="s">
        <v>1908</v>
      </c>
      <c r="C160" t="s">
        <v>1907</v>
      </c>
      <c r="D160" t="s">
        <v>1909</v>
      </c>
      <c r="E160" t="s">
        <v>37</v>
      </c>
      <c r="F160" t="s">
        <v>19</v>
      </c>
      <c r="G160" t="s">
        <v>20</v>
      </c>
      <c r="H160" t="s">
        <v>38</v>
      </c>
      <c r="I160" t="s">
        <v>1908</v>
      </c>
      <c r="J160" t="s">
        <v>1910</v>
      </c>
      <c r="K160" t="s">
        <v>1911</v>
      </c>
      <c r="L160" s="9" t="s">
        <v>32</v>
      </c>
      <c r="M160" t="s">
        <v>1907</v>
      </c>
      <c r="N160" t="s">
        <v>22</v>
      </c>
      <c r="O160" t="s">
        <v>56</v>
      </c>
      <c r="P160" t="s">
        <v>57</v>
      </c>
      <c r="Q160" t="s">
        <v>59</v>
      </c>
      <c r="R160" t="s">
        <v>32</v>
      </c>
      <c r="S160" t="s">
        <v>32</v>
      </c>
      <c r="T160" t="s">
        <v>32</v>
      </c>
      <c r="U160" s="6" t="s">
        <v>1913</v>
      </c>
      <c r="V160" s="8">
        <v>26455</v>
      </c>
      <c r="W160" s="17" t="str">
        <f t="shared" si="13"/>
        <v>D3</v>
      </c>
      <c r="X160" s="6" t="s">
        <v>1916</v>
      </c>
      <c r="Y160" s="8">
        <v>1.8936684936684938</v>
      </c>
      <c r="Z160" s="21" t="str">
        <f t="shared" ca="1" si="15"/>
        <v>D3.4</v>
      </c>
      <c r="AA160">
        <v>0</v>
      </c>
      <c r="AB160">
        <v>2.65</v>
      </c>
      <c r="AC160">
        <v>2.4300000000000002</v>
      </c>
      <c r="AD160">
        <f t="shared" si="14"/>
        <v>9.0534979423868206E-2</v>
      </c>
    </row>
    <row r="161" spans="1:30" x14ac:dyDescent="0.25">
      <c r="A161" t="s">
        <v>68</v>
      </c>
      <c r="B161" t="s">
        <v>69</v>
      </c>
      <c r="C161" t="s">
        <v>68</v>
      </c>
      <c r="D161" t="s">
        <v>70</v>
      </c>
      <c r="E161" t="s">
        <v>37</v>
      </c>
      <c r="F161" t="s">
        <v>19</v>
      </c>
      <c r="G161" t="s">
        <v>20</v>
      </c>
      <c r="H161" t="s">
        <v>38</v>
      </c>
      <c r="I161" t="s">
        <v>69</v>
      </c>
      <c r="J161">
        <v>289392</v>
      </c>
      <c r="K161">
        <v>5983786</v>
      </c>
      <c r="L161" s="9" t="s">
        <v>32</v>
      </c>
      <c r="M161" t="s">
        <v>68</v>
      </c>
      <c r="N161" t="s">
        <v>22</v>
      </c>
      <c r="O161" t="s">
        <v>29</v>
      </c>
      <c r="P161" t="s">
        <v>30</v>
      </c>
      <c r="Q161" t="s">
        <v>33</v>
      </c>
      <c r="R161" t="s">
        <v>32</v>
      </c>
      <c r="S161" t="s">
        <v>32</v>
      </c>
      <c r="T161" t="s">
        <v>32</v>
      </c>
      <c r="U161" s="6" t="s">
        <v>1913</v>
      </c>
      <c r="V161" s="8">
        <v>65716</v>
      </c>
      <c r="W161" s="17" t="str">
        <f t="shared" si="13"/>
        <v>D4</v>
      </c>
      <c r="X161" s="6" t="s">
        <v>1916</v>
      </c>
      <c r="Y161" s="8">
        <v>1.1863320956844603</v>
      </c>
      <c r="Z161" s="21" t="str">
        <f t="shared" ca="1" si="15"/>
        <v>D4.3</v>
      </c>
      <c r="AA161">
        <v>0</v>
      </c>
      <c r="AB161">
        <v>2.95</v>
      </c>
      <c r="AC161">
        <v>3.27</v>
      </c>
      <c r="AD161">
        <f t="shared" si="14"/>
        <v>-9.7859327217125328E-2</v>
      </c>
    </row>
    <row r="162" spans="1:30" x14ac:dyDescent="0.25">
      <c r="A162" t="s">
        <v>303</v>
      </c>
      <c r="B162" t="s">
        <v>304</v>
      </c>
      <c r="C162" t="s">
        <v>303</v>
      </c>
      <c r="D162" t="s">
        <v>305</v>
      </c>
      <c r="E162" t="s">
        <v>37</v>
      </c>
      <c r="F162" t="s">
        <v>19</v>
      </c>
      <c r="G162" t="s">
        <v>20</v>
      </c>
      <c r="H162" t="s">
        <v>38</v>
      </c>
      <c r="I162" t="s">
        <v>304</v>
      </c>
      <c r="J162">
        <v>539945</v>
      </c>
      <c r="K162">
        <v>4358921</v>
      </c>
      <c r="L162" s="9" t="s">
        <v>32</v>
      </c>
      <c r="M162" t="s">
        <v>303</v>
      </c>
      <c r="N162" t="s">
        <v>22</v>
      </c>
      <c r="O162" t="s">
        <v>56</v>
      </c>
      <c r="P162" t="s">
        <v>57</v>
      </c>
      <c r="Q162" t="s">
        <v>59</v>
      </c>
      <c r="R162" t="s">
        <v>32</v>
      </c>
      <c r="S162" t="s">
        <v>32</v>
      </c>
      <c r="T162" t="s">
        <v>32</v>
      </c>
      <c r="U162" s="6" t="s">
        <v>1913</v>
      </c>
      <c r="V162" s="8">
        <v>57359</v>
      </c>
      <c r="W162" s="17" t="str">
        <f t="shared" si="13"/>
        <v>D4</v>
      </c>
      <c r="X162" s="6" t="s">
        <v>1916</v>
      </c>
      <c r="Y162" s="8">
        <v>2.074565456162067</v>
      </c>
      <c r="Z162" s="21" t="str">
        <f t="shared" ca="1" si="15"/>
        <v>D4.5</v>
      </c>
      <c r="AA162">
        <v>0</v>
      </c>
      <c r="AB162">
        <v>36.25</v>
      </c>
      <c r="AC162">
        <v>36.25</v>
      </c>
      <c r="AD162">
        <f t="shared" si="14"/>
        <v>0</v>
      </c>
    </row>
    <row r="163" spans="1:30" x14ac:dyDescent="0.25">
      <c r="A163" t="s">
        <v>325</v>
      </c>
      <c r="B163" t="s">
        <v>326</v>
      </c>
      <c r="C163" t="s">
        <v>325</v>
      </c>
      <c r="D163" t="s">
        <v>327</v>
      </c>
      <c r="E163" t="s">
        <v>37</v>
      </c>
      <c r="F163" t="s">
        <v>19</v>
      </c>
      <c r="G163" t="s">
        <v>20</v>
      </c>
      <c r="H163" t="s">
        <v>38</v>
      </c>
      <c r="I163" t="s">
        <v>326</v>
      </c>
      <c r="J163">
        <v>276489</v>
      </c>
      <c r="K163">
        <v>5984767</v>
      </c>
      <c r="L163" s="9" t="s">
        <v>32</v>
      </c>
      <c r="M163" t="s">
        <v>325</v>
      </c>
      <c r="N163" t="s">
        <v>22</v>
      </c>
      <c r="O163" t="s">
        <v>56</v>
      </c>
      <c r="P163" t="s">
        <v>57</v>
      </c>
      <c r="Q163" t="s">
        <v>58</v>
      </c>
      <c r="R163" t="s">
        <v>32</v>
      </c>
      <c r="S163" t="s">
        <v>32</v>
      </c>
      <c r="T163" t="s">
        <v>32</v>
      </c>
      <c r="U163" s="6" t="s">
        <v>1913</v>
      </c>
      <c r="V163" s="8">
        <v>52039</v>
      </c>
      <c r="W163" s="17" t="str">
        <f t="shared" si="13"/>
        <v>D4</v>
      </c>
      <c r="X163" s="6" t="s">
        <v>1916</v>
      </c>
      <c r="Y163" s="8">
        <v>0.87312515613290032</v>
      </c>
      <c r="Z163" s="21" t="str">
        <f t="shared" ca="1" si="15"/>
        <v>D4.2</v>
      </c>
      <c r="AA163">
        <v>0</v>
      </c>
      <c r="AB163">
        <v>1</v>
      </c>
      <c r="AC163">
        <v>0.93</v>
      </c>
      <c r="AD163">
        <f t="shared" si="14"/>
        <v>7.5268817204301022E-2</v>
      </c>
    </row>
    <row r="164" spans="1:30" x14ac:dyDescent="0.25">
      <c r="A164" t="s">
        <v>390</v>
      </c>
      <c r="B164" t="s">
        <v>391</v>
      </c>
      <c r="C164" t="s">
        <v>390</v>
      </c>
      <c r="D164" t="s">
        <v>392</v>
      </c>
      <c r="E164" t="s">
        <v>37</v>
      </c>
      <c r="F164" t="s">
        <v>19</v>
      </c>
      <c r="G164" t="s">
        <v>20</v>
      </c>
      <c r="H164" t="s">
        <v>38</v>
      </c>
      <c r="I164" t="s">
        <v>393</v>
      </c>
      <c r="J164">
        <v>276477</v>
      </c>
      <c r="K164" t="s">
        <v>394</v>
      </c>
      <c r="L164" s="9" t="s">
        <v>32</v>
      </c>
      <c r="M164" t="s">
        <v>390</v>
      </c>
      <c r="N164" t="s">
        <v>22</v>
      </c>
      <c r="O164" t="s">
        <v>66</v>
      </c>
      <c r="P164" t="s">
        <v>67</v>
      </c>
      <c r="Q164" t="s">
        <v>67</v>
      </c>
      <c r="R164" t="s">
        <v>32</v>
      </c>
      <c r="S164" t="s">
        <v>32</v>
      </c>
      <c r="T164" t="s">
        <v>32</v>
      </c>
      <c r="U164" s="6" t="s">
        <v>1913</v>
      </c>
      <c r="V164" s="8">
        <v>52932</v>
      </c>
      <c r="W164" s="17" t="str">
        <f t="shared" si="13"/>
        <v>D4</v>
      </c>
      <c r="X164" s="6" t="s">
        <v>1916</v>
      </c>
      <c r="Y164" s="8">
        <v>0.92887100430741332</v>
      </c>
      <c r="Z164" s="21" t="str">
        <f t="shared" ca="1" si="15"/>
        <v>D4.3</v>
      </c>
      <c r="AA164">
        <v>0</v>
      </c>
      <c r="AB164">
        <v>20.6</v>
      </c>
      <c r="AC164">
        <v>20</v>
      </c>
      <c r="AD164">
        <f t="shared" si="14"/>
        <v>3.0000000000000072E-2</v>
      </c>
    </row>
    <row r="165" spans="1:30" x14ac:dyDescent="0.25">
      <c r="A165" t="s">
        <v>436</v>
      </c>
      <c r="B165" t="s">
        <v>437</v>
      </c>
      <c r="C165" t="s">
        <v>436</v>
      </c>
      <c r="D165" t="s">
        <v>437</v>
      </c>
      <c r="E165" t="s">
        <v>37</v>
      </c>
      <c r="F165" t="s">
        <v>19</v>
      </c>
      <c r="G165" t="s">
        <v>20</v>
      </c>
      <c r="H165" t="s">
        <v>38</v>
      </c>
      <c r="I165" t="s">
        <v>438</v>
      </c>
      <c r="J165">
        <v>936627</v>
      </c>
      <c r="K165">
        <v>5738715</v>
      </c>
      <c r="L165" s="9" t="s">
        <v>32</v>
      </c>
      <c r="M165" t="s">
        <v>436</v>
      </c>
      <c r="N165" t="s">
        <v>22</v>
      </c>
      <c r="O165" t="s">
        <v>56</v>
      </c>
      <c r="P165" t="s">
        <v>57</v>
      </c>
      <c r="Q165" t="s">
        <v>59</v>
      </c>
      <c r="R165" t="s">
        <v>32</v>
      </c>
      <c r="S165" t="s">
        <v>32</v>
      </c>
      <c r="T165" t="s">
        <v>32</v>
      </c>
      <c r="U165" s="6" t="s">
        <v>1913</v>
      </c>
      <c r="V165" s="8">
        <v>45693</v>
      </c>
      <c r="W165" s="17" t="str">
        <f t="shared" si="13"/>
        <v>D4</v>
      </c>
      <c r="X165" s="6" t="s">
        <v>1916</v>
      </c>
      <c r="Y165" s="8">
        <v>1.5679425732606744</v>
      </c>
      <c r="Z165" s="21" t="str">
        <f t="shared" ca="1" si="15"/>
        <v>D4.4</v>
      </c>
      <c r="AA165">
        <v>0</v>
      </c>
      <c r="AB165">
        <v>55</v>
      </c>
      <c r="AC165">
        <v>53.52</v>
      </c>
      <c r="AD165">
        <f t="shared" si="14"/>
        <v>2.76532137518684E-2</v>
      </c>
    </row>
    <row r="166" spans="1:30" x14ac:dyDescent="0.25">
      <c r="A166" t="s">
        <v>439</v>
      </c>
      <c r="B166" t="s">
        <v>440</v>
      </c>
      <c r="C166" t="s">
        <v>439</v>
      </c>
      <c r="D166" t="s">
        <v>441</v>
      </c>
      <c r="E166" t="s">
        <v>37</v>
      </c>
      <c r="F166" t="s">
        <v>19</v>
      </c>
      <c r="G166" t="s">
        <v>20</v>
      </c>
      <c r="H166" t="s">
        <v>38</v>
      </c>
      <c r="I166" t="s">
        <v>440</v>
      </c>
      <c r="J166">
        <v>866641</v>
      </c>
      <c r="K166">
        <v>5021318</v>
      </c>
      <c r="L166" s="9" t="s">
        <v>442</v>
      </c>
      <c r="M166" t="s">
        <v>439</v>
      </c>
      <c r="N166" t="s">
        <v>22</v>
      </c>
      <c r="O166" t="s">
        <v>41</v>
      </c>
      <c r="P166" t="s">
        <v>42</v>
      </c>
      <c r="Q166" t="s">
        <v>43</v>
      </c>
      <c r="R166" t="s">
        <v>442</v>
      </c>
      <c r="S166" t="s">
        <v>443</v>
      </c>
      <c r="T166" t="s">
        <v>116</v>
      </c>
      <c r="U166" s="6" t="s">
        <v>1913</v>
      </c>
      <c r="V166" s="8">
        <v>65686</v>
      </c>
      <c r="W166" s="17" t="str">
        <f t="shared" si="13"/>
        <v>D4</v>
      </c>
      <c r="X166" s="6" t="s">
        <v>1916</v>
      </c>
      <c r="Y166" s="8">
        <v>2.4038607922540574</v>
      </c>
      <c r="Z166" s="21" t="str">
        <f t="shared" ca="1" si="15"/>
        <v>D4.5</v>
      </c>
      <c r="AA166">
        <v>0</v>
      </c>
      <c r="AB166">
        <v>5.07</v>
      </c>
      <c r="AC166">
        <v>4.8600000000000003</v>
      </c>
      <c r="AD166">
        <f t="shared" si="14"/>
        <v>4.3209876543209867E-2</v>
      </c>
    </row>
    <row r="167" spans="1:30" x14ac:dyDescent="0.25">
      <c r="A167" t="s">
        <v>469</v>
      </c>
      <c r="B167" t="s">
        <v>470</v>
      </c>
      <c r="C167" t="s">
        <v>469</v>
      </c>
      <c r="D167" t="s">
        <v>471</v>
      </c>
      <c r="E167" t="s">
        <v>27</v>
      </c>
      <c r="F167" t="s">
        <v>19</v>
      </c>
      <c r="G167" t="s">
        <v>20</v>
      </c>
      <c r="H167" t="s">
        <v>28</v>
      </c>
      <c r="I167" t="s">
        <v>472</v>
      </c>
      <c r="J167">
        <v>505226</v>
      </c>
      <c r="K167">
        <v>4187158</v>
      </c>
      <c r="L167" s="9" t="s">
        <v>32</v>
      </c>
      <c r="M167" t="s">
        <v>469</v>
      </c>
      <c r="N167" t="s">
        <v>22</v>
      </c>
      <c r="O167" t="s">
        <v>23</v>
      </c>
      <c r="P167" t="s">
        <v>24</v>
      </c>
      <c r="Q167" t="s">
        <v>61</v>
      </c>
      <c r="R167" t="s">
        <v>32</v>
      </c>
      <c r="S167" t="s">
        <v>32</v>
      </c>
      <c r="T167" t="s">
        <v>32</v>
      </c>
      <c r="U167" s="6" t="s">
        <v>1913</v>
      </c>
      <c r="V167" s="8">
        <v>52105</v>
      </c>
      <c r="W167" s="17" t="str">
        <f t="shared" si="13"/>
        <v>D4</v>
      </c>
      <c r="X167" s="6" t="s">
        <v>1916</v>
      </c>
      <c r="Y167" s="8">
        <v>1.4772670569043278</v>
      </c>
      <c r="Z167" s="21" t="str">
        <f t="shared" ca="1" si="15"/>
        <v>D4.4</v>
      </c>
      <c r="AA167">
        <v>0</v>
      </c>
      <c r="AB167">
        <v>62</v>
      </c>
      <c r="AC167">
        <v>62</v>
      </c>
      <c r="AD167">
        <f t="shared" si="14"/>
        <v>0</v>
      </c>
    </row>
    <row r="168" spans="1:30" x14ac:dyDescent="0.25">
      <c r="A168" t="s">
        <v>483</v>
      </c>
      <c r="B168" t="s">
        <v>484</v>
      </c>
      <c r="C168" t="s">
        <v>483</v>
      </c>
      <c r="D168" t="s">
        <v>485</v>
      </c>
      <c r="E168" t="s">
        <v>18</v>
      </c>
      <c r="F168" t="s">
        <v>19</v>
      </c>
      <c r="G168" t="s">
        <v>20</v>
      </c>
      <c r="H168" t="s">
        <v>21</v>
      </c>
      <c r="I168" t="s">
        <v>484</v>
      </c>
      <c r="J168" t="s">
        <v>486</v>
      </c>
      <c r="K168" t="s">
        <v>487</v>
      </c>
      <c r="L168" s="9" t="s">
        <v>32</v>
      </c>
      <c r="M168" t="s">
        <v>483</v>
      </c>
      <c r="N168" t="s">
        <v>22</v>
      </c>
      <c r="O168" t="s">
        <v>29</v>
      </c>
      <c r="P168" t="s">
        <v>30</v>
      </c>
      <c r="Q168" t="s">
        <v>33</v>
      </c>
      <c r="R168" t="s">
        <v>32</v>
      </c>
      <c r="S168" t="s">
        <v>32</v>
      </c>
      <c r="T168" t="s">
        <v>32</v>
      </c>
      <c r="U168" s="6" t="s">
        <v>1913</v>
      </c>
      <c r="V168" s="8">
        <v>54850</v>
      </c>
      <c r="W168" s="17" t="str">
        <f t="shared" si="13"/>
        <v>D4</v>
      </c>
      <c r="X168" s="6" t="s">
        <v>1916</v>
      </c>
      <c r="Y168" s="8">
        <v>0.38426618049225159</v>
      </c>
      <c r="Z168" s="21" t="str">
        <f t="shared" ca="1" si="15"/>
        <v>D4.1</v>
      </c>
      <c r="AA168">
        <v>0</v>
      </c>
      <c r="AB168">
        <v>25</v>
      </c>
      <c r="AC168">
        <v>23.8</v>
      </c>
      <c r="AD168">
        <f t="shared" si="14"/>
        <v>5.0420168067226857E-2</v>
      </c>
    </row>
    <row r="169" spans="1:30" x14ac:dyDescent="0.25">
      <c r="A169" t="s">
        <v>619</v>
      </c>
      <c r="B169" t="s">
        <v>620</v>
      </c>
      <c r="C169" t="s">
        <v>619</v>
      </c>
      <c r="D169" t="s">
        <v>621</v>
      </c>
      <c r="E169" t="s">
        <v>37</v>
      </c>
      <c r="F169" t="s">
        <v>19</v>
      </c>
      <c r="G169" t="s">
        <v>20</v>
      </c>
      <c r="H169" t="s">
        <v>38</v>
      </c>
      <c r="I169" t="s">
        <v>620</v>
      </c>
      <c r="J169">
        <v>672681</v>
      </c>
      <c r="K169">
        <v>5717725</v>
      </c>
      <c r="L169" s="9" t="s">
        <v>622</v>
      </c>
      <c r="M169" t="s">
        <v>619</v>
      </c>
      <c r="N169" t="s">
        <v>22</v>
      </c>
      <c r="O169" t="s">
        <v>41</v>
      </c>
      <c r="P169" t="s">
        <v>42</v>
      </c>
      <c r="Q169" t="s">
        <v>43</v>
      </c>
      <c r="R169" t="s">
        <v>622</v>
      </c>
      <c r="S169" t="s">
        <v>623</v>
      </c>
      <c r="T169" t="s">
        <v>624</v>
      </c>
      <c r="U169" s="6" t="s">
        <v>1913</v>
      </c>
      <c r="V169" s="8">
        <v>57143</v>
      </c>
      <c r="W169" s="17" t="str">
        <f t="shared" si="13"/>
        <v>D4</v>
      </c>
      <c r="X169" s="6" t="s">
        <v>1916</v>
      </c>
      <c r="Y169" s="8">
        <v>1.1409971475071312</v>
      </c>
      <c r="Z169" s="21" t="str">
        <f t="shared" ca="1" si="15"/>
        <v>D4.3</v>
      </c>
      <c r="AA169">
        <v>0</v>
      </c>
      <c r="AB169">
        <v>33.5</v>
      </c>
      <c r="AC169">
        <v>32.25</v>
      </c>
      <c r="AD169">
        <f t="shared" si="14"/>
        <v>3.875968992248062E-2</v>
      </c>
    </row>
    <row r="170" spans="1:30" x14ac:dyDescent="0.25">
      <c r="A170" t="s">
        <v>662</v>
      </c>
      <c r="B170" t="s">
        <v>663</v>
      </c>
      <c r="C170" t="s">
        <v>662</v>
      </c>
      <c r="D170" t="s">
        <v>664</v>
      </c>
      <c r="E170" t="s">
        <v>37</v>
      </c>
      <c r="F170" t="s">
        <v>19</v>
      </c>
      <c r="G170" t="s">
        <v>20</v>
      </c>
      <c r="H170" t="s">
        <v>38</v>
      </c>
      <c r="I170" t="s">
        <v>663</v>
      </c>
      <c r="J170" t="s">
        <v>665</v>
      </c>
      <c r="K170" t="s">
        <v>666</v>
      </c>
      <c r="L170" s="9" t="s">
        <v>32</v>
      </c>
      <c r="M170" t="s">
        <v>662</v>
      </c>
      <c r="N170" t="s">
        <v>22</v>
      </c>
      <c r="O170" t="s">
        <v>66</v>
      </c>
      <c r="P170" t="s">
        <v>24</v>
      </c>
      <c r="Q170" t="s">
        <v>44</v>
      </c>
      <c r="R170" t="s">
        <v>32</v>
      </c>
      <c r="S170" t="s">
        <v>32</v>
      </c>
      <c r="T170" t="s">
        <v>32</v>
      </c>
      <c r="U170" s="6" t="s">
        <v>1913</v>
      </c>
      <c r="V170" s="8">
        <v>48501</v>
      </c>
      <c r="W170" s="17" t="str">
        <f t="shared" si="13"/>
        <v>D4</v>
      </c>
      <c r="X170" s="6" t="s">
        <v>1916</v>
      </c>
      <c r="Y170" s="8">
        <v>1.1320328653017464</v>
      </c>
      <c r="Z170" s="21" t="str">
        <f t="shared" ca="1" si="15"/>
        <v>D4.3</v>
      </c>
      <c r="AA170">
        <v>0</v>
      </c>
      <c r="AB170">
        <v>18.05</v>
      </c>
      <c r="AC170">
        <v>17.350000000000001</v>
      </c>
      <c r="AD170">
        <f t="shared" si="14"/>
        <v>4.0345821325648373E-2</v>
      </c>
    </row>
    <row r="171" spans="1:30" x14ac:dyDescent="0.25">
      <c r="A171" t="s">
        <v>696</v>
      </c>
      <c r="B171" t="s">
        <v>697</v>
      </c>
      <c r="C171" t="s">
        <v>696</v>
      </c>
      <c r="D171" t="s">
        <v>698</v>
      </c>
      <c r="E171" t="s">
        <v>37</v>
      </c>
      <c r="F171" t="s">
        <v>19</v>
      </c>
      <c r="G171" t="s">
        <v>20</v>
      </c>
      <c r="H171" t="s">
        <v>38</v>
      </c>
      <c r="I171" t="s">
        <v>697</v>
      </c>
      <c r="J171" t="s">
        <v>699</v>
      </c>
      <c r="K171" t="s">
        <v>700</v>
      </c>
      <c r="L171" s="9" t="s">
        <v>32</v>
      </c>
      <c r="M171" t="s">
        <v>696</v>
      </c>
      <c r="N171" t="s">
        <v>22</v>
      </c>
      <c r="O171" t="s">
        <v>29</v>
      </c>
      <c r="P171" t="s">
        <v>30</v>
      </c>
      <c r="Q171" t="s">
        <v>33</v>
      </c>
      <c r="R171" t="s">
        <v>32</v>
      </c>
      <c r="S171" t="s">
        <v>32</v>
      </c>
      <c r="T171" t="s">
        <v>32</v>
      </c>
      <c r="U171" s="6" t="s">
        <v>1913</v>
      </c>
      <c r="V171" s="8">
        <v>63297</v>
      </c>
      <c r="W171" s="17" t="str">
        <f t="shared" si="13"/>
        <v>D4</v>
      </c>
      <c r="X171" s="6" t="s">
        <v>1916</v>
      </c>
      <c r="Y171" s="8">
        <v>9.3938101331816667E-2</v>
      </c>
      <c r="Z171" s="21" t="str">
        <f t="shared" ca="1" si="15"/>
        <v>D4.1</v>
      </c>
      <c r="AA171">
        <v>0</v>
      </c>
      <c r="AB171">
        <v>11.790000000000001</v>
      </c>
      <c r="AC171">
        <v>12.450000000000001</v>
      </c>
      <c r="AD171">
        <f t="shared" si="14"/>
        <v>-5.301204819277109E-2</v>
      </c>
    </row>
    <row r="172" spans="1:30" x14ac:dyDescent="0.25">
      <c r="A172" t="s">
        <v>755</v>
      </c>
      <c r="B172" t="s">
        <v>756</v>
      </c>
      <c r="C172" t="s">
        <v>755</v>
      </c>
      <c r="D172" t="s">
        <v>757</v>
      </c>
      <c r="E172" t="s">
        <v>37</v>
      </c>
      <c r="F172" t="s">
        <v>19</v>
      </c>
      <c r="G172" t="s">
        <v>20</v>
      </c>
      <c r="H172" t="s">
        <v>38</v>
      </c>
      <c r="I172" t="s">
        <v>758</v>
      </c>
      <c r="J172">
        <v>539959</v>
      </c>
      <c r="K172">
        <v>4682341</v>
      </c>
      <c r="L172" s="9" t="s">
        <v>32</v>
      </c>
      <c r="M172" t="s">
        <v>755</v>
      </c>
      <c r="N172" t="s">
        <v>22</v>
      </c>
      <c r="O172" t="s">
        <v>106</v>
      </c>
      <c r="P172" t="s">
        <v>107</v>
      </c>
      <c r="Q172" t="s">
        <v>167</v>
      </c>
      <c r="R172" t="s">
        <v>32</v>
      </c>
      <c r="S172" t="s">
        <v>32</v>
      </c>
      <c r="T172" t="s">
        <v>32</v>
      </c>
      <c r="U172" s="6" t="s">
        <v>1913</v>
      </c>
      <c r="V172" s="8">
        <v>59391</v>
      </c>
      <c r="W172" s="17" t="str">
        <f t="shared" si="13"/>
        <v>D4</v>
      </c>
      <c r="X172" s="6" t="s">
        <v>1916</v>
      </c>
      <c r="Y172" s="8">
        <v>6.1408125810307963</v>
      </c>
      <c r="Z172" s="21" t="str">
        <f t="shared" ca="1" si="15"/>
        <v>D4.5</v>
      </c>
      <c r="AA172">
        <v>0</v>
      </c>
      <c r="AB172">
        <v>62</v>
      </c>
      <c r="AC172">
        <v>52.49</v>
      </c>
      <c r="AD172">
        <f t="shared" si="14"/>
        <v>0.18117736711754615</v>
      </c>
    </row>
    <row r="173" spans="1:30" x14ac:dyDescent="0.25">
      <c r="A173" t="s">
        <v>785</v>
      </c>
      <c r="B173" t="s">
        <v>786</v>
      </c>
      <c r="C173" t="s">
        <v>785</v>
      </c>
      <c r="D173" t="s">
        <v>787</v>
      </c>
      <c r="E173" t="s">
        <v>37</v>
      </c>
      <c r="F173" t="s">
        <v>19</v>
      </c>
      <c r="G173" t="s">
        <v>20</v>
      </c>
      <c r="H173" t="s">
        <v>38</v>
      </c>
      <c r="I173" t="s">
        <v>788</v>
      </c>
      <c r="J173">
        <v>539994</v>
      </c>
      <c r="K173">
        <v>4845036</v>
      </c>
      <c r="L173" s="9" t="s">
        <v>32</v>
      </c>
      <c r="M173" t="s">
        <v>785</v>
      </c>
      <c r="N173" t="s">
        <v>22</v>
      </c>
      <c r="O173" t="s">
        <v>23</v>
      </c>
      <c r="P173" t="s">
        <v>24</v>
      </c>
      <c r="Q173" t="s">
        <v>44</v>
      </c>
      <c r="R173" t="s">
        <v>32</v>
      </c>
      <c r="S173" t="s">
        <v>32</v>
      </c>
      <c r="T173" t="s">
        <v>32</v>
      </c>
      <c r="U173" s="6" t="s">
        <v>1913</v>
      </c>
      <c r="V173" s="8">
        <v>60760</v>
      </c>
      <c r="W173" s="17" t="str">
        <f t="shared" si="13"/>
        <v>D4</v>
      </c>
      <c r="X173" s="6" t="s">
        <v>1916</v>
      </c>
      <c r="Y173" s="8">
        <v>1.12936142198815</v>
      </c>
      <c r="Z173" s="21" t="str">
        <f t="shared" ca="1" si="15"/>
        <v>D4.3</v>
      </c>
      <c r="AA173">
        <v>0</v>
      </c>
      <c r="AB173">
        <v>27.76</v>
      </c>
      <c r="AC173">
        <v>27.76</v>
      </c>
      <c r="AD173">
        <f t="shared" si="14"/>
        <v>0</v>
      </c>
    </row>
    <row r="174" spans="1:30" x14ac:dyDescent="0.25">
      <c r="A174" t="s">
        <v>892</v>
      </c>
      <c r="B174" t="s">
        <v>893</v>
      </c>
      <c r="C174" t="s">
        <v>892</v>
      </c>
      <c r="D174" t="s">
        <v>894</v>
      </c>
      <c r="E174" t="s">
        <v>18</v>
      </c>
      <c r="F174" t="s">
        <v>19</v>
      </c>
      <c r="G174" t="s">
        <v>20</v>
      </c>
      <c r="H174" t="s">
        <v>21</v>
      </c>
      <c r="I174" t="s">
        <v>893</v>
      </c>
      <c r="J174">
        <v>997566</v>
      </c>
      <c r="K174">
        <v>4367961</v>
      </c>
      <c r="L174" s="9" t="s">
        <v>32</v>
      </c>
      <c r="M174" t="s">
        <v>892</v>
      </c>
      <c r="N174" t="s">
        <v>22</v>
      </c>
      <c r="O174" t="s">
        <v>41</v>
      </c>
      <c r="P174" t="s">
        <v>42</v>
      </c>
      <c r="Q174" t="s">
        <v>277</v>
      </c>
      <c r="R174" t="s">
        <v>32</v>
      </c>
      <c r="S174" t="s">
        <v>32</v>
      </c>
      <c r="T174" t="s">
        <v>32</v>
      </c>
      <c r="U174" s="6" t="s">
        <v>1913</v>
      </c>
      <c r="V174" s="8">
        <v>57230</v>
      </c>
      <c r="W174" s="17" t="str">
        <f t="shared" si="13"/>
        <v>D4</v>
      </c>
      <c r="X174" s="6" t="s">
        <v>1916</v>
      </c>
      <c r="Y174" s="8">
        <v>2.3251965752227854</v>
      </c>
      <c r="Z174" s="21" t="str">
        <f t="shared" ca="1" si="15"/>
        <v>D4.5</v>
      </c>
      <c r="AA174">
        <v>0</v>
      </c>
      <c r="AB174">
        <v>60</v>
      </c>
      <c r="AC174">
        <v>62.99</v>
      </c>
      <c r="AD174">
        <f t="shared" si="14"/>
        <v>-4.7467852040006378E-2</v>
      </c>
    </row>
    <row r="175" spans="1:30" x14ac:dyDescent="0.25">
      <c r="A175" t="s">
        <v>901</v>
      </c>
      <c r="B175" t="s">
        <v>902</v>
      </c>
      <c r="C175" t="s">
        <v>901</v>
      </c>
      <c r="D175" t="s">
        <v>903</v>
      </c>
      <c r="E175" t="s">
        <v>18</v>
      </c>
      <c r="F175" t="s">
        <v>19</v>
      </c>
      <c r="G175" t="s">
        <v>20</v>
      </c>
      <c r="H175" t="s">
        <v>21</v>
      </c>
      <c r="I175" t="s">
        <v>902</v>
      </c>
      <c r="J175" t="s">
        <v>904</v>
      </c>
      <c r="K175" t="s">
        <v>905</v>
      </c>
      <c r="L175" s="9" t="s">
        <v>32</v>
      </c>
      <c r="M175" t="s">
        <v>901</v>
      </c>
      <c r="N175" t="s">
        <v>22</v>
      </c>
      <c r="O175" t="s">
        <v>302</v>
      </c>
      <c r="P175" t="s">
        <v>324</v>
      </c>
      <c r="Q175" t="s">
        <v>324</v>
      </c>
      <c r="R175" t="s">
        <v>32</v>
      </c>
      <c r="S175" t="s">
        <v>32</v>
      </c>
      <c r="T175" t="s">
        <v>32</v>
      </c>
      <c r="U175" s="6" t="s">
        <v>1913</v>
      </c>
      <c r="V175" s="8">
        <v>51331</v>
      </c>
      <c r="W175" s="17" t="str">
        <f t="shared" si="13"/>
        <v>D4</v>
      </c>
      <c r="X175" s="6" t="s">
        <v>1916</v>
      </c>
      <c r="Y175" s="8">
        <v>0.44951393894527675</v>
      </c>
      <c r="Z175" s="21" t="str">
        <f t="shared" ca="1" si="15"/>
        <v>D4.1</v>
      </c>
      <c r="AA175">
        <v>0</v>
      </c>
      <c r="AB175">
        <v>46.550000000000004</v>
      </c>
      <c r="AC175">
        <v>28.200000000000003</v>
      </c>
      <c r="AD175">
        <f t="shared" si="14"/>
        <v>0.650709219858156</v>
      </c>
    </row>
    <row r="176" spans="1:30" x14ac:dyDescent="0.25">
      <c r="A176" t="s">
        <v>937</v>
      </c>
      <c r="B176" t="s">
        <v>938</v>
      </c>
      <c r="C176" t="s">
        <v>937</v>
      </c>
      <c r="D176" t="s">
        <v>939</v>
      </c>
      <c r="E176" t="s">
        <v>37</v>
      </c>
      <c r="F176" t="s">
        <v>19</v>
      </c>
      <c r="G176" t="s">
        <v>20</v>
      </c>
      <c r="H176" t="s">
        <v>38</v>
      </c>
      <c r="I176" t="s">
        <v>938</v>
      </c>
      <c r="J176">
        <v>673875</v>
      </c>
      <c r="K176" t="s">
        <v>940</v>
      </c>
      <c r="L176" s="9" t="s">
        <v>941</v>
      </c>
      <c r="M176" t="s">
        <v>937</v>
      </c>
      <c r="N176" t="s">
        <v>22</v>
      </c>
      <c r="O176" t="s">
        <v>66</v>
      </c>
      <c r="P176" t="s">
        <v>67</v>
      </c>
      <c r="Q176" t="s">
        <v>67</v>
      </c>
      <c r="R176" t="s">
        <v>941</v>
      </c>
      <c r="S176" t="s">
        <v>942</v>
      </c>
      <c r="T176" t="s">
        <v>943</v>
      </c>
      <c r="U176" s="6" t="s">
        <v>1913</v>
      </c>
      <c r="V176" s="8">
        <v>60174</v>
      </c>
      <c r="W176" s="17" t="str">
        <f t="shared" si="13"/>
        <v>D4</v>
      </c>
      <c r="X176" s="6" t="s">
        <v>1916</v>
      </c>
      <c r="Y176" s="8">
        <v>1.5604746235915845</v>
      </c>
      <c r="Z176" s="21" t="str">
        <f t="shared" ca="1" si="15"/>
        <v>D4.4</v>
      </c>
      <c r="AA176">
        <v>0</v>
      </c>
      <c r="AB176">
        <v>8.3800000000000008</v>
      </c>
      <c r="AC176">
        <v>6.9300000000000006</v>
      </c>
      <c r="AD176">
        <f t="shared" si="14"/>
        <v>0.20923520923520925</v>
      </c>
    </row>
    <row r="177" spans="1:30" x14ac:dyDescent="0.25">
      <c r="A177" t="s">
        <v>949</v>
      </c>
      <c r="B177" t="s">
        <v>950</v>
      </c>
      <c r="C177" t="s">
        <v>949</v>
      </c>
      <c r="D177" t="s">
        <v>951</v>
      </c>
      <c r="E177" t="s">
        <v>18</v>
      </c>
      <c r="F177" t="s">
        <v>19</v>
      </c>
      <c r="G177" t="s">
        <v>20</v>
      </c>
      <c r="H177" t="s">
        <v>21</v>
      </c>
      <c r="I177" t="s">
        <v>950</v>
      </c>
      <c r="J177" t="s">
        <v>952</v>
      </c>
      <c r="K177" t="s">
        <v>953</v>
      </c>
      <c r="L177" s="9" t="s">
        <v>32</v>
      </c>
      <c r="M177" t="s">
        <v>949</v>
      </c>
      <c r="N177" t="s">
        <v>22</v>
      </c>
      <c r="O177" t="s">
        <v>56</v>
      </c>
      <c r="P177" t="s">
        <v>57</v>
      </c>
      <c r="Q177" t="s">
        <v>59</v>
      </c>
      <c r="R177" t="s">
        <v>32</v>
      </c>
      <c r="S177" t="s">
        <v>32</v>
      </c>
      <c r="T177" t="s">
        <v>32</v>
      </c>
      <c r="U177" s="6" t="s">
        <v>1913</v>
      </c>
      <c r="V177" s="8">
        <v>52725</v>
      </c>
      <c r="W177" s="17" t="str">
        <f t="shared" si="13"/>
        <v>D4</v>
      </c>
      <c r="X177" s="6" t="s">
        <v>1916</v>
      </c>
      <c r="Y177" s="8">
        <v>1.626439070649597</v>
      </c>
      <c r="Z177" s="21" t="str">
        <f t="shared" ca="1" si="15"/>
        <v>D4.4</v>
      </c>
      <c r="AA177">
        <v>0</v>
      </c>
      <c r="AB177">
        <v>19.46</v>
      </c>
      <c r="AC177">
        <v>19.7</v>
      </c>
      <c r="AD177">
        <f t="shared" si="14"/>
        <v>-1.2182741116751191E-2</v>
      </c>
    </row>
    <row r="178" spans="1:30" x14ac:dyDescent="0.25">
      <c r="A178" t="s">
        <v>998</v>
      </c>
      <c r="B178" t="s">
        <v>999</v>
      </c>
      <c r="C178" t="s">
        <v>998</v>
      </c>
      <c r="D178" t="s">
        <v>1000</v>
      </c>
      <c r="E178" t="s">
        <v>37</v>
      </c>
      <c r="F178" t="s">
        <v>19</v>
      </c>
      <c r="G178" t="s">
        <v>20</v>
      </c>
      <c r="H178" t="s">
        <v>38</v>
      </c>
      <c r="I178" t="s">
        <v>999</v>
      </c>
      <c r="J178">
        <v>866525</v>
      </c>
      <c r="K178">
        <v>7394977</v>
      </c>
      <c r="L178" s="9" t="s">
        <v>1001</v>
      </c>
      <c r="M178" t="s">
        <v>998</v>
      </c>
      <c r="N178" t="s">
        <v>22</v>
      </c>
      <c r="O178" t="s">
        <v>23</v>
      </c>
      <c r="P178" t="s">
        <v>24</v>
      </c>
      <c r="Q178" t="s">
        <v>25</v>
      </c>
      <c r="R178" t="s">
        <v>1001</v>
      </c>
      <c r="S178" t="s">
        <v>1002</v>
      </c>
      <c r="T178" t="s">
        <v>116</v>
      </c>
      <c r="U178" s="6" t="s">
        <v>1913</v>
      </c>
      <c r="V178" s="8">
        <v>49011</v>
      </c>
      <c r="W178" s="17" t="str">
        <f t="shared" si="13"/>
        <v>D4</v>
      </c>
      <c r="X178" s="6" t="s">
        <v>1916</v>
      </c>
      <c r="Y178" s="8">
        <v>1.4015221072820387</v>
      </c>
      <c r="Z178" s="21" t="str">
        <f t="shared" ca="1" si="15"/>
        <v>D4.4</v>
      </c>
      <c r="AA178">
        <v>0</v>
      </c>
      <c r="AB178">
        <v>5.5600000000000005</v>
      </c>
      <c r="AC178">
        <v>4.7</v>
      </c>
      <c r="AD178">
        <f t="shared" si="14"/>
        <v>0.18297872340425539</v>
      </c>
    </row>
    <row r="179" spans="1:30" x14ac:dyDescent="0.25">
      <c r="A179" t="s">
        <v>1003</v>
      </c>
      <c r="B179" t="s">
        <v>1004</v>
      </c>
      <c r="C179" t="s">
        <v>1003</v>
      </c>
      <c r="D179" t="s">
        <v>1005</v>
      </c>
      <c r="E179" t="s">
        <v>18</v>
      </c>
      <c r="F179" t="s">
        <v>19</v>
      </c>
      <c r="G179" t="s">
        <v>20</v>
      </c>
      <c r="H179" t="s">
        <v>21</v>
      </c>
      <c r="I179" t="s">
        <v>1006</v>
      </c>
      <c r="J179" t="s">
        <v>1007</v>
      </c>
      <c r="K179" t="s">
        <v>1008</v>
      </c>
      <c r="L179" s="9" t="s">
        <v>1009</v>
      </c>
      <c r="M179" t="s">
        <v>1003</v>
      </c>
      <c r="N179" t="s">
        <v>22</v>
      </c>
      <c r="O179" t="s">
        <v>23</v>
      </c>
      <c r="P179" t="s">
        <v>24</v>
      </c>
      <c r="Q179" t="s">
        <v>61</v>
      </c>
      <c r="R179" t="s">
        <v>1009</v>
      </c>
      <c r="S179" t="s">
        <v>1010</v>
      </c>
      <c r="T179" t="s">
        <v>116</v>
      </c>
      <c r="U179" s="6" t="s">
        <v>1913</v>
      </c>
      <c r="V179" s="8">
        <v>47343</v>
      </c>
      <c r="W179" s="17" t="str">
        <f t="shared" si="13"/>
        <v>D4</v>
      </c>
      <c r="X179" s="6" t="s">
        <v>1916</v>
      </c>
      <c r="Y179" s="8">
        <v>0.8738778700124622</v>
      </c>
      <c r="Z179" s="21" t="str">
        <f t="shared" ca="1" si="15"/>
        <v>D4.2</v>
      </c>
      <c r="AA179">
        <v>0</v>
      </c>
      <c r="AB179">
        <v>5.7200000000000006</v>
      </c>
      <c r="AC179">
        <v>5.07</v>
      </c>
      <c r="AD179">
        <f t="shared" si="14"/>
        <v>0.12820512820512828</v>
      </c>
    </row>
    <row r="180" spans="1:30" x14ac:dyDescent="0.25">
      <c r="A180" t="s">
        <v>1031</v>
      </c>
      <c r="B180" t="s">
        <v>1032</v>
      </c>
      <c r="C180" t="s">
        <v>1031</v>
      </c>
      <c r="D180" t="s">
        <v>1033</v>
      </c>
      <c r="E180" t="s">
        <v>37</v>
      </c>
      <c r="F180" t="s">
        <v>19</v>
      </c>
      <c r="G180" t="s">
        <v>20</v>
      </c>
      <c r="H180" t="s">
        <v>38</v>
      </c>
      <c r="I180" t="s">
        <v>1032</v>
      </c>
      <c r="J180">
        <v>885500</v>
      </c>
      <c r="K180">
        <v>5206320</v>
      </c>
      <c r="L180" s="9" t="s">
        <v>32</v>
      </c>
      <c r="M180" t="s">
        <v>1031</v>
      </c>
      <c r="N180" t="s">
        <v>22</v>
      </c>
      <c r="O180" t="s">
        <v>66</v>
      </c>
      <c r="P180" t="s">
        <v>67</v>
      </c>
      <c r="Q180" t="s">
        <v>67</v>
      </c>
      <c r="R180" t="s">
        <v>32</v>
      </c>
      <c r="S180" t="s">
        <v>32</v>
      </c>
      <c r="T180" t="s">
        <v>32</v>
      </c>
      <c r="U180" s="6" t="s">
        <v>1913</v>
      </c>
      <c r="V180" s="8">
        <v>65148</v>
      </c>
      <c r="W180" s="17" t="str">
        <f t="shared" si="13"/>
        <v>D4</v>
      </c>
      <c r="X180" s="6" t="s">
        <v>1916</v>
      </c>
      <c r="Y180" s="8">
        <v>0.37764781727758334</v>
      </c>
      <c r="Z180" s="21" t="str">
        <f t="shared" ca="1" si="15"/>
        <v>D4.1</v>
      </c>
      <c r="AA180">
        <v>0</v>
      </c>
      <c r="AB180">
        <v>58.800000000000004</v>
      </c>
      <c r="AC180">
        <v>58.120000000000005</v>
      </c>
      <c r="AD180">
        <f t="shared" si="14"/>
        <v>1.1699931176875424E-2</v>
      </c>
    </row>
    <row r="181" spans="1:30" x14ac:dyDescent="0.25">
      <c r="A181" t="s">
        <v>1064</v>
      </c>
      <c r="B181" t="s">
        <v>1065</v>
      </c>
      <c r="C181" t="s">
        <v>1064</v>
      </c>
      <c r="D181" t="s">
        <v>1066</v>
      </c>
      <c r="E181" t="s">
        <v>37</v>
      </c>
      <c r="F181" t="s">
        <v>19</v>
      </c>
      <c r="G181" t="s">
        <v>20</v>
      </c>
      <c r="H181" t="s">
        <v>38</v>
      </c>
      <c r="I181" t="s">
        <v>1065</v>
      </c>
      <c r="J181">
        <v>772630</v>
      </c>
      <c r="K181">
        <v>4659293</v>
      </c>
      <c r="L181" s="9" t="s">
        <v>32</v>
      </c>
      <c r="M181" t="s">
        <v>1064</v>
      </c>
      <c r="N181" t="s">
        <v>22</v>
      </c>
      <c r="O181" t="s">
        <v>29</v>
      </c>
      <c r="P181" t="s">
        <v>30</v>
      </c>
      <c r="Q181" t="s">
        <v>31</v>
      </c>
      <c r="R181" t="s">
        <v>32</v>
      </c>
      <c r="S181" t="s">
        <v>32</v>
      </c>
      <c r="T181" t="s">
        <v>32</v>
      </c>
      <c r="U181" s="6" t="s">
        <v>1913</v>
      </c>
      <c r="V181" s="8">
        <v>57665</v>
      </c>
      <c r="W181" s="17" t="str">
        <f t="shared" si="13"/>
        <v>D4</v>
      </c>
      <c r="X181" s="6" t="s">
        <v>1916</v>
      </c>
      <c r="Y181" s="8">
        <v>1.0335905662013354</v>
      </c>
      <c r="Z181" s="21" t="str">
        <f t="shared" ca="1" si="15"/>
        <v>D4.3</v>
      </c>
      <c r="AA181">
        <v>0</v>
      </c>
      <c r="AB181">
        <v>205</v>
      </c>
      <c r="AC181">
        <v>190</v>
      </c>
      <c r="AD181">
        <f t="shared" si="14"/>
        <v>7.8947368421052627E-2</v>
      </c>
    </row>
    <row r="182" spans="1:30" x14ac:dyDescent="0.25">
      <c r="A182" t="s">
        <v>1110</v>
      </c>
      <c r="B182" t="s">
        <v>1111</v>
      </c>
      <c r="C182" t="s">
        <v>1110</v>
      </c>
      <c r="D182" t="s">
        <v>1112</v>
      </c>
      <c r="E182" t="s">
        <v>37</v>
      </c>
      <c r="F182" t="s">
        <v>19</v>
      </c>
      <c r="G182" t="s">
        <v>20</v>
      </c>
      <c r="H182" t="s">
        <v>38</v>
      </c>
      <c r="I182" t="s">
        <v>1113</v>
      </c>
      <c r="J182">
        <v>308335</v>
      </c>
      <c r="K182">
        <v>4511445</v>
      </c>
      <c r="L182" s="9" t="s">
        <v>32</v>
      </c>
      <c r="M182" t="s">
        <v>1110</v>
      </c>
      <c r="N182" t="s">
        <v>22</v>
      </c>
      <c r="O182" t="s">
        <v>29</v>
      </c>
      <c r="P182" t="s">
        <v>30</v>
      </c>
      <c r="Q182" t="s">
        <v>33</v>
      </c>
      <c r="R182" t="s">
        <v>32</v>
      </c>
      <c r="S182" t="s">
        <v>32</v>
      </c>
      <c r="T182" t="s">
        <v>32</v>
      </c>
      <c r="U182" s="6" t="s">
        <v>1913</v>
      </c>
      <c r="V182" s="8">
        <v>48861</v>
      </c>
      <c r="W182" s="17" t="str">
        <f t="shared" si="13"/>
        <v>D4</v>
      </c>
      <c r="X182" s="6" t="s">
        <v>1916</v>
      </c>
      <c r="Y182" s="8">
        <v>1.9409344876281698</v>
      </c>
      <c r="Z182" s="21" t="str">
        <f t="shared" ca="1" si="15"/>
        <v>D4.5</v>
      </c>
      <c r="AA182">
        <v>0</v>
      </c>
      <c r="AB182">
        <v>18.64</v>
      </c>
      <c r="AC182">
        <v>18.100000000000001</v>
      </c>
      <c r="AD182">
        <f t="shared" si="14"/>
        <v>2.983425414364636E-2</v>
      </c>
    </row>
    <row r="183" spans="1:30" x14ac:dyDescent="0.25">
      <c r="A183" t="s">
        <v>1120</v>
      </c>
      <c r="B183" t="s">
        <v>1121</v>
      </c>
      <c r="C183" t="s">
        <v>1120</v>
      </c>
      <c r="D183" t="s">
        <v>1122</v>
      </c>
      <c r="E183" t="s">
        <v>37</v>
      </c>
      <c r="F183" t="s">
        <v>19</v>
      </c>
      <c r="G183" t="s">
        <v>20</v>
      </c>
      <c r="H183" t="s">
        <v>38</v>
      </c>
      <c r="I183" t="s">
        <v>1121</v>
      </c>
      <c r="J183">
        <v>885722</v>
      </c>
      <c r="K183">
        <v>5249518</v>
      </c>
      <c r="L183" s="9" t="s">
        <v>1123</v>
      </c>
      <c r="M183" t="s">
        <v>1120</v>
      </c>
      <c r="N183" t="s">
        <v>22</v>
      </c>
      <c r="O183" t="s">
        <v>41</v>
      </c>
      <c r="P183" t="s">
        <v>42</v>
      </c>
      <c r="Q183" t="s">
        <v>43</v>
      </c>
      <c r="R183" t="s">
        <v>1123</v>
      </c>
      <c r="S183" t="s">
        <v>1124</v>
      </c>
      <c r="T183" t="s">
        <v>738</v>
      </c>
      <c r="U183" s="6" t="s">
        <v>1913</v>
      </c>
      <c r="V183" s="8">
        <v>48786</v>
      </c>
      <c r="W183" s="17" t="str">
        <f t="shared" si="13"/>
        <v>D4</v>
      </c>
      <c r="X183" s="6" t="s">
        <v>1916</v>
      </c>
      <c r="Y183" s="8">
        <v>1.9539007092198581</v>
      </c>
      <c r="Z183" s="21" t="str">
        <f t="shared" ca="1" si="15"/>
        <v>D4.5</v>
      </c>
      <c r="AA183">
        <v>0</v>
      </c>
      <c r="AB183">
        <v>14.39</v>
      </c>
      <c r="AC183">
        <v>13.1531</v>
      </c>
      <c r="AD183">
        <f t="shared" si="14"/>
        <v>9.403866769050645E-2</v>
      </c>
    </row>
    <row r="184" spans="1:30" x14ac:dyDescent="0.25">
      <c r="A184" t="s">
        <v>1296</v>
      </c>
      <c r="B184" t="s">
        <v>1297</v>
      </c>
      <c r="C184" t="s">
        <v>1296</v>
      </c>
      <c r="D184" t="s">
        <v>1298</v>
      </c>
      <c r="E184" t="s">
        <v>37</v>
      </c>
      <c r="F184" t="s">
        <v>19</v>
      </c>
      <c r="G184" t="s">
        <v>20</v>
      </c>
      <c r="H184" t="s">
        <v>38</v>
      </c>
      <c r="I184" t="s">
        <v>1297</v>
      </c>
      <c r="J184">
        <v>776573</v>
      </c>
      <c r="K184">
        <v>4612100</v>
      </c>
      <c r="L184" s="9" t="s">
        <v>32</v>
      </c>
      <c r="M184" t="s">
        <v>1296</v>
      </c>
      <c r="N184" t="s">
        <v>22</v>
      </c>
      <c r="O184" t="s">
        <v>23</v>
      </c>
      <c r="P184" t="s">
        <v>24</v>
      </c>
      <c r="Q184" t="s">
        <v>61</v>
      </c>
      <c r="R184" t="s">
        <v>32</v>
      </c>
      <c r="S184" t="s">
        <v>32</v>
      </c>
      <c r="T184" t="s">
        <v>32</v>
      </c>
      <c r="U184" s="6" t="s">
        <v>1913</v>
      </c>
      <c r="V184" s="8">
        <v>46567</v>
      </c>
      <c r="W184" s="17" t="str">
        <f t="shared" si="13"/>
        <v>D4</v>
      </c>
      <c r="X184" s="6" t="s">
        <v>1916</v>
      </c>
      <c r="Y184" s="8">
        <v>0.17978839092060903</v>
      </c>
      <c r="Z184" s="21" t="str">
        <f t="shared" ca="1" si="15"/>
        <v>D4.1</v>
      </c>
      <c r="AA184">
        <v>0</v>
      </c>
      <c r="AB184">
        <v>92</v>
      </c>
      <c r="AC184">
        <v>95.800000000000011</v>
      </c>
      <c r="AD184">
        <f t="shared" si="14"/>
        <v>-3.9665970772442702E-2</v>
      </c>
    </row>
    <row r="185" spans="1:30" x14ac:dyDescent="0.25">
      <c r="A185" t="s">
        <v>1299</v>
      </c>
      <c r="B185" t="s">
        <v>1300</v>
      </c>
      <c r="C185" t="s">
        <v>1299</v>
      </c>
      <c r="D185" t="s">
        <v>1301</v>
      </c>
      <c r="E185" t="s">
        <v>37</v>
      </c>
      <c r="F185" t="s">
        <v>19</v>
      </c>
      <c r="G185" t="s">
        <v>20</v>
      </c>
      <c r="H185" t="s">
        <v>38</v>
      </c>
      <c r="I185" t="s">
        <v>1300</v>
      </c>
      <c r="J185" t="s">
        <v>1302</v>
      </c>
      <c r="K185" t="s">
        <v>1303</v>
      </c>
      <c r="L185" s="9" t="s">
        <v>32</v>
      </c>
      <c r="M185" t="s">
        <v>1299</v>
      </c>
      <c r="N185" t="s">
        <v>22</v>
      </c>
      <c r="O185" t="s">
        <v>51</v>
      </c>
      <c r="P185" t="s">
        <v>52</v>
      </c>
      <c r="Q185" t="s">
        <v>52</v>
      </c>
      <c r="R185" t="s">
        <v>32</v>
      </c>
      <c r="S185" t="s">
        <v>32</v>
      </c>
      <c r="T185" t="s">
        <v>32</v>
      </c>
      <c r="U185" s="6" t="s">
        <v>1913</v>
      </c>
      <c r="V185" s="8">
        <v>56503</v>
      </c>
      <c r="W185" s="17" t="str">
        <f t="shared" si="13"/>
        <v>D4</v>
      </c>
      <c r="X185" s="6" t="s">
        <v>1916</v>
      </c>
      <c r="Y185" s="8">
        <v>0.18930927561368421</v>
      </c>
      <c r="Z185" s="21" t="str">
        <f t="shared" ca="1" si="15"/>
        <v>D4.1</v>
      </c>
      <c r="AA185">
        <v>0</v>
      </c>
      <c r="AB185">
        <v>5.7603</v>
      </c>
      <c r="AC185">
        <v>4.8185000000000002</v>
      </c>
      <c r="AD185">
        <f t="shared" si="14"/>
        <v>0.19545501712151078</v>
      </c>
    </row>
    <row r="186" spans="1:30" x14ac:dyDescent="0.25">
      <c r="A186" t="s">
        <v>1379</v>
      </c>
      <c r="B186" t="s">
        <v>1380</v>
      </c>
      <c r="C186" t="s">
        <v>1379</v>
      </c>
      <c r="D186" t="s">
        <v>1381</v>
      </c>
      <c r="E186" t="s">
        <v>37</v>
      </c>
      <c r="F186" t="s">
        <v>19</v>
      </c>
      <c r="G186" t="s">
        <v>20</v>
      </c>
      <c r="H186" t="s">
        <v>38</v>
      </c>
      <c r="I186" t="s">
        <v>1380</v>
      </c>
      <c r="J186">
        <v>288947</v>
      </c>
      <c r="K186">
        <v>7437968</v>
      </c>
      <c r="L186" s="9" t="s">
        <v>32</v>
      </c>
      <c r="M186" t="s">
        <v>1379</v>
      </c>
      <c r="N186" t="s">
        <v>22</v>
      </c>
      <c r="O186" t="s">
        <v>106</v>
      </c>
      <c r="P186" t="s">
        <v>107</v>
      </c>
      <c r="Q186" t="s">
        <v>108</v>
      </c>
      <c r="R186" t="s">
        <v>32</v>
      </c>
      <c r="S186" t="s">
        <v>32</v>
      </c>
      <c r="T186" t="s">
        <v>32</v>
      </c>
      <c r="U186" s="6" t="s">
        <v>1913</v>
      </c>
      <c r="V186" s="8">
        <v>49158</v>
      </c>
      <c r="W186" s="17" t="str">
        <f t="shared" si="13"/>
        <v>D4</v>
      </c>
      <c r="X186" s="6" t="s">
        <v>1916</v>
      </c>
      <c r="Y186" s="8">
        <v>0.83650677407543028</v>
      </c>
      <c r="Z186" s="21" t="str">
        <f t="shared" ca="1" si="15"/>
        <v>D4.2</v>
      </c>
      <c r="AA186">
        <v>0</v>
      </c>
      <c r="AB186">
        <v>15.82</v>
      </c>
      <c r="AC186">
        <v>15</v>
      </c>
      <c r="AD186">
        <f t="shared" si="14"/>
        <v>5.4666666666666683E-2</v>
      </c>
    </row>
    <row r="187" spans="1:30" x14ac:dyDescent="0.25">
      <c r="A187" t="s">
        <v>1382</v>
      </c>
      <c r="B187" t="s">
        <v>1383</v>
      </c>
      <c r="C187" t="s">
        <v>1382</v>
      </c>
      <c r="D187" t="s">
        <v>1384</v>
      </c>
      <c r="E187" t="s">
        <v>37</v>
      </c>
      <c r="F187" t="s">
        <v>19</v>
      </c>
      <c r="G187" t="s">
        <v>20</v>
      </c>
      <c r="H187" t="s">
        <v>38</v>
      </c>
      <c r="I187" t="s">
        <v>1385</v>
      </c>
      <c r="J187">
        <v>289290</v>
      </c>
      <c r="K187" t="s">
        <v>1386</v>
      </c>
      <c r="L187" s="9" t="s">
        <v>1387</v>
      </c>
      <c r="M187" t="s">
        <v>1382</v>
      </c>
      <c r="N187" t="s">
        <v>22</v>
      </c>
      <c r="O187" t="s">
        <v>41</v>
      </c>
      <c r="P187" t="s">
        <v>42</v>
      </c>
      <c r="Q187" t="s">
        <v>43</v>
      </c>
      <c r="R187" t="s">
        <v>1387</v>
      </c>
      <c r="S187" t="s">
        <v>1388</v>
      </c>
      <c r="T187" t="s">
        <v>201</v>
      </c>
      <c r="U187" s="6" t="s">
        <v>1913</v>
      </c>
      <c r="V187" s="8">
        <v>51942</v>
      </c>
      <c r="W187" s="17" t="str">
        <f t="shared" si="13"/>
        <v>D4</v>
      </c>
      <c r="X187" s="6" t="s">
        <v>1916</v>
      </c>
      <c r="Y187" s="8">
        <v>1.5247391321088908</v>
      </c>
      <c r="Z187" s="21" t="str">
        <f t="shared" ca="1" si="15"/>
        <v>D4.4</v>
      </c>
      <c r="AA187">
        <v>0</v>
      </c>
      <c r="AB187">
        <v>33.690000000000005</v>
      </c>
      <c r="AC187">
        <v>29.87</v>
      </c>
      <c r="AD187">
        <f t="shared" si="14"/>
        <v>0.12788751255440253</v>
      </c>
    </row>
    <row r="188" spans="1:30" x14ac:dyDescent="0.25">
      <c r="A188" t="s">
        <v>1409</v>
      </c>
      <c r="B188" t="s">
        <v>1410</v>
      </c>
      <c r="C188" t="s">
        <v>1409</v>
      </c>
      <c r="D188" t="s">
        <v>1411</v>
      </c>
      <c r="E188" t="s">
        <v>37</v>
      </c>
      <c r="F188" t="s">
        <v>19</v>
      </c>
      <c r="G188" t="s">
        <v>20</v>
      </c>
      <c r="H188" t="s">
        <v>38</v>
      </c>
      <c r="I188" t="s">
        <v>1410</v>
      </c>
      <c r="J188" t="s">
        <v>1412</v>
      </c>
      <c r="K188" t="s">
        <v>1413</v>
      </c>
      <c r="L188" s="9" t="s">
        <v>1414</v>
      </c>
      <c r="M188" t="s">
        <v>1409</v>
      </c>
      <c r="N188" t="s">
        <v>22</v>
      </c>
      <c r="O188" t="s">
        <v>56</v>
      </c>
      <c r="P188" t="s">
        <v>57</v>
      </c>
      <c r="Q188" t="s">
        <v>59</v>
      </c>
      <c r="R188" t="s">
        <v>1414</v>
      </c>
      <c r="S188" t="s">
        <v>1415</v>
      </c>
      <c r="T188" t="s">
        <v>116</v>
      </c>
      <c r="U188" s="6" t="s">
        <v>1913</v>
      </c>
      <c r="V188" s="8">
        <v>53670</v>
      </c>
      <c r="W188" s="17" t="str">
        <f t="shared" si="13"/>
        <v>D4</v>
      </c>
      <c r="X188" s="6" t="s">
        <v>1916</v>
      </c>
      <c r="Y188" s="8">
        <v>1.6564188559716788</v>
      </c>
      <c r="Z188" s="21" t="str">
        <f t="shared" ca="1" si="15"/>
        <v>D4.5</v>
      </c>
      <c r="AA188">
        <v>0</v>
      </c>
      <c r="AB188">
        <v>44.300000000000004</v>
      </c>
      <c r="AC188">
        <v>45.1</v>
      </c>
      <c r="AD188">
        <f t="shared" si="14"/>
        <v>-1.7738359201773773E-2</v>
      </c>
    </row>
    <row r="189" spans="1:30" x14ac:dyDescent="0.25">
      <c r="A189" t="s">
        <v>1420</v>
      </c>
      <c r="B189" t="s">
        <v>1421</v>
      </c>
      <c r="C189" t="s">
        <v>1420</v>
      </c>
      <c r="D189" t="s">
        <v>1422</v>
      </c>
      <c r="E189" t="s">
        <v>37</v>
      </c>
      <c r="F189" t="s">
        <v>19</v>
      </c>
      <c r="G189" t="s">
        <v>20</v>
      </c>
      <c r="H189" t="s">
        <v>38</v>
      </c>
      <c r="I189" t="s">
        <v>1421</v>
      </c>
      <c r="J189">
        <v>143673</v>
      </c>
      <c r="K189">
        <v>5834903</v>
      </c>
      <c r="L189" s="9" t="s">
        <v>1423</v>
      </c>
      <c r="M189" t="s">
        <v>1420</v>
      </c>
      <c r="N189" t="s">
        <v>22</v>
      </c>
      <c r="O189" t="s">
        <v>106</v>
      </c>
      <c r="P189" t="s">
        <v>107</v>
      </c>
      <c r="Q189" t="s">
        <v>108</v>
      </c>
      <c r="R189" t="s">
        <v>1423</v>
      </c>
      <c r="S189" t="s">
        <v>1424</v>
      </c>
      <c r="T189" t="s">
        <v>116</v>
      </c>
      <c r="U189" s="6" t="s">
        <v>1913</v>
      </c>
      <c r="V189" s="8">
        <v>48732</v>
      </c>
      <c r="W189" s="17" t="str">
        <f t="shared" si="13"/>
        <v>D4</v>
      </c>
      <c r="X189" s="6" t="s">
        <v>1916</v>
      </c>
      <c r="Y189" s="8">
        <v>1.6067471066239842</v>
      </c>
      <c r="Z189" s="21" t="str">
        <f t="shared" ca="1" si="15"/>
        <v>D4.4</v>
      </c>
      <c r="AA189">
        <v>0</v>
      </c>
      <c r="AB189">
        <v>3.8000000000000003</v>
      </c>
      <c r="AC189">
        <v>3.58</v>
      </c>
      <c r="AD189">
        <f t="shared" si="14"/>
        <v>6.14525139664805E-2</v>
      </c>
    </row>
    <row r="190" spans="1:30" x14ac:dyDescent="0.25">
      <c r="A190" t="s">
        <v>1467</v>
      </c>
      <c r="B190" t="s">
        <v>1468</v>
      </c>
      <c r="C190" t="s">
        <v>1467</v>
      </c>
      <c r="D190" t="s">
        <v>1469</v>
      </c>
      <c r="E190" t="s">
        <v>37</v>
      </c>
      <c r="F190" t="s">
        <v>19</v>
      </c>
      <c r="G190" t="s">
        <v>20</v>
      </c>
      <c r="H190" t="s">
        <v>38</v>
      </c>
      <c r="I190" t="s">
        <v>1468</v>
      </c>
      <c r="J190">
        <v>772665</v>
      </c>
      <c r="K190">
        <v>4699330</v>
      </c>
      <c r="L190" s="9" t="s">
        <v>32</v>
      </c>
      <c r="M190" t="s">
        <v>1467</v>
      </c>
      <c r="N190" t="s">
        <v>22</v>
      </c>
      <c r="O190" t="s">
        <v>29</v>
      </c>
      <c r="P190" t="s">
        <v>30</v>
      </c>
      <c r="Q190" t="s">
        <v>33</v>
      </c>
      <c r="R190" t="s">
        <v>32</v>
      </c>
      <c r="S190" t="s">
        <v>32</v>
      </c>
      <c r="T190" t="s">
        <v>32</v>
      </c>
      <c r="U190" s="6" t="s">
        <v>1913</v>
      </c>
      <c r="V190" s="8">
        <v>46746</v>
      </c>
      <c r="W190" s="17" t="str">
        <f t="shared" si="13"/>
        <v>D4</v>
      </c>
      <c r="X190" s="6" t="s">
        <v>1916</v>
      </c>
      <c r="Y190" s="8">
        <v>0.88435374149659862</v>
      </c>
      <c r="Z190" s="21" t="str">
        <f t="shared" ca="1" si="15"/>
        <v>D4.2</v>
      </c>
      <c r="AA190">
        <v>0</v>
      </c>
      <c r="AB190">
        <v>87</v>
      </c>
      <c r="AC190">
        <v>83.83</v>
      </c>
      <c r="AD190">
        <f t="shared" si="14"/>
        <v>3.7814624835977598E-2</v>
      </c>
    </row>
    <row r="191" spans="1:30" x14ac:dyDescent="0.25">
      <c r="A191" t="s">
        <v>1474</v>
      </c>
      <c r="B191" t="s">
        <v>1475</v>
      </c>
      <c r="C191" t="s">
        <v>1474</v>
      </c>
      <c r="D191" t="s">
        <v>1476</v>
      </c>
      <c r="E191" t="s">
        <v>18</v>
      </c>
      <c r="F191" t="s">
        <v>19</v>
      </c>
      <c r="G191" t="s">
        <v>20</v>
      </c>
      <c r="H191" t="s">
        <v>21</v>
      </c>
      <c r="I191" t="s">
        <v>1475</v>
      </c>
      <c r="J191" t="s">
        <v>1477</v>
      </c>
      <c r="K191" t="s">
        <v>1478</v>
      </c>
      <c r="L191" s="9" t="s">
        <v>32</v>
      </c>
      <c r="M191" t="s">
        <v>1474</v>
      </c>
      <c r="N191" t="s">
        <v>22</v>
      </c>
      <c r="O191" t="s">
        <v>66</v>
      </c>
      <c r="P191" t="s">
        <v>67</v>
      </c>
      <c r="Q191" t="s">
        <v>67</v>
      </c>
      <c r="R191" t="s">
        <v>32</v>
      </c>
      <c r="S191" t="s">
        <v>32</v>
      </c>
      <c r="T191" t="s">
        <v>32</v>
      </c>
      <c r="U191" s="6" t="s">
        <v>1913</v>
      </c>
      <c r="V191" s="8">
        <v>56828</v>
      </c>
      <c r="W191" s="17" t="str">
        <f t="shared" si="13"/>
        <v>D4</v>
      </c>
      <c r="X191" s="6" t="s">
        <v>1916</v>
      </c>
      <c r="Y191" s="8">
        <v>1.6782747941155769</v>
      </c>
      <c r="Z191" s="21" t="str">
        <f t="shared" ca="1" si="15"/>
        <v>D4.5</v>
      </c>
      <c r="AA191">
        <v>0</v>
      </c>
      <c r="AB191">
        <v>10.57</v>
      </c>
      <c r="AC191">
        <v>9.18</v>
      </c>
      <c r="AD191">
        <f t="shared" si="14"/>
        <v>0.15141612200435736</v>
      </c>
    </row>
    <row r="192" spans="1:30" x14ac:dyDescent="0.25">
      <c r="A192" t="s">
        <v>1506</v>
      </c>
      <c r="B192" t="s">
        <v>1507</v>
      </c>
      <c r="C192" t="s">
        <v>1506</v>
      </c>
      <c r="D192" t="s">
        <v>1508</v>
      </c>
      <c r="E192" t="s">
        <v>27</v>
      </c>
      <c r="F192" t="s">
        <v>19</v>
      </c>
      <c r="G192" t="s">
        <v>20</v>
      </c>
      <c r="H192" t="s">
        <v>28</v>
      </c>
      <c r="I192" t="s">
        <v>1509</v>
      </c>
      <c r="J192" t="s">
        <v>1510</v>
      </c>
      <c r="K192">
        <v>7743609</v>
      </c>
      <c r="L192" s="9" t="s">
        <v>32</v>
      </c>
      <c r="M192" t="s">
        <v>1506</v>
      </c>
      <c r="N192" t="s">
        <v>22</v>
      </c>
      <c r="O192" t="s">
        <v>41</v>
      </c>
      <c r="P192" t="s">
        <v>42</v>
      </c>
      <c r="Q192" t="s">
        <v>90</v>
      </c>
      <c r="R192" t="s">
        <v>32</v>
      </c>
      <c r="S192" t="s">
        <v>32</v>
      </c>
      <c r="T192" t="s">
        <v>32</v>
      </c>
      <c r="U192" s="6" t="s">
        <v>1913</v>
      </c>
      <c r="V192" s="8">
        <v>53547</v>
      </c>
      <c r="W192" s="17" t="str">
        <f t="shared" si="13"/>
        <v>D4</v>
      </c>
      <c r="X192" s="6" t="s">
        <v>1916</v>
      </c>
      <c r="Y192" s="8">
        <v>0.19847984014043737</v>
      </c>
      <c r="Z192" s="21" t="str">
        <f t="shared" ca="1" si="15"/>
        <v>D4.1</v>
      </c>
      <c r="AA192">
        <v>0</v>
      </c>
      <c r="AB192">
        <v>110</v>
      </c>
      <c r="AC192">
        <v>110</v>
      </c>
      <c r="AD192">
        <f t="shared" si="14"/>
        <v>0</v>
      </c>
    </row>
    <row r="193" spans="1:30" x14ac:dyDescent="0.25">
      <c r="A193" t="s">
        <v>1641</v>
      </c>
      <c r="B193" t="s">
        <v>1642</v>
      </c>
      <c r="C193" t="s">
        <v>1641</v>
      </c>
      <c r="D193" t="s">
        <v>1643</v>
      </c>
      <c r="E193" t="s">
        <v>37</v>
      </c>
      <c r="F193" t="s">
        <v>19</v>
      </c>
      <c r="G193" t="s">
        <v>20</v>
      </c>
      <c r="H193" t="s">
        <v>38</v>
      </c>
      <c r="I193" t="s">
        <v>1642</v>
      </c>
      <c r="J193">
        <v>772681</v>
      </c>
      <c r="K193">
        <v>4818566</v>
      </c>
      <c r="L193" s="9" t="s">
        <v>32</v>
      </c>
      <c r="M193" t="s">
        <v>1641</v>
      </c>
      <c r="N193" t="s">
        <v>22</v>
      </c>
      <c r="O193" t="s">
        <v>56</v>
      </c>
      <c r="P193" t="s">
        <v>57</v>
      </c>
      <c r="Q193" t="s">
        <v>59</v>
      </c>
      <c r="R193" t="s">
        <v>32</v>
      </c>
      <c r="S193" t="s">
        <v>32</v>
      </c>
      <c r="T193" t="s">
        <v>32</v>
      </c>
      <c r="U193" s="6" t="s">
        <v>1913</v>
      </c>
      <c r="V193" s="8">
        <v>53230</v>
      </c>
      <c r="W193" s="17" t="str">
        <f t="shared" si="13"/>
        <v>D4</v>
      </c>
      <c r="X193" s="6" t="s">
        <v>1916</v>
      </c>
      <c r="Y193" s="8">
        <v>0.63276347924102949</v>
      </c>
      <c r="Z193" s="21" t="str">
        <f t="shared" ca="1" si="15"/>
        <v>D4.2</v>
      </c>
      <c r="AA193">
        <v>0</v>
      </c>
      <c r="AB193">
        <v>71.31</v>
      </c>
      <c r="AC193">
        <v>70</v>
      </c>
      <c r="AD193">
        <f t="shared" si="14"/>
        <v>1.8714285714285746E-2</v>
      </c>
    </row>
    <row r="194" spans="1:30" x14ac:dyDescent="0.25">
      <c r="A194" t="s">
        <v>1658</v>
      </c>
      <c r="B194" t="s">
        <v>1659</v>
      </c>
      <c r="C194" t="s">
        <v>1658</v>
      </c>
      <c r="D194" t="s">
        <v>1660</v>
      </c>
      <c r="E194" t="s">
        <v>18</v>
      </c>
      <c r="F194" t="s">
        <v>19</v>
      </c>
      <c r="G194" t="s">
        <v>20</v>
      </c>
      <c r="H194" t="s">
        <v>21</v>
      </c>
      <c r="I194" t="s">
        <v>1661</v>
      </c>
      <c r="J194">
        <v>685003</v>
      </c>
      <c r="K194">
        <v>5939381</v>
      </c>
      <c r="L194" s="9" t="s">
        <v>32</v>
      </c>
      <c r="M194" t="s">
        <v>1658</v>
      </c>
      <c r="N194" t="s">
        <v>22</v>
      </c>
      <c r="O194" t="s">
        <v>29</v>
      </c>
      <c r="P194" t="s">
        <v>30</v>
      </c>
      <c r="Q194" t="s">
        <v>33</v>
      </c>
      <c r="R194" t="s">
        <v>32</v>
      </c>
      <c r="S194" t="s">
        <v>32</v>
      </c>
      <c r="T194" t="s">
        <v>32</v>
      </c>
      <c r="U194" s="6" t="s">
        <v>1913</v>
      </c>
      <c r="V194" s="8">
        <v>51202</v>
      </c>
      <c r="W194" s="17" t="str">
        <f t="shared" ref="W194:W257" si="16">VLOOKUP(V194,$AH$2:$AI$11,2)</f>
        <v>D4</v>
      </c>
      <c r="X194" s="6" t="s">
        <v>1916</v>
      </c>
      <c r="Y194" s="8">
        <v>0.77227452052654189</v>
      </c>
      <c r="Z194" s="21" t="str">
        <f t="shared" ca="1" si="15"/>
        <v>D4.2</v>
      </c>
      <c r="AA194">
        <v>0</v>
      </c>
      <c r="AB194">
        <v>2.3000000000000003</v>
      </c>
      <c r="AC194">
        <v>2.29</v>
      </c>
      <c r="AD194">
        <f t="shared" ref="AD194:AD257" si="17">+(AB194-AC194)/AC194</f>
        <v>4.3668122270743362E-3</v>
      </c>
    </row>
    <row r="195" spans="1:30" x14ac:dyDescent="0.25">
      <c r="A195" t="s">
        <v>1678</v>
      </c>
      <c r="B195" t="s">
        <v>1679</v>
      </c>
      <c r="C195" t="s">
        <v>1678</v>
      </c>
      <c r="D195" t="s">
        <v>1680</v>
      </c>
      <c r="E195" t="s">
        <v>37</v>
      </c>
      <c r="F195" t="s">
        <v>19</v>
      </c>
      <c r="G195" t="s">
        <v>20</v>
      </c>
      <c r="H195" t="s">
        <v>38</v>
      </c>
      <c r="I195" t="s">
        <v>1679</v>
      </c>
      <c r="J195">
        <v>289051</v>
      </c>
      <c r="K195" t="s">
        <v>1681</v>
      </c>
      <c r="L195" s="9" t="s">
        <v>1682</v>
      </c>
      <c r="M195" t="s">
        <v>1678</v>
      </c>
      <c r="N195" t="s">
        <v>22</v>
      </c>
      <c r="O195" t="s">
        <v>66</v>
      </c>
      <c r="P195" t="s">
        <v>67</v>
      </c>
      <c r="Q195" t="s">
        <v>67</v>
      </c>
      <c r="R195" t="s">
        <v>1682</v>
      </c>
      <c r="S195" t="s">
        <v>1683</v>
      </c>
      <c r="T195" t="s">
        <v>160</v>
      </c>
      <c r="U195" s="6" t="s">
        <v>1913</v>
      </c>
      <c r="V195" s="8">
        <v>56001</v>
      </c>
      <c r="W195" s="17" t="str">
        <f t="shared" si="16"/>
        <v>D4</v>
      </c>
      <c r="X195" s="6" t="s">
        <v>1916</v>
      </c>
      <c r="Y195" s="8">
        <v>1.1439438581453902</v>
      </c>
      <c r="Z195" s="21" t="str">
        <f t="shared" ref="Z195:Z258" ca="1" si="18">VLOOKUP(Y195,OFFSET($AF$1,MATCH(W195,$AF:$AF,0)-1,2,COUNTIF($AF:$AF,W195),2),2)</f>
        <v>D4.3</v>
      </c>
      <c r="AA195">
        <v>0</v>
      </c>
      <c r="AB195">
        <v>18.03</v>
      </c>
      <c r="AC195">
        <v>15.72</v>
      </c>
      <c r="AD195">
        <f t="shared" si="17"/>
        <v>0.14694656488549621</v>
      </c>
    </row>
    <row r="196" spans="1:30" x14ac:dyDescent="0.25">
      <c r="A196" t="s">
        <v>1791</v>
      </c>
      <c r="B196" t="s">
        <v>1792</v>
      </c>
      <c r="C196" t="s">
        <v>1791</v>
      </c>
      <c r="D196" t="s">
        <v>1793</v>
      </c>
      <c r="E196" t="s">
        <v>37</v>
      </c>
      <c r="F196" t="s">
        <v>19</v>
      </c>
      <c r="G196" t="s">
        <v>20</v>
      </c>
      <c r="H196" t="s">
        <v>38</v>
      </c>
      <c r="I196" t="s">
        <v>1792</v>
      </c>
      <c r="J196">
        <v>505655</v>
      </c>
      <c r="K196">
        <v>4892054</v>
      </c>
      <c r="L196" s="9" t="s">
        <v>32</v>
      </c>
      <c r="M196" t="s">
        <v>1791</v>
      </c>
      <c r="N196" t="s">
        <v>22</v>
      </c>
      <c r="O196" t="s">
        <v>41</v>
      </c>
      <c r="P196" t="s">
        <v>42</v>
      </c>
      <c r="Q196" t="s">
        <v>90</v>
      </c>
      <c r="R196" t="s">
        <v>32</v>
      </c>
      <c r="S196" t="s">
        <v>32</v>
      </c>
      <c r="T196" t="s">
        <v>32</v>
      </c>
      <c r="U196" s="6" t="s">
        <v>1913</v>
      </c>
      <c r="V196" s="8">
        <v>51588</v>
      </c>
      <c r="W196" s="17" t="str">
        <f t="shared" si="16"/>
        <v>D4</v>
      </c>
      <c r="X196" s="6" t="s">
        <v>1916</v>
      </c>
      <c r="Y196" s="8">
        <v>0.86332092734744514</v>
      </c>
      <c r="Z196" s="21" t="str">
        <f t="shared" ca="1" si="18"/>
        <v>D4.2</v>
      </c>
      <c r="AA196">
        <v>0</v>
      </c>
      <c r="AB196">
        <v>68.070000000000007</v>
      </c>
      <c r="AC196">
        <v>58.7</v>
      </c>
      <c r="AD196">
        <f t="shared" si="17"/>
        <v>0.15962521294718918</v>
      </c>
    </row>
    <row r="197" spans="1:30" x14ac:dyDescent="0.25">
      <c r="A197" t="s">
        <v>1804</v>
      </c>
      <c r="B197" t="s">
        <v>1805</v>
      </c>
      <c r="C197" t="s">
        <v>1804</v>
      </c>
      <c r="D197" t="s">
        <v>1806</v>
      </c>
      <c r="E197" t="s">
        <v>37</v>
      </c>
      <c r="F197" t="s">
        <v>19</v>
      </c>
      <c r="G197" t="s">
        <v>20</v>
      </c>
      <c r="H197" t="s">
        <v>38</v>
      </c>
      <c r="I197" t="s">
        <v>1805</v>
      </c>
      <c r="J197">
        <v>892805</v>
      </c>
      <c r="K197">
        <v>7794748</v>
      </c>
      <c r="L197" s="9" t="s">
        <v>1807</v>
      </c>
      <c r="M197" t="s">
        <v>1804</v>
      </c>
      <c r="N197" t="s">
        <v>22</v>
      </c>
      <c r="O197" t="s">
        <v>23</v>
      </c>
      <c r="P197" t="s">
        <v>24</v>
      </c>
      <c r="Q197" t="s">
        <v>44</v>
      </c>
      <c r="R197" t="s">
        <v>1807</v>
      </c>
      <c r="S197" t="s">
        <v>1340</v>
      </c>
      <c r="T197" t="s">
        <v>116</v>
      </c>
      <c r="U197" s="6" t="s">
        <v>1913</v>
      </c>
      <c r="V197" s="8">
        <v>64600</v>
      </c>
      <c r="W197" s="17" t="str">
        <f t="shared" si="16"/>
        <v>D4</v>
      </c>
      <c r="X197" s="6" t="s">
        <v>1916</v>
      </c>
      <c r="Y197" s="8">
        <v>1.3690712074303406</v>
      </c>
      <c r="Z197" s="21" t="str">
        <f t="shared" ca="1" si="18"/>
        <v>D4.4</v>
      </c>
      <c r="AA197">
        <v>0</v>
      </c>
      <c r="AB197">
        <v>7.9</v>
      </c>
      <c r="AC197">
        <v>6.3500000000000005</v>
      </c>
      <c r="AD197">
        <f t="shared" si="17"/>
        <v>0.24409448818897633</v>
      </c>
    </row>
    <row r="198" spans="1:30" x14ac:dyDescent="0.25">
      <c r="A198" t="s">
        <v>1819</v>
      </c>
      <c r="B198" t="s">
        <v>1820</v>
      </c>
      <c r="C198" t="s">
        <v>1819</v>
      </c>
      <c r="D198" t="s">
        <v>1821</v>
      </c>
      <c r="E198" t="s">
        <v>18</v>
      </c>
      <c r="F198" t="s">
        <v>19</v>
      </c>
      <c r="G198" t="s">
        <v>20</v>
      </c>
      <c r="H198" t="s">
        <v>21</v>
      </c>
      <c r="I198" t="s">
        <v>1820</v>
      </c>
      <c r="J198">
        <v>413687</v>
      </c>
      <c r="K198" t="s">
        <v>1822</v>
      </c>
      <c r="L198" s="9" t="s">
        <v>32</v>
      </c>
      <c r="M198" t="s">
        <v>1819</v>
      </c>
      <c r="N198" t="s">
        <v>22</v>
      </c>
      <c r="O198" t="s">
        <v>29</v>
      </c>
      <c r="P198" t="s">
        <v>30</v>
      </c>
      <c r="Q198" t="s">
        <v>33</v>
      </c>
      <c r="R198" t="s">
        <v>32</v>
      </c>
      <c r="S198" t="s">
        <v>32</v>
      </c>
      <c r="T198" t="s">
        <v>32</v>
      </c>
      <c r="U198" s="6" t="s">
        <v>1913</v>
      </c>
      <c r="V198" s="8">
        <v>63546</v>
      </c>
      <c r="W198" s="17" t="str">
        <f t="shared" si="16"/>
        <v>D4</v>
      </c>
      <c r="X198" s="6" t="s">
        <v>1916</v>
      </c>
      <c r="Y198" s="8">
        <v>0.773612815912882</v>
      </c>
      <c r="Z198" s="21" t="str">
        <f t="shared" ca="1" si="18"/>
        <v>D4.2</v>
      </c>
      <c r="AA198">
        <v>0</v>
      </c>
      <c r="AB198">
        <v>20.45</v>
      </c>
      <c r="AC198">
        <v>20.650000000000002</v>
      </c>
      <c r="AD198">
        <f t="shared" si="17"/>
        <v>-9.6852300242132108E-3</v>
      </c>
    </row>
    <row r="199" spans="1:30" x14ac:dyDescent="0.25">
      <c r="A199" t="s">
        <v>1896</v>
      </c>
      <c r="B199" t="s">
        <v>1897</v>
      </c>
      <c r="C199" t="s">
        <v>1896</v>
      </c>
      <c r="D199" t="s">
        <v>1898</v>
      </c>
      <c r="E199" t="s">
        <v>37</v>
      </c>
      <c r="F199" t="s">
        <v>19</v>
      </c>
      <c r="G199" t="s">
        <v>20</v>
      </c>
      <c r="H199" t="s">
        <v>38</v>
      </c>
      <c r="I199" t="s">
        <v>1897</v>
      </c>
      <c r="J199" t="s">
        <v>1899</v>
      </c>
      <c r="K199" t="s">
        <v>1900</v>
      </c>
      <c r="L199" s="9" t="s">
        <v>32</v>
      </c>
      <c r="M199" t="s">
        <v>1896</v>
      </c>
      <c r="N199" t="s">
        <v>22</v>
      </c>
      <c r="O199" t="s">
        <v>66</v>
      </c>
      <c r="P199" t="s">
        <v>67</v>
      </c>
      <c r="Q199" t="s">
        <v>67</v>
      </c>
      <c r="R199" t="s">
        <v>32</v>
      </c>
      <c r="S199" t="s">
        <v>32</v>
      </c>
      <c r="T199" t="s">
        <v>32</v>
      </c>
      <c r="U199" s="6" t="s">
        <v>1913</v>
      </c>
      <c r="V199" s="8">
        <v>46937</v>
      </c>
      <c r="W199" s="17" t="str">
        <f t="shared" si="16"/>
        <v>D4</v>
      </c>
      <c r="X199" s="6" t="s">
        <v>1916</v>
      </c>
      <c r="Y199" s="8">
        <v>0.54421884653897779</v>
      </c>
      <c r="Z199" s="21" t="str">
        <f t="shared" ca="1" si="18"/>
        <v>D4.1</v>
      </c>
      <c r="AA199">
        <v>0</v>
      </c>
      <c r="AB199">
        <v>7.98</v>
      </c>
      <c r="AC199">
        <v>7.2600000000000007</v>
      </c>
      <c r="AD199">
        <f t="shared" si="17"/>
        <v>9.9173553719008226E-2</v>
      </c>
    </row>
    <row r="200" spans="1:30" x14ac:dyDescent="0.25">
      <c r="A200" t="s">
        <v>87</v>
      </c>
      <c r="B200" t="s">
        <v>88</v>
      </c>
      <c r="C200" t="s">
        <v>87</v>
      </c>
      <c r="D200" t="s">
        <v>89</v>
      </c>
      <c r="E200" t="s">
        <v>37</v>
      </c>
      <c r="F200" t="s">
        <v>19</v>
      </c>
      <c r="G200" t="s">
        <v>20</v>
      </c>
      <c r="H200" t="s">
        <v>38</v>
      </c>
      <c r="I200" t="s">
        <v>88</v>
      </c>
      <c r="J200">
        <v>142841</v>
      </c>
      <c r="K200">
        <v>4434296</v>
      </c>
      <c r="L200" s="9" t="s">
        <v>32</v>
      </c>
      <c r="M200" t="s">
        <v>87</v>
      </c>
      <c r="N200" t="s">
        <v>22</v>
      </c>
      <c r="O200" t="s">
        <v>41</v>
      </c>
      <c r="P200" t="s">
        <v>42</v>
      </c>
      <c r="Q200" t="s">
        <v>90</v>
      </c>
      <c r="R200" t="s">
        <v>32</v>
      </c>
      <c r="S200" t="s">
        <v>32</v>
      </c>
      <c r="T200" t="s">
        <v>32</v>
      </c>
      <c r="U200" s="6" t="s">
        <v>1913</v>
      </c>
      <c r="V200" s="8">
        <v>107369</v>
      </c>
      <c r="W200" s="17" t="str">
        <f t="shared" si="16"/>
        <v>D5</v>
      </c>
      <c r="X200" s="6" t="s">
        <v>1916</v>
      </c>
      <c r="Y200" s="8">
        <v>0.58534586333112915</v>
      </c>
      <c r="Z200" s="21" t="str">
        <f t="shared" ca="1" si="18"/>
        <v>D5.3</v>
      </c>
      <c r="AA200">
        <v>0</v>
      </c>
      <c r="AB200">
        <v>32.230000000000004</v>
      </c>
      <c r="AC200">
        <v>31.5</v>
      </c>
      <c r="AD200">
        <f t="shared" si="17"/>
        <v>2.3174603174603303E-2</v>
      </c>
    </row>
    <row r="201" spans="1:30" x14ac:dyDescent="0.25">
      <c r="A201" t="s">
        <v>172</v>
      </c>
      <c r="B201" t="s">
        <v>173</v>
      </c>
      <c r="C201" t="s">
        <v>172</v>
      </c>
      <c r="D201" t="s">
        <v>174</v>
      </c>
      <c r="E201" t="s">
        <v>37</v>
      </c>
      <c r="F201" t="s">
        <v>19</v>
      </c>
      <c r="G201" t="s">
        <v>20</v>
      </c>
      <c r="H201" t="s">
        <v>38</v>
      </c>
      <c r="I201" t="s">
        <v>173</v>
      </c>
      <c r="J201" t="s">
        <v>175</v>
      </c>
      <c r="K201">
        <v>7305195</v>
      </c>
      <c r="L201" s="9" t="s">
        <v>32</v>
      </c>
      <c r="M201" t="s">
        <v>172</v>
      </c>
      <c r="N201" t="s">
        <v>22</v>
      </c>
      <c r="O201" t="s">
        <v>41</v>
      </c>
      <c r="P201" t="s">
        <v>42</v>
      </c>
      <c r="Q201" t="s">
        <v>43</v>
      </c>
      <c r="R201" t="s">
        <v>32</v>
      </c>
      <c r="S201" t="s">
        <v>32</v>
      </c>
      <c r="T201" t="s">
        <v>32</v>
      </c>
      <c r="U201" s="6" t="s">
        <v>1913</v>
      </c>
      <c r="V201" s="8">
        <v>90569</v>
      </c>
      <c r="W201" s="17" t="str">
        <f t="shared" si="16"/>
        <v>D5</v>
      </c>
      <c r="X201" s="6" t="s">
        <v>1916</v>
      </c>
      <c r="Y201" s="8">
        <v>0.50127527078801792</v>
      </c>
      <c r="Z201" s="21" t="str">
        <f t="shared" ca="1" si="18"/>
        <v>D5.2</v>
      </c>
      <c r="AA201">
        <v>0</v>
      </c>
      <c r="AB201">
        <v>3.85</v>
      </c>
      <c r="AC201">
        <v>3.5100000000000002</v>
      </c>
      <c r="AD201">
        <f t="shared" si="17"/>
        <v>9.6866096866096818E-2</v>
      </c>
    </row>
    <row r="202" spans="1:30" x14ac:dyDescent="0.25">
      <c r="A202" t="s">
        <v>192</v>
      </c>
      <c r="B202" t="s">
        <v>193</v>
      </c>
      <c r="C202" t="s">
        <v>192</v>
      </c>
      <c r="D202" t="s">
        <v>194</v>
      </c>
      <c r="E202" t="s">
        <v>37</v>
      </c>
      <c r="F202" t="s">
        <v>19</v>
      </c>
      <c r="G202" t="s">
        <v>20</v>
      </c>
      <c r="H202" t="s">
        <v>38</v>
      </c>
      <c r="I202" t="s">
        <v>195</v>
      </c>
      <c r="J202">
        <v>276706</v>
      </c>
      <c r="K202">
        <v>5869240</v>
      </c>
      <c r="L202" s="9" t="s">
        <v>32</v>
      </c>
      <c r="M202" t="s">
        <v>192</v>
      </c>
      <c r="N202" t="s">
        <v>22</v>
      </c>
      <c r="O202" t="s">
        <v>23</v>
      </c>
      <c r="P202" t="s">
        <v>24</v>
      </c>
      <c r="Q202" t="s">
        <v>25</v>
      </c>
      <c r="R202" t="s">
        <v>32</v>
      </c>
      <c r="S202" t="s">
        <v>32</v>
      </c>
      <c r="T202" t="s">
        <v>32</v>
      </c>
      <c r="U202" s="6" t="s">
        <v>1913</v>
      </c>
      <c r="V202" s="8">
        <v>93216</v>
      </c>
      <c r="W202" s="17" t="str">
        <f t="shared" si="16"/>
        <v>D5</v>
      </c>
      <c r="X202" s="6" t="s">
        <v>1916</v>
      </c>
      <c r="Y202" s="8">
        <v>0.14317284586337109</v>
      </c>
      <c r="Z202" s="21" t="str">
        <f t="shared" ca="1" si="18"/>
        <v>D5.1</v>
      </c>
      <c r="AA202">
        <v>0</v>
      </c>
      <c r="AB202">
        <v>15.22</v>
      </c>
      <c r="AC202">
        <v>14.48</v>
      </c>
      <c r="AD202">
        <f t="shared" si="17"/>
        <v>5.1104972375690623E-2</v>
      </c>
    </row>
    <row r="203" spans="1:30" x14ac:dyDescent="0.25">
      <c r="A203" t="s">
        <v>208</v>
      </c>
      <c r="B203" t="s">
        <v>209</v>
      </c>
      <c r="C203" t="s">
        <v>208</v>
      </c>
      <c r="D203" t="s">
        <v>210</v>
      </c>
      <c r="E203" t="s">
        <v>37</v>
      </c>
      <c r="F203" t="s">
        <v>19</v>
      </c>
      <c r="G203" t="s">
        <v>20</v>
      </c>
      <c r="H203" t="s">
        <v>38</v>
      </c>
      <c r="I203" t="s">
        <v>209</v>
      </c>
      <c r="J203">
        <v>673926</v>
      </c>
      <c r="K203" t="s">
        <v>211</v>
      </c>
      <c r="L203" s="9" t="s">
        <v>32</v>
      </c>
      <c r="M203" t="s">
        <v>208</v>
      </c>
      <c r="N203" t="s">
        <v>22</v>
      </c>
      <c r="O203" t="s">
        <v>51</v>
      </c>
      <c r="P203" t="s">
        <v>52</v>
      </c>
      <c r="Q203" t="s">
        <v>52</v>
      </c>
      <c r="R203" t="s">
        <v>32</v>
      </c>
      <c r="S203" t="s">
        <v>32</v>
      </c>
      <c r="T203" t="s">
        <v>32</v>
      </c>
      <c r="U203" s="6" t="s">
        <v>1913</v>
      </c>
      <c r="V203" s="8">
        <v>100548</v>
      </c>
      <c r="W203" s="17" t="str">
        <f t="shared" si="16"/>
        <v>D5</v>
      </c>
      <c r="X203" s="6" t="s">
        <v>1916</v>
      </c>
      <c r="Y203" s="8">
        <v>0.64247921390778528</v>
      </c>
      <c r="Z203" s="21" t="str">
        <f t="shared" ca="1" si="18"/>
        <v>D5.3</v>
      </c>
      <c r="AA203">
        <v>0</v>
      </c>
      <c r="AB203">
        <v>10.25</v>
      </c>
      <c r="AC203">
        <v>10.64</v>
      </c>
      <c r="AD203">
        <f t="shared" si="17"/>
        <v>-3.6654135338345918E-2</v>
      </c>
    </row>
    <row r="204" spans="1:30" x14ac:dyDescent="0.25">
      <c r="A204" t="s">
        <v>225</v>
      </c>
      <c r="B204" t="s">
        <v>226</v>
      </c>
      <c r="C204" t="s">
        <v>225</v>
      </c>
      <c r="D204" t="s">
        <v>227</v>
      </c>
      <c r="E204" t="s">
        <v>37</v>
      </c>
      <c r="F204" t="s">
        <v>19</v>
      </c>
      <c r="G204" t="s">
        <v>20</v>
      </c>
      <c r="H204" t="s">
        <v>38</v>
      </c>
      <c r="I204" t="s">
        <v>226</v>
      </c>
      <c r="J204">
        <v>692895</v>
      </c>
      <c r="K204">
        <v>5672084</v>
      </c>
      <c r="L204" s="9" t="s">
        <v>228</v>
      </c>
      <c r="M204" t="s">
        <v>225</v>
      </c>
      <c r="N204" t="s">
        <v>22</v>
      </c>
      <c r="O204" t="s">
        <v>66</v>
      </c>
      <c r="P204" t="s">
        <v>67</v>
      </c>
      <c r="Q204" t="s">
        <v>67</v>
      </c>
      <c r="R204" t="s">
        <v>228</v>
      </c>
      <c r="S204" t="s">
        <v>229</v>
      </c>
      <c r="T204" t="s">
        <v>181</v>
      </c>
      <c r="U204" s="6" t="s">
        <v>1913</v>
      </c>
      <c r="V204" s="8">
        <v>106684</v>
      </c>
      <c r="W204" s="17" t="str">
        <f t="shared" si="16"/>
        <v>D5</v>
      </c>
      <c r="X204" s="6" t="s">
        <v>1916</v>
      </c>
      <c r="Y204" s="8">
        <v>0.86730906227737992</v>
      </c>
      <c r="Z204" s="21" t="str">
        <f t="shared" ca="1" si="18"/>
        <v>D5.4</v>
      </c>
      <c r="AA204">
        <v>0</v>
      </c>
      <c r="AB204">
        <v>27</v>
      </c>
      <c r="AC204">
        <v>23.700000000000003</v>
      </c>
      <c r="AD204">
        <f t="shared" si="17"/>
        <v>0.13924050632911378</v>
      </c>
    </row>
    <row r="205" spans="1:30" x14ac:dyDescent="0.25">
      <c r="A205" t="s">
        <v>263</v>
      </c>
      <c r="B205" t="s">
        <v>264</v>
      </c>
      <c r="C205" t="s">
        <v>263</v>
      </c>
      <c r="D205" t="s">
        <v>265</v>
      </c>
      <c r="E205" t="s">
        <v>37</v>
      </c>
      <c r="F205" t="s">
        <v>19</v>
      </c>
      <c r="G205" t="s">
        <v>20</v>
      </c>
      <c r="H205" t="s">
        <v>38</v>
      </c>
      <c r="I205" t="s">
        <v>266</v>
      </c>
      <c r="J205">
        <v>885741</v>
      </c>
      <c r="K205" t="s">
        <v>267</v>
      </c>
      <c r="L205" s="9" t="s">
        <v>32</v>
      </c>
      <c r="M205" t="s">
        <v>263</v>
      </c>
      <c r="N205" t="s">
        <v>22</v>
      </c>
      <c r="O205" t="s">
        <v>51</v>
      </c>
      <c r="P205" t="s">
        <v>52</v>
      </c>
      <c r="Q205" t="s">
        <v>52</v>
      </c>
      <c r="R205" t="s">
        <v>32</v>
      </c>
      <c r="S205" t="s">
        <v>32</v>
      </c>
      <c r="T205" t="s">
        <v>32</v>
      </c>
      <c r="U205" s="6" t="s">
        <v>1913</v>
      </c>
      <c r="V205" s="8">
        <v>66924</v>
      </c>
      <c r="W205" s="17" t="str">
        <f t="shared" si="16"/>
        <v>D5</v>
      </c>
      <c r="X205" s="6" t="s">
        <v>1916</v>
      </c>
      <c r="Y205" s="8">
        <v>0.69315940469786619</v>
      </c>
      <c r="Z205" s="21" t="str">
        <f t="shared" ca="1" si="18"/>
        <v>D5.3</v>
      </c>
      <c r="AA205">
        <v>0</v>
      </c>
      <c r="AB205">
        <v>14.84</v>
      </c>
      <c r="AC205">
        <v>12.14</v>
      </c>
      <c r="AD205">
        <f t="shared" si="17"/>
        <v>0.22240527182866551</v>
      </c>
    </row>
    <row r="206" spans="1:30" x14ac:dyDescent="0.25">
      <c r="A206" t="s">
        <v>273</v>
      </c>
      <c r="B206" t="s">
        <v>274</v>
      </c>
      <c r="C206" t="s">
        <v>273</v>
      </c>
      <c r="D206" t="s">
        <v>275</v>
      </c>
      <c r="E206" t="s">
        <v>37</v>
      </c>
      <c r="F206" t="s">
        <v>19</v>
      </c>
      <c r="G206" t="s">
        <v>20</v>
      </c>
      <c r="H206" t="s">
        <v>38</v>
      </c>
      <c r="I206" t="s">
        <v>276</v>
      </c>
      <c r="J206">
        <v>672581</v>
      </c>
      <c r="K206">
        <v>5700974</v>
      </c>
      <c r="L206" s="9" t="s">
        <v>32</v>
      </c>
      <c r="M206" t="s">
        <v>273</v>
      </c>
      <c r="N206" t="s">
        <v>22</v>
      </c>
      <c r="O206" t="s">
        <v>41</v>
      </c>
      <c r="P206" t="s">
        <v>42</v>
      </c>
      <c r="Q206" t="s">
        <v>277</v>
      </c>
      <c r="R206" t="s">
        <v>32</v>
      </c>
      <c r="S206" t="s">
        <v>32</v>
      </c>
      <c r="T206" t="s">
        <v>32</v>
      </c>
      <c r="U206" s="6" t="s">
        <v>1913</v>
      </c>
      <c r="V206" s="8">
        <v>101326</v>
      </c>
      <c r="W206" s="17" t="str">
        <f t="shared" si="16"/>
        <v>D5</v>
      </c>
      <c r="X206" s="6" t="s">
        <v>1916</v>
      </c>
      <c r="Y206" s="8">
        <v>0.78527722400963229</v>
      </c>
      <c r="Z206" s="21" t="str">
        <f t="shared" ca="1" si="18"/>
        <v>D5.3</v>
      </c>
      <c r="AA206">
        <v>0</v>
      </c>
      <c r="AB206">
        <v>21.35</v>
      </c>
      <c r="AC206">
        <v>16.400000000000002</v>
      </c>
      <c r="AD206">
        <f t="shared" si="17"/>
        <v>0.30182926829268286</v>
      </c>
    </row>
    <row r="207" spans="1:30" x14ac:dyDescent="0.25">
      <c r="A207" t="s">
        <v>297</v>
      </c>
      <c r="B207" t="s">
        <v>298</v>
      </c>
      <c r="C207" t="s">
        <v>297</v>
      </c>
      <c r="D207" t="s">
        <v>299</v>
      </c>
      <c r="E207" t="s">
        <v>37</v>
      </c>
      <c r="F207" t="s">
        <v>19</v>
      </c>
      <c r="G207" t="s">
        <v>20</v>
      </c>
      <c r="H207" t="s">
        <v>38</v>
      </c>
      <c r="I207" t="s">
        <v>298</v>
      </c>
      <c r="J207" t="s">
        <v>300</v>
      </c>
      <c r="K207" t="s">
        <v>301</v>
      </c>
      <c r="L207" s="9" t="s">
        <v>32</v>
      </c>
      <c r="M207" t="s">
        <v>297</v>
      </c>
      <c r="N207" t="s">
        <v>22</v>
      </c>
      <c r="O207" t="s">
        <v>51</v>
      </c>
      <c r="P207" t="s">
        <v>52</v>
      </c>
      <c r="Q207" t="s">
        <v>52</v>
      </c>
      <c r="R207" t="s">
        <v>32</v>
      </c>
      <c r="S207" t="s">
        <v>32</v>
      </c>
      <c r="T207" t="s">
        <v>32</v>
      </c>
      <c r="U207" s="6" t="s">
        <v>1913</v>
      </c>
      <c r="V207" s="8">
        <v>77640</v>
      </c>
      <c r="W207" s="17" t="str">
        <f t="shared" si="16"/>
        <v>D5</v>
      </c>
      <c r="X207" s="6" t="s">
        <v>1916</v>
      </c>
      <c r="Y207" s="8">
        <v>0.15124149922720245</v>
      </c>
      <c r="Z207" s="21" t="str">
        <f t="shared" ca="1" si="18"/>
        <v>D5.1</v>
      </c>
      <c r="AA207">
        <v>0</v>
      </c>
      <c r="AB207">
        <v>8.06</v>
      </c>
      <c r="AC207">
        <v>4.28</v>
      </c>
      <c r="AD207">
        <f t="shared" si="17"/>
        <v>0.88317757009345799</v>
      </c>
    </row>
    <row r="208" spans="1:30" x14ac:dyDescent="0.25">
      <c r="A208" t="s">
        <v>328</v>
      </c>
      <c r="B208" t="s">
        <v>329</v>
      </c>
      <c r="C208" t="s">
        <v>328</v>
      </c>
      <c r="D208" t="s">
        <v>330</v>
      </c>
      <c r="E208" t="s">
        <v>37</v>
      </c>
      <c r="F208" t="s">
        <v>19</v>
      </c>
      <c r="G208" t="s">
        <v>20</v>
      </c>
      <c r="H208" t="s">
        <v>38</v>
      </c>
      <c r="I208" t="s">
        <v>331</v>
      </c>
      <c r="J208">
        <v>755549</v>
      </c>
      <c r="K208">
        <v>5286173</v>
      </c>
      <c r="L208" s="9" t="s">
        <v>32</v>
      </c>
      <c r="M208" t="s">
        <v>328</v>
      </c>
      <c r="N208" t="s">
        <v>22</v>
      </c>
      <c r="O208" t="s">
        <v>56</v>
      </c>
      <c r="P208" t="s">
        <v>57</v>
      </c>
      <c r="Q208" t="s">
        <v>207</v>
      </c>
      <c r="R208" t="s">
        <v>32</v>
      </c>
      <c r="S208" t="s">
        <v>32</v>
      </c>
      <c r="T208" t="s">
        <v>32</v>
      </c>
      <c r="U208" s="6" t="s">
        <v>1913</v>
      </c>
      <c r="V208" s="8">
        <v>116732</v>
      </c>
      <c r="W208" s="17" t="str">
        <f t="shared" si="16"/>
        <v>D5</v>
      </c>
      <c r="X208" s="6" t="s">
        <v>1916</v>
      </c>
      <c r="Y208" s="8">
        <v>1.4637802830414968</v>
      </c>
      <c r="Z208" s="21" t="str">
        <f t="shared" ca="1" si="18"/>
        <v>D5.4</v>
      </c>
      <c r="AA208">
        <v>0</v>
      </c>
      <c r="AB208">
        <v>67.67</v>
      </c>
      <c r="AC208">
        <v>69</v>
      </c>
      <c r="AD208">
        <f t="shared" si="17"/>
        <v>-1.9275362318840555E-2</v>
      </c>
    </row>
    <row r="209" spans="1:30" x14ac:dyDescent="0.25">
      <c r="A209" t="s">
        <v>407</v>
      </c>
      <c r="B209" t="s">
        <v>408</v>
      </c>
      <c r="C209" t="s">
        <v>407</v>
      </c>
      <c r="D209" t="s">
        <v>409</v>
      </c>
      <c r="E209" t="s">
        <v>37</v>
      </c>
      <c r="F209" t="s">
        <v>19</v>
      </c>
      <c r="G209" t="s">
        <v>20</v>
      </c>
      <c r="H209" t="s">
        <v>38</v>
      </c>
      <c r="I209" t="s">
        <v>408</v>
      </c>
      <c r="J209" t="s">
        <v>410</v>
      </c>
      <c r="K209" t="s">
        <v>411</v>
      </c>
      <c r="L209" s="9" t="s">
        <v>32</v>
      </c>
      <c r="M209" t="s">
        <v>407</v>
      </c>
      <c r="N209" t="s">
        <v>22</v>
      </c>
      <c r="O209" t="s">
        <v>56</v>
      </c>
      <c r="P209" t="s">
        <v>57</v>
      </c>
      <c r="Q209" t="s">
        <v>59</v>
      </c>
      <c r="R209" t="s">
        <v>32</v>
      </c>
      <c r="S209" t="s">
        <v>32</v>
      </c>
      <c r="T209" t="s">
        <v>32</v>
      </c>
      <c r="U209" s="6" t="s">
        <v>1913</v>
      </c>
      <c r="V209" s="8">
        <v>103741</v>
      </c>
      <c r="W209" s="17" t="str">
        <f t="shared" si="16"/>
        <v>D5</v>
      </c>
      <c r="X209" s="6" t="s">
        <v>1916</v>
      </c>
      <c r="Y209" s="8">
        <v>1.4305048148755073</v>
      </c>
      <c r="Z209" s="21" t="str">
        <f t="shared" ca="1" si="18"/>
        <v>D5.4</v>
      </c>
      <c r="AA209">
        <v>0</v>
      </c>
      <c r="AB209">
        <v>3.33</v>
      </c>
      <c r="AC209">
        <v>3.24</v>
      </c>
      <c r="AD209">
        <f t="shared" si="17"/>
        <v>2.7777777777777731E-2</v>
      </c>
    </row>
    <row r="210" spans="1:30" x14ac:dyDescent="0.25">
      <c r="A210" t="s">
        <v>614</v>
      </c>
      <c r="B210" t="s">
        <v>615</v>
      </c>
      <c r="C210" t="s">
        <v>614</v>
      </c>
      <c r="D210" t="s">
        <v>616</v>
      </c>
      <c r="E210" t="s">
        <v>18</v>
      </c>
      <c r="F210" t="s">
        <v>19</v>
      </c>
      <c r="G210" t="s">
        <v>20</v>
      </c>
      <c r="H210" t="s">
        <v>21</v>
      </c>
      <c r="I210" t="s">
        <v>615</v>
      </c>
      <c r="J210" t="s">
        <v>617</v>
      </c>
      <c r="K210" t="s">
        <v>618</v>
      </c>
      <c r="L210" s="9" t="s">
        <v>32</v>
      </c>
      <c r="M210" t="s">
        <v>614</v>
      </c>
      <c r="N210" t="s">
        <v>22</v>
      </c>
      <c r="O210" t="s">
        <v>302</v>
      </c>
      <c r="P210" t="s">
        <v>324</v>
      </c>
      <c r="Q210" t="s">
        <v>324</v>
      </c>
      <c r="R210" t="s">
        <v>32</v>
      </c>
      <c r="S210" t="s">
        <v>32</v>
      </c>
      <c r="T210" t="s">
        <v>32</v>
      </c>
      <c r="U210" s="6" t="s">
        <v>1913</v>
      </c>
      <c r="V210" s="8">
        <v>68584</v>
      </c>
      <c r="W210" s="17" t="str">
        <f t="shared" si="16"/>
        <v>D5</v>
      </c>
      <c r="X210" s="6" t="s">
        <v>1916</v>
      </c>
      <c r="Y210" s="8">
        <v>3.7909716551965476E-2</v>
      </c>
      <c r="Z210" s="21" t="str">
        <f t="shared" ca="1" si="18"/>
        <v>D5.1</v>
      </c>
      <c r="AA210">
        <v>0</v>
      </c>
      <c r="AB210">
        <v>16.150000000000002</v>
      </c>
      <c r="AC210">
        <v>13.72</v>
      </c>
      <c r="AD210">
        <f t="shared" si="17"/>
        <v>0.1771137026239068</v>
      </c>
    </row>
    <row r="211" spans="1:30" x14ac:dyDescent="0.25">
      <c r="A211" t="s">
        <v>676</v>
      </c>
      <c r="B211" t="s">
        <v>677</v>
      </c>
      <c r="C211" t="s">
        <v>676</v>
      </c>
      <c r="D211" t="s">
        <v>678</v>
      </c>
      <c r="E211" t="s">
        <v>37</v>
      </c>
      <c r="F211" t="s">
        <v>19</v>
      </c>
      <c r="G211" t="s">
        <v>20</v>
      </c>
      <c r="H211" t="s">
        <v>38</v>
      </c>
      <c r="I211" t="s">
        <v>677</v>
      </c>
      <c r="J211" t="s">
        <v>679</v>
      </c>
      <c r="K211" t="s">
        <v>680</v>
      </c>
      <c r="L211" s="9" t="s">
        <v>32</v>
      </c>
      <c r="M211" t="s">
        <v>676</v>
      </c>
      <c r="N211" t="s">
        <v>22</v>
      </c>
      <c r="O211" t="s">
        <v>29</v>
      </c>
      <c r="P211" t="s">
        <v>30</v>
      </c>
      <c r="Q211" t="s">
        <v>33</v>
      </c>
      <c r="R211" t="s">
        <v>32</v>
      </c>
      <c r="S211" t="s">
        <v>32</v>
      </c>
      <c r="T211" t="s">
        <v>32</v>
      </c>
      <c r="U211" s="6" t="s">
        <v>1913</v>
      </c>
      <c r="V211" s="8">
        <v>81794</v>
      </c>
      <c r="W211" s="17" t="str">
        <f t="shared" si="16"/>
        <v>D5</v>
      </c>
      <c r="X211" s="6" t="s">
        <v>1916</v>
      </c>
      <c r="Y211" s="8">
        <v>0.55605545639044429</v>
      </c>
      <c r="Z211" s="21" t="str">
        <f t="shared" ca="1" si="18"/>
        <v>D5.2</v>
      </c>
      <c r="AA211">
        <v>0</v>
      </c>
      <c r="AB211">
        <v>12</v>
      </c>
      <c r="AC211">
        <v>12.690000000000001</v>
      </c>
      <c r="AD211">
        <f t="shared" si="17"/>
        <v>-5.4373522458628934E-2</v>
      </c>
    </row>
    <row r="212" spans="1:30" x14ac:dyDescent="0.25">
      <c r="A212" t="s">
        <v>747</v>
      </c>
      <c r="B212" t="s">
        <v>748</v>
      </c>
      <c r="C212" t="s">
        <v>747</v>
      </c>
      <c r="D212" t="s">
        <v>749</v>
      </c>
      <c r="E212" t="s">
        <v>37</v>
      </c>
      <c r="F212" t="s">
        <v>19</v>
      </c>
      <c r="G212" t="s">
        <v>20</v>
      </c>
      <c r="H212" t="s">
        <v>38</v>
      </c>
      <c r="I212" t="s">
        <v>750</v>
      </c>
      <c r="J212" t="s">
        <v>751</v>
      </c>
      <c r="K212" t="s">
        <v>752</v>
      </c>
      <c r="L212" s="9" t="s">
        <v>753</v>
      </c>
      <c r="M212" t="s">
        <v>747</v>
      </c>
      <c r="N212" t="s">
        <v>22</v>
      </c>
      <c r="O212" t="s">
        <v>23</v>
      </c>
      <c r="P212" t="s">
        <v>24</v>
      </c>
      <c r="Q212" t="s">
        <v>25</v>
      </c>
      <c r="R212" t="s">
        <v>753</v>
      </c>
      <c r="S212" t="s">
        <v>754</v>
      </c>
      <c r="T212" t="s">
        <v>116</v>
      </c>
      <c r="U212" s="6" t="s">
        <v>1913</v>
      </c>
      <c r="V212" s="8">
        <v>91170</v>
      </c>
      <c r="W212" s="17" t="str">
        <f t="shared" si="16"/>
        <v>D5</v>
      </c>
      <c r="X212" s="6" t="s">
        <v>1916</v>
      </c>
      <c r="Y212" s="8">
        <v>1.6621256992431721</v>
      </c>
      <c r="Z212" s="21" t="str">
        <f t="shared" ca="1" si="18"/>
        <v>D5.5</v>
      </c>
      <c r="AA212">
        <v>0</v>
      </c>
      <c r="AB212">
        <v>3.6700000000000004</v>
      </c>
      <c r="AC212">
        <v>3.3800000000000003</v>
      </c>
      <c r="AD212">
        <f t="shared" si="17"/>
        <v>8.5798816568047345E-2</v>
      </c>
    </row>
    <row r="213" spans="1:30" x14ac:dyDescent="0.25">
      <c r="A213" t="s">
        <v>877</v>
      </c>
      <c r="B213" t="s">
        <v>878</v>
      </c>
      <c r="C213" t="s">
        <v>877</v>
      </c>
      <c r="D213" t="s">
        <v>879</v>
      </c>
      <c r="E213" t="s">
        <v>37</v>
      </c>
      <c r="F213" t="s">
        <v>19</v>
      </c>
      <c r="G213" t="s">
        <v>20</v>
      </c>
      <c r="H213" t="s">
        <v>38</v>
      </c>
      <c r="I213" t="s">
        <v>879</v>
      </c>
      <c r="J213">
        <v>142673</v>
      </c>
      <c r="K213">
        <v>4397849</v>
      </c>
      <c r="L213" s="9" t="s">
        <v>32</v>
      </c>
      <c r="M213" t="s">
        <v>877</v>
      </c>
      <c r="N213" t="s">
        <v>22</v>
      </c>
      <c r="O213" t="s">
        <v>29</v>
      </c>
      <c r="P213" t="s">
        <v>30</v>
      </c>
      <c r="Q213" t="s">
        <v>33</v>
      </c>
      <c r="R213" t="s">
        <v>32</v>
      </c>
      <c r="S213" t="s">
        <v>32</v>
      </c>
      <c r="T213" t="s">
        <v>32</v>
      </c>
      <c r="U213" s="6" t="s">
        <v>1913</v>
      </c>
      <c r="V213" s="8">
        <v>95485</v>
      </c>
      <c r="W213" s="17" t="str">
        <f t="shared" si="16"/>
        <v>D5</v>
      </c>
      <c r="X213" s="6" t="s">
        <v>1916</v>
      </c>
      <c r="Y213" s="8">
        <v>0.61553123527255593</v>
      </c>
      <c r="Z213" s="21" t="str">
        <f t="shared" ca="1" si="18"/>
        <v>D5.3</v>
      </c>
      <c r="AA213">
        <v>0</v>
      </c>
      <c r="AB213">
        <v>90.5</v>
      </c>
      <c r="AC213">
        <v>77.510000000000005</v>
      </c>
      <c r="AD213">
        <f t="shared" si="17"/>
        <v>0.16759127854470382</v>
      </c>
    </row>
    <row r="214" spans="1:30" x14ac:dyDescent="0.25">
      <c r="A214" t="s">
        <v>922</v>
      </c>
      <c r="B214" t="s">
        <v>923</v>
      </c>
      <c r="C214" t="s">
        <v>922</v>
      </c>
      <c r="D214" t="s">
        <v>924</v>
      </c>
      <c r="E214" t="s">
        <v>37</v>
      </c>
      <c r="F214" t="s">
        <v>19</v>
      </c>
      <c r="G214" t="s">
        <v>20</v>
      </c>
      <c r="H214" t="s">
        <v>38</v>
      </c>
      <c r="I214" t="s">
        <v>923</v>
      </c>
      <c r="J214">
        <v>673812</v>
      </c>
      <c r="K214">
        <v>5452640</v>
      </c>
      <c r="L214" s="9" t="s">
        <v>925</v>
      </c>
      <c r="M214" t="s">
        <v>922</v>
      </c>
      <c r="N214" t="s">
        <v>22</v>
      </c>
      <c r="O214" t="s">
        <v>23</v>
      </c>
      <c r="P214" t="s">
        <v>24</v>
      </c>
      <c r="Q214" t="s">
        <v>61</v>
      </c>
      <c r="R214" t="s">
        <v>925</v>
      </c>
      <c r="S214" t="s">
        <v>926</v>
      </c>
      <c r="T214" t="s">
        <v>187</v>
      </c>
      <c r="U214" s="6" t="s">
        <v>1913</v>
      </c>
      <c r="V214" s="8">
        <v>120814</v>
      </c>
      <c r="W214" s="17" t="str">
        <f t="shared" si="16"/>
        <v>D5</v>
      </c>
      <c r="X214" s="6" t="s">
        <v>1916</v>
      </c>
      <c r="Y214" s="8">
        <v>1.3723575082358004</v>
      </c>
      <c r="Z214" s="21" t="str">
        <f t="shared" ca="1" si="18"/>
        <v>D5.4</v>
      </c>
      <c r="AA214">
        <v>0</v>
      </c>
      <c r="AB214">
        <v>3.04</v>
      </c>
      <c r="AC214">
        <v>3</v>
      </c>
      <c r="AD214">
        <f t="shared" si="17"/>
        <v>1.3333333333333345E-2</v>
      </c>
    </row>
    <row r="215" spans="1:30" x14ac:dyDescent="0.25">
      <c r="A215" t="s">
        <v>944</v>
      </c>
      <c r="B215" t="s">
        <v>945</v>
      </c>
      <c r="C215" t="s">
        <v>944</v>
      </c>
      <c r="D215" t="s">
        <v>946</v>
      </c>
      <c r="E215" t="s">
        <v>37</v>
      </c>
      <c r="F215" t="s">
        <v>19</v>
      </c>
      <c r="G215" t="s">
        <v>20</v>
      </c>
      <c r="H215" t="s">
        <v>38</v>
      </c>
      <c r="I215" t="s">
        <v>945</v>
      </c>
      <c r="J215">
        <v>143656</v>
      </c>
      <c r="K215">
        <v>7722006</v>
      </c>
      <c r="L215" s="9" t="s">
        <v>947</v>
      </c>
      <c r="M215" t="s">
        <v>944</v>
      </c>
      <c r="N215" t="s">
        <v>22</v>
      </c>
      <c r="O215" t="s">
        <v>23</v>
      </c>
      <c r="P215" t="s">
        <v>24</v>
      </c>
      <c r="Q215" t="s">
        <v>61</v>
      </c>
      <c r="R215" t="s">
        <v>947</v>
      </c>
      <c r="S215" t="s">
        <v>948</v>
      </c>
      <c r="T215" t="s">
        <v>624</v>
      </c>
      <c r="U215" s="6" t="s">
        <v>1913</v>
      </c>
      <c r="V215" s="8">
        <v>80139</v>
      </c>
      <c r="W215" s="17" t="str">
        <f t="shared" si="16"/>
        <v>D5</v>
      </c>
      <c r="X215" s="6" t="s">
        <v>1916</v>
      </c>
      <c r="Y215" s="8">
        <v>3.7890290620047669</v>
      </c>
      <c r="Z215" s="21" t="str">
        <f t="shared" ca="1" si="18"/>
        <v>D5.5</v>
      </c>
      <c r="AA215">
        <v>0</v>
      </c>
      <c r="AB215">
        <v>0.9</v>
      </c>
      <c r="AC215">
        <v>0.81</v>
      </c>
      <c r="AD215">
        <f t="shared" si="17"/>
        <v>0.11111111111111106</v>
      </c>
    </row>
    <row r="216" spans="1:30" x14ac:dyDescent="0.25">
      <c r="A216" t="s">
        <v>991</v>
      </c>
      <c r="B216" t="s">
        <v>992</v>
      </c>
      <c r="C216" t="s">
        <v>991</v>
      </c>
      <c r="D216" t="s">
        <v>993</v>
      </c>
      <c r="E216" t="s">
        <v>37</v>
      </c>
      <c r="F216" t="s">
        <v>19</v>
      </c>
      <c r="G216" t="s">
        <v>20</v>
      </c>
      <c r="H216" t="s">
        <v>38</v>
      </c>
      <c r="I216" t="s">
        <v>994</v>
      </c>
      <c r="J216">
        <v>289203</v>
      </c>
      <c r="K216">
        <v>5977370</v>
      </c>
      <c r="L216" s="9" t="s">
        <v>995</v>
      </c>
      <c r="M216" t="s">
        <v>991</v>
      </c>
      <c r="N216" t="s">
        <v>22</v>
      </c>
      <c r="O216" t="s">
        <v>23</v>
      </c>
      <c r="P216" t="s">
        <v>24</v>
      </c>
      <c r="Q216" t="s">
        <v>25</v>
      </c>
      <c r="R216" t="s">
        <v>995</v>
      </c>
      <c r="S216" t="s">
        <v>996</v>
      </c>
      <c r="T216" t="s">
        <v>997</v>
      </c>
      <c r="U216" s="6" t="s">
        <v>1913</v>
      </c>
      <c r="V216" s="8">
        <v>84061</v>
      </c>
      <c r="W216" s="17" t="str">
        <f t="shared" si="16"/>
        <v>D5</v>
      </c>
      <c r="X216" s="6" t="s">
        <v>1916</v>
      </c>
      <c r="Y216" s="8">
        <v>1.3960814170661782</v>
      </c>
      <c r="Z216" s="21" t="str">
        <f t="shared" ca="1" si="18"/>
        <v>D5.4</v>
      </c>
      <c r="AA216">
        <v>0</v>
      </c>
      <c r="AB216">
        <v>2.14</v>
      </c>
      <c r="AC216">
        <v>1.87</v>
      </c>
      <c r="AD216">
        <f t="shared" si="17"/>
        <v>0.14438502673796791</v>
      </c>
    </row>
    <row r="217" spans="1:30" x14ac:dyDescent="0.25">
      <c r="A217" t="s">
        <v>1054</v>
      </c>
      <c r="B217" t="s">
        <v>1055</v>
      </c>
      <c r="C217" t="s">
        <v>1054</v>
      </c>
      <c r="D217" t="s">
        <v>1056</v>
      </c>
      <c r="E217" t="s">
        <v>37</v>
      </c>
      <c r="F217" t="s">
        <v>19</v>
      </c>
      <c r="G217" t="s">
        <v>20</v>
      </c>
      <c r="H217" t="s">
        <v>38</v>
      </c>
      <c r="I217" t="s">
        <v>1055</v>
      </c>
      <c r="J217">
        <v>692398</v>
      </c>
      <c r="K217">
        <v>5604667</v>
      </c>
      <c r="L217" s="9" t="s">
        <v>32</v>
      </c>
      <c r="M217" t="s">
        <v>1054</v>
      </c>
      <c r="N217" t="s">
        <v>22</v>
      </c>
      <c r="O217" t="s">
        <v>66</v>
      </c>
      <c r="P217" t="s">
        <v>67</v>
      </c>
      <c r="Q217" t="s">
        <v>67</v>
      </c>
      <c r="R217" t="s">
        <v>32</v>
      </c>
      <c r="S217" t="s">
        <v>32</v>
      </c>
      <c r="T217" t="s">
        <v>32</v>
      </c>
      <c r="U217" s="6" t="s">
        <v>1913</v>
      </c>
      <c r="V217" s="8">
        <v>93101</v>
      </c>
      <c r="W217" s="17" t="str">
        <f t="shared" si="16"/>
        <v>D5</v>
      </c>
      <c r="X217" s="6" t="s">
        <v>1916</v>
      </c>
      <c r="Y217" s="8">
        <v>0.54311983759572935</v>
      </c>
      <c r="Z217" s="21" t="str">
        <f t="shared" ca="1" si="18"/>
        <v>D5.2</v>
      </c>
      <c r="AA217">
        <v>0</v>
      </c>
      <c r="AB217">
        <v>14.862</v>
      </c>
      <c r="AC217">
        <v>14.110000000000001</v>
      </c>
      <c r="AD217">
        <f t="shared" si="17"/>
        <v>5.32955350815024E-2</v>
      </c>
    </row>
    <row r="218" spans="1:30" x14ac:dyDescent="0.25">
      <c r="A218" t="s">
        <v>1164</v>
      </c>
      <c r="B218" t="s">
        <v>1165</v>
      </c>
      <c r="C218" t="s">
        <v>1164</v>
      </c>
      <c r="D218" t="s">
        <v>1166</v>
      </c>
      <c r="E218" t="s">
        <v>18</v>
      </c>
      <c r="F218" t="s">
        <v>19</v>
      </c>
      <c r="G218" t="s">
        <v>20</v>
      </c>
      <c r="H218" t="s">
        <v>21</v>
      </c>
      <c r="I218" t="s">
        <v>1165</v>
      </c>
      <c r="J218" t="s">
        <v>1167</v>
      </c>
      <c r="K218" t="s">
        <v>1168</v>
      </c>
      <c r="L218" s="9" t="s">
        <v>32</v>
      </c>
      <c r="M218" t="s">
        <v>1164</v>
      </c>
      <c r="N218" t="s">
        <v>22</v>
      </c>
      <c r="O218" t="s">
        <v>23</v>
      </c>
      <c r="P218" t="s">
        <v>24</v>
      </c>
      <c r="Q218" t="s">
        <v>25</v>
      </c>
      <c r="R218" t="s">
        <v>32</v>
      </c>
      <c r="S218" t="s">
        <v>32</v>
      </c>
      <c r="T218" t="s">
        <v>32</v>
      </c>
      <c r="U218" s="6" t="s">
        <v>1913</v>
      </c>
      <c r="V218" s="8">
        <v>120923</v>
      </c>
      <c r="W218" s="17" t="str">
        <f t="shared" si="16"/>
        <v>D5</v>
      </c>
      <c r="X218" s="6" t="s">
        <v>1916</v>
      </c>
      <c r="Y218" s="8">
        <v>0.38123433920759492</v>
      </c>
      <c r="Z218" s="21" t="str">
        <f t="shared" ca="1" si="18"/>
        <v>D5.2</v>
      </c>
      <c r="AA218">
        <v>0</v>
      </c>
      <c r="AB218">
        <v>26.5</v>
      </c>
      <c r="AC218">
        <v>34</v>
      </c>
      <c r="AD218">
        <f t="shared" si="17"/>
        <v>-0.22058823529411764</v>
      </c>
    </row>
    <row r="219" spans="1:30" x14ac:dyDescent="0.25">
      <c r="A219" t="s">
        <v>1169</v>
      </c>
      <c r="B219" t="s">
        <v>1170</v>
      </c>
      <c r="C219" t="s">
        <v>1169</v>
      </c>
      <c r="D219" t="s">
        <v>1171</v>
      </c>
      <c r="E219" t="s">
        <v>18</v>
      </c>
      <c r="F219" t="s">
        <v>19</v>
      </c>
      <c r="G219" t="s">
        <v>20</v>
      </c>
      <c r="H219" t="s">
        <v>21</v>
      </c>
      <c r="I219" t="s">
        <v>1170</v>
      </c>
      <c r="J219">
        <v>142659</v>
      </c>
      <c r="K219">
        <v>4439451</v>
      </c>
      <c r="L219" s="9" t="s">
        <v>32</v>
      </c>
      <c r="M219" t="s">
        <v>1169</v>
      </c>
      <c r="N219" t="s">
        <v>22</v>
      </c>
      <c r="O219" t="s">
        <v>23</v>
      </c>
      <c r="P219" t="s">
        <v>24</v>
      </c>
      <c r="Q219" t="s">
        <v>61</v>
      </c>
      <c r="R219" t="s">
        <v>32</v>
      </c>
      <c r="S219" t="s">
        <v>32</v>
      </c>
      <c r="T219" t="s">
        <v>32</v>
      </c>
      <c r="U219" s="6" t="s">
        <v>1913</v>
      </c>
      <c r="V219" s="8">
        <v>94899</v>
      </c>
      <c r="W219" s="17" t="str">
        <f t="shared" si="16"/>
        <v>D5</v>
      </c>
      <c r="X219" s="6" t="s">
        <v>1916</v>
      </c>
      <c r="Y219" s="8">
        <v>0.39062582324365902</v>
      </c>
      <c r="Z219" s="21" t="str">
        <f t="shared" ca="1" si="18"/>
        <v>D5.2</v>
      </c>
      <c r="AA219">
        <v>0</v>
      </c>
      <c r="AB219">
        <v>40.5</v>
      </c>
      <c r="AC219">
        <v>40</v>
      </c>
      <c r="AD219">
        <f t="shared" si="17"/>
        <v>1.2500000000000001E-2</v>
      </c>
    </row>
    <row r="220" spans="1:30" x14ac:dyDescent="0.25">
      <c r="A220" t="s">
        <v>1191</v>
      </c>
      <c r="B220" t="s">
        <v>1192</v>
      </c>
      <c r="C220" t="s">
        <v>1191</v>
      </c>
      <c r="D220" t="s">
        <v>1193</v>
      </c>
      <c r="E220" t="s">
        <v>37</v>
      </c>
      <c r="F220" t="s">
        <v>19</v>
      </c>
      <c r="G220" t="s">
        <v>20</v>
      </c>
      <c r="H220" t="s">
        <v>38</v>
      </c>
      <c r="I220" t="s">
        <v>1193</v>
      </c>
      <c r="J220">
        <v>539958</v>
      </c>
      <c r="K220">
        <v>4562067</v>
      </c>
      <c r="L220" s="9" t="s">
        <v>32</v>
      </c>
      <c r="M220" t="s">
        <v>1191</v>
      </c>
      <c r="N220" t="s">
        <v>22</v>
      </c>
      <c r="O220" t="s">
        <v>56</v>
      </c>
      <c r="P220" t="s">
        <v>57</v>
      </c>
      <c r="Q220" t="s">
        <v>59</v>
      </c>
      <c r="R220" t="s">
        <v>32</v>
      </c>
      <c r="S220" t="s">
        <v>32</v>
      </c>
      <c r="T220" t="s">
        <v>32</v>
      </c>
      <c r="U220" s="6" t="s">
        <v>1913</v>
      </c>
      <c r="V220" s="8">
        <v>81579</v>
      </c>
      <c r="W220" s="17" t="str">
        <f t="shared" si="16"/>
        <v>D5</v>
      </c>
      <c r="X220" s="6" t="s">
        <v>1916</v>
      </c>
      <c r="Y220" s="8">
        <v>1.6548376420402309</v>
      </c>
      <c r="Z220" s="21" t="str">
        <f t="shared" ca="1" si="18"/>
        <v>D5.5</v>
      </c>
      <c r="AA220">
        <v>0</v>
      </c>
      <c r="AB220">
        <v>2.0100000000000002</v>
      </c>
      <c r="AC220">
        <v>1.87</v>
      </c>
      <c r="AD220">
        <f t="shared" si="17"/>
        <v>7.4866310160427871E-2</v>
      </c>
    </row>
    <row r="221" spans="1:30" x14ac:dyDescent="0.25">
      <c r="A221" t="s">
        <v>1206</v>
      </c>
      <c r="B221" t="s">
        <v>1207</v>
      </c>
      <c r="C221" t="s">
        <v>1206</v>
      </c>
      <c r="D221" t="s">
        <v>1208</v>
      </c>
      <c r="E221" t="s">
        <v>37</v>
      </c>
      <c r="F221" t="s">
        <v>19</v>
      </c>
      <c r="G221" t="s">
        <v>20</v>
      </c>
      <c r="H221" t="s">
        <v>38</v>
      </c>
      <c r="I221" t="s">
        <v>1209</v>
      </c>
      <c r="J221">
        <v>936724</v>
      </c>
      <c r="K221">
        <v>4561116</v>
      </c>
      <c r="L221" s="9" t="s">
        <v>32</v>
      </c>
      <c r="M221" t="s">
        <v>1206</v>
      </c>
      <c r="N221" t="s">
        <v>22</v>
      </c>
      <c r="O221" t="s">
        <v>41</v>
      </c>
      <c r="P221" t="s">
        <v>42</v>
      </c>
      <c r="Q221" t="s">
        <v>90</v>
      </c>
      <c r="R221" t="s">
        <v>32</v>
      </c>
      <c r="S221" t="s">
        <v>32</v>
      </c>
      <c r="T221" t="s">
        <v>32</v>
      </c>
      <c r="U221" s="6" t="s">
        <v>1913</v>
      </c>
      <c r="V221" s="8">
        <v>92253</v>
      </c>
      <c r="W221" s="17" t="str">
        <f t="shared" si="16"/>
        <v>D5</v>
      </c>
      <c r="X221" s="6" t="s">
        <v>1916</v>
      </c>
      <c r="Y221" s="8">
        <v>1.4385006449654754</v>
      </c>
      <c r="Z221" s="21" t="str">
        <f t="shared" ca="1" si="18"/>
        <v>D5.4</v>
      </c>
      <c r="AA221">
        <v>0</v>
      </c>
      <c r="AB221">
        <v>218</v>
      </c>
      <c r="AC221">
        <v>200.5</v>
      </c>
      <c r="AD221">
        <f t="shared" si="17"/>
        <v>8.7281795511221949E-2</v>
      </c>
    </row>
    <row r="222" spans="1:30" x14ac:dyDescent="0.25">
      <c r="A222" t="s">
        <v>1256</v>
      </c>
      <c r="B222" t="s">
        <v>1257</v>
      </c>
      <c r="C222" t="s">
        <v>1256</v>
      </c>
      <c r="D222" t="s">
        <v>1258</v>
      </c>
      <c r="E222" t="s">
        <v>37</v>
      </c>
      <c r="F222" t="s">
        <v>19</v>
      </c>
      <c r="G222" t="s">
        <v>20</v>
      </c>
      <c r="H222" t="s">
        <v>38</v>
      </c>
      <c r="I222" t="s">
        <v>1257</v>
      </c>
      <c r="J222" t="s">
        <v>1259</v>
      </c>
      <c r="K222" t="s">
        <v>1260</v>
      </c>
      <c r="L222" s="9" t="s">
        <v>32</v>
      </c>
      <c r="M222" t="s">
        <v>1256</v>
      </c>
      <c r="N222" t="s">
        <v>22</v>
      </c>
      <c r="O222" t="s">
        <v>106</v>
      </c>
      <c r="P222" t="s">
        <v>107</v>
      </c>
      <c r="Q222" t="s">
        <v>108</v>
      </c>
      <c r="R222" t="s">
        <v>32</v>
      </c>
      <c r="S222" t="s">
        <v>32</v>
      </c>
      <c r="T222" t="s">
        <v>32</v>
      </c>
      <c r="U222" s="6" t="s">
        <v>1913</v>
      </c>
      <c r="V222" s="8">
        <v>74320</v>
      </c>
      <c r="W222" s="17" t="str">
        <f t="shared" si="16"/>
        <v>D5</v>
      </c>
      <c r="X222" s="6" t="s">
        <v>1916</v>
      </c>
      <c r="Y222" s="8">
        <v>0.74511571582346614</v>
      </c>
      <c r="Z222" s="21" t="str">
        <f t="shared" ca="1" si="18"/>
        <v>D5.3</v>
      </c>
      <c r="AA222">
        <v>0</v>
      </c>
      <c r="AB222">
        <v>3.0500000000000003</v>
      </c>
      <c r="AC222">
        <v>3.3400000000000003</v>
      </c>
      <c r="AD222">
        <f t="shared" si="17"/>
        <v>-8.6826347305389226E-2</v>
      </c>
    </row>
    <row r="223" spans="1:30" x14ac:dyDescent="0.25">
      <c r="A223" t="s">
        <v>1432</v>
      </c>
      <c r="B223" t="s">
        <v>1433</v>
      </c>
      <c r="C223" t="s">
        <v>1432</v>
      </c>
      <c r="D223" t="s">
        <v>1434</v>
      </c>
      <c r="E223" t="s">
        <v>37</v>
      </c>
      <c r="F223" t="s">
        <v>19</v>
      </c>
      <c r="G223" t="s">
        <v>20</v>
      </c>
      <c r="H223" t="s">
        <v>38</v>
      </c>
      <c r="I223" t="s">
        <v>1435</v>
      </c>
      <c r="J223">
        <v>881494</v>
      </c>
      <c r="K223" t="s">
        <v>1436</v>
      </c>
      <c r="L223" s="9" t="s">
        <v>32</v>
      </c>
      <c r="M223" t="s">
        <v>1432</v>
      </c>
      <c r="N223" t="s">
        <v>22</v>
      </c>
      <c r="O223" t="s">
        <v>29</v>
      </c>
      <c r="P223" t="s">
        <v>30</v>
      </c>
      <c r="Q223" t="s">
        <v>33</v>
      </c>
      <c r="R223" t="s">
        <v>32</v>
      </c>
      <c r="S223" t="s">
        <v>32</v>
      </c>
      <c r="T223" t="s">
        <v>32</v>
      </c>
      <c r="U223" s="6" t="s">
        <v>1913</v>
      </c>
      <c r="V223" s="8">
        <v>109489</v>
      </c>
      <c r="W223" s="17" t="str">
        <f t="shared" si="16"/>
        <v>D5</v>
      </c>
      <c r="X223" s="6" t="s">
        <v>1916</v>
      </c>
      <c r="Y223" s="8">
        <v>0.37823076290768937</v>
      </c>
      <c r="Z223" s="21" t="str">
        <f t="shared" ca="1" si="18"/>
        <v>D5.1</v>
      </c>
      <c r="AA223">
        <v>0</v>
      </c>
      <c r="AB223">
        <v>57.900000000000006</v>
      </c>
      <c r="AC223">
        <v>55.650000000000006</v>
      </c>
      <c r="AD223">
        <f t="shared" si="17"/>
        <v>4.0431266846361183E-2</v>
      </c>
    </row>
    <row r="224" spans="1:30" x14ac:dyDescent="0.25">
      <c r="A224" t="s">
        <v>1486</v>
      </c>
      <c r="B224" t="s">
        <v>1487</v>
      </c>
      <c r="C224" t="s">
        <v>1486</v>
      </c>
      <c r="D224" t="s">
        <v>1488</v>
      </c>
      <c r="E224" t="s">
        <v>18</v>
      </c>
      <c r="F224" t="s">
        <v>19</v>
      </c>
      <c r="G224" t="s">
        <v>20</v>
      </c>
      <c r="H224" t="s">
        <v>21</v>
      </c>
      <c r="I224" t="s">
        <v>1487</v>
      </c>
      <c r="J224" t="s">
        <v>1489</v>
      </c>
      <c r="K224" t="s">
        <v>1490</v>
      </c>
      <c r="L224" s="9" t="s">
        <v>32</v>
      </c>
      <c r="M224" t="s">
        <v>1486</v>
      </c>
      <c r="N224" t="s">
        <v>22</v>
      </c>
      <c r="O224" t="s">
        <v>51</v>
      </c>
      <c r="P224" t="s">
        <v>52</v>
      </c>
      <c r="Q224" t="s">
        <v>52</v>
      </c>
      <c r="R224" t="s">
        <v>32</v>
      </c>
      <c r="S224" t="s">
        <v>32</v>
      </c>
      <c r="T224" t="s">
        <v>32</v>
      </c>
      <c r="U224" s="6" t="s">
        <v>1913</v>
      </c>
      <c r="V224" s="8">
        <v>71337</v>
      </c>
      <c r="W224" s="17" t="str">
        <f t="shared" si="16"/>
        <v>D5</v>
      </c>
      <c r="X224" s="6" t="s">
        <v>1916</v>
      </c>
      <c r="Y224" s="8">
        <v>0.32839900752765044</v>
      </c>
      <c r="Z224" s="21" t="str">
        <f t="shared" ca="1" si="18"/>
        <v>D5.1</v>
      </c>
      <c r="AA224">
        <v>0</v>
      </c>
      <c r="AB224">
        <v>13.290000000000001</v>
      </c>
      <c r="AC224">
        <v>13.100000000000001</v>
      </c>
      <c r="AD224">
        <f t="shared" si="17"/>
        <v>1.4503816793893089E-2</v>
      </c>
    </row>
    <row r="225" spans="1:30" x14ac:dyDescent="0.25">
      <c r="A225" t="s">
        <v>1511</v>
      </c>
      <c r="B225" t="s">
        <v>1512</v>
      </c>
      <c r="C225" t="s">
        <v>1511</v>
      </c>
      <c r="D225" t="s">
        <v>1513</v>
      </c>
      <c r="E225" t="s">
        <v>37</v>
      </c>
      <c r="F225" t="s">
        <v>19</v>
      </c>
      <c r="G225" t="s">
        <v>20</v>
      </c>
      <c r="H225" t="s">
        <v>38</v>
      </c>
      <c r="I225" t="s">
        <v>1514</v>
      </c>
      <c r="J225">
        <v>936869</v>
      </c>
      <c r="K225">
        <v>4679406</v>
      </c>
      <c r="L225" s="9" t="s">
        <v>32</v>
      </c>
      <c r="M225" t="s">
        <v>1511</v>
      </c>
      <c r="N225" t="s">
        <v>22</v>
      </c>
      <c r="O225" t="s">
        <v>106</v>
      </c>
      <c r="P225" t="s">
        <v>107</v>
      </c>
      <c r="Q225" t="s">
        <v>167</v>
      </c>
      <c r="R225" t="s">
        <v>32</v>
      </c>
      <c r="S225" t="s">
        <v>32</v>
      </c>
      <c r="T225" t="s">
        <v>32</v>
      </c>
      <c r="U225" s="6" t="s">
        <v>1913</v>
      </c>
      <c r="V225" s="8">
        <v>89102</v>
      </c>
      <c r="W225" s="17" t="str">
        <f t="shared" si="16"/>
        <v>D5</v>
      </c>
      <c r="X225" s="6" t="s">
        <v>1916</v>
      </c>
      <c r="Y225" s="8">
        <v>0.52084128302395005</v>
      </c>
      <c r="Z225" s="21" t="str">
        <f t="shared" ca="1" si="18"/>
        <v>D5.2</v>
      </c>
      <c r="AA225">
        <v>0</v>
      </c>
      <c r="AB225">
        <v>3.6700000000000004</v>
      </c>
      <c r="AC225">
        <v>3.72</v>
      </c>
      <c r="AD225">
        <f t="shared" si="17"/>
        <v>-1.3440860215053715E-2</v>
      </c>
    </row>
    <row r="226" spans="1:30" x14ac:dyDescent="0.25">
      <c r="A226" t="s">
        <v>1571</v>
      </c>
      <c r="B226" t="s">
        <v>1572</v>
      </c>
      <c r="C226" t="s">
        <v>1571</v>
      </c>
      <c r="D226" t="s">
        <v>1573</v>
      </c>
      <c r="E226" t="s">
        <v>37</v>
      </c>
      <c r="F226" t="s">
        <v>19</v>
      </c>
      <c r="G226" t="s">
        <v>20</v>
      </c>
      <c r="H226" t="s">
        <v>48</v>
      </c>
      <c r="I226" t="s">
        <v>1572</v>
      </c>
      <c r="J226">
        <v>730970</v>
      </c>
      <c r="K226">
        <v>4772220</v>
      </c>
      <c r="L226" s="9" t="s">
        <v>32</v>
      </c>
      <c r="M226" t="s">
        <v>1571</v>
      </c>
      <c r="N226" t="s">
        <v>22</v>
      </c>
      <c r="O226" t="s">
        <v>56</v>
      </c>
      <c r="P226" t="s">
        <v>57</v>
      </c>
      <c r="Q226" t="s">
        <v>58</v>
      </c>
      <c r="R226" t="s">
        <v>32</v>
      </c>
      <c r="S226" t="s">
        <v>32</v>
      </c>
      <c r="T226" t="s">
        <v>32</v>
      </c>
      <c r="U226" s="6" t="s">
        <v>1913</v>
      </c>
      <c r="V226" s="8">
        <v>77035</v>
      </c>
      <c r="W226" s="17" t="str">
        <f t="shared" si="16"/>
        <v>D5</v>
      </c>
      <c r="X226" s="6" t="s">
        <v>1916</v>
      </c>
      <c r="Y226" s="8">
        <v>1.9061843585383267</v>
      </c>
      <c r="Z226" s="21" t="str">
        <f t="shared" ca="1" si="18"/>
        <v>D5.5</v>
      </c>
      <c r="AA226">
        <v>0</v>
      </c>
      <c r="AB226">
        <v>48.5</v>
      </c>
      <c r="AC226">
        <v>49.21</v>
      </c>
      <c r="AD226">
        <f t="shared" si="17"/>
        <v>-1.4427961796382865E-2</v>
      </c>
    </row>
    <row r="227" spans="1:30" x14ac:dyDescent="0.25">
      <c r="A227" t="s">
        <v>1603</v>
      </c>
      <c r="B227" t="s">
        <v>1604</v>
      </c>
      <c r="C227" t="s">
        <v>1603</v>
      </c>
      <c r="D227" t="s">
        <v>1605</v>
      </c>
      <c r="E227" t="s">
        <v>37</v>
      </c>
      <c r="F227" t="s">
        <v>19</v>
      </c>
      <c r="G227" t="s">
        <v>20</v>
      </c>
      <c r="H227" t="s">
        <v>38</v>
      </c>
      <c r="I227" t="s">
        <v>1604</v>
      </c>
      <c r="J227" t="s">
        <v>1606</v>
      </c>
      <c r="K227" t="s">
        <v>1607</v>
      </c>
      <c r="L227" s="9" t="s">
        <v>32</v>
      </c>
      <c r="M227" t="s">
        <v>1603</v>
      </c>
      <c r="N227" t="s">
        <v>22</v>
      </c>
      <c r="O227" t="s">
        <v>56</v>
      </c>
      <c r="P227" t="s">
        <v>57</v>
      </c>
      <c r="Q227" t="s">
        <v>59</v>
      </c>
      <c r="R227" t="s">
        <v>32</v>
      </c>
      <c r="S227" t="s">
        <v>32</v>
      </c>
      <c r="T227" t="s">
        <v>32</v>
      </c>
      <c r="U227" s="6" t="s">
        <v>1913</v>
      </c>
      <c r="V227" s="8">
        <v>86315</v>
      </c>
      <c r="W227" s="17" t="str">
        <f t="shared" si="16"/>
        <v>D5</v>
      </c>
      <c r="X227" s="6" t="s">
        <v>1916</v>
      </c>
      <c r="Y227" s="8">
        <v>0.79703350518449867</v>
      </c>
      <c r="Z227" s="21" t="str">
        <f t="shared" ca="1" si="18"/>
        <v>D5.3</v>
      </c>
      <c r="AA227">
        <v>0</v>
      </c>
      <c r="AB227">
        <v>58.190000000000005</v>
      </c>
      <c r="AC227">
        <v>58.99</v>
      </c>
      <c r="AD227">
        <f t="shared" si="17"/>
        <v>-1.3561620613663283E-2</v>
      </c>
    </row>
    <row r="228" spans="1:30" x14ac:dyDescent="0.25">
      <c r="A228" t="s">
        <v>1617</v>
      </c>
      <c r="B228" t="s">
        <v>1618</v>
      </c>
      <c r="C228" t="s">
        <v>1617</v>
      </c>
      <c r="D228" t="s">
        <v>1618</v>
      </c>
      <c r="E228" t="s">
        <v>37</v>
      </c>
      <c r="F228" t="s">
        <v>19</v>
      </c>
      <c r="G228" t="s">
        <v>20</v>
      </c>
      <c r="H228" t="s">
        <v>38</v>
      </c>
      <c r="I228" t="s">
        <v>1618</v>
      </c>
      <c r="J228">
        <v>276437</v>
      </c>
      <c r="K228">
        <v>5801297</v>
      </c>
      <c r="L228" s="9" t="s">
        <v>32</v>
      </c>
      <c r="M228" t="s">
        <v>1617</v>
      </c>
      <c r="N228" t="s">
        <v>22</v>
      </c>
      <c r="O228" t="s">
        <v>66</v>
      </c>
      <c r="P228" t="s">
        <v>67</v>
      </c>
      <c r="Q228" t="s">
        <v>67</v>
      </c>
      <c r="R228" t="s">
        <v>32</v>
      </c>
      <c r="S228" t="s">
        <v>32</v>
      </c>
      <c r="T228" t="s">
        <v>32</v>
      </c>
      <c r="U228" s="6" t="s">
        <v>1913</v>
      </c>
      <c r="V228" s="8">
        <v>83253</v>
      </c>
      <c r="W228" s="17" t="str">
        <f t="shared" si="16"/>
        <v>D5</v>
      </c>
      <c r="X228" s="6" t="s">
        <v>1916</v>
      </c>
      <c r="Y228" s="8">
        <v>0.86147045752105034</v>
      </c>
      <c r="Z228" s="21" t="str">
        <f t="shared" ca="1" si="18"/>
        <v>D5.4</v>
      </c>
      <c r="AA228">
        <v>0</v>
      </c>
      <c r="AB228">
        <v>7.2700000000000005</v>
      </c>
      <c r="AC228">
        <v>7.8900000000000006</v>
      </c>
      <c r="AD228">
        <f t="shared" si="17"/>
        <v>-7.8580481622306728E-2</v>
      </c>
    </row>
    <row r="229" spans="1:30" x14ac:dyDescent="0.25">
      <c r="A229" t="s">
        <v>1652</v>
      </c>
      <c r="B229" t="s">
        <v>1653</v>
      </c>
      <c r="C229" t="s">
        <v>1652</v>
      </c>
      <c r="D229" t="s">
        <v>1654</v>
      </c>
      <c r="E229" t="s">
        <v>37</v>
      </c>
      <c r="F229" t="s">
        <v>19</v>
      </c>
      <c r="G229" t="s">
        <v>20</v>
      </c>
      <c r="H229" t="s">
        <v>38</v>
      </c>
      <c r="I229" t="s">
        <v>1653</v>
      </c>
      <c r="J229">
        <v>692011</v>
      </c>
      <c r="K229">
        <v>5551365</v>
      </c>
      <c r="L229" s="9" t="s">
        <v>32</v>
      </c>
      <c r="M229" t="s">
        <v>1652</v>
      </c>
      <c r="N229" t="s">
        <v>22</v>
      </c>
      <c r="O229" t="s">
        <v>29</v>
      </c>
      <c r="P229" t="s">
        <v>30</v>
      </c>
      <c r="Q229" t="s">
        <v>33</v>
      </c>
      <c r="R229" t="s">
        <v>32</v>
      </c>
      <c r="S229" t="s">
        <v>32</v>
      </c>
      <c r="T229" t="s">
        <v>32</v>
      </c>
      <c r="U229" s="6" t="s">
        <v>1913</v>
      </c>
      <c r="V229" s="8">
        <v>77902</v>
      </c>
      <c r="W229" s="17" t="str">
        <f t="shared" si="16"/>
        <v>D5</v>
      </c>
      <c r="X229" s="6" t="s">
        <v>1916</v>
      </c>
      <c r="Y229" s="8">
        <v>0.31697517393648428</v>
      </c>
      <c r="Z229" s="21" t="str">
        <f t="shared" ca="1" si="18"/>
        <v>D5.1</v>
      </c>
      <c r="AA229">
        <v>0</v>
      </c>
      <c r="AB229">
        <v>25.25</v>
      </c>
      <c r="AC229">
        <v>28.380000000000003</v>
      </c>
      <c r="AD229">
        <f t="shared" si="17"/>
        <v>-0.1102889358703313</v>
      </c>
    </row>
    <row r="230" spans="1:30" x14ac:dyDescent="0.25">
      <c r="A230" t="s">
        <v>1655</v>
      </c>
      <c r="B230" t="s">
        <v>1656</v>
      </c>
      <c r="C230" t="s">
        <v>1655</v>
      </c>
      <c r="D230" t="s">
        <v>1657</v>
      </c>
      <c r="E230" t="s">
        <v>37</v>
      </c>
      <c r="F230" t="s">
        <v>19</v>
      </c>
      <c r="G230" t="s">
        <v>20</v>
      </c>
      <c r="H230" t="s">
        <v>38</v>
      </c>
      <c r="I230" t="s">
        <v>1656</v>
      </c>
      <c r="J230">
        <v>276740</v>
      </c>
      <c r="K230">
        <v>5885934</v>
      </c>
      <c r="L230" s="9" t="s">
        <v>32</v>
      </c>
      <c r="M230" t="s">
        <v>1655</v>
      </c>
      <c r="N230" t="s">
        <v>22</v>
      </c>
      <c r="O230" t="s">
        <v>66</v>
      </c>
      <c r="P230" t="s">
        <v>67</v>
      </c>
      <c r="Q230" t="s">
        <v>67</v>
      </c>
      <c r="R230" t="s">
        <v>32</v>
      </c>
      <c r="S230" t="s">
        <v>32</v>
      </c>
      <c r="T230" t="s">
        <v>32</v>
      </c>
      <c r="U230" s="6" t="s">
        <v>1913</v>
      </c>
      <c r="V230" s="8">
        <v>75658</v>
      </c>
      <c r="W230" s="17" t="str">
        <f t="shared" si="16"/>
        <v>D5</v>
      </c>
      <c r="X230" s="6" t="s">
        <v>1916</v>
      </c>
      <c r="Y230" s="8">
        <v>0.71917047767585718</v>
      </c>
      <c r="Z230" s="21" t="str">
        <f t="shared" ca="1" si="18"/>
        <v>D5.3</v>
      </c>
      <c r="AA230">
        <v>0</v>
      </c>
      <c r="AB230">
        <v>33</v>
      </c>
      <c r="AC230">
        <v>29.990000000000002</v>
      </c>
      <c r="AD230">
        <f t="shared" si="17"/>
        <v>0.10036678892964314</v>
      </c>
    </row>
    <row r="231" spans="1:30" x14ac:dyDescent="0.25">
      <c r="A231" t="s">
        <v>1673</v>
      </c>
      <c r="B231" t="s">
        <v>1674</v>
      </c>
      <c r="C231" t="s">
        <v>1673</v>
      </c>
      <c r="D231" t="s">
        <v>1675</v>
      </c>
      <c r="E231" t="s">
        <v>37</v>
      </c>
      <c r="F231" t="s">
        <v>19</v>
      </c>
      <c r="G231" t="s">
        <v>20</v>
      </c>
      <c r="H231" t="s">
        <v>38</v>
      </c>
      <c r="I231" t="s">
        <v>1676</v>
      </c>
      <c r="J231">
        <v>504853</v>
      </c>
      <c r="K231">
        <v>4834142</v>
      </c>
      <c r="L231" s="9" t="s">
        <v>1677</v>
      </c>
      <c r="M231" t="s">
        <v>1673</v>
      </c>
      <c r="N231" t="s">
        <v>22</v>
      </c>
      <c r="O231" t="s">
        <v>23</v>
      </c>
      <c r="P231" t="s">
        <v>24</v>
      </c>
      <c r="Q231" t="s">
        <v>25</v>
      </c>
      <c r="R231" t="s">
        <v>1677</v>
      </c>
      <c r="S231" t="s">
        <v>1053</v>
      </c>
      <c r="T231" t="s">
        <v>250</v>
      </c>
      <c r="U231" s="6" t="s">
        <v>1913</v>
      </c>
      <c r="V231" s="8">
        <v>80582</v>
      </c>
      <c r="W231" s="17" t="str">
        <f t="shared" si="16"/>
        <v>D5</v>
      </c>
      <c r="X231" s="6" t="s">
        <v>1916</v>
      </c>
      <c r="Y231" s="8">
        <v>2.644560820034251</v>
      </c>
      <c r="Z231" s="21" t="str">
        <f t="shared" ca="1" si="18"/>
        <v>D5.5</v>
      </c>
      <c r="AA231">
        <v>0</v>
      </c>
      <c r="AB231">
        <v>13.05</v>
      </c>
      <c r="AC231">
        <v>13.26</v>
      </c>
      <c r="AD231">
        <f t="shared" si="17"/>
        <v>-1.583710407239812E-2</v>
      </c>
    </row>
    <row r="232" spans="1:30" x14ac:dyDescent="0.25">
      <c r="A232" t="s">
        <v>1695</v>
      </c>
      <c r="B232" t="s">
        <v>1696</v>
      </c>
      <c r="C232" t="s">
        <v>1695</v>
      </c>
      <c r="D232" t="s">
        <v>1697</v>
      </c>
      <c r="E232" t="s">
        <v>37</v>
      </c>
      <c r="F232" t="s">
        <v>19</v>
      </c>
      <c r="G232" t="s">
        <v>20</v>
      </c>
      <c r="H232" t="s">
        <v>38</v>
      </c>
      <c r="I232" t="s">
        <v>1696</v>
      </c>
      <c r="J232" t="s">
        <v>1698</v>
      </c>
      <c r="K232" t="s">
        <v>1699</v>
      </c>
      <c r="L232" s="9" t="s">
        <v>32</v>
      </c>
      <c r="M232" t="s">
        <v>1695</v>
      </c>
      <c r="N232" t="s">
        <v>22</v>
      </c>
      <c r="O232" t="s">
        <v>51</v>
      </c>
      <c r="P232" t="s">
        <v>52</v>
      </c>
      <c r="Q232" t="s">
        <v>52</v>
      </c>
      <c r="R232" t="s">
        <v>32</v>
      </c>
      <c r="S232" t="s">
        <v>32</v>
      </c>
      <c r="T232" t="s">
        <v>32</v>
      </c>
      <c r="U232" s="6" t="s">
        <v>1913</v>
      </c>
      <c r="V232" s="8">
        <v>103967</v>
      </c>
      <c r="W232" s="17" t="str">
        <f t="shared" si="16"/>
        <v>D5</v>
      </c>
      <c r="X232" s="6" t="s">
        <v>1916</v>
      </c>
      <c r="Y232" s="8">
        <v>0.4435384593188223</v>
      </c>
      <c r="Z232" s="21" t="str">
        <f t="shared" ca="1" si="18"/>
        <v>D5.2</v>
      </c>
      <c r="AA232">
        <v>0</v>
      </c>
      <c r="AB232">
        <v>10</v>
      </c>
      <c r="AC232">
        <v>9.34</v>
      </c>
      <c r="AD232">
        <f t="shared" si="17"/>
        <v>7.0663811563169185E-2</v>
      </c>
    </row>
    <row r="233" spans="1:30" x14ac:dyDescent="0.25">
      <c r="A233" t="s">
        <v>1745</v>
      </c>
      <c r="B233" t="s">
        <v>1746</v>
      </c>
      <c r="C233" t="s">
        <v>1745</v>
      </c>
      <c r="D233" t="s">
        <v>1747</v>
      </c>
      <c r="E233" t="s">
        <v>37</v>
      </c>
      <c r="F233" t="s">
        <v>19</v>
      </c>
      <c r="G233" t="s">
        <v>20</v>
      </c>
      <c r="H233" t="s">
        <v>38</v>
      </c>
      <c r="I233" t="s">
        <v>1746</v>
      </c>
      <c r="J233">
        <v>772314</v>
      </c>
      <c r="K233">
        <v>4879422</v>
      </c>
      <c r="L233" s="9" t="s">
        <v>32</v>
      </c>
      <c r="M233" t="s">
        <v>1745</v>
      </c>
      <c r="N233" t="s">
        <v>22</v>
      </c>
      <c r="O233" t="s">
        <v>29</v>
      </c>
      <c r="P233" t="s">
        <v>30</v>
      </c>
      <c r="Q233" t="s">
        <v>33</v>
      </c>
      <c r="R233" t="s">
        <v>32</v>
      </c>
      <c r="S233" t="s">
        <v>32</v>
      </c>
      <c r="T233" t="s">
        <v>32</v>
      </c>
      <c r="U233" s="6" t="s">
        <v>1913</v>
      </c>
      <c r="V233" s="8">
        <v>92486</v>
      </c>
      <c r="W233" s="17" t="str">
        <f t="shared" si="16"/>
        <v>D5</v>
      </c>
      <c r="X233" s="6" t="s">
        <v>1916</v>
      </c>
      <c r="Y233" s="8">
        <v>0.1776970136020587</v>
      </c>
      <c r="Z233" s="21" t="str">
        <f t="shared" ca="1" si="18"/>
        <v>D5.1</v>
      </c>
      <c r="AA233">
        <v>0</v>
      </c>
      <c r="AB233">
        <v>141</v>
      </c>
      <c r="AC233">
        <v>147</v>
      </c>
      <c r="AD233">
        <f t="shared" si="17"/>
        <v>-4.0816326530612242E-2</v>
      </c>
    </row>
    <row r="234" spans="1:30" x14ac:dyDescent="0.25">
      <c r="A234" t="s">
        <v>1774</v>
      </c>
      <c r="B234" t="s">
        <v>1775</v>
      </c>
      <c r="C234" t="s">
        <v>1774</v>
      </c>
      <c r="D234" t="s">
        <v>1776</v>
      </c>
      <c r="E234" t="s">
        <v>37</v>
      </c>
      <c r="F234" t="s">
        <v>19</v>
      </c>
      <c r="G234" t="s">
        <v>20</v>
      </c>
      <c r="H234" t="s">
        <v>38</v>
      </c>
      <c r="I234" t="s">
        <v>1775</v>
      </c>
      <c r="J234" t="s">
        <v>1777</v>
      </c>
      <c r="K234" t="s">
        <v>1778</v>
      </c>
      <c r="L234" s="9" t="s">
        <v>1779</v>
      </c>
      <c r="M234" t="s">
        <v>1774</v>
      </c>
      <c r="N234" t="s">
        <v>22</v>
      </c>
      <c r="O234" t="s">
        <v>114</v>
      </c>
      <c r="P234" t="s">
        <v>115</v>
      </c>
      <c r="Q234" t="s">
        <v>115</v>
      </c>
      <c r="R234" t="s">
        <v>1779</v>
      </c>
      <c r="S234" t="s">
        <v>1780</v>
      </c>
      <c r="T234" t="s">
        <v>1781</v>
      </c>
      <c r="U234" s="6" t="s">
        <v>1913</v>
      </c>
      <c r="V234" s="8">
        <v>77519</v>
      </c>
      <c r="W234" s="17" t="str">
        <f t="shared" si="16"/>
        <v>D5</v>
      </c>
      <c r="X234" s="6" t="s">
        <v>1916</v>
      </c>
      <c r="Y234" s="8">
        <v>1.650524387569499</v>
      </c>
      <c r="Z234" s="21" t="str">
        <f t="shared" ca="1" si="18"/>
        <v>D5.5</v>
      </c>
      <c r="AA234">
        <v>0</v>
      </c>
      <c r="AB234">
        <v>1.27</v>
      </c>
      <c r="AC234">
        <v>1.2</v>
      </c>
      <c r="AD234">
        <f t="shared" si="17"/>
        <v>5.833333333333339E-2</v>
      </c>
    </row>
    <row r="235" spans="1:30" x14ac:dyDescent="0.25">
      <c r="A235" t="s">
        <v>1801</v>
      </c>
      <c r="B235" t="s">
        <v>1802</v>
      </c>
      <c r="C235" t="s">
        <v>1801</v>
      </c>
      <c r="D235" t="s">
        <v>1803</v>
      </c>
      <c r="E235" t="s">
        <v>37</v>
      </c>
      <c r="F235" t="s">
        <v>19</v>
      </c>
      <c r="G235" t="s">
        <v>20</v>
      </c>
      <c r="H235" t="s">
        <v>38</v>
      </c>
      <c r="I235" t="s">
        <v>1802</v>
      </c>
      <c r="J235">
        <v>776595</v>
      </c>
      <c r="K235">
        <v>5508974</v>
      </c>
      <c r="L235" s="9" t="s">
        <v>32</v>
      </c>
      <c r="M235" t="s">
        <v>1801</v>
      </c>
      <c r="N235" t="s">
        <v>22</v>
      </c>
      <c r="O235" t="s">
        <v>29</v>
      </c>
      <c r="P235" t="s">
        <v>30</v>
      </c>
      <c r="Q235" t="s">
        <v>33</v>
      </c>
      <c r="R235" t="s">
        <v>32</v>
      </c>
      <c r="S235" t="s">
        <v>32</v>
      </c>
      <c r="T235" t="s">
        <v>32</v>
      </c>
      <c r="U235" s="6" t="s">
        <v>1913</v>
      </c>
      <c r="V235" s="8">
        <v>111439</v>
      </c>
      <c r="W235" s="17" t="str">
        <f t="shared" si="16"/>
        <v>D5</v>
      </c>
      <c r="X235" s="6" t="s">
        <v>1916</v>
      </c>
      <c r="Y235" s="8">
        <v>1.3368569351842712</v>
      </c>
      <c r="Z235" s="21" t="str">
        <f t="shared" ca="1" si="18"/>
        <v>D5.4</v>
      </c>
      <c r="AA235">
        <v>0</v>
      </c>
      <c r="AB235">
        <v>19.7</v>
      </c>
      <c r="AC235">
        <v>18.940000000000001</v>
      </c>
      <c r="AD235">
        <f t="shared" si="17"/>
        <v>4.0126715945089653E-2</v>
      </c>
    </row>
    <row r="236" spans="1:30" x14ac:dyDescent="0.25">
      <c r="A236" t="s">
        <v>1830</v>
      </c>
      <c r="B236" t="s">
        <v>1831</v>
      </c>
      <c r="C236" t="s">
        <v>1830</v>
      </c>
      <c r="D236" t="s">
        <v>1832</v>
      </c>
      <c r="E236" t="s">
        <v>37</v>
      </c>
      <c r="F236" t="s">
        <v>19</v>
      </c>
      <c r="G236" t="s">
        <v>20</v>
      </c>
      <c r="H236" t="s">
        <v>38</v>
      </c>
      <c r="I236" t="s">
        <v>1831</v>
      </c>
      <c r="J236">
        <v>692779</v>
      </c>
      <c r="K236" t="s">
        <v>1833</v>
      </c>
      <c r="L236" s="9" t="s">
        <v>1834</v>
      </c>
      <c r="M236" t="s">
        <v>1830</v>
      </c>
      <c r="N236" t="s">
        <v>22</v>
      </c>
      <c r="O236" t="s">
        <v>66</v>
      </c>
      <c r="P236" t="s">
        <v>67</v>
      </c>
      <c r="Q236" t="s">
        <v>67</v>
      </c>
      <c r="R236" t="s">
        <v>1834</v>
      </c>
      <c r="S236" t="s">
        <v>1835</v>
      </c>
      <c r="T236" t="s">
        <v>420</v>
      </c>
      <c r="U236" s="6" t="s">
        <v>1913</v>
      </c>
      <c r="V236" s="8">
        <v>94448</v>
      </c>
      <c r="W236" s="17" t="str">
        <f t="shared" si="16"/>
        <v>D5</v>
      </c>
      <c r="X236" s="6" t="s">
        <v>1916</v>
      </c>
      <c r="Y236" s="8">
        <v>0.28935498898864986</v>
      </c>
      <c r="Z236" s="21" t="str">
        <f t="shared" ca="1" si="18"/>
        <v>D5.1</v>
      </c>
      <c r="AA236">
        <v>0</v>
      </c>
      <c r="AB236">
        <v>4.2</v>
      </c>
      <c r="AC236">
        <v>4.45</v>
      </c>
      <c r="AD236">
        <f t="shared" si="17"/>
        <v>-5.6179775280898875E-2</v>
      </c>
    </row>
    <row r="237" spans="1:30" x14ac:dyDescent="0.25">
      <c r="A237" t="s">
        <v>1836</v>
      </c>
      <c r="B237" t="s">
        <v>1837</v>
      </c>
      <c r="C237" t="s">
        <v>1836</v>
      </c>
      <c r="D237" t="s">
        <v>1838</v>
      </c>
      <c r="E237" t="s">
        <v>18</v>
      </c>
      <c r="F237" t="s">
        <v>19</v>
      </c>
      <c r="G237" t="s">
        <v>20</v>
      </c>
      <c r="H237" t="s">
        <v>21</v>
      </c>
      <c r="I237" t="s">
        <v>1837</v>
      </c>
      <c r="J237" t="s">
        <v>1839</v>
      </c>
      <c r="K237" t="s">
        <v>1840</v>
      </c>
      <c r="L237" s="9" t="s">
        <v>32</v>
      </c>
      <c r="M237" t="s">
        <v>1836</v>
      </c>
      <c r="N237" t="s">
        <v>22</v>
      </c>
      <c r="O237" t="s">
        <v>114</v>
      </c>
      <c r="P237" t="s">
        <v>115</v>
      </c>
      <c r="Q237" t="s">
        <v>115</v>
      </c>
      <c r="R237" t="s">
        <v>32</v>
      </c>
      <c r="S237" t="s">
        <v>32</v>
      </c>
      <c r="T237" t="s">
        <v>32</v>
      </c>
      <c r="U237" s="6" t="s">
        <v>1913</v>
      </c>
      <c r="V237" s="8">
        <v>72417</v>
      </c>
      <c r="W237" s="17" t="str">
        <f t="shared" si="16"/>
        <v>D5</v>
      </c>
      <c r="X237" s="6" t="s">
        <v>1916</v>
      </c>
      <c r="Y237" s="8">
        <v>1.6206139442396121</v>
      </c>
      <c r="Z237" s="21" t="str">
        <f t="shared" ca="1" si="18"/>
        <v>D5.5</v>
      </c>
      <c r="AA237">
        <v>0</v>
      </c>
      <c r="AB237">
        <v>11.91</v>
      </c>
      <c r="AC237">
        <v>12.100000000000001</v>
      </c>
      <c r="AD237">
        <f t="shared" si="17"/>
        <v>-1.570247933884308E-2</v>
      </c>
    </row>
    <row r="238" spans="1:30" x14ac:dyDescent="0.25">
      <c r="A238" t="s">
        <v>1874</v>
      </c>
      <c r="B238" t="s">
        <v>1875</v>
      </c>
      <c r="C238" t="s">
        <v>1874</v>
      </c>
      <c r="D238" t="s">
        <v>1876</v>
      </c>
      <c r="E238" t="s">
        <v>37</v>
      </c>
      <c r="F238" t="s">
        <v>19</v>
      </c>
      <c r="G238" t="s">
        <v>20</v>
      </c>
      <c r="H238" t="s">
        <v>38</v>
      </c>
      <c r="I238" t="s">
        <v>1875</v>
      </c>
      <c r="J238">
        <v>539997</v>
      </c>
      <c r="K238" t="s">
        <v>1877</v>
      </c>
      <c r="L238" s="9" t="s">
        <v>32</v>
      </c>
      <c r="M238" t="s">
        <v>1874</v>
      </c>
      <c r="N238" t="s">
        <v>22</v>
      </c>
      <c r="O238" t="s">
        <v>29</v>
      </c>
      <c r="P238" t="s">
        <v>30</v>
      </c>
      <c r="Q238" t="s">
        <v>31</v>
      </c>
      <c r="R238" t="s">
        <v>32</v>
      </c>
      <c r="S238" t="s">
        <v>32</v>
      </c>
      <c r="T238" t="s">
        <v>32</v>
      </c>
      <c r="U238" s="6" t="s">
        <v>1913</v>
      </c>
      <c r="V238" s="8">
        <v>72673</v>
      </c>
      <c r="W238" s="17" t="str">
        <f t="shared" si="16"/>
        <v>D5</v>
      </c>
      <c r="X238" s="6" t="s">
        <v>1916</v>
      </c>
      <c r="Y238" s="8">
        <v>1.7636536265187897</v>
      </c>
      <c r="Z238" s="21" t="str">
        <f t="shared" ca="1" si="18"/>
        <v>D5.5</v>
      </c>
      <c r="AA238">
        <v>0</v>
      </c>
      <c r="AB238">
        <v>28.5</v>
      </c>
      <c r="AC238">
        <v>24.900000000000002</v>
      </c>
      <c r="AD238">
        <f t="shared" si="17"/>
        <v>0.14457831325301196</v>
      </c>
    </row>
    <row r="239" spans="1:30" x14ac:dyDescent="0.25">
      <c r="A239" t="s">
        <v>1878</v>
      </c>
      <c r="B239" t="s">
        <v>1879</v>
      </c>
      <c r="C239" t="s">
        <v>1878</v>
      </c>
      <c r="D239" t="s">
        <v>1880</v>
      </c>
      <c r="E239" t="s">
        <v>18</v>
      </c>
      <c r="F239" t="s">
        <v>19</v>
      </c>
      <c r="G239" t="s">
        <v>20</v>
      </c>
      <c r="H239" t="s">
        <v>21</v>
      </c>
      <c r="I239" t="s">
        <v>1879</v>
      </c>
      <c r="J239" t="s">
        <v>1881</v>
      </c>
      <c r="K239" t="s">
        <v>1882</v>
      </c>
      <c r="L239" s="9" t="s">
        <v>32</v>
      </c>
      <c r="M239" t="s">
        <v>1878</v>
      </c>
      <c r="N239" t="s">
        <v>22</v>
      </c>
      <c r="O239" t="s">
        <v>23</v>
      </c>
      <c r="P239" t="s">
        <v>24</v>
      </c>
      <c r="Q239" t="s">
        <v>61</v>
      </c>
      <c r="R239" t="s">
        <v>32</v>
      </c>
      <c r="S239" t="s">
        <v>32</v>
      </c>
      <c r="T239" t="s">
        <v>32</v>
      </c>
      <c r="U239" s="6" t="s">
        <v>1913</v>
      </c>
      <c r="V239" s="8">
        <v>103820</v>
      </c>
      <c r="W239" s="17" t="str">
        <f t="shared" si="16"/>
        <v>D5</v>
      </c>
      <c r="X239" s="6" t="s">
        <v>1916</v>
      </c>
      <c r="Y239" s="8">
        <v>0.49219803506068194</v>
      </c>
      <c r="Z239" s="21" t="str">
        <f t="shared" ca="1" si="18"/>
        <v>D5.2</v>
      </c>
      <c r="AA239">
        <v>0</v>
      </c>
      <c r="AB239">
        <v>34.42</v>
      </c>
      <c r="AC239">
        <v>28.200000000000003</v>
      </c>
      <c r="AD239">
        <f t="shared" si="17"/>
        <v>0.22056737588652475</v>
      </c>
    </row>
    <row r="240" spans="1:30" x14ac:dyDescent="0.25">
      <c r="A240" t="s">
        <v>182</v>
      </c>
      <c r="B240" t="s">
        <v>183</v>
      </c>
      <c r="C240" t="s">
        <v>182</v>
      </c>
      <c r="D240" t="s">
        <v>184</v>
      </c>
      <c r="E240" t="s">
        <v>37</v>
      </c>
      <c r="F240" t="s">
        <v>19</v>
      </c>
      <c r="G240" t="s">
        <v>20</v>
      </c>
      <c r="H240" t="s">
        <v>48</v>
      </c>
      <c r="I240" t="s">
        <v>183</v>
      </c>
      <c r="J240" t="s">
        <v>185</v>
      </c>
      <c r="K240" t="s">
        <v>186</v>
      </c>
      <c r="L240" s="9" t="s">
        <v>32</v>
      </c>
      <c r="M240" t="s">
        <v>182</v>
      </c>
      <c r="N240" t="s">
        <v>22</v>
      </c>
      <c r="O240" t="s">
        <v>56</v>
      </c>
      <c r="P240" t="s">
        <v>57</v>
      </c>
      <c r="Q240" t="s">
        <v>59</v>
      </c>
      <c r="R240" t="s">
        <v>32</v>
      </c>
      <c r="S240" t="s">
        <v>32</v>
      </c>
      <c r="T240" t="s">
        <v>32</v>
      </c>
      <c r="U240" s="6" t="s">
        <v>1913</v>
      </c>
      <c r="V240" s="8">
        <v>204127</v>
      </c>
      <c r="W240" s="17" t="str">
        <f t="shared" si="16"/>
        <v>D6</v>
      </c>
      <c r="X240" s="6" t="s">
        <v>1916</v>
      </c>
      <c r="Y240" s="8">
        <v>1.1094220754726225</v>
      </c>
      <c r="Z240" s="21" t="str">
        <f t="shared" ca="1" si="18"/>
        <v>D6.4</v>
      </c>
      <c r="AA240">
        <v>0</v>
      </c>
      <c r="AB240">
        <v>15.200000000000001</v>
      </c>
      <c r="AC240">
        <v>14.5</v>
      </c>
      <c r="AD240">
        <f t="shared" si="17"/>
        <v>4.8275862068965593E-2</v>
      </c>
    </row>
    <row r="241" spans="1:30" x14ac:dyDescent="0.25">
      <c r="A241" t="s">
        <v>244</v>
      </c>
      <c r="B241" t="s">
        <v>245</v>
      </c>
      <c r="C241" t="s">
        <v>244</v>
      </c>
      <c r="D241" t="s">
        <v>246</v>
      </c>
      <c r="E241" t="s">
        <v>37</v>
      </c>
      <c r="F241" t="s">
        <v>19</v>
      </c>
      <c r="G241" t="s">
        <v>20</v>
      </c>
      <c r="H241" t="s">
        <v>38</v>
      </c>
      <c r="I241" t="s">
        <v>247</v>
      </c>
      <c r="J241">
        <v>702574</v>
      </c>
      <c r="K241">
        <v>7530146</v>
      </c>
      <c r="L241" s="9" t="s">
        <v>248</v>
      </c>
      <c r="M241" t="s">
        <v>244</v>
      </c>
      <c r="N241" t="s">
        <v>22</v>
      </c>
      <c r="O241" t="s">
        <v>29</v>
      </c>
      <c r="P241" t="s">
        <v>30</v>
      </c>
      <c r="Q241" t="s">
        <v>33</v>
      </c>
      <c r="R241" t="s">
        <v>248</v>
      </c>
      <c r="S241" t="s">
        <v>249</v>
      </c>
      <c r="T241" t="s">
        <v>250</v>
      </c>
      <c r="U241" s="6" t="s">
        <v>1913</v>
      </c>
      <c r="V241" s="8">
        <v>153530</v>
      </c>
      <c r="W241" s="17" t="str">
        <f t="shared" si="16"/>
        <v>D6</v>
      </c>
      <c r="X241" s="6" t="s">
        <v>1916</v>
      </c>
      <c r="Y241" s="8">
        <v>0.85017911808767022</v>
      </c>
      <c r="Z241" s="21" t="str">
        <f t="shared" ca="1" si="18"/>
        <v>D6.3</v>
      </c>
      <c r="AA241">
        <v>0</v>
      </c>
      <c r="AB241">
        <v>16.080000000000002</v>
      </c>
      <c r="AC241">
        <v>13.350000000000001</v>
      </c>
      <c r="AD241">
        <f t="shared" si="17"/>
        <v>0.20449438202247192</v>
      </c>
    </row>
    <row r="242" spans="1:30" x14ac:dyDescent="0.25">
      <c r="A242" t="s">
        <v>256</v>
      </c>
      <c r="B242" t="s">
        <v>257</v>
      </c>
      <c r="C242" t="s">
        <v>256</v>
      </c>
      <c r="D242" t="s">
        <v>258</v>
      </c>
      <c r="E242" t="s">
        <v>37</v>
      </c>
      <c r="F242" t="s">
        <v>19</v>
      </c>
      <c r="G242" t="s">
        <v>20</v>
      </c>
      <c r="H242" t="s">
        <v>48</v>
      </c>
      <c r="I242" t="s">
        <v>257</v>
      </c>
      <c r="J242">
        <v>936622</v>
      </c>
      <c r="K242">
        <v>4235745</v>
      </c>
      <c r="L242" s="9" t="s">
        <v>32</v>
      </c>
      <c r="M242" t="s">
        <v>256</v>
      </c>
      <c r="N242" t="s">
        <v>22</v>
      </c>
      <c r="O242" t="s">
        <v>41</v>
      </c>
      <c r="P242" t="s">
        <v>42</v>
      </c>
      <c r="Q242" t="s">
        <v>43</v>
      </c>
      <c r="R242" t="s">
        <v>32</v>
      </c>
      <c r="S242" t="s">
        <v>32</v>
      </c>
      <c r="T242" t="s">
        <v>32</v>
      </c>
      <c r="U242" s="6" t="s">
        <v>1913</v>
      </c>
      <c r="V242" s="8">
        <v>182757</v>
      </c>
      <c r="W242" s="17" t="str">
        <f t="shared" si="16"/>
        <v>D6</v>
      </c>
      <c r="X242" s="6" t="s">
        <v>1916</v>
      </c>
      <c r="Y242" s="8">
        <v>0.37685560607801616</v>
      </c>
      <c r="Z242" s="21" t="str">
        <f t="shared" ca="1" si="18"/>
        <v>D6.2</v>
      </c>
      <c r="AA242">
        <v>0</v>
      </c>
      <c r="AB242">
        <v>234.8</v>
      </c>
      <c r="AC242">
        <v>220</v>
      </c>
      <c r="AD242">
        <f t="shared" si="17"/>
        <v>6.7272727272727331E-2</v>
      </c>
    </row>
    <row r="243" spans="1:30" x14ac:dyDescent="0.25">
      <c r="A243" t="s">
        <v>332</v>
      </c>
      <c r="B243" t="s">
        <v>333</v>
      </c>
      <c r="C243" t="s">
        <v>332</v>
      </c>
      <c r="D243" t="s">
        <v>334</v>
      </c>
      <c r="E243" t="s">
        <v>18</v>
      </c>
      <c r="F243" t="s">
        <v>19</v>
      </c>
      <c r="G243" t="s">
        <v>20</v>
      </c>
      <c r="H243" t="s">
        <v>21</v>
      </c>
      <c r="I243" t="s">
        <v>333</v>
      </c>
      <c r="J243">
        <v>866704</v>
      </c>
      <c r="K243">
        <v>5082296</v>
      </c>
      <c r="L243" s="9" t="s">
        <v>32</v>
      </c>
      <c r="M243" t="s">
        <v>332</v>
      </c>
      <c r="N243" t="s">
        <v>22</v>
      </c>
      <c r="O243" t="s">
        <v>23</v>
      </c>
      <c r="P243" t="s">
        <v>24</v>
      </c>
      <c r="Q243" t="s">
        <v>44</v>
      </c>
      <c r="R243" t="s">
        <v>32</v>
      </c>
      <c r="S243" t="s">
        <v>32</v>
      </c>
      <c r="T243" t="s">
        <v>32</v>
      </c>
      <c r="U243" s="6" t="s">
        <v>1913</v>
      </c>
      <c r="V243" s="8">
        <v>180010</v>
      </c>
      <c r="W243" s="17" t="str">
        <f t="shared" si="16"/>
        <v>D6</v>
      </c>
      <c r="X243" s="6" t="s">
        <v>1916</v>
      </c>
      <c r="Y243" s="8">
        <v>1.6704627520693294</v>
      </c>
      <c r="Z243" s="21" t="str">
        <f t="shared" ca="1" si="18"/>
        <v>D6.5</v>
      </c>
      <c r="AA243">
        <v>0</v>
      </c>
      <c r="AB243">
        <v>29.05</v>
      </c>
      <c r="AC243">
        <v>29</v>
      </c>
      <c r="AD243">
        <f t="shared" si="17"/>
        <v>1.7241379310345072E-3</v>
      </c>
    </row>
    <row r="244" spans="1:30" x14ac:dyDescent="0.25">
      <c r="A244" t="s">
        <v>403</v>
      </c>
      <c r="B244" t="s">
        <v>404</v>
      </c>
      <c r="C244" t="s">
        <v>403</v>
      </c>
      <c r="D244" t="s">
        <v>405</v>
      </c>
      <c r="E244" t="s">
        <v>37</v>
      </c>
      <c r="F244" t="s">
        <v>19</v>
      </c>
      <c r="G244" t="s">
        <v>20</v>
      </c>
      <c r="H244" t="s">
        <v>48</v>
      </c>
      <c r="I244" t="s">
        <v>406</v>
      </c>
      <c r="J244">
        <v>682895</v>
      </c>
      <c r="K244">
        <v>7172946</v>
      </c>
      <c r="L244" s="9" t="s">
        <v>32</v>
      </c>
      <c r="M244" t="s">
        <v>403</v>
      </c>
      <c r="N244" t="s">
        <v>22</v>
      </c>
      <c r="O244" t="s">
        <v>29</v>
      </c>
      <c r="P244" t="s">
        <v>30</v>
      </c>
      <c r="Q244" t="s">
        <v>33</v>
      </c>
      <c r="R244" t="s">
        <v>32</v>
      </c>
      <c r="S244" t="s">
        <v>32</v>
      </c>
      <c r="T244" t="s">
        <v>32</v>
      </c>
      <c r="U244" s="6" t="s">
        <v>1913</v>
      </c>
      <c r="V244" s="8">
        <v>186135</v>
      </c>
      <c r="W244" s="17" t="str">
        <f t="shared" si="16"/>
        <v>D6</v>
      </c>
      <c r="X244" s="6" t="s">
        <v>1916</v>
      </c>
      <c r="Y244" s="8">
        <v>0.30134579740510919</v>
      </c>
      <c r="Z244" s="21" t="str">
        <f t="shared" ca="1" si="18"/>
        <v>D6.1</v>
      </c>
      <c r="AA244">
        <v>0</v>
      </c>
      <c r="AB244">
        <v>19.900000000000002</v>
      </c>
      <c r="AC244">
        <v>23.19</v>
      </c>
      <c r="AD244">
        <f t="shared" si="17"/>
        <v>-0.14187149633462695</v>
      </c>
    </row>
    <row r="245" spans="1:30" x14ac:dyDescent="0.25">
      <c r="A245" t="s">
        <v>426</v>
      </c>
      <c r="B245" t="s">
        <v>427</v>
      </c>
      <c r="C245" t="s">
        <v>426</v>
      </c>
      <c r="D245" t="s">
        <v>428</v>
      </c>
      <c r="E245" t="s">
        <v>37</v>
      </c>
      <c r="F245" t="s">
        <v>19</v>
      </c>
      <c r="G245" t="s">
        <v>20</v>
      </c>
      <c r="H245" t="s">
        <v>48</v>
      </c>
      <c r="I245" t="s">
        <v>427</v>
      </c>
      <c r="J245">
        <v>702157</v>
      </c>
      <c r="K245">
        <v>7743728</v>
      </c>
      <c r="L245" s="9" t="s">
        <v>429</v>
      </c>
      <c r="M245" t="s">
        <v>426</v>
      </c>
      <c r="N245" t="s">
        <v>22</v>
      </c>
      <c r="O245" t="s">
        <v>66</v>
      </c>
      <c r="P245" t="s">
        <v>67</v>
      </c>
      <c r="Q245" t="s">
        <v>67</v>
      </c>
      <c r="R245" t="s">
        <v>429</v>
      </c>
      <c r="S245" t="s">
        <v>430</v>
      </c>
      <c r="T245" t="s">
        <v>431</v>
      </c>
      <c r="U245" s="6" t="s">
        <v>1913</v>
      </c>
      <c r="V245" s="8">
        <v>224574</v>
      </c>
      <c r="W245" s="17" t="str">
        <f t="shared" si="16"/>
        <v>D6</v>
      </c>
      <c r="X245" s="6" t="s">
        <v>1916</v>
      </c>
      <c r="Y245" s="8">
        <v>0.85523702654804212</v>
      </c>
      <c r="Z245" s="21" t="str">
        <f t="shared" ca="1" si="18"/>
        <v>D6.3</v>
      </c>
      <c r="AA245">
        <v>0</v>
      </c>
      <c r="AB245">
        <v>26.900000000000002</v>
      </c>
      <c r="AC245">
        <v>25.69</v>
      </c>
      <c r="AD245">
        <f t="shared" si="17"/>
        <v>4.7100038925652038E-2</v>
      </c>
    </row>
    <row r="246" spans="1:30" x14ac:dyDescent="0.25">
      <c r="A246" t="s">
        <v>444</v>
      </c>
      <c r="B246" t="s">
        <v>445</v>
      </c>
      <c r="C246" t="s">
        <v>444</v>
      </c>
      <c r="D246" t="s">
        <v>446</v>
      </c>
      <c r="E246" t="s">
        <v>37</v>
      </c>
      <c r="F246" t="s">
        <v>19</v>
      </c>
      <c r="G246" t="s">
        <v>20</v>
      </c>
      <c r="H246" t="s">
        <v>48</v>
      </c>
      <c r="I246" t="s">
        <v>447</v>
      </c>
      <c r="J246">
        <v>929243</v>
      </c>
      <c r="K246">
        <v>4189165</v>
      </c>
      <c r="L246" s="9" t="s">
        <v>32</v>
      </c>
      <c r="M246" t="s">
        <v>444</v>
      </c>
      <c r="N246" t="s">
        <v>22</v>
      </c>
      <c r="O246" t="s">
        <v>114</v>
      </c>
      <c r="P246" t="s">
        <v>115</v>
      </c>
      <c r="Q246" t="s">
        <v>115</v>
      </c>
      <c r="R246" t="s">
        <v>32</v>
      </c>
      <c r="S246" t="s">
        <v>32</v>
      </c>
      <c r="T246" t="s">
        <v>32</v>
      </c>
      <c r="U246" s="6" t="s">
        <v>1913</v>
      </c>
      <c r="V246" s="8">
        <v>162180</v>
      </c>
      <c r="W246" s="17" t="str">
        <f t="shared" si="16"/>
        <v>D6</v>
      </c>
      <c r="X246" s="6" t="s">
        <v>1916</v>
      </c>
      <c r="Y246" s="8">
        <v>1.3945862621778271</v>
      </c>
      <c r="Z246" s="21" t="str">
        <f t="shared" ca="1" si="18"/>
        <v>D6.4</v>
      </c>
      <c r="AA246">
        <v>0</v>
      </c>
      <c r="AB246">
        <v>79.22</v>
      </c>
      <c r="AC246">
        <v>94</v>
      </c>
      <c r="AD246">
        <f t="shared" si="17"/>
        <v>-0.15723404255319151</v>
      </c>
    </row>
    <row r="247" spans="1:30" x14ac:dyDescent="0.25">
      <c r="A247" t="s">
        <v>609</v>
      </c>
      <c r="B247" t="s">
        <v>610</v>
      </c>
      <c r="C247" t="s">
        <v>609</v>
      </c>
      <c r="D247" t="s">
        <v>611</v>
      </c>
      <c r="E247" t="s">
        <v>37</v>
      </c>
      <c r="F247" t="s">
        <v>19</v>
      </c>
      <c r="G247" t="s">
        <v>20</v>
      </c>
      <c r="H247" t="s">
        <v>38</v>
      </c>
      <c r="I247" t="s">
        <v>610</v>
      </c>
      <c r="J247" t="s">
        <v>612</v>
      </c>
      <c r="K247" t="s">
        <v>613</v>
      </c>
      <c r="L247" s="9" t="s">
        <v>32</v>
      </c>
      <c r="M247" t="s">
        <v>609</v>
      </c>
      <c r="N247" t="s">
        <v>22</v>
      </c>
      <c r="O247" t="s">
        <v>51</v>
      </c>
      <c r="P247" t="s">
        <v>52</v>
      </c>
      <c r="Q247" t="s">
        <v>52</v>
      </c>
      <c r="R247" t="s">
        <v>32</v>
      </c>
      <c r="S247" t="s">
        <v>32</v>
      </c>
      <c r="T247" t="s">
        <v>32</v>
      </c>
      <c r="U247" s="6" t="s">
        <v>1913</v>
      </c>
      <c r="V247" s="8">
        <v>145428</v>
      </c>
      <c r="W247" s="17" t="str">
        <f t="shared" si="16"/>
        <v>D6</v>
      </c>
      <c r="X247" s="6" t="s">
        <v>1916</v>
      </c>
      <c r="Y247" s="8">
        <v>0.26936446213934045</v>
      </c>
      <c r="Z247" s="21" t="str">
        <f t="shared" ca="1" si="18"/>
        <v>D6.1</v>
      </c>
      <c r="AA247">
        <v>0</v>
      </c>
      <c r="AB247">
        <v>15.42</v>
      </c>
      <c r="AC247">
        <v>10.860000000000001</v>
      </c>
      <c r="AD247">
        <f t="shared" si="17"/>
        <v>0.41988950276243076</v>
      </c>
    </row>
    <row r="248" spans="1:30" x14ac:dyDescent="0.25">
      <c r="A248" t="s">
        <v>633</v>
      </c>
      <c r="B248" t="s">
        <v>634</v>
      </c>
      <c r="C248" t="s">
        <v>633</v>
      </c>
      <c r="D248" t="s">
        <v>635</v>
      </c>
      <c r="E248" t="s">
        <v>37</v>
      </c>
      <c r="F248" t="s">
        <v>19</v>
      </c>
      <c r="G248" t="s">
        <v>20</v>
      </c>
      <c r="H248" t="s">
        <v>38</v>
      </c>
      <c r="I248" t="s">
        <v>634</v>
      </c>
      <c r="J248">
        <v>276439</v>
      </c>
      <c r="K248">
        <v>5805103</v>
      </c>
      <c r="L248" s="9" t="s">
        <v>636</v>
      </c>
      <c r="M248" t="s">
        <v>633</v>
      </c>
      <c r="N248" t="s">
        <v>22</v>
      </c>
      <c r="O248" t="s">
        <v>66</v>
      </c>
      <c r="P248" t="s">
        <v>67</v>
      </c>
      <c r="Q248" t="s">
        <v>67</v>
      </c>
      <c r="R248" t="s">
        <v>636</v>
      </c>
      <c r="S248" t="s">
        <v>637</v>
      </c>
      <c r="T248" t="s">
        <v>638</v>
      </c>
      <c r="U248" s="6" t="s">
        <v>1913</v>
      </c>
      <c r="V248" s="8">
        <v>123623</v>
      </c>
      <c r="W248" s="17" t="str">
        <f t="shared" si="16"/>
        <v>D6</v>
      </c>
      <c r="X248" s="6" t="s">
        <v>1916</v>
      </c>
      <c r="Y248" s="8">
        <v>1.0325505771579722</v>
      </c>
      <c r="Z248" s="21" t="str">
        <f t="shared" ca="1" si="18"/>
        <v>D6.3</v>
      </c>
      <c r="AA248">
        <v>0</v>
      </c>
      <c r="AB248">
        <v>14.680000000000001</v>
      </c>
      <c r="AC248">
        <v>13.200000000000001</v>
      </c>
      <c r="AD248">
        <f t="shared" si="17"/>
        <v>0.11212121212121215</v>
      </c>
    </row>
    <row r="249" spans="1:30" x14ac:dyDescent="0.25">
      <c r="A249" t="s">
        <v>721</v>
      </c>
      <c r="B249" t="s">
        <v>722</v>
      </c>
      <c r="C249" t="s">
        <v>721</v>
      </c>
      <c r="D249" t="s">
        <v>723</v>
      </c>
      <c r="E249" t="s">
        <v>37</v>
      </c>
      <c r="F249" t="s">
        <v>19</v>
      </c>
      <c r="G249" t="s">
        <v>20</v>
      </c>
      <c r="H249" t="s">
        <v>38</v>
      </c>
      <c r="I249" t="s">
        <v>722</v>
      </c>
      <c r="J249">
        <v>289344</v>
      </c>
      <c r="K249">
        <v>4031910</v>
      </c>
      <c r="L249" s="9" t="s">
        <v>724</v>
      </c>
      <c r="M249" t="s">
        <v>721</v>
      </c>
      <c r="N249" t="s">
        <v>22</v>
      </c>
      <c r="O249" t="s">
        <v>66</v>
      </c>
      <c r="P249" t="s">
        <v>67</v>
      </c>
      <c r="Q249" t="s">
        <v>67</v>
      </c>
      <c r="R249" t="s">
        <v>724</v>
      </c>
      <c r="S249" t="s">
        <v>725</v>
      </c>
      <c r="T249" t="s">
        <v>624</v>
      </c>
      <c r="U249" s="6" t="s">
        <v>1913</v>
      </c>
      <c r="V249" s="8">
        <v>146893</v>
      </c>
      <c r="W249" s="17" t="str">
        <f t="shared" si="16"/>
        <v>D6</v>
      </c>
      <c r="X249" s="6" t="s">
        <v>1916</v>
      </c>
      <c r="Y249" s="8">
        <v>0.52643080337388437</v>
      </c>
      <c r="Z249" s="21" t="str">
        <f t="shared" ca="1" si="18"/>
        <v>D6.2</v>
      </c>
      <c r="AA249">
        <v>0</v>
      </c>
      <c r="AB249">
        <v>24.060000000000002</v>
      </c>
      <c r="AC249">
        <v>24</v>
      </c>
      <c r="AD249">
        <f t="shared" si="17"/>
        <v>2.5000000000000946E-3</v>
      </c>
    </row>
    <row r="250" spans="1:30" x14ac:dyDescent="0.25">
      <c r="A250" t="s">
        <v>729</v>
      </c>
      <c r="B250" t="s">
        <v>730</v>
      </c>
      <c r="C250" t="s">
        <v>729</v>
      </c>
      <c r="D250" t="s">
        <v>731</v>
      </c>
      <c r="E250" t="s">
        <v>37</v>
      </c>
      <c r="F250" t="s">
        <v>19</v>
      </c>
      <c r="G250" t="s">
        <v>20</v>
      </c>
      <c r="H250" t="s">
        <v>48</v>
      </c>
      <c r="I250" t="s">
        <v>732</v>
      </c>
      <c r="J250">
        <v>885924</v>
      </c>
      <c r="K250">
        <v>5261716</v>
      </c>
      <c r="L250" s="9" t="s">
        <v>32</v>
      </c>
      <c r="M250" t="s">
        <v>729</v>
      </c>
      <c r="N250" t="s">
        <v>22</v>
      </c>
      <c r="O250" t="s">
        <v>23</v>
      </c>
      <c r="P250" t="s">
        <v>24</v>
      </c>
      <c r="Q250" t="s">
        <v>44</v>
      </c>
      <c r="R250" t="s">
        <v>32</v>
      </c>
      <c r="S250" t="s">
        <v>32</v>
      </c>
      <c r="T250" t="s">
        <v>32</v>
      </c>
      <c r="U250" s="6" t="s">
        <v>1913</v>
      </c>
      <c r="V250" s="8">
        <v>178889</v>
      </c>
      <c r="W250" s="17" t="str">
        <f t="shared" si="16"/>
        <v>D6</v>
      </c>
      <c r="X250" s="6" t="s">
        <v>1916</v>
      </c>
      <c r="Y250" s="8">
        <v>1.5158841516247505</v>
      </c>
      <c r="Z250" s="21" t="str">
        <f t="shared" ca="1" si="18"/>
        <v>D6.4</v>
      </c>
      <c r="AA250">
        <v>0</v>
      </c>
      <c r="AB250">
        <v>25.790000000000003</v>
      </c>
      <c r="AC250">
        <v>22.41</v>
      </c>
      <c r="AD250">
        <f t="shared" si="17"/>
        <v>0.15082552431950033</v>
      </c>
    </row>
    <row r="251" spans="1:30" x14ac:dyDescent="0.25">
      <c r="A251" t="s">
        <v>742</v>
      </c>
      <c r="B251" t="s">
        <v>743</v>
      </c>
      <c r="C251" t="s">
        <v>742</v>
      </c>
      <c r="D251" t="s">
        <v>19</v>
      </c>
      <c r="E251" t="s">
        <v>37</v>
      </c>
      <c r="F251" t="s">
        <v>19</v>
      </c>
      <c r="G251" t="s">
        <v>20</v>
      </c>
      <c r="H251" t="s">
        <v>48</v>
      </c>
      <c r="I251" t="s">
        <v>743</v>
      </c>
      <c r="J251">
        <v>881857</v>
      </c>
      <c r="K251">
        <v>5147311</v>
      </c>
      <c r="L251" s="9" t="s">
        <v>32</v>
      </c>
      <c r="M251" t="s">
        <v>742</v>
      </c>
      <c r="N251" t="s">
        <v>22</v>
      </c>
      <c r="O251" t="s">
        <v>106</v>
      </c>
      <c r="P251" t="s">
        <v>107</v>
      </c>
      <c r="Q251" t="s">
        <v>167</v>
      </c>
      <c r="R251" t="s">
        <v>32</v>
      </c>
      <c r="S251" t="s">
        <v>32</v>
      </c>
      <c r="T251" t="s">
        <v>32</v>
      </c>
      <c r="U251" s="6" t="s">
        <v>1913</v>
      </c>
      <c r="V251" s="8">
        <v>140605</v>
      </c>
      <c r="W251" s="17" t="str">
        <f t="shared" si="16"/>
        <v>D6</v>
      </c>
      <c r="X251" s="6" t="s">
        <v>1916</v>
      </c>
      <c r="Y251" s="8">
        <v>0.19024927989758544</v>
      </c>
      <c r="Z251" s="21" t="str">
        <f t="shared" ca="1" si="18"/>
        <v>D6.1</v>
      </c>
      <c r="AA251">
        <v>0</v>
      </c>
      <c r="AB251">
        <v>2.4</v>
      </c>
      <c r="AC251">
        <v>2.25</v>
      </c>
      <c r="AD251">
        <f t="shared" si="17"/>
        <v>6.6666666666666624E-2</v>
      </c>
    </row>
    <row r="252" spans="1:30" x14ac:dyDescent="0.25">
      <c r="A252" t="s">
        <v>789</v>
      </c>
      <c r="B252" t="s">
        <v>790</v>
      </c>
      <c r="C252" t="s">
        <v>789</v>
      </c>
      <c r="D252" t="s">
        <v>791</v>
      </c>
      <c r="E252" t="s">
        <v>37</v>
      </c>
      <c r="F252" t="s">
        <v>19</v>
      </c>
      <c r="G252" t="s">
        <v>20</v>
      </c>
      <c r="H252" t="s">
        <v>48</v>
      </c>
      <c r="I252" t="s">
        <v>792</v>
      </c>
      <c r="J252">
        <v>539962</v>
      </c>
      <c r="K252">
        <v>4410304</v>
      </c>
      <c r="L252" s="9" t="s">
        <v>32</v>
      </c>
      <c r="M252" t="s">
        <v>789</v>
      </c>
      <c r="N252" t="s">
        <v>22</v>
      </c>
      <c r="O252" t="s">
        <v>56</v>
      </c>
      <c r="P252" t="s">
        <v>57</v>
      </c>
      <c r="Q252" t="s">
        <v>59</v>
      </c>
      <c r="R252" t="s">
        <v>32</v>
      </c>
      <c r="S252" t="s">
        <v>32</v>
      </c>
      <c r="T252" t="s">
        <v>32</v>
      </c>
      <c r="U252" s="6" t="s">
        <v>1913</v>
      </c>
      <c r="V252" s="8">
        <v>212480</v>
      </c>
      <c r="W252" s="17" t="str">
        <f t="shared" si="16"/>
        <v>D6</v>
      </c>
      <c r="X252" s="6" t="s">
        <v>1916</v>
      </c>
      <c r="Y252" s="8">
        <v>1.1091585090361447</v>
      </c>
      <c r="Z252" s="21" t="str">
        <f t="shared" ca="1" si="18"/>
        <v>D6.4</v>
      </c>
      <c r="AA252">
        <v>0</v>
      </c>
      <c r="AB252">
        <v>83.02000000000001</v>
      </c>
      <c r="AC252">
        <v>87</v>
      </c>
      <c r="AD252">
        <f t="shared" si="17"/>
        <v>-4.5747126436781492E-2</v>
      </c>
    </row>
    <row r="253" spans="1:30" x14ac:dyDescent="0.25">
      <c r="A253" t="s">
        <v>806</v>
      </c>
      <c r="B253" t="s">
        <v>807</v>
      </c>
      <c r="C253" t="s">
        <v>806</v>
      </c>
      <c r="D253" t="s">
        <v>808</v>
      </c>
      <c r="E253" t="s">
        <v>37</v>
      </c>
      <c r="F253" t="s">
        <v>19</v>
      </c>
      <c r="G253" t="s">
        <v>20</v>
      </c>
      <c r="H253" t="s">
        <v>48</v>
      </c>
      <c r="I253" t="s">
        <v>807</v>
      </c>
      <c r="J253">
        <v>276759</v>
      </c>
      <c r="K253">
        <v>5875269</v>
      </c>
      <c r="L253" s="9" t="s">
        <v>32</v>
      </c>
      <c r="M253" t="s">
        <v>806</v>
      </c>
      <c r="N253" t="s">
        <v>22</v>
      </c>
      <c r="O253" t="s">
        <v>41</v>
      </c>
      <c r="P253" t="s">
        <v>42</v>
      </c>
      <c r="Q253" t="s">
        <v>90</v>
      </c>
      <c r="R253" t="s">
        <v>32</v>
      </c>
      <c r="S253" t="s">
        <v>32</v>
      </c>
      <c r="T253" t="s">
        <v>32</v>
      </c>
      <c r="U253" s="6" t="s">
        <v>1913</v>
      </c>
      <c r="V253" s="8">
        <v>210687</v>
      </c>
      <c r="W253" s="17" t="str">
        <f t="shared" si="16"/>
        <v>D6</v>
      </c>
      <c r="X253" s="6" t="s">
        <v>1916</v>
      </c>
      <c r="Y253" s="8">
        <v>0.79447711534171539</v>
      </c>
      <c r="Z253" s="21" t="str">
        <f t="shared" ca="1" si="18"/>
        <v>D6.3</v>
      </c>
      <c r="AA253">
        <v>0</v>
      </c>
      <c r="AB253">
        <v>60</v>
      </c>
      <c r="AC253">
        <v>52</v>
      </c>
      <c r="AD253">
        <f t="shared" si="17"/>
        <v>0.15384615384615385</v>
      </c>
    </row>
    <row r="254" spans="1:30" x14ac:dyDescent="0.25">
      <c r="A254" t="s">
        <v>834</v>
      </c>
      <c r="B254" t="s">
        <v>835</v>
      </c>
      <c r="C254" t="s">
        <v>834</v>
      </c>
      <c r="D254" t="s">
        <v>836</v>
      </c>
      <c r="E254" t="s">
        <v>37</v>
      </c>
      <c r="F254" t="s">
        <v>19</v>
      </c>
      <c r="G254" t="s">
        <v>20</v>
      </c>
      <c r="H254" t="s">
        <v>48</v>
      </c>
      <c r="I254" t="s">
        <v>835</v>
      </c>
      <c r="J254">
        <v>414501</v>
      </c>
      <c r="K254" t="s">
        <v>837</v>
      </c>
      <c r="L254" s="9" t="s">
        <v>32</v>
      </c>
      <c r="M254" t="s">
        <v>834</v>
      </c>
      <c r="N254" t="s">
        <v>22</v>
      </c>
      <c r="O254" t="s">
        <v>56</v>
      </c>
      <c r="P254" t="s">
        <v>57</v>
      </c>
      <c r="Q254" t="s">
        <v>59</v>
      </c>
      <c r="R254" t="s">
        <v>32</v>
      </c>
      <c r="S254" t="s">
        <v>32</v>
      </c>
      <c r="T254" t="s">
        <v>32</v>
      </c>
      <c r="U254" s="6" t="s">
        <v>1913</v>
      </c>
      <c r="V254" s="8">
        <v>157729</v>
      </c>
      <c r="W254" s="17" t="str">
        <f t="shared" si="16"/>
        <v>D6</v>
      </c>
      <c r="X254" s="6" t="s">
        <v>1916</v>
      </c>
      <c r="Y254" s="8">
        <v>1.2778119432697854</v>
      </c>
      <c r="Z254" s="21" t="str">
        <f t="shared" ca="1" si="18"/>
        <v>D6.4</v>
      </c>
      <c r="AA254">
        <v>0</v>
      </c>
      <c r="AB254">
        <v>33.79</v>
      </c>
      <c r="AC254">
        <v>33.800000000000004</v>
      </c>
      <c r="AD254">
        <f t="shared" si="17"/>
        <v>-2.9585798816583178E-4</v>
      </c>
    </row>
    <row r="255" spans="1:30" x14ac:dyDescent="0.25">
      <c r="A255" t="s">
        <v>848</v>
      </c>
      <c r="B255" t="s">
        <v>849</v>
      </c>
      <c r="C255" t="s">
        <v>848</v>
      </c>
      <c r="D255" t="s">
        <v>849</v>
      </c>
      <c r="E255" t="s">
        <v>37</v>
      </c>
      <c r="F255" t="s">
        <v>19</v>
      </c>
      <c r="G255" t="s">
        <v>20</v>
      </c>
      <c r="H255" t="s">
        <v>38</v>
      </c>
      <c r="I255" t="s">
        <v>849</v>
      </c>
      <c r="J255" t="s">
        <v>850</v>
      </c>
      <c r="K255" t="s">
        <v>851</v>
      </c>
      <c r="L255" s="9" t="s">
        <v>32</v>
      </c>
      <c r="M255" t="s">
        <v>848</v>
      </c>
      <c r="N255" t="s">
        <v>22</v>
      </c>
      <c r="O255" t="s">
        <v>56</v>
      </c>
      <c r="P255" t="s">
        <v>57</v>
      </c>
      <c r="Q255" t="s">
        <v>59</v>
      </c>
      <c r="R255" t="s">
        <v>32</v>
      </c>
      <c r="S255" t="s">
        <v>32</v>
      </c>
      <c r="T255" t="s">
        <v>32</v>
      </c>
      <c r="U255" s="6" t="s">
        <v>1913</v>
      </c>
      <c r="V255" s="8">
        <v>137550</v>
      </c>
      <c r="W255" s="17" t="str">
        <f t="shared" si="16"/>
        <v>D6</v>
      </c>
      <c r="X255" s="6" t="s">
        <v>1916</v>
      </c>
      <c r="Y255" s="8">
        <v>0.78745183569611055</v>
      </c>
      <c r="Z255" s="21" t="str">
        <f t="shared" ca="1" si="18"/>
        <v>D6.2</v>
      </c>
      <c r="AA255">
        <v>0</v>
      </c>
      <c r="AB255">
        <v>20</v>
      </c>
      <c r="AC255">
        <v>20.010000000000002</v>
      </c>
      <c r="AD255">
        <f t="shared" si="17"/>
        <v>-4.9975012493760928E-4</v>
      </c>
    </row>
    <row r="256" spans="1:30" x14ac:dyDescent="0.25">
      <c r="A256" t="s">
        <v>866</v>
      </c>
      <c r="B256" t="s">
        <v>867</v>
      </c>
      <c r="C256" t="s">
        <v>866</v>
      </c>
      <c r="D256" t="s">
        <v>868</v>
      </c>
      <c r="E256" t="s">
        <v>37</v>
      </c>
      <c r="F256" t="s">
        <v>19</v>
      </c>
      <c r="G256" t="s">
        <v>20</v>
      </c>
      <c r="H256" t="s">
        <v>48</v>
      </c>
      <c r="I256" t="s">
        <v>867</v>
      </c>
      <c r="J256">
        <v>936669</v>
      </c>
      <c r="K256">
        <v>4412162</v>
      </c>
      <c r="L256" s="9" t="s">
        <v>869</v>
      </c>
      <c r="M256" t="s">
        <v>866</v>
      </c>
      <c r="N256" t="s">
        <v>22</v>
      </c>
      <c r="O256" t="s">
        <v>23</v>
      </c>
      <c r="P256" t="s">
        <v>24</v>
      </c>
      <c r="Q256" t="s">
        <v>25</v>
      </c>
      <c r="R256" t="s">
        <v>869</v>
      </c>
      <c r="S256" t="s">
        <v>870</v>
      </c>
      <c r="T256" t="s">
        <v>116</v>
      </c>
      <c r="U256" s="6" t="s">
        <v>1913</v>
      </c>
      <c r="V256" s="8">
        <v>153144</v>
      </c>
      <c r="W256" s="17" t="str">
        <f t="shared" si="16"/>
        <v>D6</v>
      </c>
      <c r="X256" s="6" t="s">
        <v>1916</v>
      </c>
      <c r="Y256" s="8">
        <v>1.587394870187536</v>
      </c>
      <c r="Z256" s="21" t="str">
        <f t="shared" ca="1" si="18"/>
        <v>D6.5</v>
      </c>
      <c r="AA256">
        <v>0</v>
      </c>
      <c r="AB256">
        <v>42</v>
      </c>
      <c r="AC256">
        <v>35.9</v>
      </c>
      <c r="AD256">
        <f t="shared" si="17"/>
        <v>0.16991643454039002</v>
      </c>
    </row>
    <row r="257" spans="1:30" x14ac:dyDescent="0.25">
      <c r="A257" t="s">
        <v>1025</v>
      </c>
      <c r="B257" t="s">
        <v>1026</v>
      </c>
      <c r="C257" t="s">
        <v>1025</v>
      </c>
      <c r="D257" t="s">
        <v>1027</v>
      </c>
      <c r="E257" t="s">
        <v>37</v>
      </c>
      <c r="F257" t="s">
        <v>19</v>
      </c>
      <c r="G257" t="s">
        <v>20</v>
      </c>
      <c r="H257" t="s">
        <v>48</v>
      </c>
      <c r="I257" t="s">
        <v>1026</v>
      </c>
      <c r="J257">
        <v>307118</v>
      </c>
      <c r="K257">
        <v>4079590</v>
      </c>
      <c r="L257" s="9" t="s">
        <v>1028</v>
      </c>
      <c r="M257" t="s">
        <v>1025</v>
      </c>
      <c r="N257" t="s">
        <v>22</v>
      </c>
      <c r="O257" t="s">
        <v>56</v>
      </c>
      <c r="P257" t="s">
        <v>57</v>
      </c>
      <c r="Q257" t="s">
        <v>142</v>
      </c>
      <c r="R257" t="s">
        <v>1028</v>
      </c>
      <c r="S257" t="s">
        <v>1029</v>
      </c>
      <c r="T257" t="s">
        <v>1030</v>
      </c>
      <c r="U257" s="6" t="s">
        <v>1913</v>
      </c>
      <c r="V257" s="8">
        <v>156458</v>
      </c>
      <c r="W257" s="17" t="str">
        <f t="shared" si="16"/>
        <v>D6</v>
      </c>
      <c r="X257" s="6" t="s">
        <v>1916</v>
      </c>
      <c r="Y257" s="8">
        <v>1.7459765560086413</v>
      </c>
      <c r="Z257" s="21" t="str">
        <f t="shared" ca="1" si="18"/>
        <v>D6.5</v>
      </c>
      <c r="AA257">
        <v>0</v>
      </c>
      <c r="AB257">
        <v>23.3</v>
      </c>
      <c r="AC257">
        <v>21.8</v>
      </c>
      <c r="AD257">
        <f t="shared" si="17"/>
        <v>6.8807339449541288E-2</v>
      </c>
    </row>
    <row r="258" spans="1:30" x14ac:dyDescent="0.25">
      <c r="A258" t="s">
        <v>1040</v>
      </c>
      <c r="B258" t="s">
        <v>1041</v>
      </c>
      <c r="C258" t="s">
        <v>1040</v>
      </c>
      <c r="D258" t="s">
        <v>1042</v>
      </c>
      <c r="E258" t="s">
        <v>37</v>
      </c>
      <c r="F258" t="s">
        <v>19</v>
      </c>
      <c r="G258" t="s">
        <v>20</v>
      </c>
      <c r="H258" t="s">
        <v>38</v>
      </c>
      <c r="I258" t="s">
        <v>1043</v>
      </c>
      <c r="J258">
        <v>936965</v>
      </c>
      <c r="K258">
        <v>4337061</v>
      </c>
      <c r="L258" s="9" t="s">
        <v>32</v>
      </c>
      <c r="M258" t="s">
        <v>1040</v>
      </c>
      <c r="N258" t="s">
        <v>22</v>
      </c>
      <c r="O258" t="s">
        <v>56</v>
      </c>
      <c r="P258" t="s">
        <v>57</v>
      </c>
      <c r="Q258" t="s">
        <v>59</v>
      </c>
      <c r="R258" t="s">
        <v>32</v>
      </c>
      <c r="S258" t="s">
        <v>32</v>
      </c>
      <c r="T258" t="s">
        <v>32</v>
      </c>
      <c r="U258" s="6" t="s">
        <v>1913</v>
      </c>
      <c r="V258" s="8">
        <v>140413</v>
      </c>
      <c r="W258" s="17" t="str">
        <f t="shared" ref="W258:W321" si="19">VLOOKUP(V258,$AH$2:$AI$11,2)</f>
        <v>D6</v>
      </c>
      <c r="X258" s="6" t="s">
        <v>1916</v>
      </c>
      <c r="Y258" s="8">
        <v>0.87611736804996687</v>
      </c>
      <c r="Z258" s="21" t="str">
        <f t="shared" ca="1" si="18"/>
        <v>D6.3</v>
      </c>
      <c r="AA258">
        <v>0</v>
      </c>
      <c r="AB258">
        <v>23.900000000000002</v>
      </c>
      <c r="AC258">
        <v>23.25</v>
      </c>
      <c r="AD258">
        <f t="shared" ref="AD258:AD321" si="20">+(AB258-AC258)/AC258</f>
        <v>2.7956989247311919E-2</v>
      </c>
    </row>
    <row r="259" spans="1:30" x14ac:dyDescent="0.25">
      <c r="A259" t="s">
        <v>1057</v>
      </c>
      <c r="B259" t="s">
        <v>1058</v>
      </c>
      <c r="C259" t="s">
        <v>1057</v>
      </c>
      <c r="D259" t="s">
        <v>1059</v>
      </c>
      <c r="E259" t="s">
        <v>37</v>
      </c>
      <c r="F259" t="s">
        <v>19</v>
      </c>
      <c r="G259" t="s">
        <v>20</v>
      </c>
      <c r="H259" t="s">
        <v>48</v>
      </c>
      <c r="I259" t="s">
        <v>1058</v>
      </c>
      <c r="J259">
        <v>412955</v>
      </c>
      <c r="K259" t="s">
        <v>1060</v>
      </c>
      <c r="L259" s="9" t="s">
        <v>32</v>
      </c>
      <c r="M259" t="s">
        <v>1057</v>
      </c>
      <c r="N259" t="s">
        <v>22</v>
      </c>
      <c r="O259" t="s">
        <v>51</v>
      </c>
      <c r="P259" t="s">
        <v>52</v>
      </c>
      <c r="Q259" t="s">
        <v>52</v>
      </c>
      <c r="R259" t="s">
        <v>32</v>
      </c>
      <c r="S259" t="s">
        <v>32</v>
      </c>
      <c r="T259" t="s">
        <v>32</v>
      </c>
      <c r="U259" s="6" t="s">
        <v>1913</v>
      </c>
      <c r="V259" s="8">
        <v>226693</v>
      </c>
      <c r="W259" s="17" t="str">
        <f t="shared" si="19"/>
        <v>D6</v>
      </c>
      <c r="X259" s="6" t="s">
        <v>1916</v>
      </c>
      <c r="Y259" s="8">
        <v>0.17770729577005023</v>
      </c>
      <c r="Z259" s="21" t="str">
        <f t="shared" ref="Z259:Z322" ca="1" si="21">VLOOKUP(Y259,OFFSET($AF$1,MATCH(W259,$AF:$AF,0)-1,2,COUNTIF($AF:$AF,W259),2),2)</f>
        <v>D6.1</v>
      </c>
      <c r="AA259">
        <v>0</v>
      </c>
      <c r="AB259">
        <v>7.0600000000000005</v>
      </c>
      <c r="AC259">
        <v>4.96</v>
      </c>
      <c r="AD259">
        <f t="shared" si="20"/>
        <v>0.42338709677419367</v>
      </c>
    </row>
    <row r="260" spans="1:30" x14ac:dyDescent="0.25">
      <c r="A260" t="s">
        <v>1084</v>
      </c>
      <c r="B260" t="s">
        <v>1085</v>
      </c>
      <c r="C260" t="s">
        <v>1084</v>
      </c>
      <c r="D260" t="s">
        <v>1086</v>
      </c>
      <c r="E260" t="s">
        <v>37</v>
      </c>
      <c r="F260" t="s">
        <v>19</v>
      </c>
      <c r="G260" t="s">
        <v>20</v>
      </c>
      <c r="H260" t="s">
        <v>48</v>
      </c>
      <c r="I260" t="s">
        <v>1085</v>
      </c>
      <c r="J260">
        <v>741075</v>
      </c>
      <c r="K260">
        <v>4108814</v>
      </c>
      <c r="L260" s="9" t="s">
        <v>32</v>
      </c>
      <c r="M260" t="s">
        <v>1084</v>
      </c>
      <c r="N260" t="s">
        <v>22</v>
      </c>
      <c r="O260" t="s">
        <v>41</v>
      </c>
      <c r="P260" t="s">
        <v>42</v>
      </c>
      <c r="Q260" t="s">
        <v>43</v>
      </c>
      <c r="R260" t="s">
        <v>32</v>
      </c>
      <c r="S260" t="s">
        <v>32</v>
      </c>
      <c r="T260" t="s">
        <v>32</v>
      </c>
      <c r="U260" s="6" t="s">
        <v>1913</v>
      </c>
      <c r="V260" s="8">
        <v>156578</v>
      </c>
      <c r="W260" s="17" t="str">
        <f t="shared" si="19"/>
        <v>D6</v>
      </c>
      <c r="X260" s="6" t="s">
        <v>1916</v>
      </c>
      <c r="Y260" s="8">
        <v>0.29799205507798032</v>
      </c>
      <c r="Z260" s="21" t="str">
        <f t="shared" ca="1" si="21"/>
        <v>D6.1</v>
      </c>
      <c r="AA260">
        <v>0</v>
      </c>
      <c r="AB260">
        <v>238.5</v>
      </c>
      <c r="AC260">
        <v>219.8</v>
      </c>
      <c r="AD260">
        <f t="shared" si="20"/>
        <v>8.5077343039126424E-2</v>
      </c>
    </row>
    <row r="261" spans="1:30" x14ac:dyDescent="0.25">
      <c r="A261" t="s">
        <v>1125</v>
      </c>
      <c r="B261" t="s">
        <v>1126</v>
      </c>
      <c r="C261" t="s">
        <v>1125</v>
      </c>
      <c r="D261" t="s">
        <v>1127</v>
      </c>
      <c r="E261" t="s">
        <v>37</v>
      </c>
      <c r="F261" t="s">
        <v>19</v>
      </c>
      <c r="G261" t="s">
        <v>20</v>
      </c>
      <c r="H261" t="s">
        <v>48</v>
      </c>
      <c r="I261" t="s">
        <v>1126</v>
      </c>
      <c r="J261">
        <v>885058</v>
      </c>
      <c r="K261" t="s">
        <v>1128</v>
      </c>
      <c r="L261" s="9" t="s">
        <v>1129</v>
      </c>
      <c r="M261" t="s">
        <v>1125</v>
      </c>
      <c r="N261" t="s">
        <v>22</v>
      </c>
      <c r="O261" t="s">
        <v>41</v>
      </c>
      <c r="P261" t="s">
        <v>42</v>
      </c>
      <c r="Q261" t="s">
        <v>90</v>
      </c>
      <c r="R261" t="s">
        <v>1129</v>
      </c>
      <c r="S261" t="s">
        <v>1130</v>
      </c>
      <c r="T261" t="s">
        <v>201</v>
      </c>
      <c r="U261" s="6" t="s">
        <v>1913</v>
      </c>
      <c r="V261" s="8">
        <v>176900</v>
      </c>
      <c r="W261" s="17" t="str">
        <f t="shared" si="19"/>
        <v>D6</v>
      </c>
      <c r="X261" s="6" t="s">
        <v>1916</v>
      </c>
      <c r="Y261" s="8">
        <v>1.1159807801017525</v>
      </c>
      <c r="Z261" s="21" t="str">
        <f t="shared" ca="1" si="21"/>
        <v>D6.4</v>
      </c>
      <c r="AA261">
        <v>0</v>
      </c>
      <c r="AB261">
        <v>34.090900000000005</v>
      </c>
      <c r="AC261">
        <v>30.409100000000002</v>
      </c>
      <c r="AD261">
        <f t="shared" si="20"/>
        <v>0.12107559908053847</v>
      </c>
    </row>
    <row r="262" spans="1:30" x14ac:dyDescent="0.25">
      <c r="A262" t="s">
        <v>1144</v>
      </c>
      <c r="B262" t="s">
        <v>1145</v>
      </c>
      <c r="C262" t="s">
        <v>1144</v>
      </c>
      <c r="D262" t="s">
        <v>1146</v>
      </c>
      <c r="E262" t="s">
        <v>37</v>
      </c>
      <c r="F262" t="s">
        <v>19</v>
      </c>
      <c r="G262" t="s">
        <v>20</v>
      </c>
      <c r="H262" t="s">
        <v>38</v>
      </c>
      <c r="I262" t="s">
        <v>1145</v>
      </c>
      <c r="J262" t="s">
        <v>1147</v>
      </c>
      <c r="K262" t="s">
        <v>1148</v>
      </c>
      <c r="L262" s="9" t="s">
        <v>32</v>
      </c>
      <c r="M262" t="s">
        <v>1144</v>
      </c>
      <c r="N262" t="s">
        <v>22</v>
      </c>
      <c r="O262" t="s">
        <v>51</v>
      </c>
      <c r="P262" t="s">
        <v>52</v>
      </c>
      <c r="Q262" t="s">
        <v>52</v>
      </c>
      <c r="R262" t="s">
        <v>32</v>
      </c>
      <c r="S262" t="s">
        <v>32</v>
      </c>
      <c r="T262" t="s">
        <v>32</v>
      </c>
      <c r="U262" s="6" t="s">
        <v>1913</v>
      </c>
      <c r="V262" s="8">
        <v>125036</v>
      </c>
      <c r="W262" s="17" t="str">
        <f t="shared" si="19"/>
        <v>D6</v>
      </c>
      <c r="X262" s="6" t="s">
        <v>1916</v>
      </c>
      <c r="Y262" s="8">
        <v>0.74061870181387757</v>
      </c>
      <c r="Z262" s="21" t="str">
        <f t="shared" ca="1" si="21"/>
        <v>D6.2</v>
      </c>
      <c r="AA262">
        <v>0</v>
      </c>
      <c r="AB262">
        <v>14.680000000000001</v>
      </c>
      <c r="AC262">
        <v>14.75</v>
      </c>
      <c r="AD262">
        <f t="shared" si="20"/>
        <v>-4.7457627118643059E-3</v>
      </c>
    </row>
    <row r="263" spans="1:30" x14ac:dyDescent="0.25">
      <c r="A263" t="s">
        <v>1149</v>
      </c>
      <c r="B263" t="s">
        <v>1150</v>
      </c>
      <c r="C263" t="s">
        <v>1149</v>
      </c>
      <c r="D263" t="s">
        <v>1151</v>
      </c>
      <c r="E263" t="s">
        <v>37</v>
      </c>
      <c r="F263" t="s">
        <v>19</v>
      </c>
      <c r="G263" t="s">
        <v>20</v>
      </c>
      <c r="H263" t="s">
        <v>38</v>
      </c>
      <c r="I263" t="s">
        <v>1150</v>
      </c>
      <c r="J263">
        <v>936715</v>
      </c>
      <c r="K263">
        <v>4507659</v>
      </c>
      <c r="L263" s="9" t="s">
        <v>32</v>
      </c>
      <c r="M263" t="s">
        <v>1149</v>
      </c>
      <c r="N263" t="s">
        <v>22</v>
      </c>
      <c r="O263" t="s">
        <v>56</v>
      </c>
      <c r="P263" t="s">
        <v>57</v>
      </c>
      <c r="Q263" t="s">
        <v>142</v>
      </c>
      <c r="R263" t="s">
        <v>32</v>
      </c>
      <c r="S263" t="s">
        <v>32</v>
      </c>
      <c r="T263" t="s">
        <v>32</v>
      </c>
      <c r="U263" s="6" t="s">
        <v>1913</v>
      </c>
      <c r="V263" s="8">
        <v>124070</v>
      </c>
      <c r="W263" s="17" t="str">
        <f t="shared" si="19"/>
        <v>D6</v>
      </c>
      <c r="X263" s="6" t="s">
        <v>1916</v>
      </c>
      <c r="Y263" s="8">
        <v>1.5833078101071976</v>
      </c>
      <c r="Z263" s="21" t="str">
        <f t="shared" ca="1" si="21"/>
        <v>D6.5</v>
      </c>
      <c r="AA263">
        <v>0</v>
      </c>
      <c r="AB263">
        <v>111</v>
      </c>
      <c r="AC263">
        <v>108.22</v>
      </c>
      <c r="AD263">
        <f t="shared" si="20"/>
        <v>2.5688412493069683E-2</v>
      </c>
    </row>
    <row r="264" spans="1:30" x14ac:dyDescent="0.25">
      <c r="A264" t="s">
        <v>1172</v>
      </c>
      <c r="B264" t="s">
        <v>1173</v>
      </c>
      <c r="C264" t="s">
        <v>1172</v>
      </c>
      <c r="D264" t="s">
        <v>1174</v>
      </c>
      <c r="E264" t="s">
        <v>37</v>
      </c>
      <c r="F264" t="s">
        <v>19</v>
      </c>
      <c r="G264" t="s">
        <v>20</v>
      </c>
      <c r="H264" t="s">
        <v>48</v>
      </c>
      <c r="I264" t="s">
        <v>1173</v>
      </c>
      <c r="J264">
        <v>413538</v>
      </c>
      <c r="K264" t="s">
        <v>1175</v>
      </c>
      <c r="L264" s="9" t="s">
        <v>32</v>
      </c>
      <c r="M264" t="s">
        <v>1172</v>
      </c>
      <c r="N264" t="s">
        <v>22</v>
      </c>
      <c r="O264" t="s">
        <v>41</v>
      </c>
      <c r="P264" t="s">
        <v>42</v>
      </c>
      <c r="Q264" t="s">
        <v>43</v>
      </c>
      <c r="R264" t="s">
        <v>32</v>
      </c>
      <c r="S264" t="s">
        <v>32</v>
      </c>
      <c r="T264" t="s">
        <v>32</v>
      </c>
      <c r="U264" s="6" t="s">
        <v>1913</v>
      </c>
      <c r="V264" s="8">
        <v>145449</v>
      </c>
      <c r="W264" s="17" t="str">
        <f t="shared" si="19"/>
        <v>D6</v>
      </c>
      <c r="X264" s="6" t="s">
        <v>1916</v>
      </c>
      <c r="Y264" s="8">
        <v>1.7431883340552359</v>
      </c>
      <c r="Z264" s="21" t="str">
        <f t="shared" ca="1" si="21"/>
        <v>D6.5</v>
      </c>
      <c r="AA264">
        <v>0</v>
      </c>
      <c r="AB264">
        <v>9.65</v>
      </c>
      <c r="AC264">
        <v>9.9</v>
      </c>
      <c r="AD264">
        <f t="shared" si="20"/>
        <v>-2.5252525252525252E-2</v>
      </c>
    </row>
    <row r="265" spans="1:30" x14ac:dyDescent="0.25">
      <c r="A265" t="s">
        <v>1188</v>
      </c>
      <c r="B265" t="s">
        <v>1189</v>
      </c>
      <c r="C265" t="s">
        <v>1188</v>
      </c>
      <c r="D265" t="s">
        <v>1190</v>
      </c>
      <c r="E265" t="s">
        <v>37</v>
      </c>
      <c r="F265" t="s">
        <v>19</v>
      </c>
      <c r="G265" t="s">
        <v>20</v>
      </c>
      <c r="H265" t="s">
        <v>48</v>
      </c>
      <c r="I265" t="s">
        <v>1189</v>
      </c>
      <c r="J265">
        <v>916063</v>
      </c>
      <c r="K265">
        <v>7409105</v>
      </c>
      <c r="L265" s="9" t="s">
        <v>32</v>
      </c>
      <c r="M265" t="s">
        <v>1188</v>
      </c>
      <c r="N265" t="s">
        <v>22</v>
      </c>
      <c r="O265" t="s">
        <v>56</v>
      </c>
      <c r="P265" t="s">
        <v>57</v>
      </c>
      <c r="Q265" t="s">
        <v>59</v>
      </c>
      <c r="R265" t="s">
        <v>32</v>
      </c>
      <c r="S265" t="s">
        <v>32</v>
      </c>
      <c r="T265" t="s">
        <v>32</v>
      </c>
      <c r="U265" s="6" t="s">
        <v>1913</v>
      </c>
      <c r="V265" s="8">
        <v>208782</v>
      </c>
      <c r="W265" s="17" t="str">
        <f t="shared" si="19"/>
        <v>D6</v>
      </c>
      <c r="X265" s="6" t="s">
        <v>1916</v>
      </c>
      <c r="Y265" s="8">
        <v>1.2425304863446083</v>
      </c>
      <c r="Z265" s="21" t="str">
        <f t="shared" ca="1" si="21"/>
        <v>D6.4</v>
      </c>
      <c r="AA265">
        <v>0</v>
      </c>
      <c r="AB265">
        <v>19.5</v>
      </c>
      <c r="AC265">
        <v>19.5</v>
      </c>
      <c r="AD265">
        <f t="shared" si="20"/>
        <v>0</v>
      </c>
    </row>
    <row r="266" spans="1:30" x14ac:dyDescent="0.25">
      <c r="A266" t="s">
        <v>1199</v>
      </c>
      <c r="B266" t="s">
        <v>1200</v>
      </c>
      <c r="C266" t="s">
        <v>1199</v>
      </c>
      <c r="D266" t="s">
        <v>1201</v>
      </c>
      <c r="E266" t="s">
        <v>37</v>
      </c>
      <c r="F266" t="s">
        <v>19</v>
      </c>
      <c r="G266" t="s">
        <v>20</v>
      </c>
      <c r="H266" t="s">
        <v>48</v>
      </c>
      <c r="I266" t="s">
        <v>1202</v>
      </c>
      <c r="J266">
        <v>289205</v>
      </c>
      <c r="K266" t="s">
        <v>1203</v>
      </c>
      <c r="L266" s="9" t="s">
        <v>1204</v>
      </c>
      <c r="M266" t="s">
        <v>1199</v>
      </c>
      <c r="N266" t="s">
        <v>22</v>
      </c>
      <c r="O266" t="s">
        <v>41</v>
      </c>
      <c r="P266" t="s">
        <v>42</v>
      </c>
      <c r="Q266" t="s">
        <v>43</v>
      </c>
      <c r="R266" t="s">
        <v>1204</v>
      </c>
      <c r="S266" t="s">
        <v>1205</v>
      </c>
      <c r="T266" t="s">
        <v>181</v>
      </c>
      <c r="U266" s="6" t="s">
        <v>1913</v>
      </c>
      <c r="V266" s="8">
        <v>196214</v>
      </c>
      <c r="W266" s="17" t="str">
        <f t="shared" si="19"/>
        <v>D6</v>
      </c>
      <c r="X266" s="6" t="s">
        <v>1916</v>
      </c>
      <c r="Y266" s="8">
        <v>0.63043411785091785</v>
      </c>
      <c r="Z266" s="21" t="str">
        <f t="shared" ca="1" si="21"/>
        <v>D6.2</v>
      </c>
      <c r="AA266">
        <v>0</v>
      </c>
      <c r="AB266">
        <v>30.21</v>
      </c>
      <c r="AC266">
        <v>28.67</v>
      </c>
      <c r="AD266">
        <f t="shared" si="20"/>
        <v>5.3714684339030309E-2</v>
      </c>
    </row>
    <row r="267" spans="1:30" x14ac:dyDescent="0.25">
      <c r="A267" t="s">
        <v>1225</v>
      </c>
      <c r="B267" t="s">
        <v>1226</v>
      </c>
      <c r="C267" t="s">
        <v>1225</v>
      </c>
      <c r="D267" t="s">
        <v>1227</v>
      </c>
      <c r="E267" t="s">
        <v>37</v>
      </c>
      <c r="F267" t="s">
        <v>19</v>
      </c>
      <c r="G267" t="s">
        <v>20</v>
      </c>
      <c r="H267" t="s">
        <v>38</v>
      </c>
      <c r="I267" t="s">
        <v>1228</v>
      </c>
      <c r="J267">
        <v>773764</v>
      </c>
      <c r="K267" t="s">
        <v>1229</v>
      </c>
      <c r="L267" s="9" t="s">
        <v>32</v>
      </c>
      <c r="M267" t="s">
        <v>1225</v>
      </c>
      <c r="N267" t="s">
        <v>22</v>
      </c>
      <c r="O267" t="s">
        <v>51</v>
      </c>
      <c r="P267" t="s">
        <v>52</v>
      </c>
      <c r="Q267" t="s">
        <v>52</v>
      </c>
      <c r="R267" t="s">
        <v>32</v>
      </c>
      <c r="S267" t="s">
        <v>32</v>
      </c>
      <c r="T267" t="s">
        <v>32</v>
      </c>
      <c r="U267" s="6" t="s">
        <v>1913</v>
      </c>
      <c r="V267" s="8">
        <v>143447</v>
      </c>
      <c r="W267" s="17" t="str">
        <f t="shared" si="19"/>
        <v>D6</v>
      </c>
      <c r="X267" s="6" t="s">
        <v>1916</v>
      </c>
      <c r="Y267" s="8">
        <v>0.2102518700286517</v>
      </c>
      <c r="Z267" s="21" t="str">
        <f t="shared" ca="1" si="21"/>
        <v>D6.1</v>
      </c>
      <c r="AA267">
        <v>0</v>
      </c>
      <c r="AB267">
        <v>10.4</v>
      </c>
      <c r="AC267">
        <v>10.450000000000001</v>
      </c>
      <c r="AD267">
        <f t="shared" si="20"/>
        <v>-4.7846889952153785E-3</v>
      </c>
    </row>
    <row r="268" spans="1:30" x14ac:dyDescent="0.25">
      <c r="A268" t="s">
        <v>1363</v>
      </c>
      <c r="B268" t="s">
        <v>1364</v>
      </c>
      <c r="C268" t="s">
        <v>1363</v>
      </c>
      <c r="D268" t="s">
        <v>1365</v>
      </c>
      <c r="E268" t="s">
        <v>37</v>
      </c>
      <c r="F268" t="s">
        <v>19</v>
      </c>
      <c r="G268" t="s">
        <v>20</v>
      </c>
      <c r="H268" t="s">
        <v>48</v>
      </c>
      <c r="I268" t="s">
        <v>1364</v>
      </c>
      <c r="J268">
        <v>142666</v>
      </c>
      <c r="K268">
        <v>5998177</v>
      </c>
      <c r="L268" s="9" t="s">
        <v>1366</v>
      </c>
      <c r="M268" t="s">
        <v>1363</v>
      </c>
      <c r="N268" t="s">
        <v>22</v>
      </c>
      <c r="O268" t="s">
        <v>29</v>
      </c>
      <c r="P268" t="s">
        <v>30</v>
      </c>
      <c r="Q268" t="s">
        <v>33</v>
      </c>
      <c r="R268" t="s">
        <v>1366</v>
      </c>
      <c r="S268" t="s">
        <v>1367</v>
      </c>
      <c r="T268" t="s">
        <v>1368</v>
      </c>
      <c r="U268" s="6" t="s">
        <v>1913</v>
      </c>
      <c r="V268" s="8">
        <v>139473</v>
      </c>
      <c r="W268" s="17" t="str">
        <f t="shared" si="19"/>
        <v>D6</v>
      </c>
      <c r="X268" s="6" t="s">
        <v>1916</v>
      </c>
      <c r="Y268" s="8">
        <v>0.97552214407089544</v>
      </c>
      <c r="Z268" s="21" t="str">
        <f t="shared" ca="1" si="21"/>
        <v>D6.3</v>
      </c>
      <c r="AA268">
        <v>0</v>
      </c>
      <c r="AB268">
        <v>3.95</v>
      </c>
      <c r="AC268">
        <v>3.75</v>
      </c>
      <c r="AD268">
        <f t="shared" si="20"/>
        <v>5.3333333333333378E-2</v>
      </c>
    </row>
    <row r="269" spans="1:30" x14ac:dyDescent="0.25">
      <c r="A269" t="s">
        <v>1449</v>
      </c>
      <c r="B269" t="s">
        <v>1450</v>
      </c>
      <c r="C269" t="s">
        <v>1449</v>
      </c>
      <c r="D269" t="s">
        <v>1451</v>
      </c>
      <c r="E269" t="s">
        <v>37</v>
      </c>
      <c r="F269" t="s">
        <v>19</v>
      </c>
      <c r="G269" t="s">
        <v>20</v>
      </c>
      <c r="H269" t="s">
        <v>48</v>
      </c>
      <c r="I269" t="s">
        <v>1452</v>
      </c>
      <c r="J269">
        <v>672583</v>
      </c>
      <c r="K269">
        <v>5700479</v>
      </c>
      <c r="L269" s="9" t="s">
        <v>1453</v>
      </c>
      <c r="M269" t="s">
        <v>1449</v>
      </c>
      <c r="N269" t="s">
        <v>22</v>
      </c>
      <c r="O269" t="s">
        <v>23</v>
      </c>
      <c r="P269" t="s">
        <v>24</v>
      </c>
      <c r="Q269" t="s">
        <v>61</v>
      </c>
      <c r="R269" t="s">
        <v>1453</v>
      </c>
      <c r="S269" t="s">
        <v>1454</v>
      </c>
      <c r="T269" t="s">
        <v>1455</v>
      </c>
      <c r="U269" s="6" t="s">
        <v>1913</v>
      </c>
      <c r="V269" s="8">
        <v>151221</v>
      </c>
      <c r="W269" s="17" t="str">
        <f t="shared" si="19"/>
        <v>D6</v>
      </c>
      <c r="X269" s="6" t="s">
        <v>1916</v>
      </c>
      <c r="Y269" s="8">
        <v>2.6695035742390276</v>
      </c>
      <c r="Z269" s="21" t="str">
        <f t="shared" ca="1" si="21"/>
        <v>D6.5</v>
      </c>
      <c r="AA269">
        <v>0</v>
      </c>
      <c r="AB269">
        <v>28.990000000000002</v>
      </c>
      <c r="AC269">
        <v>30.73</v>
      </c>
      <c r="AD269">
        <f t="shared" si="20"/>
        <v>-5.6622193296452926E-2</v>
      </c>
    </row>
    <row r="270" spans="1:30" x14ac:dyDescent="0.25">
      <c r="A270" t="s">
        <v>1479</v>
      </c>
      <c r="B270" t="s">
        <v>1480</v>
      </c>
      <c r="C270" t="s">
        <v>1479</v>
      </c>
      <c r="D270" t="s">
        <v>1481</v>
      </c>
      <c r="E270" t="s">
        <v>37</v>
      </c>
      <c r="F270" t="s">
        <v>19</v>
      </c>
      <c r="G270" t="s">
        <v>20</v>
      </c>
      <c r="H270" t="s">
        <v>38</v>
      </c>
      <c r="I270" t="s">
        <v>1480</v>
      </c>
      <c r="J270">
        <v>539999</v>
      </c>
      <c r="K270">
        <v>4688219</v>
      </c>
      <c r="L270" s="9" t="s">
        <v>32</v>
      </c>
      <c r="M270" t="s">
        <v>1479</v>
      </c>
      <c r="N270" t="s">
        <v>22</v>
      </c>
      <c r="O270" t="s">
        <v>29</v>
      </c>
      <c r="P270" t="s">
        <v>30</v>
      </c>
      <c r="Q270" t="s">
        <v>33</v>
      </c>
      <c r="R270" t="s">
        <v>32</v>
      </c>
      <c r="S270" t="s">
        <v>32</v>
      </c>
      <c r="T270" t="s">
        <v>32</v>
      </c>
      <c r="U270" s="6" t="s">
        <v>1913</v>
      </c>
      <c r="V270" s="8">
        <v>127683</v>
      </c>
      <c r="W270" s="17" t="str">
        <f t="shared" si="19"/>
        <v>D6</v>
      </c>
      <c r="X270" s="6" t="s">
        <v>1916</v>
      </c>
      <c r="Y270" s="8">
        <v>0.76581847231033107</v>
      </c>
      <c r="Z270" s="21" t="str">
        <f t="shared" ca="1" si="21"/>
        <v>D6.2</v>
      </c>
      <c r="AA270">
        <v>0</v>
      </c>
      <c r="AB270">
        <v>36.800000000000004</v>
      </c>
      <c r="AC270">
        <v>34.86</v>
      </c>
      <c r="AD270">
        <f t="shared" si="20"/>
        <v>5.5651176133103983E-2</v>
      </c>
    </row>
    <row r="271" spans="1:30" x14ac:dyDescent="0.25">
      <c r="A271" t="s">
        <v>1500</v>
      </c>
      <c r="B271" t="s">
        <v>1501</v>
      </c>
      <c r="C271" t="s">
        <v>1500</v>
      </c>
      <c r="D271" t="s">
        <v>1502</v>
      </c>
      <c r="E271" t="s">
        <v>37</v>
      </c>
      <c r="F271" t="s">
        <v>19</v>
      </c>
      <c r="G271" t="s">
        <v>20</v>
      </c>
      <c r="H271" t="s">
        <v>48</v>
      </c>
      <c r="I271" t="s">
        <v>1501</v>
      </c>
      <c r="J271">
        <v>504512</v>
      </c>
      <c r="K271">
        <v>4720111</v>
      </c>
      <c r="L271" s="9" t="s">
        <v>32</v>
      </c>
      <c r="M271" t="s">
        <v>1500</v>
      </c>
      <c r="N271" t="s">
        <v>22</v>
      </c>
      <c r="O271" t="s">
        <v>66</v>
      </c>
      <c r="P271" t="s">
        <v>67</v>
      </c>
      <c r="Q271" t="s">
        <v>67</v>
      </c>
      <c r="R271" t="s">
        <v>32</v>
      </c>
      <c r="S271" t="s">
        <v>32</v>
      </c>
      <c r="T271" t="s">
        <v>32</v>
      </c>
      <c r="U271" s="6" t="s">
        <v>1913</v>
      </c>
      <c r="V271" s="8">
        <v>192614</v>
      </c>
      <c r="W271" s="17" t="str">
        <f t="shared" si="19"/>
        <v>D6</v>
      </c>
      <c r="X271" s="6" t="s">
        <v>1916</v>
      </c>
      <c r="Y271" s="8">
        <v>0.77927876478345293</v>
      </c>
      <c r="Z271" s="21" t="str">
        <f t="shared" ca="1" si="21"/>
        <v>D6.2</v>
      </c>
      <c r="AA271">
        <v>0</v>
      </c>
      <c r="AB271">
        <v>113.98</v>
      </c>
      <c r="AC271">
        <v>106.4</v>
      </c>
      <c r="AD271">
        <f t="shared" si="20"/>
        <v>7.1240601503759382E-2</v>
      </c>
    </row>
    <row r="272" spans="1:30" x14ac:dyDescent="0.25">
      <c r="A272" t="s">
        <v>1608</v>
      </c>
      <c r="B272" t="s">
        <v>1609</v>
      </c>
      <c r="C272" t="s">
        <v>1608</v>
      </c>
      <c r="D272" t="s">
        <v>1610</v>
      </c>
      <c r="E272" t="s">
        <v>37</v>
      </c>
      <c r="F272" t="s">
        <v>19</v>
      </c>
      <c r="G272" t="s">
        <v>20</v>
      </c>
      <c r="H272" t="s">
        <v>48</v>
      </c>
      <c r="I272" t="s">
        <v>1609</v>
      </c>
      <c r="J272">
        <v>673898</v>
      </c>
      <c r="K272" t="s">
        <v>1611</v>
      </c>
      <c r="L272" s="9" t="s">
        <v>1612</v>
      </c>
      <c r="M272" t="s">
        <v>1608</v>
      </c>
      <c r="N272" t="s">
        <v>22</v>
      </c>
      <c r="O272" t="s">
        <v>106</v>
      </c>
      <c r="P272" t="s">
        <v>107</v>
      </c>
      <c r="Q272" t="s">
        <v>167</v>
      </c>
      <c r="R272" t="s">
        <v>1612</v>
      </c>
      <c r="S272" t="s">
        <v>1613</v>
      </c>
      <c r="T272" t="s">
        <v>201</v>
      </c>
      <c r="U272" s="6" t="s">
        <v>1913</v>
      </c>
      <c r="V272" s="8">
        <v>141941</v>
      </c>
      <c r="W272" s="17" t="str">
        <f t="shared" si="19"/>
        <v>D6</v>
      </c>
      <c r="X272" s="6" t="s">
        <v>1916</v>
      </c>
      <c r="Y272" s="8">
        <v>4.6075482066492413</v>
      </c>
      <c r="Z272" s="21" t="str">
        <f t="shared" ca="1" si="21"/>
        <v>D6.5</v>
      </c>
      <c r="AA272">
        <v>0</v>
      </c>
      <c r="AB272">
        <v>6.29</v>
      </c>
      <c r="AC272">
        <v>5.7</v>
      </c>
      <c r="AD272">
        <f t="shared" si="20"/>
        <v>0.10350877192982454</v>
      </c>
    </row>
    <row r="273" spans="1:30" x14ac:dyDescent="0.25">
      <c r="A273" t="s">
        <v>1619</v>
      </c>
      <c r="B273" t="s">
        <v>1620</v>
      </c>
      <c r="C273" t="s">
        <v>1619</v>
      </c>
      <c r="D273" t="s">
        <v>1620</v>
      </c>
      <c r="E273" t="s">
        <v>37</v>
      </c>
      <c r="F273" t="s">
        <v>19</v>
      </c>
      <c r="G273" t="s">
        <v>20</v>
      </c>
      <c r="H273" t="s">
        <v>48</v>
      </c>
      <c r="I273" t="s">
        <v>1620</v>
      </c>
      <c r="J273" t="s">
        <v>1621</v>
      </c>
      <c r="K273" t="s">
        <v>1622</v>
      </c>
      <c r="L273" s="9" t="s">
        <v>32</v>
      </c>
      <c r="M273" t="s">
        <v>1619</v>
      </c>
      <c r="N273" t="s">
        <v>22</v>
      </c>
      <c r="O273" t="s">
        <v>29</v>
      </c>
      <c r="P273" t="s">
        <v>30</v>
      </c>
      <c r="Q273" t="s">
        <v>33</v>
      </c>
      <c r="R273" t="s">
        <v>32</v>
      </c>
      <c r="S273" t="s">
        <v>32</v>
      </c>
      <c r="T273" t="s">
        <v>32</v>
      </c>
      <c r="U273" s="6" t="s">
        <v>1913</v>
      </c>
      <c r="V273" s="8">
        <v>170455</v>
      </c>
      <c r="W273" s="17" t="str">
        <f t="shared" si="19"/>
        <v>D6</v>
      </c>
      <c r="X273" s="6" t="s">
        <v>1916</v>
      </c>
      <c r="Y273" s="8">
        <v>0.30553518523950601</v>
      </c>
      <c r="Z273" s="21" t="str">
        <f t="shared" ca="1" si="21"/>
        <v>D6.1</v>
      </c>
      <c r="AA273">
        <v>0</v>
      </c>
      <c r="AB273">
        <v>31.810000000000002</v>
      </c>
      <c r="AC273">
        <v>29.200000000000003</v>
      </c>
      <c r="AD273">
        <f t="shared" si="20"/>
        <v>8.9383561643835582E-2</v>
      </c>
    </row>
    <row r="274" spans="1:30" x14ac:dyDescent="0.25">
      <c r="A274" t="s">
        <v>1644</v>
      </c>
      <c r="B274" t="s">
        <v>1645</v>
      </c>
      <c r="C274" t="s">
        <v>1644</v>
      </c>
      <c r="D274" t="s">
        <v>1646</v>
      </c>
      <c r="E274" t="s">
        <v>37</v>
      </c>
      <c r="F274" t="s">
        <v>19</v>
      </c>
      <c r="G274" t="s">
        <v>20</v>
      </c>
      <c r="H274" t="s">
        <v>38</v>
      </c>
      <c r="I274" t="s">
        <v>1645</v>
      </c>
      <c r="J274">
        <v>998071</v>
      </c>
      <c r="K274">
        <v>4818908</v>
      </c>
      <c r="L274" s="9" t="s">
        <v>32</v>
      </c>
      <c r="M274" t="s">
        <v>1644</v>
      </c>
      <c r="N274" t="s">
        <v>22</v>
      </c>
      <c r="O274" t="s">
        <v>56</v>
      </c>
      <c r="P274" t="s">
        <v>57</v>
      </c>
      <c r="Q274" t="s">
        <v>142</v>
      </c>
      <c r="R274" t="s">
        <v>32</v>
      </c>
      <c r="S274" t="s">
        <v>32</v>
      </c>
      <c r="T274" t="s">
        <v>32</v>
      </c>
      <c r="U274" s="6" t="s">
        <v>1913</v>
      </c>
      <c r="V274" s="8">
        <v>130900</v>
      </c>
      <c r="W274" s="17" t="str">
        <f t="shared" si="19"/>
        <v>D6</v>
      </c>
      <c r="X274" s="6" t="s">
        <v>1916</v>
      </c>
      <c r="Y274" s="8">
        <v>1.3670936868601986</v>
      </c>
      <c r="Z274" s="21" t="str">
        <f t="shared" ca="1" si="21"/>
        <v>D6.4</v>
      </c>
      <c r="AA274">
        <v>0</v>
      </c>
      <c r="AB274">
        <v>1320</v>
      </c>
      <c r="AC274">
        <v>1309</v>
      </c>
      <c r="AD274">
        <f t="shared" si="20"/>
        <v>8.4033613445378148E-3</v>
      </c>
    </row>
    <row r="275" spans="1:30" x14ac:dyDescent="0.25">
      <c r="A275" t="s">
        <v>1684</v>
      </c>
      <c r="B275" t="s">
        <v>1685</v>
      </c>
      <c r="C275" t="s">
        <v>1684</v>
      </c>
      <c r="D275" t="s">
        <v>1686</v>
      </c>
      <c r="E275" t="s">
        <v>37</v>
      </c>
      <c r="F275" t="s">
        <v>19</v>
      </c>
      <c r="G275" t="s">
        <v>20</v>
      </c>
      <c r="H275" t="s">
        <v>48</v>
      </c>
      <c r="I275" t="s">
        <v>1685</v>
      </c>
      <c r="J275">
        <v>885046</v>
      </c>
      <c r="K275">
        <v>5158186</v>
      </c>
      <c r="L275" s="9" t="s">
        <v>32</v>
      </c>
      <c r="M275" t="s">
        <v>1684</v>
      </c>
      <c r="N275" t="s">
        <v>22</v>
      </c>
      <c r="O275" t="s">
        <v>41</v>
      </c>
      <c r="P275" t="s">
        <v>42</v>
      </c>
      <c r="Q275" t="s">
        <v>43</v>
      </c>
      <c r="R275" t="s">
        <v>32</v>
      </c>
      <c r="S275" t="s">
        <v>32</v>
      </c>
      <c r="T275" t="s">
        <v>32</v>
      </c>
      <c r="U275" s="6" t="s">
        <v>1913</v>
      </c>
      <c r="V275" s="8">
        <v>149013</v>
      </c>
      <c r="W275" s="17" t="str">
        <f t="shared" si="19"/>
        <v>D6</v>
      </c>
      <c r="X275" s="6" t="s">
        <v>1916</v>
      </c>
      <c r="Y275" s="8">
        <v>0.14598726285626087</v>
      </c>
      <c r="Z275" s="21" t="str">
        <f t="shared" ca="1" si="21"/>
        <v>D6.1</v>
      </c>
      <c r="AA275">
        <v>0</v>
      </c>
      <c r="AB275">
        <v>0.31</v>
      </c>
      <c r="AC275">
        <v>0.29000000000000004</v>
      </c>
      <c r="AD275">
        <f t="shared" si="20"/>
        <v>6.8965517241379171E-2</v>
      </c>
    </row>
    <row r="276" spans="1:30" x14ac:dyDescent="0.25">
      <c r="A276" t="s">
        <v>1700</v>
      </c>
      <c r="B276" t="s">
        <v>1701</v>
      </c>
      <c r="C276" t="s">
        <v>1700</v>
      </c>
      <c r="D276" t="s">
        <v>1702</v>
      </c>
      <c r="E276" t="s">
        <v>37</v>
      </c>
      <c r="F276" t="s">
        <v>19</v>
      </c>
      <c r="G276" t="s">
        <v>20</v>
      </c>
      <c r="H276" t="s">
        <v>38</v>
      </c>
      <c r="I276" t="s">
        <v>1701</v>
      </c>
      <c r="J276" t="s">
        <v>1703</v>
      </c>
      <c r="K276" t="s">
        <v>1704</v>
      </c>
      <c r="L276" s="9" t="s">
        <v>32</v>
      </c>
      <c r="M276" t="s">
        <v>1700</v>
      </c>
      <c r="N276" t="s">
        <v>22</v>
      </c>
      <c r="O276" t="s">
        <v>29</v>
      </c>
      <c r="P276" t="s">
        <v>30</v>
      </c>
      <c r="Q276" t="s">
        <v>33</v>
      </c>
      <c r="R276" t="s">
        <v>32</v>
      </c>
      <c r="S276" t="s">
        <v>32</v>
      </c>
      <c r="T276" t="s">
        <v>32</v>
      </c>
      <c r="U276" s="6" t="s">
        <v>1913</v>
      </c>
      <c r="V276" s="8">
        <v>163960</v>
      </c>
      <c r="W276" s="17" t="str">
        <f t="shared" si="19"/>
        <v>D6</v>
      </c>
      <c r="X276" s="6" t="s">
        <v>1916</v>
      </c>
      <c r="Y276" s="8">
        <v>0.54230909978043429</v>
      </c>
      <c r="Z276" s="21" t="str">
        <f t="shared" ca="1" si="21"/>
        <v>D6.2</v>
      </c>
      <c r="AA276">
        <v>0</v>
      </c>
      <c r="AB276">
        <v>15.110000000000001</v>
      </c>
      <c r="AC276">
        <v>14.950000000000001</v>
      </c>
      <c r="AD276">
        <f t="shared" si="20"/>
        <v>1.0702341137123754E-2</v>
      </c>
    </row>
    <row r="277" spans="1:30" x14ac:dyDescent="0.25">
      <c r="A277" t="s">
        <v>1713</v>
      </c>
      <c r="B277" t="s">
        <v>1714</v>
      </c>
      <c r="C277" t="s">
        <v>1713</v>
      </c>
      <c r="D277" t="s">
        <v>1715</v>
      </c>
      <c r="E277" t="s">
        <v>37</v>
      </c>
      <c r="F277" t="s">
        <v>19</v>
      </c>
      <c r="G277" t="s">
        <v>20</v>
      </c>
      <c r="H277" t="s">
        <v>38</v>
      </c>
      <c r="I277" t="s">
        <v>1714</v>
      </c>
      <c r="J277" t="s">
        <v>1716</v>
      </c>
      <c r="K277" t="s">
        <v>1717</v>
      </c>
      <c r="L277" s="9" t="s">
        <v>1718</v>
      </c>
      <c r="M277" t="s">
        <v>1713</v>
      </c>
      <c r="N277" t="s">
        <v>22</v>
      </c>
      <c r="O277" t="s">
        <v>66</v>
      </c>
      <c r="P277" t="s">
        <v>67</v>
      </c>
      <c r="Q277" t="s">
        <v>67</v>
      </c>
      <c r="R277" t="s">
        <v>1718</v>
      </c>
      <c r="S277" t="s">
        <v>1719</v>
      </c>
      <c r="T277" t="s">
        <v>116</v>
      </c>
      <c r="U277" s="6" t="s">
        <v>1913</v>
      </c>
      <c r="V277" s="8">
        <v>141834</v>
      </c>
      <c r="W277" s="17" t="str">
        <f t="shared" si="19"/>
        <v>D6</v>
      </c>
      <c r="X277" s="6" t="s">
        <v>1916</v>
      </c>
      <c r="Y277" s="8">
        <v>0.96669345855013611</v>
      </c>
      <c r="Z277" s="21" t="str">
        <f t="shared" ca="1" si="21"/>
        <v>D6.3</v>
      </c>
      <c r="AA277">
        <v>0</v>
      </c>
      <c r="AB277">
        <v>17.8</v>
      </c>
      <c r="AC277">
        <v>15.5</v>
      </c>
      <c r="AD277">
        <f t="shared" si="20"/>
        <v>0.14838709677419359</v>
      </c>
    </row>
    <row r="278" spans="1:30" x14ac:dyDescent="0.25">
      <c r="A278" t="s">
        <v>1855</v>
      </c>
      <c r="B278" t="s">
        <v>1856</v>
      </c>
      <c r="C278" t="s">
        <v>1855</v>
      </c>
      <c r="D278" t="s">
        <v>1857</v>
      </c>
      <c r="E278" t="s">
        <v>37</v>
      </c>
      <c r="F278" t="s">
        <v>19</v>
      </c>
      <c r="G278" t="s">
        <v>20</v>
      </c>
      <c r="H278" t="s">
        <v>48</v>
      </c>
      <c r="I278" t="s">
        <v>1858</v>
      </c>
      <c r="J278">
        <v>779361</v>
      </c>
      <c r="K278">
        <v>5962417</v>
      </c>
      <c r="L278" s="9" t="s">
        <v>1859</v>
      </c>
      <c r="M278" t="s">
        <v>1855</v>
      </c>
      <c r="N278" t="s">
        <v>22</v>
      </c>
      <c r="O278" t="s">
        <v>56</v>
      </c>
      <c r="P278" t="s">
        <v>57</v>
      </c>
      <c r="Q278" t="s">
        <v>58</v>
      </c>
      <c r="R278" t="s">
        <v>1859</v>
      </c>
      <c r="S278" t="s">
        <v>1860</v>
      </c>
      <c r="T278" t="s">
        <v>116</v>
      </c>
      <c r="U278" s="6" t="s">
        <v>1913</v>
      </c>
      <c r="V278" s="8">
        <v>157589</v>
      </c>
      <c r="W278" s="17" t="str">
        <f t="shared" si="19"/>
        <v>D6</v>
      </c>
      <c r="X278" s="6" t="s">
        <v>1916</v>
      </c>
      <c r="Y278" s="8">
        <v>1.7103160753605899</v>
      </c>
      <c r="Z278" s="21" t="str">
        <f t="shared" ca="1" si="21"/>
        <v>D6.5</v>
      </c>
      <c r="AA278">
        <v>0</v>
      </c>
      <c r="AB278">
        <v>2.2800000000000002</v>
      </c>
      <c r="AC278">
        <v>2.25</v>
      </c>
      <c r="AD278">
        <f t="shared" si="20"/>
        <v>1.3333333333333443E-2</v>
      </c>
    </row>
    <row r="279" spans="1:30" x14ac:dyDescent="0.25">
      <c r="A279" t="s">
        <v>53</v>
      </c>
      <c r="B279" t="s">
        <v>54</v>
      </c>
      <c r="C279" t="s">
        <v>53</v>
      </c>
      <c r="D279" t="s">
        <v>55</v>
      </c>
      <c r="E279" t="s">
        <v>37</v>
      </c>
      <c r="F279" t="s">
        <v>19</v>
      </c>
      <c r="G279" t="s">
        <v>20</v>
      </c>
      <c r="H279" t="s">
        <v>48</v>
      </c>
      <c r="I279" t="s">
        <v>54</v>
      </c>
      <c r="J279">
        <v>692458</v>
      </c>
      <c r="K279">
        <v>4121714</v>
      </c>
      <c r="L279" s="9" t="s">
        <v>32</v>
      </c>
      <c r="M279" t="s">
        <v>53</v>
      </c>
      <c r="N279" t="s">
        <v>22</v>
      </c>
      <c r="O279" t="s">
        <v>56</v>
      </c>
      <c r="P279" t="s">
        <v>57</v>
      </c>
      <c r="Q279" t="s">
        <v>58</v>
      </c>
      <c r="R279" t="s">
        <v>32</v>
      </c>
      <c r="S279" t="s">
        <v>32</v>
      </c>
      <c r="T279" t="s">
        <v>32</v>
      </c>
      <c r="U279" s="6" t="s">
        <v>1913</v>
      </c>
      <c r="V279" s="8">
        <v>241875</v>
      </c>
      <c r="W279" s="17" t="str">
        <f t="shared" si="19"/>
        <v>D7</v>
      </c>
      <c r="X279" s="6" t="s">
        <v>1916</v>
      </c>
      <c r="Y279" s="8">
        <v>0.49140258397932818</v>
      </c>
      <c r="Z279" s="21" t="str">
        <f t="shared" ca="1" si="21"/>
        <v>D7.2</v>
      </c>
      <c r="AA279">
        <v>0</v>
      </c>
      <c r="AB279">
        <v>4.9300000000000006</v>
      </c>
      <c r="AC279">
        <v>4.7200000000000006</v>
      </c>
      <c r="AD279">
        <f t="shared" si="20"/>
        <v>4.4491525423728799E-2</v>
      </c>
    </row>
    <row r="280" spans="1:30" x14ac:dyDescent="0.25">
      <c r="A280" t="s">
        <v>109</v>
      </c>
      <c r="B280" t="s">
        <v>110</v>
      </c>
      <c r="C280" t="s">
        <v>109</v>
      </c>
      <c r="D280" t="s">
        <v>111</v>
      </c>
      <c r="E280" t="s">
        <v>37</v>
      </c>
      <c r="F280" t="s">
        <v>19</v>
      </c>
      <c r="G280" t="s">
        <v>20</v>
      </c>
      <c r="H280" t="s">
        <v>48</v>
      </c>
      <c r="I280" t="s">
        <v>110</v>
      </c>
      <c r="J280" t="s">
        <v>112</v>
      </c>
      <c r="K280" t="s">
        <v>113</v>
      </c>
      <c r="L280" s="9" t="s">
        <v>32</v>
      </c>
      <c r="M280" t="s">
        <v>109</v>
      </c>
      <c r="N280" t="s">
        <v>22</v>
      </c>
      <c r="O280" t="s">
        <v>29</v>
      </c>
      <c r="P280" t="s">
        <v>30</v>
      </c>
      <c r="Q280" t="s">
        <v>33</v>
      </c>
      <c r="R280" t="s">
        <v>32</v>
      </c>
      <c r="S280" t="s">
        <v>32</v>
      </c>
      <c r="T280" t="s">
        <v>32</v>
      </c>
      <c r="U280" s="6" t="s">
        <v>1913</v>
      </c>
      <c r="V280" s="8">
        <v>353181</v>
      </c>
      <c r="W280" s="17" t="str">
        <f t="shared" si="19"/>
        <v>D7</v>
      </c>
      <c r="X280" s="6" t="s">
        <v>1916</v>
      </c>
      <c r="Y280" s="8">
        <v>0.43964992454293972</v>
      </c>
      <c r="Z280" s="21" t="str">
        <f t="shared" ca="1" si="21"/>
        <v>D7.2</v>
      </c>
      <c r="AA280">
        <v>0</v>
      </c>
      <c r="AB280">
        <v>21.2727</v>
      </c>
      <c r="AC280">
        <v>21.2454</v>
      </c>
      <c r="AD280">
        <f t="shared" si="20"/>
        <v>1.2849840436047486E-3</v>
      </c>
    </row>
    <row r="281" spans="1:30" x14ac:dyDescent="0.25">
      <c r="A281" t="s">
        <v>138</v>
      </c>
      <c r="B281" t="s">
        <v>139</v>
      </c>
      <c r="C281" t="s">
        <v>138</v>
      </c>
      <c r="D281" t="s">
        <v>140</v>
      </c>
      <c r="E281" t="s">
        <v>37</v>
      </c>
      <c r="F281" t="s">
        <v>19</v>
      </c>
      <c r="G281" t="s">
        <v>20</v>
      </c>
      <c r="H281" t="s">
        <v>48</v>
      </c>
      <c r="I281" t="s">
        <v>139</v>
      </c>
      <c r="J281">
        <v>866185</v>
      </c>
      <c r="K281" t="s">
        <v>141</v>
      </c>
      <c r="L281" s="9" t="s">
        <v>143</v>
      </c>
      <c r="M281" t="s">
        <v>138</v>
      </c>
      <c r="N281" t="s">
        <v>22</v>
      </c>
      <c r="O281" t="s">
        <v>56</v>
      </c>
      <c r="P281" t="s">
        <v>57</v>
      </c>
      <c r="Q281" t="s">
        <v>142</v>
      </c>
      <c r="R281" t="s">
        <v>143</v>
      </c>
      <c r="S281" t="s">
        <v>144</v>
      </c>
      <c r="T281" t="s">
        <v>116</v>
      </c>
      <c r="U281" s="6" t="s">
        <v>1913</v>
      </c>
      <c r="V281" s="8">
        <v>376613</v>
      </c>
      <c r="W281" s="17" t="str">
        <f t="shared" si="19"/>
        <v>D7</v>
      </c>
      <c r="X281" s="6" t="s">
        <v>1916</v>
      </c>
      <c r="Y281" s="8">
        <v>1.3050638931741603</v>
      </c>
      <c r="Z281" s="21" t="str">
        <f t="shared" ca="1" si="21"/>
        <v>D7.5</v>
      </c>
      <c r="AA281">
        <v>0</v>
      </c>
      <c r="AB281">
        <v>10.8</v>
      </c>
      <c r="AC281">
        <v>10.32</v>
      </c>
      <c r="AD281">
        <f t="shared" si="20"/>
        <v>4.6511627906976785E-2</v>
      </c>
    </row>
    <row r="282" spans="1:30" x14ac:dyDescent="0.25">
      <c r="A282" t="s">
        <v>151</v>
      </c>
      <c r="B282" t="s">
        <v>152</v>
      </c>
      <c r="C282" t="s">
        <v>151</v>
      </c>
      <c r="D282" t="s">
        <v>153</v>
      </c>
      <c r="E282" t="s">
        <v>37</v>
      </c>
      <c r="F282" t="s">
        <v>19</v>
      </c>
      <c r="G282" t="s">
        <v>20</v>
      </c>
      <c r="H282" t="s">
        <v>48</v>
      </c>
      <c r="I282" t="s">
        <v>152</v>
      </c>
      <c r="J282">
        <v>936966</v>
      </c>
      <c r="K282">
        <v>4352707</v>
      </c>
      <c r="L282" s="9" t="s">
        <v>32</v>
      </c>
      <c r="M282" t="s">
        <v>151</v>
      </c>
      <c r="N282" t="s">
        <v>22</v>
      </c>
      <c r="O282" t="s">
        <v>56</v>
      </c>
      <c r="P282" t="s">
        <v>57</v>
      </c>
      <c r="Q282" t="s">
        <v>59</v>
      </c>
      <c r="R282" t="s">
        <v>32</v>
      </c>
      <c r="S282" t="s">
        <v>32</v>
      </c>
      <c r="T282" t="s">
        <v>32</v>
      </c>
      <c r="U282" s="6" t="s">
        <v>1913</v>
      </c>
      <c r="V282" s="8">
        <v>284970</v>
      </c>
      <c r="W282" s="17" t="str">
        <f t="shared" si="19"/>
        <v>D7</v>
      </c>
      <c r="X282" s="6" t="s">
        <v>1916</v>
      </c>
      <c r="Y282" s="8">
        <v>0.93378250342141278</v>
      </c>
      <c r="Z282" s="21" t="str">
        <f t="shared" ca="1" si="21"/>
        <v>D7.4</v>
      </c>
      <c r="AA282">
        <v>0</v>
      </c>
      <c r="AB282">
        <v>161</v>
      </c>
      <c r="AC282">
        <v>163</v>
      </c>
      <c r="AD282">
        <f t="shared" si="20"/>
        <v>-1.2269938650306749E-2</v>
      </c>
    </row>
    <row r="283" spans="1:30" x14ac:dyDescent="0.25">
      <c r="A283" t="s">
        <v>196</v>
      </c>
      <c r="B283" t="s">
        <v>197</v>
      </c>
      <c r="C283" t="s">
        <v>196</v>
      </c>
      <c r="D283" t="s">
        <v>198</v>
      </c>
      <c r="E283" t="s">
        <v>37</v>
      </c>
      <c r="F283" t="s">
        <v>19</v>
      </c>
      <c r="G283" t="s">
        <v>20</v>
      </c>
      <c r="H283" t="s">
        <v>48</v>
      </c>
      <c r="I283" t="s">
        <v>197</v>
      </c>
      <c r="J283">
        <v>276429</v>
      </c>
      <c r="K283">
        <v>5797921</v>
      </c>
      <c r="L283" s="9" t="s">
        <v>199</v>
      </c>
      <c r="M283" t="s">
        <v>196</v>
      </c>
      <c r="N283" t="s">
        <v>22</v>
      </c>
      <c r="O283" t="s">
        <v>29</v>
      </c>
      <c r="P283" t="s">
        <v>30</v>
      </c>
      <c r="Q283" t="s">
        <v>33</v>
      </c>
      <c r="R283" t="s">
        <v>199</v>
      </c>
      <c r="S283" t="s">
        <v>200</v>
      </c>
      <c r="T283" t="s">
        <v>201</v>
      </c>
      <c r="U283" s="6" t="s">
        <v>1913</v>
      </c>
      <c r="V283" s="8">
        <v>352034</v>
      </c>
      <c r="W283" s="17" t="str">
        <f t="shared" si="19"/>
        <v>D7</v>
      </c>
      <c r="X283" s="6" t="s">
        <v>1916</v>
      </c>
      <c r="Y283" s="8">
        <v>0.53602777004493884</v>
      </c>
      <c r="Z283" s="21" t="str">
        <f t="shared" ca="1" si="21"/>
        <v>D7.2</v>
      </c>
      <c r="AA283">
        <v>0</v>
      </c>
      <c r="AB283">
        <v>20.68</v>
      </c>
      <c r="AC283">
        <v>20.12</v>
      </c>
      <c r="AD283">
        <f t="shared" si="20"/>
        <v>2.7833001988071506E-2</v>
      </c>
    </row>
    <row r="284" spans="1:30" x14ac:dyDescent="0.25">
      <c r="A284" t="s">
        <v>212</v>
      </c>
      <c r="B284" t="s">
        <v>213</v>
      </c>
      <c r="C284" t="s">
        <v>212</v>
      </c>
      <c r="D284" t="s">
        <v>214</v>
      </c>
      <c r="E284" t="s">
        <v>37</v>
      </c>
      <c r="F284" t="s">
        <v>19</v>
      </c>
      <c r="G284" t="s">
        <v>20</v>
      </c>
      <c r="H284" t="s">
        <v>48</v>
      </c>
      <c r="I284" t="s">
        <v>213</v>
      </c>
      <c r="J284">
        <v>289411</v>
      </c>
      <c r="K284">
        <v>4074368</v>
      </c>
      <c r="L284" s="9" t="s">
        <v>215</v>
      </c>
      <c r="M284" t="s">
        <v>212</v>
      </c>
      <c r="N284" t="s">
        <v>22</v>
      </c>
      <c r="O284" t="s">
        <v>66</v>
      </c>
      <c r="P284" t="s">
        <v>67</v>
      </c>
      <c r="Q284" t="s">
        <v>67</v>
      </c>
      <c r="R284" t="s">
        <v>215</v>
      </c>
      <c r="S284" t="s">
        <v>216</v>
      </c>
      <c r="T284" t="s">
        <v>201</v>
      </c>
      <c r="U284" s="6" t="s">
        <v>1913</v>
      </c>
      <c r="V284" s="8">
        <v>295133</v>
      </c>
      <c r="W284" s="17" t="str">
        <f t="shared" si="19"/>
        <v>D7</v>
      </c>
      <c r="X284" s="6" t="s">
        <v>1916</v>
      </c>
      <c r="Y284" s="8">
        <v>0.30690570014196988</v>
      </c>
      <c r="Z284" s="21" t="str">
        <f t="shared" ca="1" si="21"/>
        <v>D7.1</v>
      </c>
      <c r="AA284">
        <v>0</v>
      </c>
      <c r="AB284">
        <v>31.310000000000002</v>
      </c>
      <c r="AC284">
        <v>32.99</v>
      </c>
      <c r="AD284">
        <f t="shared" si="20"/>
        <v>-5.0924522582600773E-2</v>
      </c>
    </row>
    <row r="285" spans="1:30" x14ac:dyDescent="0.25">
      <c r="A285" t="s">
        <v>278</v>
      </c>
      <c r="B285" t="s">
        <v>279</v>
      </c>
      <c r="C285" t="s">
        <v>278</v>
      </c>
      <c r="D285" t="s">
        <v>280</v>
      </c>
      <c r="E285" t="s">
        <v>37</v>
      </c>
      <c r="F285" t="s">
        <v>19</v>
      </c>
      <c r="G285" t="s">
        <v>20</v>
      </c>
      <c r="H285" t="s">
        <v>38</v>
      </c>
      <c r="I285" t="s">
        <v>281</v>
      </c>
      <c r="J285">
        <v>885249</v>
      </c>
      <c r="K285">
        <v>5182282</v>
      </c>
      <c r="L285" s="9" t="s">
        <v>282</v>
      </c>
      <c r="M285" t="s">
        <v>278</v>
      </c>
      <c r="N285" t="s">
        <v>22</v>
      </c>
      <c r="O285" t="s">
        <v>41</v>
      </c>
      <c r="P285" t="s">
        <v>42</v>
      </c>
      <c r="Q285" t="s">
        <v>90</v>
      </c>
      <c r="R285" t="s">
        <v>282</v>
      </c>
      <c r="S285" t="s">
        <v>283</v>
      </c>
      <c r="T285" t="s">
        <v>284</v>
      </c>
      <c r="U285" s="6" t="s">
        <v>1913</v>
      </c>
      <c r="V285" s="8">
        <v>256883</v>
      </c>
      <c r="W285" s="17" t="str">
        <f t="shared" si="19"/>
        <v>D7</v>
      </c>
      <c r="X285" s="6" t="s">
        <v>1916</v>
      </c>
      <c r="Y285" s="8">
        <v>0.82325027347080193</v>
      </c>
      <c r="Z285" s="21" t="str">
        <f t="shared" ca="1" si="21"/>
        <v>D7.4</v>
      </c>
      <c r="AA285">
        <v>0</v>
      </c>
      <c r="AB285">
        <v>9.1100000000000012</v>
      </c>
      <c r="AC285">
        <v>9.7000000000000011</v>
      </c>
      <c r="AD285">
        <f t="shared" si="20"/>
        <v>-6.0824742268041215E-2</v>
      </c>
    </row>
    <row r="286" spans="1:30" x14ac:dyDescent="0.25">
      <c r="A286" t="s">
        <v>335</v>
      </c>
      <c r="B286" t="s">
        <v>336</v>
      </c>
      <c r="C286" t="s">
        <v>335</v>
      </c>
      <c r="D286" t="s">
        <v>336</v>
      </c>
      <c r="E286" t="s">
        <v>37</v>
      </c>
      <c r="F286" t="s">
        <v>19</v>
      </c>
      <c r="G286" t="s">
        <v>20</v>
      </c>
      <c r="H286" t="s">
        <v>48</v>
      </c>
      <c r="I286" t="s">
        <v>336</v>
      </c>
      <c r="J286">
        <v>308926</v>
      </c>
      <c r="K286" t="s">
        <v>337</v>
      </c>
      <c r="L286" s="9" t="s">
        <v>338</v>
      </c>
      <c r="M286" t="s">
        <v>335</v>
      </c>
      <c r="N286" t="s">
        <v>22</v>
      </c>
      <c r="O286" t="s">
        <v>66</v>
      </c>
      <c r="P286" t="s">
        <v>67</v>
      </c>
      <c r="Q286" t="s">
        <v>67</v>
      </c>
      <c r="R286" t="s">
        <v>338</v>
      </c>
      <c r="S286" t="s">
        <v>339</v>
      </c>
      <c r="T286" t="s">
        <v>201</v>
      </c>
      <c r="U286" s="6" t="s">
        <v>1913</v>
      </c>
      <c r="V286" s="8">
        <v>372029</v>
      </c>
      <c r="W286" s="17" t="str">
        <f t="shared" si="19"/>
        <v>D7</v>
      </c>
      <c r="X286" s="6" t="s">
        <v>1916</v>
      </c>
      <c r="Y286" s="8">
        <v>0.54135564700601302</v>
      </c>
      <c r="Z286" s="21" t="str">
        <f t="shared" ca="1" si="21"/>
        <v>D7.3</v>
      </c>
      <c r="AA286">
        <v>0</v>
      </c>
      <c r="AB286">
        <v>3.68</v>
      </c>
      <c r="AC286">
        <v>3.08</v>
      </c>
      <c r="AD286">
        <f t="shared" si="20"/>
        <v>0.19480519480519484</v>
      </c>
    </row>
    <row r="287" spans="1:30" x14ac:dyDescent="0.25">
      <c r="A287" t="s">
        <v>351</v>
      </c>
      <c r="B287" t="s">
        <v>352</v>
      </c>
      <c r="C287" t="s">
        <v>351</v>
      </c>
      <c r="D287" t="s">
        <v>353</v>
      </c>
      <c r="E287" t="s">
        <v>37</v>
      </c>
      <c r="F287" t="s">
        <v>19</v>
      </c>
      <c r="G287" t="s">
        <v>20</v>
      </c>
      <c r="H287" t="s">
        <v>38</v>
      </c>
      <c r="I287" t="s">
        <v>354</v>
      </c>
      <c r="J287">
        <v>539984</v>
      </c>
      <c r="K287">
        <v>4230171</v>
      </c>
      <c r="L287" s="9" t="s">
        <v>32</v>
      </c>
      <c r="M287" t="s">
        <v>351</v>
      </c>
      <c r="N287" t="s">
        <v>22</v>
      </c>
      <c r="O287" t="s">
        <v>56</v>
      </c>
      <c r="P287" t="s">
        <v>57</v>
      </c>
      <c r="Q287" t="s">
        <v>207</v>
      </c>
      <c r="R287" t="s">
        <v>32</v>
      </c>
      <c r="S287" t="s">
        <v>32</v>
      </c>
      <c r="T287" t="s">
        <v>32</v>
      </c>
      <c r="U287" s="6" t="s">
        <v>1913</v>
      </c>
      <c r="V287" s="8">
        <v>319117</v>
      </c>
      <c r="W287" s="17" t="str">
        <f t="shared" si="19"/>
        <v>D7</v>
      </c>
      <c r="X287" s="6" t="s">
        <v>1916</v>
      </c>
      <c r="Y287" s="8">
        <v>3.3790114597467387</v>
      </c>
      <c r="Z287" s="21" t="str">
        <f t="shared" ca="1" si="21"/>
        <v>D7.5</v>
      </c>
      <c r="AA287">
        <v>0</v>
      </c>
      <c r="AB287">
        <v>76.2</v>
      </c>
      <c r="AC287">
        <v>70.3</v>
      </c>
      <c r="AD287">
        <f t="shared" si="20"/>
        <v>8.3926031294452433E-2</v>
      </c>
    </row>
    <row r="288" spans="1:30" x14ac:dyDescent="0.25">
      <c r="A288" t="s">
        <v>415</v>
      </c>
      <c r="B288" t="s">
        <v>416</v>
      </c>
      <c r="C288" t="s">
        <v>415</v>
      </c>
      <c r="D288" t="s">
        <v>417</v>
      </c>
      <c r="E288" t="s">
        <v>37</v>
      </c>
      <c r="F288" t="s">
        <v>19</v>
      </c>
      <c r="G288" t="s">
        <v>20</v>
      </c>
      <c r="H288" t="s">
        <v>48</v>
      </c>
      <c r="I288" t="s">
        <v>416</v>
      </c>
      <c r="J288">
        <v>143693</v>
      </c>
      <c r="K288">
        <v>5456233</v>
      </c>
      <c r="L288" s="9" t="s">
        <v>418</v>
      </c>
      <c r="M288" t="s">
        <v>415</v>
      </c>
      <c r="N288" t="s">
        <v>22</v>
      </c>
      <c r="O288" t="s">
        <v>66</v>
      </c>
      <c r="P288" t="s">
        <v>67</v>
      </c>
      <c r="Q288" t="s">
        <v>67</v>
      </c>
      <c r="R288" t="s">
        <v>418</v>
      </c>
      <c r="S288" t="s">
        <v>419</v>
      </c>
      <c r="T288" t="s">
        <v>420</v>
      </c>
      <c r="U288" s="6" t="s">
        <v>1913</v>
      </c>
      <c r="V288" s="8">
        <v>319133</v>
      </c>
      <c r="W288" s="17" t="str">
        <f t="shared" si="19"/>
        <v>D7</v>
      </c>
      <c r="X288" s="6" t="s">
        <v>1916</v>
      </c>
      <c r="Y288" s="8">
        <v>1.0824640510382819</v>
      </c>
      <c r="Z288" s="21" t="str">
        <f t="shared" ca="1" si="21"/>
        <v>D7.4</v>
      </c>
      <c r="AA288">
        <v>0</v>
      </c>
      <c r="AB288">
        <v>23.3</v>
      </c>
      <c r="AC288">
        <v>22.89</v>
      </c>
      <c r="AD288">
        <f t="shared" si="20"/>
        <v>1.7911751856705991E-2</v>
      </c>
    </row>
    <row r="289" spans="1:30" x14ac:dyDescent="0.25">
      <c r="A289" t="s">
        <v>421</v>
      </c>
      <c r="B289" t="s">
        <v>422</v>
      </c>
      <c r="C289" t="s">
        <v>421</v>
      </c>
      <c r="D289" t="s">
        <v>423</v>
      </c>
      <c r="E289" t="s">
        <v>37</v>
      </c>
      <c r="F289" t="s">
        <v>19</v>
      </c>
      <c r="G289" t="s">
        <v>20</v>
      </c>
      <c r="H289" t="s">
        <v>48</v>
      </c>
      <c r="I289" t="s">
        <v>422</v>
      </c>
      <c r="J289" t="s">
        <v>424</v>
      </c>
      <c r="K289" t="s">
        <v>425</v>
      </c>
      <c r="L289" s="9" t="s">
        <v>32</v>
      </c>
      <c r="M289" t="s">
        <v>421</v>
      </c>
      <c r="N289" t="s">
        <v>22</v>
      </c>
      <c r="O289" t="s">
        <v>56</v>
      </c>
      <c r="P289" t="s">
        <v>57</v>
      </c>
      <c r="Q289" t="s">
        <v>59</v>
      </c>
      <c r="R289" t="s">
        <v>32</v>
      </c>
      <c r="S289" t="s">
        <v>32</v>
      </c>
      <c r="T289" t="s">
        <v>32</v>
      </c>
      <c r="U289" s="6" t="s">
        <v>1913</v>
      </c>
      <c r="V289" s="8">
        <v>321475</v>
      </c>
      <c r="W289" s="17" t="str">
        <f t="shared" si="19"/>
        <v>D7</v>
      </c>
      <c r="X289" s="6" t="s">
        <v>1916</v>
      </c>
      <c r="Y289" s="8">
        <v>1.5343619254996501</v>
      </c>
      <c r="Z289" s="21" t="str">
        <f t="shared" ca="1" si="21"/>
        <v>D7.5</v>
      </c>
      <c r="AA289">
        <v>0</v>
      </c>
      <c r="AB289">
        <v>22.650000000000002</v>
      </c>
      <c r="AC289">
        <v>24.09</v>
      </c>
      <c r="AD289">
        <f t="shared" si="20"/>
        <v>-5.9775840597758312E-2</v>
      </c>
    </row>
    <row r="290" spans="1:30" x14ac:dyDescent="0.25">
      <c r="A290" t="s">
        <v>493</v>
      </c>
      <c r="B290" t="s">
        <v>494</v>
      </c>
      <c r="C290" t="s">
        <v>493</v>
      </c>
      <c r="D290" t="s">
        <v>495</v>
      </c>
      <c r="E290" t="s">
        <v>37</v>
      </c>
      <c r="F290" t="s">
        <v>19</v>
      </c>
      <c r="G290" t="s">
        <v>20</v>
      </c>
      <c r="H290" t="s">
        <v>48</v>
      </c>
      <c r="I290" t="s">
        <v>496</v>
      </c>
      <c r="J290">
        <v>143554</v>
      </c>
      <c r="K290">
        <v>4182023</v>
      </c>
      <c r="L290" s="9" t="s">
        <v>32</v>
      </c>
      <c r="M290" t="s">
        <v>493</v>
      </c>
      <c r="N290" t="s">
        <v>22</v>
      </c>
      <c r="O290" t="s">
        <v>29</v>
      </c>
      <c r="P290" t="s">
        <v>30</v>
      </c>
      <c r="Q290" t="s">
        <v>31</v>
      </c>
      <c r="R290" t="s">
        <v>32</v>
      </c>
      <c r="S290" t="s">
        <v>32</v>
      </c>
      <c r="T290" t="s">
        <v>32</v>
      </c>
      <c r="U290" s="6" t="s">
        <v>1913</v>
      </c>
      <c r="V290" s="8">
        <v>269773</v>
      </c>
      <c r="W290" s="17" t="str">
        <f t="shared" si="19"/>
        <v>D7</v>
      </c>
      <c r="X290" s="6" t="s">
        <v>1916</v>
      </c>
      <c r="Y290" s="8">
        <v>0.70198648493362936</v>
      </c>
      <c r="Z290" s="21" t="str">
        <f t="shared" ca="1" si="21"/>
        <v>D7.3</v>
      </c>
      <c r="AA290">
        <v>0</v>
      </c>
      <c r="AB290">
        <v>91.9</v>
      </c>
      <c r="AC290">
        <v>91.550000000000011</v>
      </c>
      <c r="AD290">
        <f t="shared" si="20"/>
        <v>3.8230475150190526E-3</v>
      </c>
    </row>
    <row r="291" spans="1:30" x14ac:dyDescent="0.25">
      <c r="A291" t="s">
        <v>542</v>
      </c>
      <c r="B291" t="s">
        <v>543</v>
      </c>
      <c r="C291" t="s">
        <v>542</v>
      </c>
      <c r="D291" t="s">
        <v>544</v>
      </c>
      <c r="E291" t="s">
        <v>37</v>
      </c>
      <c r="F291" t="s">
        <v>19</v>
      </c>
      <c r="G291" t="s">
        <v>20</v>
      </c>
      <c r="H291" t="s">
        <v>38</v>
      </c>
      <c r="I291" t="s">
        <v>543</v>
      </c>
      <c r="J291">
        <v>307769</v>
      </c>
      <c r="K291">
        <v>4202448</v>
      </c>
      <c r="L291" s="9" t="s">
        <v>32</v>
      </c>
      <c r="M291" t="s">
        <v>542</v>
      </c>
      <c r="N291" t="s">
        <v>22</v>
      </c>
      <c r="O291" t="s">
        <v>56</v>
      </c>
      <c r="P291" t="s">
        <v>57</v>
      </c>
      <c r="Q291" t="s">
        <v>207</v>
      </c>
      <c r="R291" t="s">
        <v>32</v>
      </c>
      <c r="S291" t="s">
        <v>32</v>
      </c>
      <c r="T291" t="s">
        <v>32</v>
      </c>
      <c r="U291" s="6" t="s">
        <v>1913</v>
      </c>
      <c r="V291" s="8">
        <v>341764</v>
      </c>
      <c r="W291" s="17" t="str">
        <f t="shared" si="19"/>
        <v>D7</v>
      </c>
      <c r="X291" s="6" t="s">
        <v>1916</v>
      </c>
      <c r="Y291" s="8">
        <v>3.5541543287180626</v>
      </c>
      <c r="Z291" s="21" t="str">
        <f t="shared" ca="1" si="21"/>
        <v>D7.5</v>
      </c>
      <c r="AA291">
        <v>0</v>
      </c>
      <c r="AB291">
        <v>60</v>
      </c>
      <c r="AC291">
        <v>56.6</v>
      </c>
      <c r="AD291">
        <f t="shared" si="20"/>
        <v>6.0070671378091849E-2</v>
      </c>
    </row>
    <row r="292" spans="1:30" x14ac:dyDescent="0.25">
      <c r="A292" t="s">
        <v>554</v>
      </c>
      <c r="B292" t="s">
        <v>555</v>
      </c>
      <c r="C292" t="s">
        <v>554</v>
      </c>
      <c r="D292" t="s">
        <v>556</v>
      </c>
      <c r="E292" t="s">
        <v>37</v>
      </c>
      <c r="F292" t="s">
        <v>19</v>
      </c>
      <c r="G292" t="s">
        <v>20</v>
      </c>
      <c r="H292" t="s">
        <v>38</v>
      </c>
      <c r="I292" t="s">
        <v>557</v>
      </c>
      <c r="J292">
        <v>539980</v>
      </c>
      <c r="K292">
        <v>4230449</v>
      </c>
      <c r="L292" s="9" t="s">
        <v>32</v>
      </c>
      <c r="M292" t="s">
        <v>554</v>
      </c>
      <c r="N292" t="s">
        <v>22</v>
      </c>
      <c r="O292" t="s">
        <v>56</v>
      </c>
      <c r="P292" t="s">
        <v>57</v>
      </c>
      <c r="Q292" t="s">
        <v>207</v>
      </c>
      <c r="R292" t="s">
        <v>32</v>
      </c>
      <c r="S292" t="s">
        <v>32</v>
      </c>
      <c r="T292" t="s">
        <v>32</v>
      </c>
      <c r="U292" s="6" t="s">
        <v>1913</v>
      </c>
      <c r="V292" s="8">
        <v>279349</v>
      </c>
      <c r="W292" s="17" t="str">
        <f t="shared" si="19"/>
        <v>D7</v>
      </c>
      <c r="X292" s="6" t="s">
        <v>1916</v>
      </c>
      <c r="Y292" s="8">
        <v>3.5555058367848105</v>
      </c>
      <c r="Z292" s="21" t="str">
        <f t="shared" ca="1" si="21"/>
        <v>D7.5</v>
      </c>
      <c r="AA292">
        <v>0</v>
      </c>
      <c r="AB292">
        <v>52</v>
      </c>
      <c r="AC292">
        <v>52.75</v>
      </c>
      <c r="AD292">
        <f t="shared" si="20"/>
        <v>-1.4218009478672985E-2</v>
      </c>
    </row>
    <row r="293" spans="1:30" x14ac:dyDescent="0.25">
      <c r="A293" t="s">
        <v>648</v>
      </c>
      <c r="B293" t="s">
        <v>649</v>
      </c>
      <c r="C293" t="s">
        <v>648</v>
      </c>
      <c r="D293" t="s">
        <v>650</v>
      </c>
      <c r="E293" t="s">
        <v>18</v>
      </c>
      <c r="F293" t="s">
        <v>19</v>
      </c>
      <c r="G293" t="s">
        <v>20</v>
      </c>
      <c r="H293" t="s">
        <v>21</v>
      </c>
      <c r="I293" t="s">
        <v>649</v>
      </c>
      <c r="J293" t="s">
        <v>651</v>
      </c>
      <c r="K293">
        <v>7789391</v>
      </c>
      <c r="L293" s="9" t="s">
        <v>652</v>
      </c>
      <c r="M293" t="s">
        <v>648</v>
      </c>
      <c r="N293" t="s">
        <v>22</v>
      </c>
      <c r="O293" t="s">
        <v>114</v>
      </c>
      <c r="P293" t="s">
        <v>115</v>
      </c>
      <c r="Q293" t="s">
        <v>115</v>
      </c>
      <c r="R293" t="s">
        <v>652</v>
      </c>
      <c r="S293" t="s">
        <v>653</v>
      </c>
      <c r="T293" t="s">
        <v>116</v>
      </c>
      <c r="U293" s="6" t="s">
        <v>1913</v>
      </c>
      <c r="V293" s="8">
        <v>234386</v>
      </c>
      <c r="W293" s="17" t="str">
        <f t="shared" si="19"/>
        <v>D7</v>
      </c>
      <c r="X293" s="6" t="s">
        <v>1916</v>
      </c>
      <c r="Y293" s="8">
        <v>0.14465454421339158</v>
      </c>
      <c r="Z293" s="21" t="str">
        <f t="shared" ca="1" si="21"/>
        <v>D7.1</v>
      </c>
      <c r="AA293">
        <v>0</v>
      </c>
      <c r="AB293">
        <v>5.2</v>
      </c>
      <c r="AC293">
        <v>5.8500000000000005</v>
      </c>
      <c r="AD293">
        <f t="shared" si="20"/>
        <v>-0.11111111111111116</v>
      </c>
    </row>
    <row r="294" spans="1:30" x14ac:dyDescent="0.25">
      <c r="A294" t="s">
        <v>778</v>
      </c>
      <c r="B294" t="s">
        <v>779</v>
      </c>
      <c r="C294" t="s">
        <v>778</v>
      </c>
      <c r="D294" t="s">
        <v>780</v>
      </c>
      <c r="E294" t="s">
        <v>37</v>
      </c>
      <c r="F294" t="s">
        <v>19</v>
      </c>
      <c r="G294" t="s">
        <v>20</v>
      </c>
      <c r="H294" t="s">
        <v>48</v>
      </c>
      <c r="I294" t="s">
        <v>781</v>
      </c>
      <c r="J294">
        <v>539941</v>
      </c>
      <c r="K294">
        <v>4178408</v>
      </c>
      <c r="L294" s="9" t="s">
        <v>32</v>
      </c>
      <c r="M294" t="s">
        <v>778</v>
      </c>
      <c r="N294" t="s">
        <v>22</v>
      </c>
      <c r="O294" t="s">
        <v>23</v>
      </c>
      <c r="P294" t="s">
        <v>24</v>
      </c>
      <c r="Q294" t="s">
        <v>61</v>
      </c>
      <c r="R294" t="s">
        <v>32</v>
      </c>
      <c r="S294" t="s">
        <v>32</v>
      </c>
      <c r="T294" t="s">
        <v>32</v>
      </c>
      <c r="U294" s="6" t="s">
        <v>1913</v>
      </c>
      <c r="V294" s="8">
        <v>237897</v>
      </c>
      <c r="W294" s="17" t="str">
        <f t="shared" si="19"/>
        <v>D7</v>
      </c>
      <c r="X294" s="6" t="s">
        <v>1916</v>
      </c>
      <c r="Y294" s="8">
        <v>0.75966489699323658</v>
      </c>
      <c r="Z294" s="21" t="str">
        <f t="shared" ca="1" si="21"/>
        <v>D7.4</v>
      </c>
      <c r="AA294">
        <v>0</v>
      </c>
      <c r="AB294">
        <v>1349</v>
      </c>
      <c r="AC294">
        <v>1248</v>
      </c>
      <c r="AD294">
        <f t="shared" si="20"/>
        <v>8.0929487179487183E-2</v>
      </c>
    </row>
    <row r="295" spans="1:30" x14ac:dyDescent="0.25">
      <c r="A295" t="s">
        <v>912</v>
      </c>
      <c r="B295" t="s">
        <v>913</v>
      </c>
      <c r="C295" t="s">
        <v>912</v>
      </c>
      <c r="D295" t="s">
        <v>914</v>
      </c>
      <c r="E295" t="s">
        <v>37</v>
      </c>
      <c r="F295" t="s">
        <v>19</v>
      </c>
      <c r="G295" t="s">
        <v>20</v>
      </c>
      <c r="H295" t="s">
        <v>48</v>
      </c>
      <c r="I295" t="s">
        <v>913</v>
      </c>
      <c r="J295">
        <v>951473</v>
      </c>
      <c r="K295" t="s">
        <v>915</v>
      </c>
      <c r="L295" s="9" t="s">
        <v>32</v>
      </c>
      <c r="M295" t="s">
        <v>912</v>
      </c>
      <c r="N295" t="s">
        <v>22</v>
      </c>
      <c r="O295" t="s">
        <v>41</v>
      </c>
      <c r="P295" t="s">
        <v>42</v>
      </c>
      <c r="Q295" t="s">
        <v>90</v>
      </c>
      <c r="R295" t="s">
        <v>32</v>
      </c>
      <c r="S295" t="s">
        <v>32</v>
      </c>
      <c r="T295" t="s">
        <v>32</v>
      </c>
      <c r="U295" s="6" t="s">
        <v>1913</v>
      </c>
      <c r="V295" s="8">
        <v>321407</v>
      </c>
      <c r="W295" s="17" t="str">
        <f t="shared" si="19"/>
        <v>D7</v>
      </c>
      <c r="X295" s="6" t="s">
        <v>1916</v>
      </c>
      <c r="Y295" s="8">
        <v>0.41539854452454367</v>
      </c>
      <c r="Z295" s="21" t="str">
        <f t="shared" ca="1" si="21"/>
        <v>D7.2</v>
      </c>
      <c r="AA295">
        <v>0</v>
      </c>
      <c r="AB295">
        <v>3994.69</v>
      </c>
      <c r="AC295">
        <v>3900</v>
      </c>
      <c r="AD295">
        <f t="shared" si="20"/>
        <v>2.4279487179487195E-2</v>
      </c>
    </row>
    <row r="296" spans="1:30" x14ac:dyDescent="0.25">
      <c r="A296" t="s">
        <v>916</v>
      </c>
      <c r="B296" t="s">
        <v>917</v>
      </c>
      <c r="C296" t="s">
        <v>916</v>
      </c>
      <c r="D296" t="s">
        <v>918</v>
      </c>
      <c r="E296" t="s">
        <v>37</v>
      </c>
      <c r="F296" t="s">
        <v>19</v>
      </c>
      <c r="G296" t="s">
        <v>20</v>
      </c>
      <c r="H296" t="s">
        <v>48</v>
      </c>
      <c r="I296" t="s">
        <v>917</v>
      </c>
      <c r="J296">
        <v>892199</v>
      </c>
      <c r="K296">
        <v>7071775</v>
      </c>
      <c r="L296" s="9" t="s">
        <v>919</v>
      </c>
      <c r="M296" t="s">
        <v>916</v>
      </c>
      <c r="N296" t="s">
        <v>22</v>
      </c>
      <c r="O296" t="s">
        <v>29</v>
      </c>
      <c r="P296" t="s">
        <v>30</v>
      </c>
      <c r="Q296" t="s">
        <v>33</v>
      </c>
      <c r="R296" t="s">
        <v>919</v>
      </c>
      <c r="S296" t="s">
        <v>920</v>
      </c>
      <c r="T296" t="s">
        <v>181</v>
      </c>
      <c r="U296" s="6" t="s">
        <v>1913</v>
      </c>
      <c r="V296" s="8">
        <v>344224</v>
      </c>
      <c r="W296" s="17" t="str">
        <f t="shared" si="19"/>
        <v>D7</v>
      </c>
      <c r="X296" s="6" t="s">
        <v>1916</v>
      </c>
      <c r="Y296" s="8">
        <v>0.5699370177558799</v>
      </c>
      <c r="Z296" s="21" t="str">
        <f t="shared" ca="1" si="21"/>
        <v>D7.3</v>
      </c>
      <c r="AA296">
        <v>0</v>
      </c>
      <c r="AB296">
        <v>36.800000000000004</v>
      </c>
      <c r="AC296">
        <v>31</v>
      </c>
      <c r="AD296">
        <f t="shared" si="20"/>
        <v>0.18709677419354853</v>
      </c>
    </row>
    <row r="297" spans="1:30" x14ac:dyDescent="0.25">
      <c r="A297" t="s">
        <v>960</v>
      </c>
      <c r="B297" t="s">
        <v>961</v>
      </c>
      <c r="C297" t="s">
        <v>960</v>
      </c>
      <c r="D297" t="s">
        <v>962</v>
      </c>
      <c r="E297" t="s">
        <v>37</v>
      </c>
      <c r="F297" t="s">
        <v>19</v>
      </c>
      <c r="G297" t="s">
        <v>20</v>
      </c>
      <c r="H297" t="s">
        <v>48</v>
      </c>
      <c r="I297" t="s">
        <v>961</v>
      </c>
      <c r="J297">
        <v>741849</v>
      </c>
      <c r="K297">
        <v>4395155</v>
      </c>
      <c r="L297" s="9" t="s">
        <v>32</v>
      </c>
      <c r="M297" t="s">
        <v>960</v>
      </c>
      <c r="N297" t="s">
        <v>22</v>
      </c>
      <c r="O297" t="s">
        <v>51</v>
      </c>
      <c r="P297" t="s">
        <v>52</v>
      </c>
      <c r="Q297" t="s">
        <v>52</v>
      </c>
      <c r="R297" t="s">
        <v>32</v>
      </c>
      <c r="S297" t="s">
        <v>32</v>
      </c>
      <c r="T297" t="s">
        <v>32</v>
      </c>
      <c r="U297" s="6" t="s">
        <v>1913</v>
      </c>
      <c r="V297" s="8">
        <v>330559</v>
      </c>
      <c r="W297" s="17" t="str">
        <f t="shared" si="19"/>
        <v>D7</v>
      </c>
      <c r="X297" s="6" t="s">
        <v>1916</v>
      </c>
      <c r="Y297" s="8">
        <v>0.72077299362594882</v>
      </c>
      <c r="Z297" s="21" t="str">
        <f t="shared" ca="1" si="21"/>
        <v>D7.4</v>
      </c>
      <c r="AA297">
        <v>0</v>
      </c>
      <c r="AB297">
        <v>25.6</v>
      </c>
      <c r="AC297">
        <v>27.14</v>
      </c>
      <c r="AD297">
        <f t="shared" si="20"/>
        <v>-5.6742815033161351E-2</v>
      </c>
    </row>
    <row r="298" spans="1:30" x14ac:dyDescent="0.25">
      <c r="A298" t="s">
        <v>971</v>
      </c>
      <c r="B298" t="s">
        <v>972</v>
      </c>
      <c r="C298" t="s">
        <v>971</v>
      </c>
      <c r="D298" t="s">
        <v>973</v>
      </c>
      <c r="E298" t="s">
        <v>37</v>
      </c>
      <c r="F298" t="s">
        <v>19</v>
      </c>
      <c r="G298" t="s">
        <v>20</v>
      </c>
      <c r="H298" t="s">
        <v>48</v>
      </c>
      <c r="I298" t="s">
        <v>972</v>
      </c>
      <c r="J298">
        <v>692039</v>
      </c>
      <c r="K298">
        <v>5968846</v>
      </c>
      <c r="L298" s="9" t="s">
        <v>32</v>
      </c>
      <c r="M298" t="s">
        <v>971</v>
      </c>
      <c r="N298" t="s">
        <v>22</v>
      </c>
      <c r="O298" t="s">
        <v>29</v>
      </c>
      <c r="P298" t="s">
        <v>30</v>
      </c>
      <c r="Q298" t="s">
        <v>33</v>
      </c>
      <c r="R298" t="s">
        <v>32</v>
      </c>
      <c r="S298" t="s">
        <v>32</v>
      </c>
      <c r="T298" t="s">
        <v>32</v>
      </c>
      <c r="U298" s="6" t="s">
        <v>1913</v>
      </c>
      <c r="V298" s="8">
        <v>321377</v>
      </c>
      <c r="W298" s="17" t="str">
        <f t="shared" si="19"/>
        <v>D7</v>
      </c>
      <c r="X298" s="6" t="s">
        <v>1916</v>
      </c>
      <c r="Y298" s="8">
        <v>0.53601533401581325</v>
      </c>
      <c r="Z298" s="21" t="str">
        <f t="shared" ca="1" si="21"/>
        <v>D7.2</v>
      </c>
      <c r="AA298">
        <v>0</v>
      </c>
      <c r="AB298">
        <v>10.97</v>
      </c>
      <c r="AC298">
        <v>10.940000000000001</v>
      </c>
      <c r="AD298">
        <f t="shared" si="20"/>
        <v>2.7422303473491187E-3</v>
      </c>
    </row>
    <row r="299" spans="1:30" x14ac:dyDescent="0.25">
      <c r="A299" t="s">
        <v>1020</v>
      </c>
      <c r="B299" t="s">
        <v>1021</v>
      </c>
      <c r="C299" t="s">
        <v>1020</v>
      </c>
      <c r="D299" t="s">
        <v>1022</v>
      </c>
      <c r="E299" t="s">
        <v>37</v>
      </c>
      <c r="F299" t="s">
        <v>19</v>
      </c>
      <c r="G299" t="s">
        <v>20</v>
      </c>
      <c r="H299" t="s">
        <v>48</v>
      </c>
      <c r="I299" t="s">
        <v>1021</v>
      </c>
      <c r="J299" t="s">
        <v>1023</v>
      </c>
      <c r="K299" t="s">
        <v>1024</v>
      </c>
      <c r="L299" s="9" t="s">
        <v>32</v>
      </c>
      <c r="M299" t="s">
        <v>1020</v>
      </c>
      <c r="N299" t="s">
        <v>22</v>
      </c>
      <c r="O299" t="s">
        <v>29</v>
      </c>
      <c r="P299" t="s">
        <v>30</v>
      </c>
      <c r="Q299" t="s">
        <v>33</v>
      </c>
      <c r="R299" t="s">
        <v>32</v>
      </c>
      <c r="S299" t="s">
        <v>32</v>
      </c>
      <c r="T299" t="s">
        <v>32</v>
      </c>
      <c r="U299" s="6" t="s">
        <v>1913</v>
      </c>
      <c r="V299" s="8">
        <v>313810</v>
      </c>
      <c r="W299" s="17" t="str">
        <f t="shared" si="19"/>
        <v>D7</v>
      </c>
      <c r="X299" s="6" t="s">
        <v>1916</v>
      </c>
      <c r="Y299" s="8">
        <v>0.23794334151238011</v>
      </c>
      <c r="Z299" s="21" t="str">
        <f t="shared" ca="1" si="21"/>
        <v>D7.1</v>
      </c>
      <c r="AA299">
        <v>0</v>
      </c>
      <c r="AB299">
        <v>63.63</v>
      </c>
      <c r="AC299">
        <v>57.35</v>
      </c>
      <c r="AD299">
        <f t="shared" si="20"/>
        <v>0.10950305143853532</v>
      </c>
    </row>
    <row r="300" spans="1:30" x14ac:dyDescent="0.25">
      <c r="A300" t="s">
        <v>1072</v>
      </c>
      <c r="B300" t="s">
        <v>1073</v>
      </c>
      <c r="C300" t="s">
        <v>1072</v>
      </c>
      <c r="D300" t="s">
        <v>1074</v>
      </c>
      <c r="E300" t="s">
        <v>37</v>
      </c>
      <c r="F300" t="s">
        <v>19</v>
      </c>
      <c r="G300" t="s">
        <v>20</v>
      </c>
      <c r="H300" t="s">
        <v>48</v>
      </c>
      <c r="I300" t="s">
        <v>1075</v>
      </c>
      <c r="J300">
        <v>936699</v>
      </c>
      <c r="K300">
        <v>4465058</v>
      </c>
      <c r="L300" s="9" t="s">
        <v>32</v>
      </c>
      <c r="M300" t="s">
        <v>1072</v>
      </c>
      <c r="N300" t="s">
        <v>22</v>
      </c>
      <c r="O300" t="s">
        <v>41</v>
      </c>
      <c r="P300" t="s">
        <v>42</v>
      </c>
      <c r="Q300" t="s">
        <v>90</v>
      </c>
      <c r="R300" t="s">
        <v>32</v>
      </c>
      <c r="S300" t="s">
        <v>32</v>
      </c>
      <c r="T300" t="s">
        <v>32</v>
      </c>
      <c r="U300" s="6" t="s">
        <v>1913</v>
      </c>
      <c r="V300" s="8">
        <v>258606</v>
      </c>
      <c r="W300" s="17" t="str">
        <f t="shared" si="19"/>
        <v>D7</v>
      </c>
      <c r="X300" s="6" t="s">
        <v>1916</v>
      </c>
      <c r="Y300" s="8">
        <v>0.64578161372899312</v>
      </c>
      <c r="Z300" s="21" t="str">
        <f t="shared" ca="1" si="21"/>
        <v>D7.3</v>
      </c>
      <c r="AA300">
        <v>0</v>
      </c>
      <c r="AB300">
        <v>50.74</v>
      </c>
      <c r="AC300">
        <v>51.1</v>
      </c>
      <c r="AD300">
        <f t="shared" si="20"/>
        <v>-7.0450097847358012E-3</v>
      </c>
    </row>
    <row r="301" spans="1:30" x14ac:dyDescent="0.25">
      <c r="A301" t="s">
        <v>1087</v>
      </c>
      <c r="B301" t="s">
        <v>1088</v>
      </c>
      <c r="C301" t="s">
        <v>1087</v>
      </c>
      <c r="D301" t="s">
        <v>1089</v>
      </c>
      <c r="E301" t="s">
        <v>37</v>
      </c>
      <c r="F301" t="s">
        <v>19</v>
      </c>
      <c r="G301" t="s">
        <v>20</v>
      </c>
      <c r="H301" t="s">
        <v>48</v>
      </c>
      <c r="I301" t="s">
        <v>1088</v>
      </c>
      <c r="J301">
        <v>755190</v>
      </c>
      <c r="K301">
        <v>5286582</v>
      </c>
      <c r="L301" s="9" t="s">
        <v>1090</v>
      </c>
      <c r="M301" t="s">
        <v>1087</v>
      </c>
      <c r="N301" t="s">
        <v>22</v>
      </c>
      <c r="O301" t="s">
        <v>106</v>
      </c>
      <c r="P301" t="s">
        <v>107</v>
      </c>
      <c r="Q301" t="s">
        <v>167</v>
      </c>
      <c r="R301" t="s">
        <v>1090</v>
      </c>
      <c r="S301" t="s">
        <v>1091</v>
      </c>
      <c r="T301" t="s">
        <v>116</v>
      </c>
      <c r="U301" s="6" t="s">
        <v>1913</v>
      </c>
      <c r="V301" s="8">
        <v>308479</v>
      </c>
      <c r="W301" s="17" t="str">
        <f t="shared" si="19"/>
        <v>D7</v>
      </c>
      <c r="X301" s="6" t="s">
        <v>1916</v>
      </c>
      <c r="Y301" s="8">
        <v>0.80795775401242875</v>
      </c>
      <c r="Z301" s="21" t="str">
        <f t="shared" ca="1" si="21"/>
        <v>D7.4</v>
      </c>
      <c r="AA301">
        <v>0</v>
      </c>
      <c r="AB301">
        <v>13.55</v>
      </c>
      <c r="AC301">
        <v>13.030000000000001</v>
      </c>
      <c r="AD301">
        <f t="shared" si="20"/>
        <v>3.9907904834996129E-2</v>
      </c>
    </row>
    <row r="302" spans="1:30" x14ac:dyDescent="0.25">
      <c r="A302" t="s">
        <v>1152</v>
      </c>
      <c r="B302" t="s">
        <v>1153</v>
      </c>
      <c r="C302" t="s">
        <v>1152</v>
      </c>
      <c r="D302" t="s">
        <v>1154</v>
      </c>
      <c r="E302" t="s">
        <v>37</v>
      </c>
      <c r="F302" t="s">
        <v>19</v>
      </c>
      <c r="G302" t="s">
        <v>20</v>
      </c>
      <c r="H302" t="s">
        <v>48</v>
      </c>
      <c r="I302" t="s">
        <v>1153</v>
      </c>
      <c r="J302">
        <v>755235</v>
      </c>
      <c r="K302">
        <v>4508663</v>
      </c>
      <c r="L302" s="9" t="s">
        <v>1155</v>
      </c>
      <c r="M302" t="s">
        <v>1152</v>
      </c>
      <c r="N302" t="s">
        <v>22</v>
      </c>
      <c r="O302" t="s">
        <v>66</v>
      </c>
      <c r="P302" t="s">
        <v>67</v>
      </c>
      <c r="Q302" t="s">
        <v>67</v>
      </c>
      <c r="R302" t="s">
        <v>1155</v>
      </c>
      <c r="S302" t="s">
        <v>1156</v>
      </c>
      <c r="T302" t="s">
        <v>160</v>
      </c>
      <c r="U302" s="6" t="s">
        <v>1913</v>
      </c>
      <c r="V302" s="8">
        <v>245832</v>
      </c>
      <c r="W302" s="17" t="str">
        <f t="shared" si="19"/>
        <v>D7</v>
      </c>
      <c r="X302" s="6" t="s">
        <v>1916</v>
      </c>
      <c r="Y302" s="8">
        <v>0.34100117153177778</v>
      </c>
      <c r="Z302" s="21" t="str">
        <f t="shared" ca="1" si="21"/>
        <v>D7.1</v>
      </c>
      <c r="AA302">
        <v>0</v>
      </c>
      <c r="AB302">
        <v>7.91</v>
      </c>
      <c r="AC302">
        <v>8.2900000000000009</v>
      </c>
      <c r="AD302">
        <f t="shared" si="20"/>
        <v>-4.5838359469240135E-2</v>
      </c>
    </row>
    <row r="303" spans="1:30" x14ac:dyDescent="0.25">
      <c r="A303" t="s">
        <v>1214</v>
      </c>
      <c r="B303" t="s">
        <v>1215</v>
      </c>
      <c r="C303" t="s">
        <v>1214</v>
      </c>
      <c r="D303" t="s">
        <v>1216</v>
      </c>
      <c r="E303" t="s">
        <v>37</v>
      </c>
      <c r="F303" t="s">
        <v>19</v>
      </c>
      <c r="G303" t="s">
        <v>20</v>
      </c>
      <c r="H303" t="s">
        <v>48</v>
      </c>
      <c r="I303" t="s">
        <v>1217</v>
      </c>
      <c r="J303">
        <v>702598</v>
      </c>
      <c r="K303">
        <v>4564869</v>
      </c>
      <c r="L303" s="9" t="s">
        <v>1218</v>
      </c>
      <c r="M303" t="s">
        <v>1214</v>
      </c>
      <c r="N303" t="s">
        <v>22</v>
      </c>
      <c r="O303" t="s">
        <v>29</v>
      </c>
      <c r="P303" t="s">
        <v>30</v>
      </c>
      <c r="Q303" t="s">
        <v>33</v>
      </c>
      <c r="R303" t="s">
        <v>1218</v>
      </c>
      <c r="S303" t="s">
        <v>1219</v>
      </c>
      <c r="T303" t="s">
        <v>181</v>
      </c>
      <c r="U303" s="6" t="s">
        <v>1913</v>
      </c>
      <c r="V303" s="8">
        <v>309101</v>
      </c>
      <c r="W303" s="17" t="str">
        <f t="shared" si="19"/>
        <v>D7</v>
      </c>
      <c r="X303" s="6" t="s">
        <v>1916</v>
      </c>
      <c r="Y303" s="8">
        <v>1.0602068579525785</v>
      </c>
      <c r="Z303" s="21" t="str">
        <f t="shared" ca="1" si="21"/>
        <v>D7.4</v>
      </c>
      <c r="AA303">
        <v>0</v>
      </c>
      <c r="AB303">
        <v>49.75</v>
      </c>
      <c r="AC303">
        <v>45.77</v>
      </c>
      <c r="AD303">
        <f t="shared" si="20"/>
        <v>8.6956521739130363E-2</v>
      </c>
    </row>
    <row r="304" spans="1:30" x14ac:dyDescent="0.25">
      <c r="A304" t="s">
        <v>1267</v>
      </c>
      <c r="B304" t="s">
        <v>1268</v>
      </c>
      <c r="C304" t="s">
        <v>1267</v>
      </c>
      <c r="D304" t="s">
        <v>1269</v>
      </c>
      <c r="E304" t="s">
        <v>37</v>
      </c>
      <c r="F304" t="s">
        <v>19</v>
      </c>
      <c r="G304" t="s">
        <v>20</v>
      </c>
      <c r="H304" t="s">
        <v>48</v>
      </c>
      <c r="I304" t="s">
        <v>1268</v>
      </c>
      <c r="J304">
        <v>142677</v>
      </c>
      <c r="K304">
        <v>4569530</v>
      </c>
      <c r="L304" s="9" t="s">
        <v>32</v>
      </c>
      <c r="M304" t="s">
        <v>1267</v>
      </c>
      <c r="N304" t="s">
        <v>22</v>
      </c>
      <c r="O304" t="s">
        <v>41</v>
      </c>
      <c r="P304" t="s">
        <v>42</v>
      </c>
      <c r="Q304" t="s">
        <v>277</v>
      </c>
      <c r="R304" t="s">
        <v>32</v>
      </c>
      <c r="S304" t="s">
        <v>32</v>
      </c>
      <c r="T304" t="s">
        <v>32</v>
      </c>
      <c r="U304" s="6" t="s">
        <v>1913</v>
      </c>
      <c r="V304" s="8">
        <v>261729</v>
      </c>
      <c r="W304" s="17" t="str">
        <f t="shared" si="19"/>
        <v>D7</v>
      </c>
      <c r="X304" s="6" t="s">
        <v>1916</v>
      </c>
      <c r="Y304" s="8">
        <v>0.61495669184538204</v>
      </c>
      <c r="Z304" s="21" t="str">
        <f t="shared" ca="1" si="21"/>
        <v>D7.3</v>
      </c>
      <c r="AA304">
        <v>0</v>
      </c>
      <c r="AB304">
        <v>108.29</v>
      </c>
      <c r="AC304">
        <v>97.94</v>
      </c>
      <c r="AD304">
        <f t="shared" si="20"/>
        <v>0.10567694506840931</v>
      </c>
    </row>
    <row r="305" spans="1:30" x14ac:dyDescent="0.25">
      <c r="A305" t="s">
        <v>1289</v>
      </c>
      <c r="B305" t="s">
        <v>1290</v>
      </c>
      <c r="C305" t="s">
        <v>1289</v>
      </c>
      <c r="D305" t="s">
        <v>1291</v>
      </c>
      <c r="E305" t="s">
        <v>37</v>
      </c>
      <c r="F305" t="s">
        <v>19</v>
      </c>
      <c r="G305" t="s">
        <v>20</v>
      </c>
      <c r="H305" t="s">
        <v>48</v>
      </c>
      <c r="I305" t="s">
        <v>1290</v>
      </c>
      <c r="J305">
        <v>729570</v>
      </c>
      <c r="K305">
        <v>5494330</v>
      </c>
      <c r="L305" s="9" t="s">
        <v>32</v>
      </c>
      <c r="M305" t="s">
        <v>1289</v>
      </c>
      <c r="N305" t="s">
        <v>22</v>
      </c>
      <c r="O305" t="s">
        <v>41</v>
      </c>
      <c r="P305" t="s">
        <v>42</v>
      </c>
      <c r="Q305" t="s">
        <v>277</v>
      </c>
      <c r="R305" t="s">
        <v>32</v>
      </c>
      <c r="S305" t="s">
        <v>32</v>
      </c>
      <c r="T305" t="s">
        <v>32</v>
      </c>
      <c r="U305" s="6" t="s">
        <v>1913</v>
      </c>
      <c r="V305" s="8">
        <v>346558</v>
      </c>
      <c r="W305" s="17" t="str">
        <f t="shared" si="19"/>
        <v>D7</v>
      </c>
      <c r="X305" s="6" t="s">
        <v>1916</v>
      </c>
      <c r="Y305" s="8">
        <v>0.56694406131152653</v>
      </c>
      <c r="Z305" s="21" t="str">
        <f t="shared" ca="1" si="21"/>
        <v>D7.3</v>
      </c>
      <c r="AA305">
        <v>0</v>
      </c>
      <c r="AB305">
        <v>39.39</v>
      </c>
      <c r="AC305">
        <v>32.14</v>
      </c>
      <c r="AD305">
        <f t="shared" si="20"/>
        <v>0.22557560672059737</v>
      </c>
    </row>
    <row r="306" spans="1:30" x14ac:dyDescent="0.25">
      <c r="A306" t="s">
        <v>1292</v>
      </c>
      <c r="B306" t="s">
        <v>1293</v>
      </c>
      <c r="C306" t="s">
        <v>1292</v>
      </c>
      <c r="D306" t="s">
        <v>1293</v>
      </c>
      <c r="E306" t="s">
        <v>37</v>
      </c>
      <c r="F306" t="s">
        <v>19</v>
      </c>
      <c r="G306" t="s">
        <v>20</v>
      </c>
      <c r="H306" t="s">
        <v>48</v>
      </c>
      <c r="I306" t="s">
        <v>1293</v>
      </c>
      <c r="J306" t="s">
        <v>1294</v>
      </c>
      <c r="K306" t="s">
        <v>1295</v>
      </c>
      <c r="L306" s="9" t="s">
        <v>32</v>
      </c>
      <c r="M306" t="s">
        <v>1292</v>
      </c>
      <c r="N306" t="s">
        <v>22</v>
      </c>
      <c r="O306" t="s">
        <v>302</v>
      </c>
      <c r="P306" t="s">
        <v>324</v>
      </c>
      <c r="Q306" t="s">
        <v>324</v>
      </c>
      <c r="R306" t="s">
        <v>32</v>
      </c>
      <c r="S306" t="s">
        <v>32</v>
      </c>
      <c r="T306" t="s">
        <v>32</v>
      </c>
      <c r="U306" s="6" t="s">
        <v>1913</v>
      </c>
      <c r="V306" s="8">
        <v>342763</v>
      </c>
      <c r="W306" s="17" t="str">
        <f t="shared" si="19"/>
        <v>D7</v>
      </c>
      <c r="X306" s="6" t="s">
        <v>1916</v>
      </c>
      <c r="Y306" s="8">
        <v>1.3450226541371151</v>
      </c>
      <c r="Z306" s="21" t="str">
        <f t="shared" ca="1" si="21"/>
        <v>D7.5</v>
      </c>
      <c r="AA306">
        <v>0</v>
      </c>
      <c r="AB306">
        <v>2.91</v>
      </c>
      <c r="AC306">
        <v>3.0900000000000003</v>
      </c>
      <c r="AD306">
        <f t="shared" si="20"/>
        <v>-5.8252427184466063E-2</v>
      </c>
    </row>
    <row r="307" spans="1:30" x14ac:dyDescent="0.25">
      <c r="A307" t="s">
        <v>1319</v>
      </c>
      <c r="B307" t="s">
        <v>1320</v>
      </c>
      <c r="C307" t="s">
        <v>1319</v>
      </c>
      <c r="D307" t="s">
        <v>1321</v>
      </c>
      <c r="E307" t="s">
        <v>37</v>
      </c>
      <c r="F307" t="s">
        <v>19</v>
      </c>
      <c r="G307" t="s">
        <v>20</v>
      </c>
      <c r="H307" t="s">
        <v>48</v>
      </c>
      <c r="I307" t="s">
        <v>1320</v>
      </c>
      <c r="J307">
        <v>289184</v>
      </c>
      <c r="K307">
        <v>5972676</v>
      </c>
      <c r="L307" s="9" t="s">
        <v>32</v>
      </c>
      <c r="M307" t="s">
        <v>1319</v>
      </c>
      <c r="N307" t="s">
        <v>22</v>
      </c>
      <c r="O307" t="s">
        <v>66</v>
      </c>
      <c r="P307" t="s">
        <v>67</v>
      </c>
      <c r="Q307" t="s">
        <v>67</v>
      </c>
      <c r="R307" t="s">
        <v>32</v>
      </c>
      <c r="S307" t="s">
        <v>32</v>
      </c>
      <c r="T307" t="s">
        <v>32</v>
      </c>
      <c r="U307" s="6" t="s">
        <v>1913</v>
      </c>
      <c r="V307" s="8">
        <v>301673</v>
      </c>
      <c r="W307" s="17" t="str">
        <f t="shared" si="19"/>
        <v>D7</v>
      </c>
      <c r="X307" s="6" t="s">
        <v>1916</v>
      </c>
      <c r="Y307" s="8">
        <v>0.53627603398381696</v>
      </c>
      <c r="Z307" s="21" t="str">
        <f t="shared" ca="1" si="21"/>
        <v>D7.2</v>
      </c>
      <c r="AA307">
        <v>0</v>
      </c>
      <c r="AB307">
        <v>13.3</v>
      </c>
      <c r="AC307">
        <v>12.59</v>
      </c>
      <c r="AD307">
        <f t="shared" si="20"/>
        <v>5.6393963463065994E-2</v>
      </c>
    </row>
    <row r="308" spans="1:30" x14ac:dyDescent="0.25">
      <c r="A308" t="s">
        <v>1334</v>
      </c>
      <c r="B308" t="s">
        <v>1335</v>
      </c>
      <c r="C308" t="s">
        <v>1334</v>
      </c>
      <c r="D308" t="s">
        <v>1336</v>
      </c>
      <c r="E308" t="s">
        <v>37</v>
      </c>
      <c r="F308" t="s">
        <v>19</v>
      </c>
      <c r="G308" t="s">
        <v>20</v>
      </c>
      <c r="H308" t="s">
        <v>48</v>
      </c>
      <c r="I308" t="s">
        <v>1335</v>
      </c>
      <c r="J308" t="s">
        <v>1337</v>
      </c>
      <c r="K308" t="s">
        <v>1338</v>
      </c>
      <c r="L308" s="9" t="s">
        <v>1339</v>
      </c>
      <c r="M308" t="s">
        <v>1334</v>
      </c>
      <c r="N308" t="s">
        <v>22</v>
      </c>
      <c r="O308" t="s">
        <v>23</v>
      </c>
      <c r="P308" t="s">
        <v>24</v>
      </c>
      <c r="Q308" t="s">
        <v>25</v>
      </c>
      <c r="R308" t="s">
        <v>1339</v>
      </c>
      <c r="S308" t="s">
        <v>1340</v>
      </c>
      <c r="T308" t="s">
        <v>201</v>
      </c>
      <c r="U308" s="6" t="s">
        <v>1913</v>
      </c>
      <c r="V308" s="8">
        <v>315993</v>
      </c>
      <c r="W308" s="17" t="str">
        <f t="shared" si="19"/>
        <v>D7</v>
      </c>
      <c r="X308" s="6" t="s">
        <v>1916</v>
      </c>
      <c r="Y308" s="8">
        <v>0.37715392429579137</v>
      </c>
      <c r="Z308" s="21" t="str">
        <f t="shared" ca="1" si="21"/>
        <v>D7.1</v>
      </c>
      <c r="AA308">
        <v>0</v>
      </c>
      <c r="AB308">
        <v>25.09</v>
      </c>
      <c r="AC308">
        <v>21.2</v>
      </c>
      <c r="AD308">
        <f t="shared" si="20"/>
        <v>0.18349056603773589</v>
      </c>
    </row>
    <row r="309" spans="1:30" x14ac:dyDescent="0.25">
      <c r="A309" t="s">
        <v>1443</v>
      </c>
      <c r="B309" t="s">
        <v>1444</v>
      </c>
      <c r="C309" t="s">
        <v>1443</v>
      </c>
      <c r="D309" t="s">
        <v>1445</v>
      </c>
      <c r="E309" t="s">
        <v>37</v>
      </c>
      <c r="F309" t="s">
        <v>19</v>
      </c>
      <c r="G309" t="s">
        <v>20</v>
      </c>
      <c r="H309" t="s">
        <v>48</v>
      </c>
      <c r="I309" t="s">
        <v>1446</v>
      </c>
      <c r="J309">
        <v>267998</v>
      </c>
      <c r="K309">
        <v>4596431</v>
      </c>
      <c r="L309" s="9" t="s">
        <v>1447</v>
      </c>
      <c r="M309" t="s">
        <v>1443</v>
      </c>
      <c r="N309" t="s">
        <v>22</v>
      </c>
      <c r="O309" t="s">
        <v>66</v>
      </c>
      <c r="P309" t="s">
        <v>67</v>
      </c>
      <c r="Q309" t="s">
        <v>67</v>
      </c>
      <c r="R309" t="s">
        <v>1447</v>
      </c>
      <c r="S309" t="s">
        <v>1448</v>
      </c>
      <c r="T309" t="s">
        <v>250</v>
      </c>
      <c r="U309" s="6" t="s">
        <v>1913</v>
      </c>
      <c r="V309" s="8">
        <v>273175</v>
      </c>
      <c r="W309" s="17" t="str">
        <f t="shared" si="19"/>
        <v>D7</v>
      </c>
      <c r="X309" s="6" t="s">
        <v>1916</v>
      </c>
      <c r="Y309" s="8">
        <v>0.24334217992129586</v>
      </c>
      <c r="Z309" s="21" t="str">
        <f t="shared" ca="1" si="21"/>
        <v>D7.1</v>
      </c>
      <c r="AA309">
        <v>0</v>
      </c>
      <c r="AB309">
        <v>91.5</v>
      </c>
      <c r="AC309">
        <v>90.050000000000011</v>
      </c>
      <c r="AD309">
        <f t="shared" si="20"/>
        <v>1.6102165463631187E-2</v>
      </c>
    </row>
    <row r="310" spans="1:30" x14ac:dyDescent="0.25">
      <c r="A310" t="s">
        <v>1596</v>
      </c>
      <c r="B310" t="s">
        <v>1597</v>
      </c>
      <c r="C310" t="s">
        <v>1596</v>
      </c>
      <c r="D310" t="s">
        <v>1598</v>
      </c>
      <c r="E310" t="s">
        <v>37</v>
      </c>
      <c r="F310" t="s">
        <v>19</v>
      </c>
      <c r="G310" t="s">
        <v>20</v>
      </c>
      <c r="H310" t="s">
        <v>48</v>
      </c>
      <c r="I310" t="s">
        <v>1599</v>
      </c>
      <c r="J310">
        <v>890413</v>
      </c>
      <c r="K310">
        <v>5366837</v>
      </c>
      <c r="L310" s="9" t="s">
        <v>1600</v>
      </c>
      <c r="M310" t="s">
        <v>1596</v>
      </c>
      <c r="N310" t="s">
        <v>22</v>
      </c>
      <c r="O310" t="s">
        <v>29</v>
      </c>
      <c r="P310" t="s">
        <v>30</v>
      </c>
      <c r="Q310" t="s">
        <v>33</v>
      </c>
      <c r="R310" t="s">
        <v>1600</v>
      </c>
      <c r="S310" t="s">
        <v>1601</v>
      </c>
      <c r="T310" t="s">
        <v>1602</v>
      </c>
      <c r="U310" s="6" t="s">
        <v>1913</v>
      </c>
      <c r="V310" s="8">
        <v>240785</v>
      </c>
      <c r="W310" s="17" t="str">
        <f t="shared" si="19"/>
        <v>D7</v>
      </c>
      <c r="X310" s="6" t="s">
        <v>1916</v>
      </c>
      <c r="Y310" s="8">
        <v>1.0670432128247191</v>
      </c>
      <c r="Z310" s="21" t="str">
        <f t="shared" ca="1" si="21"/>
        <v>D7.4</v>
      </c>
      <c r="AA310">
        <v>0</v>
      </c>
      <c r="AB310">
        <v>33</v>
      </c>
      <c r="AC310">
        <v>28.09</v>
      </c>
      <c r="AD310">
        <f t="shared" si="20"/>
        <v>0.17479530081879674</v>
      </c>
    </row>
    <row r="311" spans="1:30" x14ac:dyDescent="0.25">
      <c r="A311" t="s">
        <v>1720</v>
      </c>
      <c r="B311" t="s">
        <v>1721</v>
      </c>
      <c r="C311" t="s">
        <v>1720</v>
      </c>
      <c r="D311" t="s">
        <v>1722</v>
      </c>
      <c r="E311" t="s">
        <v>37</v>
      </c>
      <c r="F311" t="s">
        <v>19</v>
      </c>
      <c r="G311" t="s">
        <v>20</v>
      </c>
      <c r="H311" t="s">
        <v>48</v>
      </c>
      <c r="I311" t="s">
        <v>1721</v>
      </c>
      <c r="J311">
        <v>936933</v>
      </c>
      <c r="K311">
        <v>5999749</v>
      </c>
      <c r="L311" s="9" t="s">
        <v>32</v>
      </c>
      <c r="M311" t="s">
        <v>1720</v>
      </c>
      <c r="N311" t="s">
        <v>22</v>
      </c>
      <c r="O311" t="s">
        <v>29</v>
      </c>
      <c r="P311" t="s">
        <v>30</v>
      </c>
      <c r="Q311" t="s">
        <v>33</v>
      </c>
      <c r="R311" t="s">
        <v>32</v>
      </c>
      <c r="S311" t="s">
        <v>32</v>
      </c>
      <c r="T311" t="s">
        <v>32</v>
      </c>
      <c r="U311" s="6" t="s">
        <v>1913</v>
      </c>
      <c r="V311" s="8">
        <v>350110</v>
      </c>
      <c r="W311" s="17" t="str">
        <f t="shared" si="19"/>
        <v>D7</v>
      </c>
      <c r="X311" s="6" t="s">
        <v>1916</v>
      </c>
      <c r="Y311" s="8">
        <v>0.56694181828568169</v>
      </c>
      <c r="Z311" s="21" t="str">
        <f t="shared" ca="1" si="21"/>
        <v>D7.3</v>
      </c>
      <c r="AA311">
        <v>0</v>
      </c>
      <c r="AB311">
        <v>17.100000000000001</v>
      </c>
      <c r="AC311">
        <v>14.59</v>
      </c>
      <c r="AD311">
        <f t="shared" si="20"/>
        <v>0.17203564084989731</v>
      </c>
    </row>
    <row r="312" spans="1:30" x14ac:dyDescent="0.25">
      <c r="A312" t="s">
        <v>1758</v>
      </c>
      <c r="B312" t="s">
        <v>1759</v>
      </c>
      <c r="C312" t="s">
        <v>1758</v>
      </c>
      <c r="D312" t="s">
        <v>1760</v>
      </c>
      <c r="E312" t="s">
        <v>37</v>
      </c>
      <c r="F312" t="s">
        <v>19</v>
      </c>
      <c r="G312" t="s">
        <v>20</v>
      </c>
      <c r="H312" t="s">
        <v>48</v>
      </c>
      <c r="I312" t="s">
        <v>1759</v>
      </c>
      <c r="J312">
        <v>259415</v>
      </c>
      <c r="K312">
        <v>7158678</v>
      </c>
      <c r="L312" s="9" t="s">
        <v>32</v>
      </c>
      <c r="M312" t="s">
        <v>1758</v>
      </c>
      <c r="N312" t="s">
        <v>22</v>
      </c>
      <c r="O312" t="s">
        <v>29</v>
      </c>
      <c r="P312" t="s">
        <v>30</v>
      </c>
      <c r="Q312" t="s">
        <v>33</v>
      </c>
      <c r="R312" t="s">
        <v>32</v>
      </c>
      <c r="S312" t="s">
        <v>32</v>
      </c>
      <c r="T312" t="s">
        <v>32</v>
      </c>
      <c r="U312" s="6" t="s">
        <v>1913</v>
      </c>
      <c r="V312" s="8">
        <v>253315</v>
      </c>
      <c r="W312" s="17" t="str">
        <f t="shared" si="19"/>
        <v>D7</v>
      </c>
      <c r="X312" s="6" t="s">
        <v>1916</v>
      </c>
      <c r="Y312" s="8">
        <v>0.50291534255768511</v>
      </c>
      <c r="Z312" s="21" t="str">
        <f t="shared" ca="1" si="21"/>
        <v>D7.2</v>
      </c>
      <c r="AA312">
        <v>0</v>
      </c>
      <c r="AB312">
        <v>96.44</v>
      </c>
      <c r="AC312">
        <v>90.52000000000001</v>
      </c>
      <c r="AD312">
        <f t="shared" si="20"/>
        <v>6.53999116217409E-2</v>
      </c>
    </row>
    <row r="313" spans="1:30" x14ac:dyDescent="0.25">
      <c r="A313" t="s">
        <v>1782</v>
      </c>
      <c r="B313" t="s">
        <v>1783</v>
      </c>
      <c r="C313" t="s">
        <v>1782</v>
      </c>
      <c r="D313" t="s">
        <v>1784</v>
      </c>
      <c r="E313" t="s">
        <v>37</v>
      </c>
      <c r="F313" t="s">
        <v>19</v>
      </c>
      <c r="G313" t="s">
        <v>20</v>
      </c>
      <c r="H313" t="s">
        <v>48</v>
      </c>
      <c r="I313" t="s">
        <v>1785</v>
      </c>
      <c r="J313">
        <v>755343</v>
      </c>
      <c r="K313">
        <v>4886819</v>
      </c>
      <c r="L313" s="9" t="s">
        <v>32</v>
      </c>
      <c r="M313" t="s">
        <v>1782</v>
      </c>
      <c r="N313" t="s">
        <v>22</v>
      </c>
      <c r="O313" t="s">
        <v>29</v>
      </c>
      <c r="P313" t="s">
        <v>30</v>
      </c>
      <c r="Q313" t="s">
        <v>33</v>
      </c>
      <c r="R313" t="s">
        <v>32</v>
      </c>
      <c r="S313" t="s">
        <v>32</v>
      </c>
      <c r="T313" t="s">
        <v>32</v>
      </c>
      <c r="U313" s="6" t="s">
        <v>1913</v>
      </c>
      <c r="V313" s="8">
        <v>290027</v>
      </c>
      <c r="W313" s="17" t="str">
        <f t="shared" si="19"/>
        <v>D7</v>
      </c>
      <c r="X313" s="6" t="s">
        <v>1916</v>
      </c>
      <c r="Y313" s="8">
        <v>0.46680481472414637</v>
      </c>
      <c r="Z313" s="21" t="str">
        <f t="shared" ca="1" si="21"/>
        <v>D7.2</v>
      </c>
      <c r="AA313">
        <v>0</v>
      </c>
      <c r="AB313">
        <v>70</v>
      </c>
      <c r="AC313">
        <v>68</v>
      </c>
      <c r="AD313">
        <f t="shared" si="20"/>
        <v>2.9411764705882353E-2</v>
      </c>
    </row>
    <row r="314" spans="1:30" x14ac:dyDescent="0.25">
      <c r="A314" t="s">
        <v>1808</v>
      </c>
      <c r="B314" t="s">
        <v>1809</v>
      </c>
      <c r="C314" t="s">
        <v>1808</v>
      </c>
      <c r="D314" t="s">
        <v>1810</v>
      </c>
      <c r="E314" t="s">
        <v>37</v>
      </c>
      <c r="F314" t="s">
        <v>19</v>
      </c>
      <c r="G314" t="s">
        <v>20</v>
      </c>
      <c r="H314" t="s">
        <v>48</v>
      </c>
      <c r="I314" t="s">
        <v>1809</v>
      </c>
      <c r="J314">
        <v>936843</v>
      </c>
      <c r="K314">
        <v>4900140</v>
      </c>
      <c r="L314" s="9" t="s">
        <v>1811</v>
      </c>
      <c r="M314" t="s">
        <v>1808</v>
      </c>
      <c r="N314" t="s">
        <v>22</v>
      </c>
      <c r="O314" t="s">
        <v>56</v>
      </c>
      <c r="P314" t="s">
        <v>57</v>
      </c>
      <c r="Q314" t="s">
        <v>59</v>
      </c>
      <c r="R314" t="s">
        <v>1811</v>
      </c>
      <c r="S314" t="s">
        <v>1812</v>
      </c>
      <c r="T314" t="s">
        <v>116</v>
      </c>
      <c r="U314" s="6" t="s">
        <v>1913</v>
      </c>
      <c r="V314" s="8">
        <v>300227</v>
      </c>
      <c r="W314" s="17" t="str">
        <f t="shared" si="19"/>
        <v>D7</v>
      </c>
      <c r="X314" s="6" t="s">
        <v>1916</v>
      </c>
      <c r="Y314" s="8">
        <v>1.186289041292089</v>
      </c>
      <c r="Z314" s="21" t="str">
        <f t="shared" ca="1" si="21"/>
        <v>D7.5</v>
      </c>
      <c r="AA314">
        <v>0</v>
      </c>
      <c r="AB314">
        <v>49.67</v>
      </c>
      <c r="AC314">
        <v>48.57</v>
      </c>
      <c r="AD314">
        <f t="shared" si="20"/>
        <v>2.2647724933086297E-2</v>
      </c>
    </row>
    <row r="315" spans="1:30" x14ac:dyDescent="0.25">
      <c r="A315" t="s">
        <v>1813</v>
      </c>
      <c r="B315" t="s">
        <v>1814</v>
      </c>
      <c r="C315" t="s">
        <v>1813</v>
      </c>
      <c r="D315" t="s">
        <v>1815</v>
      </c>
      <c r="E315" t="s">
        <v>37</v>
      </c>
      <c r="F315" t="s">
        <v>19</v>
      </c>
      <c r="G315" t="s">
        <v>20</v>
      </c>
      <c r="H315" t="s">
        <v>48</v>
      </c>
      <c r="I315" t="s">
        <v>1814</v>
      </c>
      <c r="J315">
        <v>673306</v>
      </c>
      <c r="K315">
        <v>5429075</v>
      </c>
      <c r="L315" s="9" t="s">
        <v>32</v>
      </c>
      <c r="M315" t="s">
        <v>1813</v>
      </c>
      <c r="N315" t="s">
        <v>22</v>
      </c>
      <c r="O315" t="s">
        <v>51</v>
      </c>
      <c r="P315" t="s">
        <v>52</v>
      </c>
      <c r="Q315" t="s">
        <v>52</v>
      </c>
      <c r="R315" t="s">
        <v>32</v>
      </c>
      <c r="S315" t="s">
        <v>32</v>
      </c>
      <c r="T315" t="s">
        <v>32</v>
      </c>
      <c r="U315" s="6" t="s">
        <v>1913</v>
      </c>
      <c r="V315" s="8">
        <v>279682</v>
      </c>
      <c r="W315" s="17" t="str">
        <f t="shared" si="19"/>
        <v>D7</v>
      </c>
      <c r="X315" s="6" t="s">
        <v>1916</v>
      </c>
      <c r="Y315" s="8">
        <v>0.20245135546799581</v>
      </c>
      <c r="Z315" s="21" t="str">
        <f t="shared" ca="1" si="21"/>
        <v>D7.1</v>
      </c>
      <c r="AA315">
        <v>0</v>
      </c>
      <c r="AB315">
        <v>12.4107</v>
      </c>
      <c r="AC315">
        <v>8.5196000000000005</v>
      </c>
      <c r="AD315">
        <f t="shared" si="20"/>
        <v>0.45672332034367807</v>
      </c>
    </row>
    <row r="316" spans="1:30" x14ac:dyDescent="0.25">
      <c r="A316" t="s">
        <v>1816</v>
      </c>
      <c r="B316" t="s">
        <v>1817</v>
      </c>
      <c r="C316" t="s">
        <v>1816</v>
      </c>
      <c r="D316" t="s">
        <v>1818</v>
      </c>
      <c r="E316" t="s">
        <v>37</v>
      </c>
      <c r="F316" t="s">
        <v>19</v>
      </c>
      <c r="G316" t="s">
        <v>20</v>
      </c>
      <c r="H316" t="s">
        <v>48</v>
      </c>
      <c r="I316" t="s">
        <v>1817</v>
      </c>
      <c r="J316">
        <v>673286</v>
      </c>
      <c r="K316">
        <v>4457624</v>
      </c>
      <c r="L316" s="9" t="s">
        <v>32</v>
      </c>
      <c r="M316" t="s">
        <v>1816</v>
      </c>
      <c r="N316" t="s">
        <v>22</v>
      </c>
      <c r="O316" t="s">
        <v>41</v>
      </c>
      <c r="P316" t="s">
        <v>42</v>
      </c>
      <c r="Q316" t="s">
        <v>43</v>
      </c>
      <c r="R316" t="s">
        <v>32</v>
      </c>
      <c r="S316" t="s">
        <v>32</v>
      </c>
      <c r="T316" t="s">
        <v>32</v>
      </c>
      <c r="U316" s="6" t="s">
        <v>1913</v>
      </c>
      <c r="V316" s="8">
        <v>241423</v>
      </c>
      <c r="W316" s="17" t="str">
        <f t="shared" si="19"/>
        <v>D7</v>
      </c>
      <c r="X316" s="6" t="s">
        <v>1916</v>
      </c>
      <c r="Y316" s="8">
        <v>1.4707463663362645</v>
      </c>
      <c r="Z316" s="21" t="str">
        <f t="shared" ca="1" si="21"/>
        <v>D7.5</v>
      </c>
      <c r="AA316">
        <v>0</v>
      </c>
      <c r="AB316">
        <v>18.86</v>
      </c>
      <c r="AC316">
        <v>15.850000000000001</v>
      </c>
      <c r="AD316">
        <f t="shared" si="20"/>
        <v>0.1899053627760251</v>
      </c>
    </row>
    <row r="317" spans="1:30" x14ac:dyDescent="0.25">
      <c r="A317" t="s">
        <v>1826</v>
      </c>
      <c r="B317" t="s">
        <v>1827</v>
      </c>
      <c r="C317" t="s">
        <v>1826</v>
      </c>
      <c r="D317" t="s">
        <v>1828</v>
      </c>
      <c r="E317" t="s">
        <v>37</v>
      </c>
      <c r="F317" t="s">
        <v>19</v>
      </c>
      <c r="G317" t="s">
        <v>20</v>
      </c>
      <c r="H317" t="s">
        <v>48</v>
      </c>
      <c r="I317" t="s">
        <v>1829</v>
      </c>
      <c r="J317">
        <v>756230</v>
      </c>
      <c r="K317">
        <v>4911982</v>
      </c>
      <c r="L317" s="9" t="s">
        <v>32</v>
      </c>
      <c r="M317" t="s">
        <v>1826</v>
      </c>
      <c r="N317" t="s">
        <v>22</v>
      </c>
      <c r="O317" t="s">
        <v>56</v>
      </c>
      <c r="P317" t="s">
        <v>57</v>
      </c>
      <c r="Q317" t="s">
        <v>58</v>
      </c>
      <c r="R317" t="s">
        <v>32</v>
      </c>
      <c r="S317" t="s">
        <v>32</v>
      </c>
      <c r="T317" t="s">
        <v>32</v>
      </c>
      <c r="U317" s="6" t="s">
        <v>1913</v>
      </c>
      <c r="V317" s="8">
        <v>278169</v>
      </c>
      <c r="W317" s="17" t="str">
        <f t="shared" si="19"/>
        <v>D7</v>
      </c>
      <c r="X317" s="6" t="s">
        <v>1916</v>
      </c>
      <c r="Y317" s="8">
        <v>0.33852801714065911</v>
      </c>
      <c r="Z317" s="21" t="str">
        <f t="shared" ca="1" si="21"/>
        <v>D7.1</v>
      </c>
      <c r="AA317">
        <v>0</v>
      </c>
      <c r="AB317">
        <v>18.05</v>
      </c>
      <c r="AC317">
        <v>17.470000000000002</v>
      </c>
      <c r="AD317">
        <f t="shared" si="20"/>
        <v>3.3199771036061719E-2</v>
      </c>
    </row>
    <row r="318" spans="1:30" x14ac:dyDescent="0.25">
      <c r="A318" t="s">
        <v>1845</v>
      </c>
      <c r="B318" t="s">
        <v>1846</v>
      </c>
      <c r="C318" t="s">
        <v>1845</v>
      </c>
      <c r="D318" t="s">
        <v>1847</v>
      </c>
      <c r="E318" t="s">
        <v>37</v>
      </c>
      <c r="F318" t="s">
        <v>19</v>
      </c>
      <c r="G318" t="s">
        <v>20</v>
      </c>
      <c r="H318" t="s">
        <v>48</v>
      </c>
      <c r="I318" t="s">
        <v>1846</v>
      </c>
      <c r="J318" t="s">
        <v>1848</v>
      </c>
      <c r="K318" t="s">
        <v>1849</v>
      </c>
      <c r="L318" s="9" t="s">
        <v>1850</v>
      </c>
      <c r="M318" t="s">
        <v>1845</v>
      </c>
      <c r="N318" t="s">
        <v>22</v>
      </c>
      <c r="O318" t="s">
        <v>51</v>
      </c>
      <c r="P318" t="s">
        <v>52</v>
      </c>
      <c r="Q318" t="s">
        <v>52</v>
      </c>
      <c r="R318" t="s">
        <v>1850</v>
      </c>
      <c r="S318" t="s">
        <v>1851</v>
      </c>
      <c r="T318" t="s">
        <v>116</v>
      </c>
      <c r="U318" s="6" t="s">
        <v>1913</v>
      </c>
      <c r="V318" s="8">
        <v>363006</v>
      </c>
      <c r="W318" s="17" t="str">
        <f t="shared" si="19"/>
        <v>D7</v>
      </c>
      <c r="X318" s="6" t="s">
        <v>1916</v>
      </c>
      <c r="Y318" s="8">
        <v>0.62799512955708725</v>
      </c>
      <c r="Z318" s="21" t="str">
        <f t="shared" ca="1" si="21"/>
        <v>D7.3</v>
      </c>
      <c r="AA318">
        <v>0</v>
      </c>
      <c r="AB318">
        <v>36.03</v>
      </c>
      <c r="AC318">
        <v>30.700000000000003</v>
      </c>
      <c r="AD318">
        <f t="shared" si="20"/>
        <v>0.17361563517915302</v>
      </c>
    </row>
    <row r="319" spans="1:30" x14ac:dyDescent="0.25">
      <c r="A319" t="s">
        <v>45</v>
      </c>
      <c r="B319" t="s">
        <v>46</v>
      </c>
      <c r="C319" t="s">
        <v>45</v>
      </c>
      <c r="D319" t="s">
        <v>47</v>
      </c>
      <c r="E319" t="s">
        <v>37</v>
      </c>
      <c r="F319" t="s">
        <v>19</v>
      </c>
      <c r="G319" t="s">
        <v>20</v>
      </c>
      <c r="H319" t="s">
        <v>48</v>
      </c>
      <c r="I319" t="s">
        <v>46</v>
      </c>
      <c r="J319" t="s">
        <v>49</v>
      </c>
      <c r="K319" t="s">
        <v>50</v>
      </c>
      <c r="L319" s="9" t="s">
        <v>32</v>
      </c>
      <c r="M319" t="s">
        <v>45</v>
      </c>
      <c r="N319" t="s">
        <v>22</v>
      </c>
      <c r="O319" t="s">
        <v>51</v>
      </c>
      <c r="P319" t="s">
        <v>52</v>
      </c>
      <c r="Q319" t="s">
        <v>52</v>
      </c>
      <c r="R319" t="s">
        <v>32</v>
      </c>
      <c r="S319" t="s">
        <v>32</v>
      </c>
      <c r="T319" t="s">
        <v>32</v>
      </c>
      <c r="U319" s="6" t="s">
        <v>1913</v>
      </c>
      <c r="V319" s="8">
        <v>444881</v>
      </c>
      <c r="W319" s="17" t="str">
        <f t="shared" si="19"/>
        <v>D8</v>
      </c>
      <c r="X319" s="6" t="s">
        <v>1916</v>
      </c>
      <c r="Y319" s="8">
        <v>7.6424931610925167E-4</v>
      </c>
      <c r="Z319" s="21" t="str">
        <f t="shared" ca="1" si="21"/>
        <v>D8.1</v>
      </c>
      <c r="AA319">
        <v>0</v>
      </c>
      <c r="AB319">
        <v>12.41</v>
      </c>
      <c r="AC319">
        <v>13.76</v>
      </c>
      <c r="AD319">
        <f t="shared" si="20"/>
        <v>-9.811046511627905E-2</v>
      </c>
    </row>
    <row r="320" spans="1:30" x14ac:dyDescent="0.25">
      <c r="A320" t="s">
        <v>123</v>
      </c>
      <c r="B320" t="s">
        <v>124</v>
      </c>
      <c r="C320" t="s">
        <v>123</v>
      </c>
      <c r="D320" t="s">
        <v>125</v>
      </c>
      <c r="E320" t="s">
        <v>37</v>
      </c>
      <c r="F320" t="s">
        <v>19</v>
      </c>
      <c r="G320" t="s">
        <v>20</v>
      </c>
      <c r="H320" t="s">
        <v>48</v>
      </c>
      <c r="I320" t="s">
        <v>126</v>
      </c>
      <c r="J320">
        <v>143369</v>
      </c>
      <c r="K320" t="s">
        <v>127</v>
      </c>
      <c r="L320" s="9" t="s">
        <v>128</v>
      </c>
      <c r="M320" t="s">
        <v>123</v>
      </c>
      <c r="N320" t="s">
        <v>22</v>
      </c>
      <c r="O320" t="s">
        <v>23</v>
      </c>
      <c r="P320" t="s">
        <v>24</v>
      </c>
      <c r="Q320" t="s">
        <v>61</v>
      </c>
      <c r="R320" t="s">
        <v>128</v>
      </c>
      <c r="S320" t="s">
        <v>129</v>
      </c>
      <c r="T320" t="s">
        <v>130</v>
      </c>
      <c r="U320" s="6" t="s">
        <v>1913</v>
      </c>
      <c r="V320" s="8">
        <v>379742</v>
      </c>
      <c r="W320" s="17" t="str">
        <f t="shared" si="19"/>
        <v>D8</v>
      </c>
      <c r="X320" s="6" t="s">
        <v>1916</v>
      </c>
      <c r="Y320" s="8">
        <v>1.826724460291461</v>
      </c>
      <c r="Z320" s="21" t="str">
        <f t="shared" ca="1" si="21"/>
        <v>D8.5</v>
      </c>
      <c r="AA320">
        <v>0</v>
      </c>
      <c r="AB320">
        <v>15.75</v>
      </c>
      <c r="AC320">
        <v>16</v>
      </c>
      <c r="AD320">
        <f t="shared" si="20"/>
        <v>-1.5625E-2</v>
      </c>
    </row>
    <row r="321" spans="1:30" x14ac:dyDescent="0.25">
      <c r="A321" t="s">
        <v>161</v>
      </c>
      <c r="B321" t="s">
        <v>162</v>
      </c>
      <c r="C321" t="s">
        <v>161</v>
      </c>
      <c r="D321" t="s">
        <v>163</v>
      </c>
      <c r="E321" t="s">
        <v>37</v>
      </c>
      <c r="F321" t="s">
        <v>19</v>
      </c>
      <c r="G321" t="s">
        <v>20</v>
      </c>
      <c r="H321" t="s">
        <v>48</v>
      </c>
      <c r="I321" t="s">
        <v>163</v>
      </c>
      <c r="J321">
        <v>936554</v>
      </c>
      <c r="K321" t="s">
        <v>164</v>
      </c>
      <c r="L321" s="9" t="s">
        <v>165</v>
      </c>
      <c r="M321" t="s">
        <v>161</v>
      </c>
      <c r="N321" t="s">
        <v>22</v>
      </c>
      <c r="O321" t="s">
        <v>56</v>
      </c>
      <c r="P321" t="s">
        <v>57</v>
      </c>
      <c r="Q321" t="s">
        <v>59</v>
      </c>
      <c r="R321" t="s">
        <v>165</v>
      </c>
      <c r="S321" t="s">
        <v>166</v>
      </c>
      <c r="T321" t="s">
        <v>116</v>
      </c>
      <c r="U321" s="6" t="s">
        <v>1913</v>
      </c>
      <c r="V321" s="8">
        <v>381539</v>
      </c>
      <c r="W321" s="17" t="str">
        <f t="shared" si="19"/>
        <v>D8</v>
      </c>
      <c r="X321" s="6" t="s">
        <v>1916</v>
      </c>
      <c r="Y321" s="8">
        <v>1.4283860889712454</v>
      </c>
      <c r="Z321" s="21" t="str">
        <f t="shared" ca="1" si="21"/>
        <v>D8.4</v>
      </c>
      <c r="AA321">
        <v>0</v>
      </c>
      <c r="AB321">
        <v>23.8</v>
      </c>
      <c r="AC321">
        <v>22.32</v>
      </c>
      <c r="AD321">
        <f t="shared" si="20"/>
        <v>6.6308243727598581E-2</v>
      </c>
    </row>
    <row r="322" spans="1:30" x14ac:dyDescent="0.25">
      <c r="A322" t="s">
        <v>168</v>
      </c>
      <c r="B322" t="s">
        <v>169</v>
      </c>
      <c r="C322" t="s">
        <v>168</v>
      </c>
      <c r="D322" t="s">
        <v>170</v>
      </c>
      <c r="E322" t="s">
        <v>37</v>
      </c>
      <c r="F322" t="s">
        <v>19</v>
      </c>
      <c r="G322" t="s">
        <v>20</v>
      </c>
      <c r="H322" t="s">
        <v>48</v>
      </c>
      <c r="I322" t="s">
        <v>169</v>
      </c>
      <c r="J322">
        <v>879966</v>
      </c>
      <c r="K322">
        <v>7084892</v>
      </c>
      <c r="L322" s="9" t="s">
        <v>32</v>
      </c>
      <c r="M322" t="s">
        <v>168</v>
      </c>
      <c r="N322" t="s">
        <v>22</v>
      </c>
      <c r="O322" t="s">
        <v>56</v>
      </c>
      <c r="P322" t="s">
        <v>57</v>
      </c>
      <c r="Q322" t="s">
        <v>171</v>
      </c>
      <c r="R322" t="s">
        <v>32</v>
      </c>
      <c r="S322" t="s">
        <v>32</v>
      </c>
      <c r="T322" t="s">
        <v>32</v>
      </c>
      <c r="U322" s="6" t="s">
        <v>1913</v>
      </c>
      <c r="V322" s="8">
        <v>599655</v>
      </c>
      <c r="W322" s="17" t="str">
        <f t="shared" ref="W322:W385" si="22">VLOOKUP(V322,$AH$2:$AI$11,2)</f>
        <v>D8</v>
      </c>
      <c r="X322" s="6" t="s">
        <v>1916</v>
      </c>
      <c r="Y322" s="8">
        <v>0.91765098264835609</v>
      </c>
      <c r="Z322" s="21" t="str">
        <f t="shared" ca="1" si="21"/>
        <v>D8.4</v>
      </c>
      <c r="AA322">
        <v>0</v>
      </c>
      <c r="AB322">
        <v>16.7</v>
      </c>
      <c r="AC322">
        <v>14.66</v>
      </c>
      <c r="AD322">
        <f t="shared" ref="AD322:AD385" si="23">+(AB322-AC322)/AC322</f>
        <v>0.1391541609822646</v>
      </c>
    </row>
    <row r="323" spans="1:30" x14ac:dyDescent="0.25">
      <c r="A323" t="s">
        <v>251</v>
      </c>
      <c r="B323" t="s">
        <v>252</v>
      </c>
      <c r="C323" t="s">
        <v>251</v>
      </c>
      <c r="D323" t="s">
        <v>253</v>
      </c>
      <c r="E323" t="s">
        <v>37</v>
      </c>
      <c r="F323" t="s">
        <v>19</v>
      </c>
      <c r="G323" t="s">
        <v>20</v>
      </c>
      <c r="H323" t="s">
        <v>48</v>
      </c>
      <c r="I323" t="s">
        <v>252</v>
      </c>
      <c r="J323" t="s">
        <v>254</v>
      </c>
      <c r="K323" t="s">
        <v>255</v>
      </c>
      <c r="L323" s="9" t="s">
        <v>32</v>
      </c>
      <c r="M323" t="s">
        <v>251</v>
      </c>
      <c r="N323" t="s">
        <v>22</v>
      </c>
      <c r="O323" t="s">
        <v>66</v>
      </c>
      <c r="P323" t="s">
        <v>67</v>
      </c>
      <c r="Q323" t="s">
        <v>67</v>
      </c>
      <c r="R323" t="s">
        <v>32</v>
      </c>
      <c r="S323" t="s">
        <v>32</v>
      </c>
      <c r="T323" t="s">
        <v>32</v>
      </c>
      <c r="U323" s="6" t="s">
        <v>1913</v>
      </c>
      <c r="V323" s="8">
        <v>442625</v>
      </c>
      <c r="W323" s="17" t="str">
        <f t="shared" si="22"/>
        <v>D8</v>
      </c>
      <c r="X323" s="6" t="s">
        <v>1916</v>
      </c>
      <c r="Y323" s="8">
        <v>0.58378988986162106</v>
      </c>
      <c r="Z323" s="21" t="str">
        <f t="shared" ref="Z323:Z386" ca="1" si="24">VLOOKUP(Y323,OFFSET($AF$1,MATCH(W323,$AF:$AF,0)-1,2,COUNTIF($AF:$AF,W323),2),2)</f>
        <v>D8.2</v>
      </c>
      <c r="AA323">
        <v>0</v>
      </c>
      <c r="AB323">
        <v>27.6</v>
      </c>
      <c r="AC323">
        <v>21.82</v>
      </c>
      <c r="AD323">
        <f t="shared" si="23"/>
        <v>0.26489459211732358</v>
      </c>
    </row>
    <row r="324" spans="1:30" x14ac:dyDescent="0.25">
      <c r="A324" t="s">
        <v>285</v>
      </c>
      <c r="B324" t="s">
        <v>286</v>
      </c>
      <c r="C324" t="s">
        <v>285</v>
      </c>
      <c r="D324" t="s">
        <v>287</v>
      </c>
      <c r="E324" t="s">
        <v>37</v>
      </c>
      <c r="F324" t="s">
        <v>19</v>
      </c>
      <c r="G324" t="s">
        <v>20</v>
      </c>
      <c r="H324" t="s">
        <v>60</v>
      </c>
      <c r="I324" t="s">
        <v>286</v>
      </c>
      <c r="J324">
        <v>749880</v>
      </c>
      <c r="K324">
        <v>7309283</v>
      </c>
      <c r="L324" s="9" t="s">
        <v>32</v>
      </c>
      <c r="M324" t="s">
        <v>285</v>
      </c>
      <c r="N324" t="s">
        <v>22</v>
      </c>
      <c r="O324" t="s">
        <v>41</v>
      </c>
      <c r="P324" t="s">
        <v>42</v>
      </c>
      <c r="Q324" t="s">
        <v>43</v>
      </c>
      <c r="R324" t="s">
        <v>32</v>
      </c>
      <c r="S324" t="s">
        <v>32</v>
      </c>
      <c r="T324" t="s">
        <v>32</v>
      </c>
      <c r="U324" s="6" t="s">
        <v>1913</v>
      </c>
      <c r="V324" s="8">
        <v>771163</v>
      </c>
      <c r="W324" s="17" t="str">
        <f t="shared" si="22"/>
        <v>D8</v>
      </c>
      <c r="X324" s="6" t="s">
        <v>1916</v>
      </c>
      <c r="Y324" s="8">
        <v>0.64193432516860893</v>
      </c>
      <c r="Z324" s="21" t="str">
        <f t="shared" ca="1" si="24"/>
        <v>D8.2</v>
      </c>
      <c r="AA324">
        <v>0</v>
      </c>
      <c r="AB324">
        <v>11.32</v>
      </c>
      <c r="AC324">
        <v>13.57</v>
      </c>
      <c r="AD324">
        <f t="shared" si="23"/>
        <v>-0.16580692704495209</v>
      </c>
    </row>
    <row r="325" spans="1:30" x14ac:dyDescent="0.25">
      <c r="A325" t="s">
        <v>311</v>
      </c>
      <c r="B325" t="s">
        <v>312</v>
      </c>
      <c r="C325" t="s">
        <v>311</v>
      </c>
      <c r="D325" t="s">
        <v>313</v>
      </c>
      <c r="E325" t="s">
        <v>37</v>
      </c>
      <c r="F325" t="s">
        <v>19</v>
      </c>
      <c r="G325" t="s">
        <v>20</v>
      </c>
      <c r="H325" t="s">
        <v>48</v>
      </c>
      <c r="I325" t="s">
        <v>312</v>
      </c>
      <c r="J325">
        <v>682921</v>
      </c>
      <c r="K325">
        <v>5481989</v>
      </c>
      <c r="L325" s="9" t="s">
        <v>32</v>
      </c>
      <c r="M325" t="s">
        <v>311</v>
      </c>
      <c r="N325" t="s">
        <v>22</v>
      </c>
      <c r="O325" t="s">
        <v>41</v>
      </c>
      <c r="P325" t="s">
        <v>42</v>
      </c>
      <c r="Q325" t="s">
        <v>90</v>
      </c>
      <c r="R325" t="s">
        <v>32</v>
      </c>
      <c r="S325" t="s">
        <v>32</v>
      </c>
      <c r="T325" t="s">
        <v>32</v>
      </c>
      <c r="U325" s="6" t="s">
        <v>1913</v>
      </c>
      <c r="V325" s="8">
        <v>550813</v>
      </c>
      <c r="W325" s="17" t="str">
        <f t="shared" si="22"/>
        <v>D8</v>
      </c>
      <c r="X325" s="6" t="s">
        <v>1916</v>
      </c>
      <c r="Y325" s="8">
        <v>0.9219008992162494</v>
      </c>
      <c r="Z325" s="21" t="str">
        <f t="shared" ca="1" si="24"/>
        <v>D8.4</v>
      </c>
      <c r="AA325">
        <v>0</v>
      </c>
      <c r="AB325">
        <v>18.810000000000002</v>
      </c>
      <c r="AC325">
        <v>19.25</v>
      </c>
      <c r="AD325">
        <f t="shared" si="23"/>
        <v>-2.2857142857142739E-2</v>
      </c>
    </row>
    <row r="326" spans="1:30" x14ac:dyDescent="0.25">
      <c r="A326" t="s">
        <v>369</v>
      </c>
      <c r="B326" t="s">
        <v>370</v>
      </c>
      <c r="C326" t="s">
        <v>369</v>
      </c>
      <c r="D326" t="s">
        <v>371</v>
      </c>
      <c r="E326" t="s">
        <v>37</v>
      </c>
      <c r="F326" t="s">
        <v>19</v>
      </c>
      <c r="G326" t="s">
        <v>20</v>
      </c>
      <c r="H326" t="s">
        <v>48</v>
      </c>
      <c r="I326" t="s">
        <v>372</v>
      </c>
      <c r="J326">
        <v>756920</v>
      </c>
      <c r="K326">
        <v>5718988</v>
      </c>
      <c r="L326" s="9" t="s">
        <v>373</v>
      </c>
      <c r="M326" t="s">
        <v>369</v>
      </c>
      <c r="N326" t="s">
        <v>22</v>
      </c>
      <c r="O326" t="s">
        <v>23</v>
      </c>
      <c r="P326" t="s">
        <v>24</v>
      </c>
      <c r="Q326" t="s">
        <v>25</v>
      </c>
      <c r="R326" t="s">
        <v>373</v>
      </c>
      <c r="S326" t="s">
        <v>374</v>
      </c>
      <c r="T326" t="s">
        <v>375</v>
      </c>
      <c r="U326" s="6" t="s">
        <v>1913</v>
      </c>
      <c r="V326" s="8">
        <v>785167</v>
      </c>
      <c r="W326" s="17" t="str">
        <f t="shared" si="22"/>
        <v>D8</v>
      </c>
      <c r="X326" s="6" t="s">
        <v>1916</v>
      </c>
      <c r="Y326" s="8">
        <v>0.38335793531821893</v>
      </c>
      <c r="Z326" s="21" t="str">
        <f t="shared" ca="1" si="24"/>
        <v>D8.1</v>
      </c>
      <c r="AA326">
        <v>0</v>
      </c>
      <c r="AB326">
        <v>5.87</v>
      </c>
      <c r="AC326">
        <v>6.2</v>
      </c>
      <c r="AD326">
        <f t="shared" si="23"/>
        <v>-5.3225806451612914E-2</v>
      </c>
    </row>
    <row r="327" spans="1:30" x14ac:dyDescent="0.25">
      <c r="A327" t="s">
        <v>381</v>
      </c>
      <c r="B327" t="s">
        <v>382</v>
      </c>
      <c r="C327" t="s">
        <v>381</v>
      </c>
      <c r="D327" t="s">
        <v>383</v>
      </c>
      <c r="E327" t="s">
        <v>18</v>
      </c>
      <c r="F327" t="s">
        <v>19</v>
      </c>
      <c r="G327" t="s">
        <v>20</v>
      </c>
      <c r="H327" t="s">
        <v>21</v>
      </c>
      <c r="I327" t="s">
        <v>382</v>
      </c>
      <c r="J327" t="s">
        <v>384</v>
      </c>
      <c r="K327" t="s">
        <v>385</v>
      </c>
      <c r="L327" s="9" t="s">
        <v>32</v>
      </c>
      <c r="M327" t="s">
        <v>381</v>
      </c>
      <c r="N327" t="s">
        <v>22</v>
      </c>
      <c r="O327" t="s">
        <v>51</v>
      </c>
      <c r="P327" t="s">
        <v>52</v>
      </c>
      <c r="Q327" t="s">
        <v>52</v>
      </c>
      <c r="R327" t="s">
        <v>32</v>
      </c>
      <c r="S327" t="s">
        <v>32</v>
      </c>
      <c r="T327" t="s">
        <v>32</v>
      </c>
      <c r="U327" s="6" t="s">
        <v>1913</v>
      </c>
      <c r="V327" s="8">
        <v>499172</v>
      </c>
      <c r="W327" s="17" t="str">
        <f t="shared" si="22"/>
        <v>D8</v>
      </c>
      <c r="X327" s="6" t="s">
        <v>1916</v>
      </c>
      <c r="Y327" s="8">
        <v>1.4481982162461035E-2</v>
      </c>
      <c r="Z327" s="21" t="str">
        <f t="shared" ca="1" si="24"/>
        <v>D8.1</v>
      </c>
      <c r="AA327">
        <v>0</v>
      </c>
      <c r="AB327">
        <v>99.050000000000011</v>
      </c>
      <c r="AC327">
        <v>116.60000000000001</v>
      </c>
      <c r="AD327">
        <f t="shared" si="23"/>
        <v>-0.15051457975986274</v>
      </c>
    </row>
    <row r="328" spans="1:30" x14ac:dyDescent="0.25">
      <c r="A328" t="s">
        <v>488</v>
      </c>
      <c r="B328" t="s">
        <v>489</v>
      </c>
      <c r="C328" t="s">
        <v>488</v>
      </c>
      <c r="D328" t="s">
        <v>490</v>
      </c>
      <c r="E328" t="s">
        <v>37</v>
      </c>
      <c r="F328" t="s">
        <v>19</v>
      </c>
      <c r="G328" t="s">
        <v>20</v>
      </c>
      <c r="H328" t="s">
        <v>48</v>
      </c>
      <c r="I328" t="s">
        <v>489</v>
      </c>
      <c r="J328">
        <v>923814</v>
      </c>
      <c r="K328">
        <v>4204370</v>
      </c>
      <c r="L328" s="9" t="s">
        <v>491</v>
      </c>
      <c r="M328" t="s">
        <v>488</v>
      </c>
      <c r="N328" t="s">
        <v>22</v>
      </c>
      <c r="O328" t="s">
        <v>23</v>
      </c>
      <c r="P328" t="s">
        <v>24</v>
      </c>
      <c r="Q328" t="s">
        <v>61</v>
      </c>
      <c r="R328" t="s">
        <v>491</v>
      </c>
      <c r="S328" t="s">
        <v>492</v>
      </c>
      <c r="T328" t="s">
        <v>181</v>
      </c>
      <c r="U328" s="6" t="s">
        <v>1913</v>
      </c>
      <c r="V328" s="8">
        <v>549982</v>
      </c>
      <c r="W328" s="17" t="str">
        <f t="shared" si="22"/>
        <v>D8</v>
      </c>
      <c r="X328" s="6" t="s">
        <v>1916</v>
      </c>
      <c r="Y328" s="8">
        <v>0.76002487354131587</v>
      </c>
      <c r="Z328" s="21" t="str">
        <f t="shared" ca="1" si="24"/>
        <v>D8.2</v>
      </c>
      <c r="AA328">
        <v>0</v>
      </c>
      <c r="AB328">
        <v>17.36</v>
      </c>
      <c r="AC328">
        <v>17.400000000000002</v>
      </c>
      <c r="AD328">
        <f t="shared" si="23"/>
        <v>-2.2988505747127985E-3</v>
      </c>
    </row>
    <row r="329" spans="1:30" x14ac:dyDescent="0.25">
      <c r="A329" t="s">
        <v>527</v>
      </c>
      <c r="B329" t="s">
        <v>528</v>
      </c>
      <c r="C329" t="s">
        <v>527</v>
      </c>
      <c r="D329" t="s">
        <v>529</v>
      </c>
      <c r="E329" t="s">
        <v>37</v>
      </c>
      <c r="F329" t="s">
        <v>19</v>
      </c>
      <c r="G329" t="s">
        <v>20</v>
      </c>
      <c r="H329" t="s">
        <v>38</v>
      </c>
      <c r="I329" t="s">
        <v>530</v>
      </c>
      <c r="J329">
        <v>692134</v>
      </c>
      <c r="K329">
        <v>5585148</v>
      </c>
      <c r="L329" s="9" t="s">
        <v>32</v>
      </c>
      <c r="M329" t="s">
        <v>527</v>
      </c>
      <c r="N329" t="s">
        <v>22</v>
      </c>
      <c r="O329" t="s">
        <v>56</v>
      </c>
      <c r="P329" t="s">
        <v>57</v>
      </c>
      <c r="Q329" t="s">
        <v>207</v>
      </c>
      <c r="R329" t="s">
        <v>32</v>
      </c>
      <c r="S329" t="s">
        <v>32</v>
      </c>
      <c r="T329" t="s">
        <v>32</v>
      </c>
      <c r="U329" s="6" t="s">
        <v>1913</v>
      </c>
      <c r="V329" s="8">
        <v>537176</v>
      </c>
      <c r="W329" s="17" t="str">
        <f t="shared" si="22"/>
        <v>D8</v>
      </c>
      <c r="X329" s="6" t="s">
        <v>1916</v>
      </c>
      <c r="Y329" s="8">
        <v>3.3997833112424978</v>
      </c>
      <c r="Z329" s="21" t="str">
        <f t="shared" ca="1" si="24"/>
        <v>D8.5</v>
      </c>
      <c r="AA329">
        <v>0</v>
      </c>
      <c r="AB329">
        <v>69.39</v>
      </c>
      <c r="AC329">
        <v>71.75</v>
      </c>
      <c r="AD329">
        <f t="shared" si="23"/>
        <v>-3.289198606271776E-2</v>
      </c>
    </row>
    <row r="330" spans="1:30" x14ac:dyDescent="0.25">
      <c r="A330" t="s">
        <v>531</v>
      </c>
      <c r="B330" t="s">
        <v>532</v>
      </c>
      <c r="C330" t="s">
        <v>531</v>
      </c>
      <c r="D330" t="s">
        <v>533</v>
      </c>
      <c r="E330" t="s">
        <v>37</v>
      </c>
      <c r="F330" t="s">
        <v>19</v>
      </c>
      <c r="G330" t="s">
        <v>20</v>
      </c>
      <c r="H330" t="s">
        <v>38</v>
      </c>
      <c r="I330" t="s">
        <v>534</v>
      </c>
      <c r="J330" t="s">
        <v>535</v>
      </c>
      <c r="K330">
        <v>7397879</v>
      </c>
      <c r="L330" s="9" t="s">
        <v>32</v>
      </c>
      <c r="M330" t="s">
        <v>531</v>
      </c>
      <c r="N330" t="s">
        <v>22</v>
      </c>
      <c r="O330" t="s">
        <v>56</v>
      </c>
      <c r="P330" t="s">
        <v>57</v>
      </c>
      <c r="Q330" t="s">
        <v>207</v>
      </c>
      <c r="R330" t="s">
        <v>32</v>
      </c>
      <c r="S330" t="s">
        <v>32</v>
      </c>
      <c r="T330" t="s">
        <v>32</v>
      </c>
      <c r="U330" s="6" t="s">
        <v>1913</v>
      </c>
      <c r="V330" s="8">
        <v>671010</v>
      </c>
      <c r="W330" s="17" t="str">
        <f t="shared" si="22"/>
        <v>D8</v>
      </c>
      <c r="X330" s="6" t="s">
        <v>1916</v>
      </c>
      <c r="Y330" s="8">
        <v>2.9820524284287866</v>
      </c>
      <c r="Z330" s="21" t="str">
        <f t="shared" ca="1" si="24"/>
        <v>D8.5</v>
      </c>
      <c r="AA330">
        <v>0</v>
      </c>
      <c r="AB330">
        <v>91</v>
      </c>
      <c r="AC330">
        <v>90.7</v>
      </c>
      <c r="AD330">
        <f t="shared" si="23"/>
        <v>3.3076074972436288E-3</v>
      </c>
    </row>
    <row r="331" spans="1:30" x14ac:dyDescent="0.25">
      <c r="A331" t="s">
        <v>550</v>
      </c>
      <c r="B331" t="s">
        <v>551</v>
      </c>
      <c r="C331" t="s">
        <v>550</v>
      </c>
      <c r="D331" t="s">
        <v>552</v>
      </c>
      <c r="E331" t="s">
        <v>37</v>
      </c>
      <c r="F331" t="s">
        <v>19</v>
      </c>
      <c r="G331" t="s">
        <v>20</v>
      </c>
      <c r="H331" t="s">
        <v>38</v>
      </c>
      <c r="I331" t="s">
        <v>553</v>
      </c>
      <c r="J331">
        <v>307143</v>
      </c>
      <c r="K331">
        <v>4253736</v>
      </c>
      <c r="L331" s="9" t="s">
        <v>32</v>
      </c>
      <c r="M331" t="s">
        <v>550</v>
      </c>
      <c r="N331" t="s">
        <v>22</v>
      </c>
      <c r="O331" t="s">
        <v>56</v>
      </c>
      <c r="P331" t="s">
        <v>57</v>
      </c>
      <c r="Q331" t="s">
        <v>207</v>
      </c>
      <c r="R331" t="s">
        <v>32</v>
      </c>
      <c r="S331" t="s">
        <v>32</v>
      </c>
      <c r="T331" t="s">
        <v>32</v>
      </c>
      <c r="U331" s="6" t="s">
        <v>1913</v>
      </c>
      <c r="V331" s="8">
        <v>455576</v>
      </c>
      <c r="W331" s="17" t="str">
        <f t="shared" si="22"/>
        <v>D8</v>
      </c>
      <c r="X331" s="6" t="s">
        <v>1916</v>
      </c>
      <c r="Y331" s="8">
        <v>2.9699830544190213</v>
      </c>
      <c r="Z331" s="21" t="str">
        <f t="shared" ca="1" si="24"/>
        <v>D8.5</v>
      </c>
      <c r="AA331">
        <v>0</v>
      </c>
      <c r="AB331">
        <v>61.5</v>
      </c>
      <c r="AC331">
        <v>56.2</v>
      </c>
      <c r="AD331">
        <f t="shared" si="23"/>
        <v>9.4306049822064003E-2</v>
      </c>
    </row>
    <row r="332" spans="1:30" x14ac:dyDescent="0.25">
      <c r="A332" t="s">
        <v>563</v>
      </c>
      <c r="B332" t="s">
        <v>564</v>
      </c>
      <c r="C332" t="s">
        <v>563</v>
      </c>
      <c r="D332" t="s">
        <v>565</v>
      </c>
      <c r="E332" t="s">
        <v>37</v>
      </c>
      <c r="F332" t="s">
        <v>19</v>
      </c>
      <c r="G332" t="s">
        <v>20</v>
      </c>
      <c r="H332" t="s">
        <v>38</v>
      </c>
      <c r="I332" t="s">
        <v>566</v>
      </c>
      <c r="J332" t="s">
        <v>567</v>
      </c>
      <c r="K332">
        <v>7121153</v>
      </c>
      <c r="L332" s="9" t="s">
        <v>32</v>
      </c>
      <c r="M332" t="s">
        <v>563</v>
      </c>
      <c r="N332" t="s">
        <v>22</v>
      </c>
      <c r="O332" t="s">
        <v>56</v>
      </c>
      <c r="P332" t="s">
        <v>57</v>
      </c>
      <c r="Q332" t="s">
        <v>207</v>
      </c>
      <c r="R332" t="s">
        <v>32</v>
      </c>
      <c r="S332" t="s">
        <v>32</v>
      </c>
      <c r="T332" t="s">
        <v>32</v>
      </c>
      <c r="U332" s="6" t="s">
        <v>1913</v>
      </c>
      <c r="V332" s="8">
        <v>563445</v>
      </c>
      <c r="W332" s="17" t="str">
        <f t="shared" si="22"/>
        <v>D8</v>
      </c>
      <c r="X332" s="6" t="s">
        <v>1916</v>
      </c>
      <c r="Y332" s="8">
        <v>2.6701683394120099</v>
      </c>
      <c r="Z332" s="21" t="str">
        <f t="shared" ca="1" si="24"/>
        <v>D8.5</v>
      </c>
      <c r="AA332">
        <v>0</v>
      </c>
      <c r="AB332">
        <v>101.98</v>
      </c>
      <c r="AC332">
        <v>93.100000000000009</v>
      </c>
      <c r="AD332">
        <f t="shared" si="23"/>
        <v>9.5381310418904353E-2</v>
      </c>
    </row>
    <row r="333" spans="1:30" x14ac:dyDescent="0.25">
      <c r="A333" t="s">
        <v>572</v>
      </c>
      <c r="B333" t="s">
        <v>573</v>
      </c>
      <c r="C333" t="s">
        <v>572</v>
      </c>
      <c r="D333" t="s">
        <v>574</v>
      </c>
      <c r="E333" t="s">
        <v>37</v>
      </c>
      <c r="F333" t="s">
        <v>19</v>
      </c>
      <c r="G333" t="s">
        <v>20</v>
      </c>
      <c r="H333" t="s">
        <v>38</v>
      </c>
      <c r="I333" t="s">
        <v>575</v>
      </c>
      <c r="J333">
        <v>881446</v>
      </c>
      <c r="K333">
        <v>5082304</v>
      </c>
      <c r="L333" s="9" t="s">
        <v>32</v>
      </c>
      <c r="M333" t="s">
        <v>572</v>
      </c>
      <c r="N333" t="s">
        <v>22</v>
      </c>
      <c r="O333" t="s">
        <v>56</v>
      </c>
      <c r="P333" t="s">
        <v>57</v>
      </c>
      <c r="Q333" t="s">
        <v>207</v>
      </c>
      <c r="R333" t="s">
        <v>32</v>
      </c>
      <c r="S333" t="s">
        <v>32</v>
      </c>
      <c r="T333" t="s">
        <v>32</v>
      </c>
      <c r="U333" s="6" t="s">
        <v>1913</v>
      </c>
      <c r="V333" s="8">
        <v>679987</v>
      </c>
      <c r="W333" s="17" t="str">
        <f t="shared" si="22"/>
        <v>D8</v>
      </c>
      <c r="X333" s="6" t="s">
        <v>1916</v>
      </c>
      <c r="Y333" s="8">
        <v>2.3990238048668577</v>
      </c>
      <c r="Z333" s="21" t="str">
        <f t="shared" ca="1" si="24"/>
        <v>D8.5</v>
      </c>
      <c r="AA333">
        <v>0</v>
      </c>
      <c r="AB333">
        <v>151.20000000000002</v>
      </c>
      <c r="AC333">
        <v>149.20000000000002</v>
      </c>
      <c r="AD333">
        <f t="shared" si="23"/>
        <v>1.3404825737265414E-2</v>
      </c>
    </row>
    <row r="334" spans="1:30" x14ac:dyDescent="0.25">
      <c r="A334" t="s">
        <v>576</v>
      </c>
      <c r="B334" t="s">
        <v>577</v>
      </c>
      <c r="C334" t="s">
        <v>576</v>
      </c>
      <c r="D334" t="s">
        <v>578</v>
      </c>
      <c r="E334" t="s">
        <v>37</v>
      </c>
      <c r="F334" t="s">
        <v>19</v>
      </c>
      <c r="G334" t="s">
        <v>20</v>
      </c>
      <c r="H334" t="s">
        <v>38</v>
      </c>
      <c r="I334" t="s">
        <v>579</v>
      </c>
      <c r="J334">
        <v>309103</v>
      </c>
      <c r="K334">
        <v>4426624</v>
      </c>
      <c r="L334" s="9" t="s">
        <v>32</v>
      </c>
      <c r="M334" t="s">
        <v>576</v>
      </c>
      <c r="N334" t="s">
        <v>22</v>
      </c>
      <c r="O334" t="s">
        <v>56</v>
      </c>
      <c r="P334" t="s">
        <v>57</v>
      </c>
      <c r="Q334" t="s">
        <v>207</v>
      </c>
      <c r="R334" t="s">
        <v>32</v>
      </c>
      <c r="S334" t="s">
        <v>32</v>
      </c>
      <c r="T334" t="s">
        <v>32</v>
      </c>
      <c r="U334" s="6" t="s">
        <v>1913</v>
      </c>
      <c r="V334" s="8">
        <v>400462</v>
      </c>
      <c r="W334" s="17" t="str">
        <f t="shared" si="22"/>
        <v>D8</v>
      </c>
      <c r="X334" s="6" t="s">
        <v>1916</v>
      </c>
      <c r="Y334" s="8">
        <v>3.6083323761055981</v>
      </c>
      <c r="Z334" s="21" t="str">
        <f t="shared" ca="1" si="24"/>
        <v>D8.5</v>
      </c>
      <c r="AA334">
        <v>0</v>
      </c>
      <c r="AB334">
        <v>67.59</v>
      </c>
      <c r="AC334">
        <v>62.300000000000004</v>
      </c>
      <c r="AD334">
        <f t="shared" si="23"/>
        <v>8.4911717495987138E-2</v>
      </c>
    </row>
    <row r="335" spans="1:30" x14ac:dyDescent="0.25">
      <c r="A335" t="s">
        <v>625</v>
      </c>
      <c r="B335" t="s">
        <v>626</v>
      </c>
      <c r="C335" t="s">
        <v>625</v>
      </c>
      <c r="D335" t="s">
        <v>627</v>
      </c>
      <c r="E335" t="s">
        <v>37</v>
      </c>
      <c r="F335" t="s">
        <v>19</v>
      </c>
      <c r="G335" t="s">
        <v>20</v>
      </c>
      <c r="H335" t="s">
        <v>48</v>
      </c>
      <c r="I335" t="s">
        <v>626</v>
      </c>
      <c r="J335">
        <v>143409</v>
      </c>
      <c r="K335">
        <v>4457088</v>
      </c>
      <c r="L335" s="9" t="s">
        <v>628</v>
      </c>
      <c r="M335" t="s">
        <v>625</v>
      </c>
      <c r="N335" t="s">
        <v>22</v>
      </c>
      <c r="O335" t="s">
        <v>29</v>
      </c>
      <c r="P335" t="s">
        <v>30</v>
      </c>
      <c r="Q335" t="s">
        <v>33</v>
      </c>
      <c r="R335" t="s">
        <v>628</v>
      </c>
      <c r="S335" t="s">
        <v>629</v>
      </c>
      <c r="T335" t="s">
        <v>160</v>
      </c>
      <c r="U335" s="6" t="s">
        <v>1913</v>
      </c>
      <c r="V335" s="8">
        <v>423059</v>
      </c>
      <c r="W335" s="17" t="str">
        <f t="shared" si="22"/>
        <v>D8</v>
      </c>
      <c r="X335" s="6" t="s">
        <v>1916</v>
      </c>
      <c r="Y335" s="8">
        <v>0.83841733658898643</v>
      </c>
      <c r="Z335" s="21" t="str">
        <f t="shared" ca="1" si="24"/>
        <v>D8.3</v>
      </c>
      <c r="AA335">
        <v>0</v>
      </c>
      <c r="AB335">
        <v>2.5590000000000002</v>
      </c>
      <c r="AC335">
        <v>2.4170000000000003</v>
      </c>
      <c r="AD335">
        <f t="shared" si="23"/>
        <v>5.8750517170045466E-2</v>
      </c>
    </row>
    <row r="336" spans="1:30" x14ac:dyDescent="0.25">
      <c r="A336" t="s">
        <v>705</v>
      </c>
      <c r="B336" t="s">
        <v>706</v>
      </c>
      <c r="C336" t="s">
        <v>705</v>
      </c>
      <c r="D336" t="s">
        <v>707</v>
      </c>
      <c r="E336" t="s">
        <v>37</v>
      </c>
      <c r="F336" t="s">
        <v>19</v>
      </c>
      <c r="G336" t="s">
        <v>20</v>
      </c>
      <c r="H336" t="s">
        <v>48</v>
      </c>
      <c r="I336" t="s">
        <v>708</v>
      </c>
      <c r="J336">
        <v>929290</v>
      </c>
      <c r="K336">
        <v>4002400</v>
      </c>
      <c r="L336" s="9" t="s">
        <v>32</v>
      </c>
      <c r="M336" t="s">
        <v>705</v>
      </c>
      <c r="N336" t="s">
        <v>22</v>
      </c>
      <c r="O336" t="s">
        <v>114</v>
      </c>
      <c r="P336" t="s">
        <v>115</v>
      </c>
      <c r="Q336" t="s">
        <v>115</v>
      </c>
      <c r="R336" t="s">
        <v>32</v>
      </c>
      <c r="S336" t="s">
        <v>32</v>
      </c>
      <c r="T336" t="s">
        <v>32</v>
      </c>
      <c r="U336" s="6" t="s">
        <v>1913</v>
      </c>
      <c r="V336" s="8">
        <v>726259</v>
      </c>
      <c r="W336" s="17" t="str">
        <f t="shared" si="22"/>
        <v>D8</v>
      </c>
      <c r="X336" s="6" t="s">
        <v>1916</v>
      </c>
      <c r="Y336" s="8">
        <v>0.37552856487836983</v>
      </c>
      <c r="Z336" s="21" t="str">
        <f t="shared" ca="1" si="24"/>
        <v>D8.1</v>
      </c>
      <c r="AA336">
        <v>0</v>
      </c>
      <c r="AB336">
        <v>102.60000000000001</v>
      </c>
      <c r="AC336">
        <v>101.30000000000001</v>
      </c>
      <c r="AD336">
        <f t="shared" si="23"/>
        <v>1.2833168805528105E-2</v>
      </c>
    </row>
    <row r="337" spans="1:30" x14ac:dyDescent="0.25">
      <c r="A337" t="s">
        <v>726</v>
      </c>
      <c r="B337" t="s">
        <v>727</v>
      </c>
      <c r="C337" t="s">
        <v>726</v>
      </c>
      <c r="D337" t="s">
        <v>728</v>
      </c>
      <c r="E337" t="s">
        <v>37</v>
      </c>
      <c r="F337" t="s">
        <v>19</v>
      </c>
      <c r="G337" t="s">
        <v>20</v>
      </c>
      <c r="H337" t="s">
        <v>48</v>
      </c>
      <c r="I337" t="s">
        <v>727</v>
      </c>
      <c r="J337">
        <v>929189</v>
      </c>
      <c r="K337">
        <v>4320986</v>
      </c>
      <c r="L337" s="9" t="s">
        <v>32</v>
      </c>
      <c r="M337" t="s">
        <v>726</v>
      </c>
      <c r="N337" t="s">
        <v>22</v>
      </c>
      <c r="O337" t="s">
        <v>302</v>
      </c>
      <c r="P337" t="s">
        <v>324</v>
      </c>
      <c r="Q337" t="s">
        <v>324</v>
      </c>
      <c r="R337" t="s">
        <v>32</v>
      </c>
      <c r="S337" t="s">
        <v>32</v>
      </c>
      <c r="T337" t="s">
        <v>32</v>
      </c>
      <c r="U337" s="6" t="s">
        <v>1913</v>
      </c>
      <c r="V337" s="8">
        <v>527038</v>
      </c>
      <c r="W337" s="17" t="str">
        <f t="shared" si="22"/>
        <v>D8</v>
      </c>
      <c r="X337" s="6" t="s">
        <v>1916</v>
      </c>
      <c r="Y337" s="8">
        <v>3.0754898128787675</v>
      </c>
      <c r="Z337" s="21" t="str">
        <f t="shared" ca="1" si="24"/>
        <v>D8.5</v>
      </c>
      <c r="AA337">
        <v>0</v>
      </c>
      <c r="AB337">
        <v>41.49</v>
      </c>
      <c r="AC337">
        <v>41</v>
      </c>
      <c r="AD337">
        <f t="shared" si="23"/>
        <v>1.1951219512195171E-2</v>
      </c>
    </row>
    <row r="338" spans="1:30" x14ac:dyDescent="0.25">
      <c r="A338" t="s">
        <v>801</v>
      </c>
      <c r="B338" t="s">
        <v>802</v>
      </c>
      <c r="C338" t="s">
        <v>801</v>
      </c>
      <c r="D338" t="s">
        <v>803</v>
      </c>
      <c r="E338" t="s">
        <v>37</v>
      </c>
      <c r="F338" t="s">
        <v>19</v>
      </c>
      <c r="G338" t="s">
        <v>20</v>
      </c>
      <c r="H338" t="s">
        <v>48</v>
      </c>
      <c r="I338" t="s">
        <v>802</v>
      </c>
      <c r="J338">
        <v>772639</v>
      </c>
      <c r="K338">
        <v>4521734</v>
      </c>
      <c r="L338" s="9" t="s">
        <v>32</v>
      </c>
      <c r="M338" t="s">
        <v>801</v>
      </c>
      <c r="N338" t="s">
        <v>22</v>
      </c>
      <c r="O338" t="s">
        <v>23</v>
      </c>
      <c r="P338" t="s">
        <v>24</v>
      </c>
      <c r="Q338" t="s">
        <v>44</v>
      </c>
      <c r="R338" t="s">
        <v>32</v>
      </c>
      <c r="S338" t="s">
        <v>32</v>
      </c>
      <c r="T338" t="s">
        <v>32</v>
      </c>
      <c r="U338" s="6" t="s">
        <v>1913</v>
      </c>
      <c r="V338" s="8">
        <v>396129</v>
      </c>
      <c r="W338" s="17" t="str">
        <f t="shared" si="22"/>
        <v>D8</v>
      </c>
      <c r="X338" s="6" t="s">
        <v>1916</v>
      </c>
      <c r="Y338" s="8">
        <v>1.4868893718965286</v>
      </c>
      <c r="Z338" s="21" t="str">
        <f t="shared" ca="1" si="24"/>
        <v>D8.4</v>
      </c>
      <c r="AA338">
        <v>0</v>
      </c>
      <c r="AB338">
        <v>74.55</v>
      </c>
      <c r="AC338">
        <v>70.09</v>
      </c>
      <c r="AD338">
        <f t="shared" si="23"/>
        <v>6.3632472535311652E-2</v>
      </c>
    </row>
    <row r="339" spans="1:30" x14ac:dyDescent="0.25">
      <c r="A339" t="s">
        <v>809</v>
      </c>
      <c r="B339" t="s">
        <v>810</v>
      </c>
      <c r="C339" t="s">
        <v>809</v>
      </c>
      <c r="D339" t="s">
        <v>811</v>
      </c>
      <c r="E339" t="s">
        <v>37</v>
      </c>
      <c r="F339" t="s">
        <v>19</v>
      </c>
      <c r="G339" t="s">
        <v>20</v>
      </c>
      <c r="H339" t="s">
        <v>48</v>
      </c>
      <c r="I339" t="s">
        <v>810</v>
      </c>
      <c r="J339" t="s">
        <v>812</v>
      </c>
      <c r="K339" t="s">
        <v>813</v>
      </c>
      <c r="L339" s="9" t="s">
        <v>32</v>
      </c>
      <c r="M339" t="s">
        <v>809</v>
      </c>
      <c r="N339" t="s">
        <v>22</v>
      </c>
      <c r="O339" t="s">
        <v>56</v>
      </c>
      <c r="P339" t="s">
        <v>57</v>
      </c>
      <c r="Q339" t="s">
        <v>59</v>
      </c>
      <c r="R339" t="s">
        <v>32</v>
      </c>
      <c r="S339" t="s">
        <v>32</v>
      </c>
      <c r="T339" t="s">
        <v>32</v>
      </c>
      <c r="U339" s="6" t="s">
        <v>1913</v>
      </c>
      <c r="V339" s="8">
        <v>460266</v>
      </c>
      <c r="W339" s="17" t="str">
        <f t="shared" si="22"/>
        <v>D8</v>
      </c>
      <c r="X339" s="6" t="s">
        <v>1916</v>
      </c>
      <c r="Y339" s="8">
        <v>0.92902799685399318</v>
      </c>
      <c r="Z339" s="21" t="str">
        <f t="shared" ca="1" si="24"/>
        <v>D8.4</v>
      </c>
      <c r="AA339">
        <v>0</v>
      </c>
      <c r="AB339">
        <v>17.350000000000001</v>
      </c>
      <c r="AC339">
        <v>18.2</v>
      </c>
      <c r="AD339">
        <f t="shared" si="23"/>
        <v>-4.6703296703296586E-2</v>
      </c>
    </row>
    <row r="340" spans="1:30" x14ac:dyDescent="0.25">
      <c r="A340" t="s">
        <v>821</v>
      </c>
      <c r="B340" t="s">
        <v>822</v>
      </c>
      <c r="C340" t="s">
        <v>821</v>
      </c>
      <c r="D340" t="s">
        <v>823</v>
      </c>
      <c r="E340" t="s">
        <v>37</v>
      </c>
      <c r="F340" t="s">
        <v>19</v>
      </c>
      <c r="G340" t="s">
        <v>20</v>
      </c>
      <c r="H340" t="s">
        <v>48</v>
      </c>
      <c r="I340" t="s">
        <v>822</v>
      </c>
      <c r="J340">
        <v>756334</v>
      </c>
      <c r="K340">
        <v>4207658</v>
      </c>
      <c r="L340" s="9" t="s">
        <v>32</v>
      </c>
      <c r="M340" t="s">
        <v>821</v>
      </c>
      <c r="N340" t="s">
        <v>22</v>
      </c>
      <c r="O340" t="s">
        <v>56</v>
      </c>
      <c r="P340" t="s">
        <v>57</v>
      </c>
      <c r="Q340" t="s">
        <v>59</v>
      </c>
      <c r="R340" t="s">
        <v>32</v>
      </c>
      <c r="S340" t="s">
        <v>32</v>
      </c>
      <c r="T340" t="s">
        <v>32</v>
      </c>
      <c r="U340" s="6" t="s">
        <v>1913</v>
      </c>
      <c r="V340" s="8">
        <v>378552</v>
      </c>
      <c r="W340" s="17" t="str">
        <f t="shared" si="22"/>
        <v>D8</v>
      </c>
      <c r="X340" s="6" t="s">
        <v>1916</v>
      </c>
      <c r="Y340" s="8">
        <v>0.85656660115387051</v>
      </c>
      <c r="Z340" s="21" t="str">
        <f t="shared" ca="1" si="24"/>
        <v>D8.3</v>
      </c>
      <c r="AA340">
        <v>0</v>
      </c>
      <c r="AB340">
        <v>87.05</v>
      </c>
      <c r="AC340">
        <v>88.55</v>
      </c>
      <c r="AD340">
        <f t="shared" si="23"/>
        <v>-1.693958215697346E-2</v>
      </c>
    </row>
    <row r="341" spans="1:30" x14ac:dyDescent="0.25">
      <c r="A341" t="s">
        <v>831</v>
      </c>
      <c r="B341" t="s">
        <v>832</v>
      </c>
      <c r="C341" t="s">
        <v>831</v>
      </c>
      <c r="D341" t="s">
        <v>833</v>
      </c>
      <c r="E341" t="s">
        <v>37</v>
      </c>
      <c r="F341" t="s">
        <v>19</v>
      </c>
      <c r="G341" t="s">
        <v>20</v>
      </c>
      <c r="H341" t="s">
        <v>48</v>
      </c>
      <c r="I341" t="s">
        <v>832</v>
      </c>
      <c r="J341">
        <v>997950</v>
      </c>
      <c r="K341">
        <v>4521637</v>
      </c>
      <c r="L341" s="9" t="s">
        <v>32</v>
      </c>
      <c r="M341" t="s">
        <v>831</v>
      </c>
      <c r="N341" t="s">
        <v>22</v>
      </c>
      <c r="O341" t="s">
        <v>23</v>
      </c>
      <c r="P341" t="s">
        <v>24</v>
      </c>
      <c r="Q341" t="s">
        <v>44</v>
      </c>
      <c r="R341" t="s">
        <v>32</v>
      </c>
      <c r="S341" t="s">
        <v>32</v>
      </c>
      <c r="T341" t="s">
        <v>32</v>
      </c>
      <c r="U341" s="6" t="s">
        <v>1913</v>
      </c>
      <c r="V341" s="8">
        <v>459849</v>
      </c>
      <c r="W341" s="17" t="str">
        <f t="shared" si="22"/>
        <v>D8</v>
      </c>
      <c r="X341" s="6" t="s">
        <v>1916</v>
      </c>
      <c r="Y341" s="8">
        <v>1.5418104638696615</v>
      </c>
      <c r="Z341" s="21" t="str">
        <f t="shared" ca="1" si="24"/>
        <v>D8.4</v>
      </c>
      <c r="AA341">
        <v>0</v>
      </c>
      <c r="AB341">
        <v>48.650000000000006</v>
      </c>
      <c r="AC341">
        <v>48.09</v>
      </c>
      <c r="AD341">
        <f t="shared" si="23"/>
        <v>1.1644832605531341E-2</v>
      </c>
    </row>
    <row r="342" spans="1:30" x14ac:dyDescent="0.25">
      <c r="A342" t="s">
        <v>857</v>
      </c>
      <c r="B342" t="s">
        <v>858</v>
      </c>
      <c r="C342" t="s">
        <v>857</v>
      </c>
      <c r="D342" t="s">
        <v>859</v>
      </c>
      <c r="E342" t="s">
        <v>37</v>
      </c>
      <c r="F342" t="s">
        <v>19</v>
      </c>
      <c r="G342" t="s">
        <v>20</v>
      </c>
      <c r="H342" t="s">
        <v>48</v>
      </c>
      <c r="I342" t="s">
        <v>860</v>
      </c>
      <c r="J342">
        <v>289245</v>
      </c>
      <c r="K342">
        <v>5984273</v>
      </c>
      <c r="L342" s="9" t="s">
        <v>32</v>
      </c>
      <c r="M342" t="s">
        <v>857</v>
      </c>
      <c r="N342" t="s">
        <v>22</v>
      </c>
      <c r="O342" t="s">
        <v>41</v>
      </c>
      <c r="P342" t="s">
        <v>42</v>
      </c>
      <c r="Q342" t="s">
        <v>43</v>
      </c>
      <c r="R342" t="s">
        <v>32</v>
      </c>
      <c r="S342" t="s">
        <v>32</v>
      </c>
      <c r="T342" t="s">
        <v>32</v>
      </c>
      <c r="U342" s="6" t="s">
        <v>1913</v>
      </c>
      <c r="V342" s="8">
        <v>688196</v>
      </c>
      <c r="W342" s="17" t="str">
        <f t="shared" si="22"/>
        <v>D8</v>
      </c>
      <c r="X342" s="6" t="s">
        <v>1916</v>
      </c>
      <c r="Y342" s="8">
        <v>0.19798574824613918</v>
      </c>
      <c r="Z342" s="21" t="str">
        <f t="shared" ca="1" si="24"/>
        <v>D8.1</v>
      </c>
      <c r="AA342">
        <v>0</v>
      </c>
      <c r="AB342">
        <v>6.7700000000000005</v>
      </c>
      <c r="AC342">
        <v>8.1900000000000013</v>
      </c>
      <c r="AD342">
        <f t="shared" si="23"/>
        <v>-0.17338217338217346</v>
      </c>
    </row>
    <row r="343" spans="1:30" x14ac:dyDescent="0.25">
      <c r="A343" t="s">
        <v>880</v>
      </c>
      <c r="B343" t="s">
        <v>881</v>
      </c>
      <c r="C343" t="s">
        <v>880</v>
      </c>
      <c r="D343" t="s">
        <v>882</v>
      </c>
      <c r="E343" t="s">
        <v>37</v>
      </c>
      <c r="F343" t="s">
        <v>19</v>
      </c>
      <c r="G343" t="s">
        <v>20</v>
      </c>
      <c r="H343" t="s">
        <v>48</v>
      </c>
      <c r="I343" t="s">
        <v>881</v>
      </c>
      <c r="J343">
        <v>259250</v>
      </c>
      <c r="K343">
        <v>7144116</v>
      </c>
      <c r="L343" s="9" t="s">
        <v>883</v>
      </c>
      <c r="M343" t="s">
        <v>880</v>
      </c>
      <c r="N343" t="s">
        <v>22</v>
      </c>
      <c r="O343" t="s">
        <v>51</v>
      </c>
      <c r="P343" t="s">
        <v>52</v>
      </c>
      <c r="Q343" t="s">
        <v>52</v>
      </c>
      <c r="R343" t="s">
        <v>883</v>
      </c>
      <c r="S343" t="s">
        <v>884</v>
      </c>
      <c r="T343" t="s">
        <v>885</v>
      </c>
      <c r="U343" s="6" t="s">
        <v>1913</v>
      </c>
      <c r="V343" s="8">
        <v>730405</v>
      </c>
      <c r="W343" s="17" t="str">
        <f t="shared" si="22"/>
        <v>D8</v>
      </c>
      <c r="X343" s="6" t="s">
        <v>1916</v>
      </c>
      <c r="Y343" s="8">
        <v>0.61116777678137468</v>
      </c>
      <c r="Z343" s="21" t="str">
        <f t="shared" ca="1" si="24"/>
        <v>D8.2</v>
      </c>
      <c r="AA343">
        <v>0</v>
      </c>
      <c r="AB343">
        <v>13.21</v>
      </c>
      <c r="AC343">
        <v>12.950000000000001</v>
      </c>
      <c r="AD343">
        <f t="shared" si="23"/>
        <v>2.007722007722006E-2</v>
      </c>
    </row>
    <row r="344" spans="1:30" x14ac:dyDescent="0.25">
      <c r="A344" t="s">
        <v>895</v>
      </c>
      <c r="B344" t="s">
        <v>896</v>
      </c>
      <c r="C344" t="s">
        <v>895</v>
      </c>
      <c r="D344" t="s">
        <v>897</v>
      </c>
      <c r="E344" t="s">
        <v>37</v>
      </c>
      <c r="F344" t="s">
        <v>19</v>
      </c>
      <c r="G344" t="s">
        <v>20</v>
      </c>
      <c r="H344" t="s">
        <v>48</v>
      </c>
      <c r="I344" t="s">
        <v>896</v>
      </c>
      <c r="J344">
        <v>692009</v>
      </c>
      <c r="K344">
        <v>7154104</v>
      </c>
      <c r="L344" s="9" t="s">
        <v>898</v>
      </c>
      <c r="M344" t="s">
        <v>895</v>
      </c>
      <c r="N344" t="s">
        <v>22</v>
      </c>
      <c r="O344" t="s">
        <v>29</v>
      </c>
      <c r="P344" t="s">
        <v>30</v>
      </c>
      <c r="Q344" t="s">
        <v>33</v>
      </c>
      <c r="R344" t="s">
        <v>898</v>
      </c>
      <c r="S344" t="s">
        <v>899</v>
      </c>
      <c r="T344" t="s">
        <v>900</v>
      </c>
      <c r="U344" s="6" t="s">
        <v>1913</v>
      </c>
      <c r="V344" s="8">
        <v>390400</v>
      </c>
      <c r="W344" s="17" t="str">
        <f t="shared" si="22"/>
        <v>D8</v>
      </c>
      <c r="X344" s="6" t="s">
        <v>1916</v>
      </c>
      <c r="Y344" s="8">
        <v>0.8907428278688525</v>
      </c>
      <c r="Z344" s="21" t="str">
        <f t="shared" ca="1" si="24"/>
        <v>D8.4</v>
      </c>
      <c r="AA344">
        <v>0</v>
      </c>
      <c r="AB344">
        <v>16.86</v>
      </c>
      <c r="AC344">
        <v>17.440000000000001</v>
      </c>
      <c r="AD344">
        <f t="shared" si="23"/>
        <v>-3.325688073394506E-2</v>
      </c>
    </row>
    <row r="345" spans="1:30" x14ac:dyDescent="0.25">
      <c r="A345" t="s">
        <v>927</v>
      </c>
      <c r="B345" t="s">
        <v>928</v>
      </c>
      <c r="C345" t="s">
        <v>927</v>
      </c>
      <c r="D345" t="s">
        <v>929</v>
      </c>
      <c r="E345" t="s">
        <v>37</v>
      </c>
      <c r="F345" t="s">
        <v>19</v>
      </c>
      <c r="G345" t="s">
        <v>20</v>
      </c>
      <c r="H345" t="s">
        <v>48</v>
      </c>
      <c r="I345" t="s">
        <v>928</v>
      </c>
      <c r="J345" t="s">
        <v>930</v>
      </c>
      <c r="K345" t="s">
        <v>931</v>
      </c>
      <c r="L345" s="9" t="s">
        <v>32</v>
      </c>
      <c r="M345" t="s">
        <v>927</v>
      </c>
      <c r="N345" t="s">
        <v>22</v>
      </c>
      <c r="O345" t="s">
        <v>23</v>
      </c>
      <c r="P345" t="s">
        <v>24</v>
      </c>
      <c r="Q345" t="s">
        <v>44</v>
      </c>
      <c r="R345" t="s">
        <v>32</v>
      </c>
      <c r="S345" t="s">
        <v>32</v>
      </c>
      <c r="T345" t="s">
        <v>32</v>
      </c>
      <c r="U345" s="6" t="s">
        <v>1913</v>
      </c>
      <c r="V345" s="8">
        <v>395639</v>
      </c>
      <c r="W345" s="17" t="str">
        <f t="shared" si="22"/>
        <v>D8</v>
      </c>
      <c r="X345" s="6" t="s">
        <v>1916</v>
      </c>
      <c r="Y345" s="8">
        <v>1.3643750995225445</v>
      </c>
      <c r="Z345" s="21" t="str">
        <f t="shared" ca="1" si="24"/>
        <v>D8.4</v>
      </c>
      <c r="AA345">
        <v>0</v>
      </c>
      <c r="AB345">
        <v>23</v>
      </c>
      <c r="AC345">
        <v>23.84</v>
      </c>
      <c r="AD345">
        <f t="shared" si="23"/>
        <v>-3.5234899328859051E-2</v>
      </c>
    </row>
    <row r="346" spans="1:30" x14ac:dyDescent="0.25">
      <c r="A346" t="s">
        <v>954</v>
      </c>
      <c r="B346" t="s">
        <v>955</v>
      </c>
      <c r="C346" t="s">
        <v>954</v>
      </c>
      <c r="D346" t="s">
        <v>956</v>
      </c>
      <c r="E346" t="s">
        <v>37</v>
      </c>
      <c r="F346" t="s">
        <v>19</v>
      </c>
      <c r="G346" t="s">
        <v>20</v>
      </c>
      <c r="H346" t="s">
        <v>48</v>
      </c>
      <c r="I346" t="s">
        <v>957</v>
      </c>
      <c r="J346">
        <v>672558</v>
      </c>
      <c r="K346">
        <v>7123546</v>
      </c>
      <c r="L346" s="9" t="s">
        <v>958</v>
      </c>
      <c r="M346" t="s">
        <v>954</v>
      </c>
      <c r="N346" t="s">
        <v>22</v>
      </c>
      <c r="O346" t="s">
        <v>66</v>
      </c>
      <c r="P346" t="s">
        <v>67</v>
      </c>
      <c r="Q346" t="s">
        <v>67</v>
      </c>
      <c r="R346" t="s">
        <v>958</v>
      </c>
      <c r="S346" t="s">
        <v>959</v>
      </c>
      <c r="T346" t="s">
        <v>116</v>
      </c>
      <c r="U346" s="6" t="s">
        <v>1913</v>
      </c>
      <c r="V346" s="8">
        <v>434385</v>
      </c>
      <c r="W346" s="17" t="str">
        <f t="shared" si="22"/>
        <v>D8</v>
      </c>
      <c r="X346" s="6" t="s">
        <v>1916</v>
      </c>
      <c r="Y346" s="8">
        <v>0.88127582674355698</v>
      </c>
      <c r="Z346" s="21" t="str">
        <f t="shared" ca="1" si="24"/>
        <v>D8.3</v>
      </c>
      <c r="AA346">
        <v>0</v>
      </c>
      <c r="AB346">
        <v>15</v>
      </c>
      <c r="AC346">
        <v>14.270000000000001</v>
      </c>
      <c r="AD346">
        <f t="shared" si="23"/>
        <v>5.1156271899088897E-2</v>
      </c>
    </row>
    <row r="347" spans="1:30" x14ac:dyDescent="0.25">
      <c r="A347" t="s">
        <v>1099</v>
      </c>
      <c r="B347" t="s">
        <v>1100</v>
      </c>
      <c r="C347" t="s">
        <v>1099</v>
      </c>
      <c r="D347" t="s">
        <v>1101</v>
      </c>
      <c r="E347" t="s">
        <v>37</v>
      </c>
      <c r="F347" t="s">
        <v>19</v>
      </c>
      <c r="G347" t="s">
        <v>20</v>
      </c>
      <c r="H347" t="s">
        <v>48</v>
      </c>
      <c r="I347" t="s">
        <v>1100</v>
      </c>
      <c r="J347">
        <v>276765</v>
      </c>
      <c r="K347" t="s">
        <v>1102</v>
      </c>
      <c r="L347" s="9" t="s">
        <v>32</v>
      </c>
      <c r="M347" t="s">
        <v>1099</v>
      </c>
      <c r="N347" t="s">
        <v>22</v>
      </c>
      <c r="O347" t="s">
        <v>41</v>
      </c>
      <c r="P347" t="s">
        <v>42</v>
      </c>
      <c r="Q347" t="s">
        <v>43</v>
      </c>
      <c r="R347" t="s">
        <v>32</v>
      </c>
      <c r="S347" t="s">
        <v>32</v>
      </c>
      <c r="T347" t="s">
        <v>32</v>
      </c>
      <c r="U347" s="6" t="s">
        <v>1913</v>
      </c>
      <c r="V347" s="8">
        <v>379907</v>
      </c>
      <c r="W347" s="17" t="str">
        <f t="shared" si="22"/>
        <v>D8</v>
      </c>
      <c r="X347" s="6" t="s">
        <v>1916</v>
      </c>
      <c r="Y347" s="8">
        <v>0.46693269668629428</v>
      </c>
      <c r="Z347" s="21" t="str">
        <f t="shared" ca="1" si="24"/>
        <v>D8.1</v>
      </c>
      <c r="AA347">
        <v>0</v>
      </c>
      <c r="AB347">
        <v>19.3</v>
      </c>
      <c r="AC347">
        <v>18.8</v>
      </c>
      <c r="AD347">
        <f t="shared" si="23"/>
        <v>2.6595744680851064E-2</v>
      </c>
    </row>
    <row r="348" spans="1:30" x14ac:dyDescent="0.25">
      <c r="A348" t="s">
        <v>1131</v>
      </c>
      <c r="B348" t="s">
        <v>1132</v>
      </c>
      <c r="C348" t="s">
        <v>1131</v>
      </c>
      <c r="D348" t="s">
        <v>1133</v>
      </c>
      <c r="E348" t="s">
        <v>37</v>
      </c>
      <c r="F348" t="s">
        <v>19</v>
      </c>
      <c r="G348" t="s">
        <v>20</v>
      </c>
      <c r="H348" t="s">
        <v>48</v>
      </c>
      <c r="I348" t="s">
        <v>1134</v>
      </c>
      <c r="J348">
        <v>672582</v>
      </c>
      <c r="K348">
        <v>5700952</v>
      </c>
      <c r="L348" s="9" t="s">
        <v>32</v>
      </c>
      <c r="M348" t="s">
        <v>1131</v>
      </c>
      <c r="N348" t="s">
        <v>22</v>
      </c>
      <c r="O348" t="s">
        <v>41</v>
      </c>
      <c r="P348" t="s">
        <v>42</v>
      </c>
      <c r="Q348" t="s">
        <v>90</v>
      </c>
      <c r="R348" t="s">
        <v>32</v>
      </c>
      <c r="S348" t="s">
        <v>32</v>
      </c>
      <c r="T348" t="s">
        <v>32</v>
      </c>
      <c r="U348" s="6" t="s">
        <v>1913</v>
      </c>
      <c r="V348" s="4">
        <v>474720.81650000002</v>
      </c>
      <c r="W348" s="17" t="str">
        <f t="shared" si="22"/>
        <v>D8</v>
      </c>
      <c r="X348" s="6" t="s">
        <v>1916</v>
      </c>
      <c r="Y348" s="8">
        <v>0.61966947682817697</v>
      </c>
      <c r="Z348" s="21" t="str">
        <f t="shared" ca="1" si="24"/>
        <v>D8.2</v>
      </c>
      <c r="AA348">
        <v>0</v>
      </c>
      <c r="AB348">
        <v>70.900000000000006</v>
      </c>
      <c r="AC348">
        <v>64.5</v>
      </c>
      <c r="AD348">
        <f t="shared" si="23"/>
        <v>9.9224806201550469E-2</v>
      </c>
    </row>
    <row r="349" spans="1:30" x14ac:dyDescent="0.25">
      <c r="A349" t="s">
        <v>1135</v>
      </c>
      <c r="B349" t="s">
        <v>1136</v>
      </c>
      <c r="C349" t="s">
        <v>1135</v>
      </c>
      <c r="D349" t="s">
        <v>1137</v>
      </c>
      <c r="E349" t="s">
        <v>37</v>
      </c>
      <c r="F349" t="s">
        <v>19</v>
      </c>
      <c r="G349" t="s">
        <v>20</v>
      </c>
      <c r="H349" t="s">
        <v>48</v>
      </c>
      <c r="I349" t="s">
        <v>1136</v>
      </c>
      <c r="J349">
        <v>866097</v>
      </c>
      <c r="K349">
        <v>7444203</v>
      </c>
      <c r="L349" s="9" t="s">
        <v>1138</v>
      </c>
      <c r="M349" t="s">
        <v>1135</v>
      </c>
      <c r="N349" t="s">
        <v>22</v>
      </c>
      <c r="O349" t="s">
        <v>41</v>
      </c>
      <c r="P349" t="s">
        <v>42</v>
      </c>
      <c r="Q349" t="s">
        <v>90</v>
      </c>
      <c r="R349" t="s">
        <v>1138</v>
      </c>
      <c r="S349" t="s">
        <v>1139</v>
      </c>
      <c r="T349" t="s">
        <v>1140</v>
      </c>
      <c r="U349" s="6" t="s">
        <v>1913</v>
      </c>
      <c r="V349" s="8">
        <v>775835</v>
      </c>
      <c r="W349" s="17" t="str">
        <f t="shared" si="22"/>
        <v>D8</v>
      </c>
      <c r="X349" s="6" t="s">
        <v>1916</v>
      </c>
      <c r="Y349" s="8">
        <v>0.84762997286794228</v>
      </c>
      <c r="Z349" s="21" t="str">
        <f t="shared" ca="1" si="24"/>
        <v>D8.3</v>
      </c>
      <c r="AA349">
        <v>0</v>
      </c>
      <c r="AB349">
        <v>117.30000000000001</v>
      </c>
      <c r="AC349">
        <v>111.66000000000001</v>
      </c>
      <c r="AD349">
        <f t="shared" si="23"/>
        <v>5.051047823750672E-2</v>
      </c>
    </row>
    <row r="350" spans="1:30" x14ac:dyDescent="0.25">
      <c r="A350" t="s">
        <v>1210</v>
      </c>
      <c r="B350" t="s">
        <v>1211</v>
      </c>
      <c r="C350" t="s">
        <v>1210</v>
      </c>
      <c r="D350" t="s">
        <v>1212</v>
      </c>
      <c r="E350" t="s">
        <v>37</v>
      </c>
      <c r="F350" t="s">
        <v>19</v>
      </c>
      <c r="G350" t="s">
        <v>20</v>
      </c>
      <c r="H350" t="s">
        <v>48</v>
      </c>
      <c r="I350" t="s">
        <v>1213</v>
      </c>
      <c r="J350">
        <v>772644</v>
      </c>
      <c r="K350">
        <v>5724048</v>
      </c>
      <c r="L350" s="9" t="s">
        <v>32</v>
      </c>
      <c r="M350" t="s">
        <v>1210</v>
      </c>
      <c r="N350" t="s">
        <v>22</v>
      </c>
      <c r="O350" t="s">
        <v>29</v>
      </c>
      <c r="P350" t="s">
        <v>30</v>
      </c>
      <c r="Q350" t="s">
        <v>33</v>
      </c>
      <c r="R350" t="s">
        <v>32</v>
      </c>
      <c r="S350" t="s">
        <v>32</v>
      </c>
      <c r="T350" t="s">
        <v>32</v>
      </c>
      <c r="U350" s="6" t="s">
        <v>1913</v>
      </c>
      <c r="V350" s="8">
        <v>541313</v>
      </c>
      <c r="W350" s="17" t="str">
        <f t="shared" si="22"/>
        <v>D8</v>
      </c>
      <c r="X350" s="6" t="s">
        <v>1916</v>
      </c>
      <c r="Y350" s="8">
        <v>0.80652967876256432</v>
      </c>
      <c r="Z350" s="21" t="str">
        <f t="shared" ca="1" si="24"/>
        <v>D8.3</v>
      </c>
      <c r="AA350">
        <v>0</v>
      </c>
      <c r="AB350">
        <v>13</v>
      </c>
      <c r="AC350">
        <v>13.8</v>
      </c>
      <c r="AD350">
        <f t="shared" si="23"/>
        <v>-5.7971014492753672E-2</v>
      </c>
    </row>
    <row r="351" spans="1:30" x14ac:dyDescent="0.25">
      <c r="A351" t="s">
        <v>1250</v>
      </c>
      <c r="B351" t="s">
        <v>1251</v>
      </c>
      <c r="C351" t="s">
        <v>1250</v>
      </c>
      <c r="D351" t="s">
        <v>1252</v>
      </c>
      <c r="E351" t="s">
        <v>37</v>
      </c>
      <c r="F351" t="s">
        <v>19</v>
      </c>
      <c r="G351" t="s">
        <v>20</v>
      </c>
      <c r="H351" t="s">
        <v>48</v>
      </c>
      <c r="I351" t="s">
        <v>1253</v>
      </c>
      <c r="J351">
        <v>936590</v>
      </c>
      <c r="K351">
        <v>5481202</v>
      </c>
      <c r="L351" s="9" t="s">
        <v>1254</v>
      </c>
      <c r="M351" t="s">
        <v>1250</v>
      </c>
      <c r="N351" t="s">
        <v>22</v>
      </c>
      <c r="O351" t="s">
        <v>29</v>
      </c>
      <c r="P351" t="s">
        <v>30</v>
      </c>
      <c r="Q351" t="s">
        <v>33</v>
      </c>
      <c r="R351" t="s">
        <v>1254</v>
      </c>
      <c r="S351" t="s">
        <v>1255</v>
      </c>
      <c r="T351" t="s">
        <v>187</v>
      </c>
      <c r="U351" s="6" t="s">
        <v>1913</v>
      </c>
      <c r="V351" s="8">
        <v>518303</v>
      </c>
      <c r="W351" s="17" t="str">
        <f t="shared" si="22"/>
        <v>D8</v>
      </c>
      <c r="X351" s="6" t="s">
        <v>1916</v>
      </c>
      <c r="Y351" s="8">
        <v>0.85432652328850112</v>
      </c>
      <c r="Z351" s="21" t="str">
        <f t="shared" ca="1" si="24"/>
        <v>D8.3</v>
      </c>
      <c r="AA351">
        <v>0</v>
      </c>
      <c r="AB351">
        <v>23.200000000000003</v>
      </c>
      <c r="AC351">
        <v>25.19</v>
      </c>
      <c r="AD351">
        <f t="shared" si="23"/>
        <v>-7.8999603017070194E-2</v>
      </c>
    </row>
    <row r="352" spans="1:30" x14ac:dyDescent="0.25">
      <c r="A352" t="s">
        <v>1347</v>
      </c>
      <c r="B352" t="s">
        <v>1348</v>
      </c>
      <c r="C352" t="s">
        <v>1347</v>
      </c>
      <c r="D352" t="s">
        <v>1349</v>
      </c>
      <c r="E352" t="s">
        <v>37</v>
      </c>
      <c r="F352" t="s">
        <v>19</v>
      </c>
      <c r="G352" t="s">
        <v>20</v>
      </c>
      <c r="H352" t="s">
        <v>48</v>
      </c>
      <c r="I352" t="s">
        <v>1348</v>
      </c>
      <c r="J352">
        <v>289270</v>
      </c>
      <c r="K352">
        <v>5996126</v>
      </c>
      <c r="L352" s="9" t="s">
        <v>1350</v>
      </c>
      <c r="M352" t="s">
        <v>1347</v>
      </c>
      <c r="N352" t="s">
        <v>22</v>
      </c>
      <c r="O352" t="s">
        <v>23</v>
      </c>
      <c r="P352" t="s">
        <v>24</v>
      </c>
      <c r="Q352" t="s">
        <v>25</v>
      </c>
      <c r="R352" t="s">
        <v>1350</v>
      </c>
      <c r="S352" t="s">
        <v>1351</v>
      </c>
      <c r="T352" t="s">
        <v>250</v>
      </c>
      <c r="U352" s="6" t="s">
        <v>1913</v>
      </c>
      <c r="V352" s="8">
        <v>560951</v>
      </c>
      <c r="W352" s="17" t="str">
        <f t="shared" si="22"/>
        <v>D8</v>
      </c>
      <c r="X352" s="6" t="s">
        <v>1916</v>
      </c>
      <c r="Y352" s="8">
        <v>0.88630914286631091</v>
      </c>
      <c r="Z352" s="21" t="str">
        <f t="shared" ca="1" si="24"/>
        <v>D8.3</v>
      </c>
      <c r="AA352">
        <v>0</v>
      </c>
      <c r="AB352">
        <v>7.73</v>
      </c>
      <c r="AC352">
        <v>7.0500000000000007</v>
      </c>
      <c r="AD352">
        <f t="shared" si="23"/>
        <v>9.6453900709219803E-2</v>
      </c>
    </row>
    <row r="353" spans="1:30" x14ac:dyDescent="0.25">
      <c r="A353" t="s">
        <v>1539</v>
      </c>
      <c r="B353" t="s">
        <v>1540</v>
      </c>
      <c r="C353" t="s">
        <v>1539</v>
      </c>
      <c r="D353" t="s">
        <v>1541</v>
      </c>
      <c r="E353" t="s">
        <v>37</v>
      </c>
      <c r="F353" t="s">
        <v>19</v>
      </c>
      <c r="G353" t="s">
        <v>20</v>
      </c>
      <c r="H353" t="s">
        <v>48</v>
      </c>
      <c r="I353" t="s">
        <v>1540</v>
      </c>
      <c r="J353">
        <v>905893</v>
      </c>
      <c r="K353">
        <v>4899572</v>
      </c>
      <c r="L353" s="9" t="s">
        <v>32</v>
      </c>
      <c r="M353" t="s">
        <v>1539</v>
      </c>
      <c r="N353" t="s">
        <v>22</v>
      </c>
      <c r="O353" t="s">
        <v>106</v>
      </c>
      <c r="P353" t="s">
        <v>107</v>
      </c>
      <c r="Q353" t="s">
        <v>108</v>
      </c>
      <c r="R353" t="s">
        <v>32</v>
      </c>
      <c r="S353" t="s">
        <v>32</v>
      </c>
      <c r="T353" t="s">
        <v>32</v>
      </c>
      <c r="U353" s="6" t="s">
        <v>1913</v>
      </c>
      <c r="V353" s="8">
        <v>382658</v>
      </c>
      <c r="W353" s="17" t="str">
        <f t="shared" si="22"/>
        <v>D8</v>
      </c>
      <c r="X353" s="6" t="s">
        <v>1916</v>
      </c>
      <c r="Y353" s="8">
        <v>0.58908477021256578</v>
      </c>
      <c r="Z353" s="21" t="str">
        <f t="shared" ca="1" si="24"/>
        <v>D8.2</v>
      </c>
      <c r="AA353">
        <v>0</v>
      </c>
      <c r="AB353">
        <v>167.01000000000002</v>
      </c>
      <c r="AC353">
        <v>180</v>
      </c>
      <c r="AD353">
        <f t="shared" si="23"/>
        <v>-7.216666666666656E-2</v>
      </c>
    </row>
    <row r="354" spans="1:30" x14ac:dyDescent="0.25">
      <c r="A354" t="s">
        <v>1567</v>
      </c>
      <c r="B354" t="s">
        <v>1568</v>
      </c>
      <c r="C354" t="s">
        <v>1567</v>
      </c>
      <c r="D354" t="s">
        <v>1568</v>
      </c>
      <c r="E354" t="s">
        <v>37</v>
      </c>
      <c r="F354" t="s">
        <v>19</v>
      </c>
      <c r="G354" t="s">
        <v>20</v>
      </c>
      <c r="H354" t="s">
        <v>48</v>
      </c>
      <c r="I354" t="s">
        <v>1568</v>
      </c>
      <c r="J354" t="s">
        <v>1569</v>
      </c>
      <c r="K354" t="s">
        <v>1570</v>
      </c>
      <c r="L354" s="9" t="s">
        <v>32</v>
      </c>
      <c r="M354" t="s">
        <v>1567</v>
      </c>
      <c r="N354" t="s">
        <v>22</v>
      </c>
      <c r="O354" t="s">
        <v>29</v>
      </c>
      <c r="P354" t="s">
        <v>30</v>
      </c>
      <c r="Q354" t="s">
        <v>33</v>
      </c>
      <c r="R354" t="s">
        <v>32</v>
      </c>
      <c r="S354" t="s">
        <v>32</v>
      </c>
      <c r="T354" t="s">
        <v>32</v>
      </c>
      <c r="U354" s="6" t="s">
        <v>1913</v>
      </c>
      <c r="V354" s="8">
        <v>644251</v>
      </c>
      <c r="W354" s="17" t="str">
        <f t="shared" si="22"/>
        <v>D8</v>
      </c>
      <c r="X354" s="6" t="s">
        <v>1916</v>
      </c>
      <c r="Y354" s="8">
        <v>0.64152015285967734</v>
      </c>
      <c r="Z354" s="21" t="str">
        <f t="shared" ca="1" si="24"/>
        <v>D8.2</v>
      </c>
      <c r="AA354">
        <v>0</v>
      </c>
      <c r="AB354">
        <v>25.96</v>
      </c>
      <c r="AC354">
        <v>25</v>
      </c>
      <c r="AD354">
        <f t="shared" si="23"/>
        <v>3.8400000000000031E-2</v>
      </c>
    </row>
    <row r="355" spans="1:30" x14ac:dyDescent="0.25">
      <c r="A355" t="s">
        <v>1687</v>
      </c>
      <c r="B355" t="s">
        <v>1688</v>
      </c>
      <c r="C355" t="s">
        <v>1687</v>
      </c>
      <c r="D355" t="s">
        <v>1689</v>
      </c>
      <c r="E355" t="s">
        <v>37</v>
      </c>
      <c r="F355" t="s">
        <v>19</v>
      </c>
      <c r="G355" t="s">
        <v>20</v>
      </c>
      <c r="H355" t="s">
        <v>48</v>
      </c>
      <c r="I355" t="s">
        <v>1688</v>
      </c>
      <c r="J355">
        <v>685132</v>
      </c>
      <c r="K355" t="s">
        <v>1690</v>
      </c>
      <c r="L355" s="9" t="s">
        <v>32</v>
      </c>
      <c r="M355" t="s">
        <v>1687</v>
      </c>
      <c r="N355" t="s">
        <v>22</v>
      </c>
      <c r="O355" t="s">
        <v>51</v>
      </c>
      <c r="P355" t="s">
        <v>52</v>
      </c>
      <c r="Q355" t="s">
        <v>52</v>
      </c>
      <c r="R355" t="s">
        <v>32</v>
      </c>
      <c r="S355" t="s">
        <v>32</v>
      </c>
      <c r="T355" t="s">
        <v>32</v>
      </c>
      <c r="U355" s="6" t="s">
        <v>1913</v>
      </c>
      <c r="V355" s="8">
        <v>740736</v>
      </c>
      <c r="W355" s="17" t="str">
        <f t="shared" si="22"/>
        <v>D8</v>
      </c>
      <c r="X355" s="6" t="s">
        <v>1916</v>
      </c>
      <c r="Y355" s="8">
        <v>0.30905342794193885</v>
      </c>
      <c r="Z355" s="21" t="str">
        <f t="shared" ca="1" si="24"/>
        <v>D8.1</v>
      </c>
      <c r="AA355">
        <v>0</v>
      </c>
      <c r="AB355">
        <v>56.7</v>
      </c>
      <c r="AC355">
        <v>54.25</v>
      </c>
      <c r="AD355">
        <f t="shared" si="23"/>
        <v>4.5161290322580698E-2</v>
      </c>
    </row>
    <row r="356" spans="1:30" x14ac:dyDescent="0.25">
      <c r="A356" t="s">
        <v>1691</v>
      </c>
      <c r="B356" t="s">
        <v>1692</v>
      </c>
      <c r="C356" t="s">
        <v>1691</v>
      </c>
      <c r="D356" t="s">
        <v>1693</v>
      </c>
      <c r="E356" t="s">
        <v>37</v>
      </c>
      <c r="F356" t="s">
        <v>19</v>
      </c>
      <c r="G356" t="s">
        <v>20</v>
      </c>
      <c r="H356" t="s">
        <v>48</v>
      </c>
      <c r="I356" t="s">
        <v>1692</v>
      </c>
      <c r="J356">
        <v>681804</v>
      </c>
      <c r="K356" t="s">
        <v>1694</v>
      </c>
      <c r="L356" s="9" t="s">
        <v>32</v>
      </c>
      <c r="M356" t="s">
        <v>1691</v>
      </c>
      <c r="N356" t="s">
        <v>22</v>
      </c>
      <c r="O356" t="s">
        <v>29</v>
      </c>
      <c r="P356" t="s">
        <v>30</v>
      </c>
      <c r="Q356" t="s">
        <v>33</v>
      </c>
      <c r="R356" t="s">
        <v>32</v>
      </c>
      <c r="S356" t="s">
        <v>32</v>
      </c>
      <c r="T356" t="s">
        <v>32</v>
      </c>
      <c r="U356" s="6" t="s">
        <v>1913</v>
      </c>
      <c r="V356" s="8">
        <v>688839</v>
      </c>
      <c r="W356" s="17" t="str">
        <f t="shared" si="22"/>
        <v>D8</v>
      </c>
      <c r="X356" s="6" t="s">
        <v>1916</v>
      </c>
      <c r="Y356" s="8">
        <v>0.55687758678007493</v>
      </c>
      <c r="Z356" s="21" t="str">
        <f t="shared" ca="1" si="24"/>
        <v>D8.2</v>
      </c>
      <c r="AA356">
        <v>0</v>
      </c>
      <c r="AB356">
        <v>59.59</v>
      </c>
      <c r="AC356">
        <v>53.38</v>
      </c>
      <c r="AD356">
        <f t="shared" si="23"/>
        <v>0.11633570625702511</v>
      </c>
    </row>
    <row r="357" spans="1:30" x14ac:dyDescent="0.25">
      <c r="A357" t="s">
        <v>1753</v>
      </c>
      <c r="B357" t="s">
        <v>1754</v>
      </c>
      <c r="C357" t="s">
        <v>1753</v>
      </c>
      <c r="D357" t="s">
        <v>1755</v>
      </c>
      <c r="E357" t="s">
        <v>37</v>
      </c>
      <c r="F357" t="s">
        <v>19</v>
      </c>
      <c r="G357" t="s">
        <v>20</v>
      </c>
      <c r="H357" t="s">
        <v>48</v>
      </c>
      <c r="I357" t="s">
        <v>1754</v>
      </c>
      <c r="J357" t="s">
        <v>1756</v>
      </c>
      <c r="K357" t="s">
        <v>1757</v>
      </c>
      <c r="L357" s="9" t="s">
        <v>32</v>
      </c>
      <c r="M357" t="s">
        <v>1753</v>
      </c>
      <c r="N357" t="s">
        <v>22</v>
      </c>
      <c r="O357" t="s">
        <v>56</v>
      </c>
      <c r="P357" t="s">
        <v>57</v>
      </c>
      <c r="Q357" t="s">
        <v>59</v>
      </c>
      <c r="R357" t="s">
        <v>32</v>
      </c>
      <c r="S357" t="s">
        <v>32</v>
      </c>
      <c r="T357" t="s">
        <v>32</v>
      </c>
      <c r="U357" s="6" t="s">
        <v>1913</v>
      </c>
      <c r="V357" s="8">
        <v>515124</v>
      </c>
      <c r="W357" s="17" t="str">
        <f t="shared" si="22"/>
        <v>D8</v>
      </c>
      <c r="X357" s="6" t="s">
        <v>1916</v>
      </c>
      <c r="Y357" s="8">
        <v>0.37786241759265732</v>
      </c>
      <c r="Z357" s="21" t="str">
        <f t="shared" ca="1" si="24"/>
        <v>D8.1</v>
      </c>
      <c r="AA357">
        <v>0</v>
      </c>
      <c r="AB357">
        <v>21.52</v>
      </c>
      <c r="AC357">
        <v>20.400000000000002</v>
      </c>
      <c r="AD357">
        <f t="shared" si="23"/>
        <v>5.4901960784313593E-2</v>
      </c>
    </row>
    <row r="358" spans="1:30" x14ac:dyDescent="0.25">
      <c r="A358" t="s">
        <v>98</v>
      </c>
      <c r="B358" t="s">
        <v>99</v>
      </c>
      <c r="C358" t="s">
        <v>98</v>
      </c>
      <c r="D358" t="s">
        <v>100</v>
      </c>
      <c r="E358" t="s">
        <v>101</v>
      </c>
      <c r="F358" t="s">
        <v>19</v>
      </c>
      <c r="G358" t="s">
        <v>20</v>
      </c>
      <c r="H358" t="s">
        <v>60</v>
      </c>
      <c r="I358" t="s">
        <v>102</v>
      </c>
      <c r="J358">
        <v>929286</v>
      </c>
      <c r="K358">
        <v>4916039</v>
      </c>
      <c r="L358" s="9" t="s">
        <v>103</v>
      </c>
      <c r="M358" t="s">
        <v>98</v>
      </c>
      <c r="N358" t="s">
        <v>22</v>
      </c>
      <c r="O358" t="s">
        <v>23</v>
      </c>
      <c r="P358" t="s">
        <v>24</v>
      </c>
      <c r="Q358" t="s">
        <v>61</v>
      </c>
      <c r="R358" t="s">
        <v>103</v>
      </c>
      <c r="S358" t="s">
        <v>104</v>
      </c>
      <c r="T358" t="s">
        <v>105</v>
      </c>
      <c r="U358" s="6" t="s">
        <v>1913</v>
      </c>
      <c r="V358" s="8">
        <v>2245755</v>
      </c>
      <c r="W358" s="17" t="str">
        <f t="shared" si="22"/>
        <v>D9</v>
      </c>
      <c r="X358" s="6" t="s">
        <v>1916</v>
      </c>
      <c r="Y358" s="8">
        <v>0.99832795652241679</v>
      </c>
      <c r="Z358" s="21" t="str">
        <f t="shared" ca="1" si="24"/>
        <v>D9.4</v>
      </c>
      <c r="AA358">
        <v>0</v>
      </c>
      <c r="AB358">
        <v>8.532</v>
      </c>
      <c r="AC358">
        <v>7.5860000000000003</v>
      </c>
      <c r="AD358">
        <f t="shared" si="23"/>
        <v>0.12470340100184546</v>
      </c>
    </row>
    <row r="359" spans="1:30" x14ac:dyDescent="0.25">
      <c r="A359" t="s">
        <v>145</v>
      </c>
      <c r="B359" t="s">
        <v>146</v>
      </c>
      <c r="C359" t="s">
        <v>145</v>
      </c>
      <c r="D359" t="s">
        <v>147</v>
      </c>
      <c r="E359" t="s">
        <v>37</v>
      </c>
      <c r="F359" t="s">
        <v>19</v>
      </c>
      <c r="G359" t="s">
        <v>20</v>
      </c>
      <c r="H359" t="s">
        <v>60</v>
      </c>
      <c r="I359" t="s">
        <v>146</v>
      </c>
      <c r="J359">
        <v>772684</v>
      </c>
      <c r="K359">
        <v>4821638</v>
      </c>
      <c r="L359" s="9" t="s">
        <v>148</v>
      </c>
      <c r="M359" t="s">
        <v>145</v>
      </c>
      <c r="N359" t="s">
        <v>22</v>
      </c>
      <c r="O359" t="s">
        <v>56</v>
      </c>
      <c r="P359" t="s">
        <v>57</v>
      </c>
      <c r="Q359" t="s">
        <v>59</v>
      </c>
      <c r="R359" t="s">
        <v>148</v>
      </c>
      <c r="S359" t="s">
        <v>149</v>
      </c>
      <c r="T359" t="s">
        <v>150</v>
      </c>
      <c r="U359" s="6" t="s">
        <v>1913</v>
      </c>
      <c r="V359" s="8">
        <v>1415224</v>
      </c>
      <c r="W359" s="17" t="str">
        <f t="shared" si="22"/>
        <v>D9</v>
      </c>
      <c r="X359" s="6" t="s">
        <v>1916</v>
      </c>
      <c r="Y359" s="8">
        <v>0.72334838866497464</v>
      </c>
      <c r="Z359" s="21" t="str">
        <f t="shared" ca="1" si="24"/>
        <v>D9.3</v>
      </c>
      <c r="AA359">
        <v>0</v>
      </c>
      <c r="AB359">
        <v>130.75</v>
      </c>
      <c r="AC359">
        <v>128</v>
      </c>
      <c r="AD359">
        <f t="shared" si="23"/>
        <v>2.1484375E-2</v>
      </c>
    </row>
    <row r="360" spans="1:30" x14ac:dyDescent="0.25">
      <c r="A360" t="s">
        <v>154</v>
      </c>
      <c r="B360" t="s">
        <v>155</v>
      </c>
      <c r="C360" t="s">
        <v>154</v>
      </c>
      <c r="D360" t="s">
        <v>156</v>
      </c>
      <c r="E360" t="s">
        <v>37</v>
      </c>
      <c r="F360" t="s">
        <v>19</v>
      </c>
      <c r="G360" t="s">
        <v>20</v>
      </c>
      <c r="H360" t="s">
        <v>60</v>
      </c>
      <c r="I360" t="s">
        <v>155</v>
      </c>
      <c r="J360">
        <v>692445</v>
      </c>
      <c r="K360">
        <v>5608915</v>
      </c>
      <c r="L360" s="9" t="s">
        <v>157</v>
      </c>
      <c r="M360" t="s">
        <v>154</v>
      </c>
      <c r="N360" t="s">
        <v>22</v>
      </c>
      <c r="O360" t="s">
        <v>66</v>
      </c>
      <c r="P360" t="s">
        <v>67</v>
      </c>
      <c r="Q360" t="s">
        <v>67</v>
      </c>
      <c r="R360" t="s">
        <v>157</v>
      </c>
      <c r="S360" t="s">
        <v>158</v>
      </c>
      <c r="T360" t="s">
        <v>159</v>
      </c>
      <c r="U360" s="6" t="s">
        <v>1913</v>
      </c>
      <c r="V360" s="8">
        <v>1065207</v>
      </c>
      <c r="W360" s="17" t="str">
        <f t="shared" si="22"/>
        <v>D9</v>
      </c>
      <c r="X360" s="6" t="s">
        <v>1916</v>
      </c>
      <c r="Y360" s="8">
        <v>0.47053014108994778</v>
      </c>
      <c r="Z360" s="21" t="str">
        <f t="shared" ca="1" si="24"/>
        <v>D9.2</v>
      </c>
      <c r="AA360">
        <v>0</v>
      </c>
      <c r="AB360">
        <v>33.445</v>
      </c>
      <c r="AC360">
        <v>33</v>
      </c>
      <c r="AD360">
        <f t="shared" si="23"/>
        <v>1.3484848484848494E-2</v>
      </c>
    </row>
    <row r="361" spans="1:30" x14ac:dyDescent="0.25">
      <c r="A361" t="s">
        <v>188</v>
      </c>
      <c r="B361" t="s">
        <v>189</v>
      </c>
      <c r="C361" t="s">
        <v>188</v>
      </c>
      <c r="D361" t="s">
        <v>190</v>
      </c>
      <c r="E361" t="s">
        <v>37</v>
      </c>
      <c r="F361" t="s">
        <v>19</v>
      </c>
      <c r="G361" t="s">
        <v>20</v>
      </c>
      <c r="H361" t="s">
        <v>60</v>
      </c>
      <c r="I361" t="s">
        <v>191</v>
      </c>
      <c r="J361">
        <v>936795</v>
      </c>
      <c r="K361">
        <v>4085003</v>
      </c>
      <c r="L361" s="9" t="s">
        <v>32</v>
      </c>
      <c r="M361" t="s">
        <v>188</v>
      </c>
      <c r="N361" t="s">
        <v>22</v>
      </c>
      <c r="O361" t="s">
        <v>56</v>
      </c>
      <c r="P361" t="s">
        <v>57</v>
      </c>
      <c r="Q361" t="s">
        <v>58</v>
      </c>
      <c r="R361" t="s">
        <v>32</v>
      </c>
      <c r="S361" t="s">
        <v>32</v>
      </c>
      <c r="T361" t="s">
        <v>32</v>
      </c>
      <c r="U361" s="6" t="s">
        <v>1913</v>
      </c>
      <c r="V361" s="8">
        <v>1232506</v>
      </c>
      <c r="W361" s="17" t="str">
        <f t="shared" si="22"/>
        <v>D9</v>
      </c>
      <c r="X361" s="6" t="s">
        <v>1916</v>
      </c>
      <c r="Y361" s="8">
        <v>0.77318812241076307</v>
      </c>
      <c r="Z361" s="21" t="str">
        <f t="shared" ca="1" si="24"/>
        <v>D9.3</v>
      </c>
      <c r="AA361">
        <v>0</v>
      </c>
      <c r="AB361">
        <v>4670</v>
      </c>
      <c r="AC361">
        <v>4630</v>
      </c>
      <c r="AD361">
        <f t="shared" si="23"/>
        <v>8.6393088552915772E-3</v>
      </c>
    </row>
    <row r="362" spans="1:30" x14ac:dyDescent="0.25">
      <c r="A362" t="s">
        <v>306</v>
      </c>
      <c r="B362" t="s">
        <v>307</v>
      </c>
      <c r="C362" t="s">
        <v>306</v>
      </c>
      <c r="D362" t="s">
        <v>308</v>
      </c>
      <c r="E362" t="s">
        <v>37</v>
      </c>
      <c r="F362" t="s">
        <v>19</v>
      </c>
      <c r="G362" t="s">
        <v>20</v>
      </c>
      <c r="H362" t="s">
        <v>48</v>
      </c>
      <c r="I362" t="s">
        <v>307</v>
      </c>
      <c r="J362">
        <v>755323</v>
      </c>
      <c r="K362">
        <v>7622043</v>
      </c>
      <c r="L362" s="9" t="s">
        <v>309</v>
      </c>
      <c r="M362" t="s">
        <v>306</v>
      </c>
      <c r="N362" t="s">
        <v>22</v>
      </c>
      <c r="O362" t="s">
        <v>51</v>
      </c>
      <c r="P362" t="s">
        <v>52</v>
      </c>
      <c r="Q362" t="s">
        <v>52</v>
      </c>
      <c r="R362" t="s">
        <v>309</v>
      </c>
      <c r="S362" t="s">
        <v>310</v>
      </c>
      <c r="T362" t="s">
        <v>201</v>
      </c>
      <c r="U362" s="6" t="s">
        <v>1913</v>
      </c>
      <c r="V362" s="8">
        <v>994912</v>
      </c>
      <c r="W362" s="17" t="str">
        <f t="shared" si="22"/>
        <v>D9</v>
      </c>
      <c r="X362" s="6" t="s">
        <v>1916</v>
      </c>
      <c r="Y362" s="8">
        <v>0.39370718214274225</v>
      </c>
      <c r="Z362" s="21" t="str">
        <f t="shared" ca="1" si="24"/>
        <v>D9.1</v>
      </c>
      <c r="AA362">
        <v>0</v>
      </c>
      <c r="AB362">
        <v>52.5</v>
      </c>
      <c r="AC362">
        <v>51.24</v>
      </c>
      <c r="AD362">
        <f t="shared" si="23"/>
        <v>2.4590163934426191E-2</v>
      </c>
    </row>
    <row r="363" spans="1:30" x14ac:dyDescent="0.25">
      <c r="A363" t="s">
        <v>314</v>
      </c>
      <c r="B363" t="s">
        <v>315</v>
      </c>
      <c r="C363" t="s">
        <v>314</v>
      </c>
      <c r="D363" t="s">
        <v>316</v>
      </c>
      <c r="E363" t="s">
        <v>37</v>
      </c>
      <c r="F363" t="s">
        <v>19</v>
      </c>
      <c r="G363" t="s">
        <v>20</v>
      </c>
      <c r="H363" t="s">
        <v>48</v>
      </c>
      <c r="I363" t="s">
        <v>315</v>
      </c>
      <c r="J363">
        <v>992701</v>
      </c>
      <c r="K363">
        <v>4356925</v>
      </c>
      <c r="L363" s="9" t="s">
        <v>317</v>
      </c>
      <c r="M363" t="s">
        <v>314</v>
      </c>
      <c r="N363" t="s">
        <v>22</v>
      </c>
      <c r="O363" t="s">
        <v>41</v>
      </c>
      <c r="P363" t="s">
        <v>42</v>
      </c>
      <c r="Q363" t="s">
        <v>90</v>
      </c>
      <c r="R363" t="s">
        <v>317</v>
      </c>
      <c r="S363" t="s">
        <v>318</v>
      </c>
      <c r="T363" t="s">
        <v>319</v>
      </c>
      <c r="U363" s="6" t="s">
        <v>1913</v>
      </c>
      <c r="V363" s="8">
        <v>789100</v>
      </c>
      <c r="W363" s="17" t="str">
        <f t="shared" si="22"/>
        <v>D9</v>
      </c>
      <c r="X363" s="6" t="s">
        <v>1916</v>
      </c>
      <c r="Y363" s="8">
        <v>1.3969268787225955</v>
      </c>
      <c r="Z363" s="21" t="str">
        <f t="shared" ca="1" si="24"/>
        <v>D9.5</v>
      </c>
      <c r="AA363">
        <v>0</v>
      </c>
      <c r="AB363">
        <v>60</v>
      </c>
      <c r="AC363">
        <v>56.300000000000004</v>
      </c>
      <c r="AD363">
        <f t="shared" si="23"/>
        <v>6.5719360568383581E-2</v>
      </c>
    </row>
    <row r="364" spans="1:30" x14ac:dyDescent="0.25">
      <c r="A364" t="s">
        <v>320</v>
      </c>
      <c r="B364" t="s">
        <v>321</v>
      </c>
      <c r="C364" t="s">
        <v>320</v>
      </c>
      <c r="D364" t="s">
        <v>322</v>
      </c>
      <c r="E364" t="s">
        <v>37</v>
      </c>
      <c r="F364" t="s">
        <v>19</v>
      </c>
      <c r="G364" t="s">
        <v>20</v>
      </c>
      <c r="H364" t="s">
        <v>60</v>
      </c>
      <c r="I364" t="s">
        <v>321</v>
      </c>
      <c r="J364">
        <v>685788</v>
      </c>
      <c r="K364" t="s">
        <v>323</v>
      </c>
      <c r="L364" s="9" t="s">
        <v>32</v>
      </c>
      <c r="M364" t="s">
        <v>320</v>
      </c>
      <c r="N364" t="s">
        <v>22</v>
      </c>
      <c r="O364" t="s">
        <v>302</v>
      </c>
      <c r="P364" t="s">
        <v>324</v>
      </c>
      <c r="Q364" t="s">
        <v>324</v>
      </c>
      <c r="R364" t="s">
        <v>32</v>
      </c>
      <c r="S364" t="s">
        <v>32</v>
      </c>
      <c r="T364" t="s">
        <v>32</v>
      </c>
      <c r="U364" s="6" t="s">
        <v>1913</v>
      </c>
      <c r="V364" s="8">
        <v>1431892</v>
      </c>
      <c r="W364" s="17" t="str">
        <f t="shared" si="22"/>
        <v>D9</v>
      </c>
      <c r="X364" s="6" t="s">
        <v>1916</v>
      </c>
      <c r="Y364" s="8">
        <v>0.97660996779086695</v>
      </c>
      <c r="Z364" s="21" t="str">
        <f t="shared" ca="1" si="24"/>
        <v>D9.4</v>
      </c>
      <c r="AA364">
        <v>0</v>
      </c>
      <c r="AB364">
        <v>20.475000000000001</v>
      </c>
      <c r="AC364">
        <v>20</v>
      </c>
      <c r="AD364">
        <f t="shared" si="23"/>
        <v>2.375000000000007E-2</v>
      </c>
    </row>
    <row r="365" spans="1:30" x14ac:dyDescent="0.25">
      <c r="A365" t="s">
        <v>340</v>
      </c>
      <c r="B365" t="s">
        <v>341</v>
      </c>
      <c r="C365" t="s">
        <v>340</v>
      </c>
      <c r="D365" t="s">
        <v>342</v>
      </c>
      <c r="E365" t="s">
        <v>37</v>
      </c>
      <c r="F365" t="s">
        <v>19</v>
      </c>
      <c r="G365" t="s">
        <v>20</v>
      </c>
      <c r="H365" t="s">
        <v>60</v>
      </c>
      <c r="I365" t="s">
        <v>341</v>
      </c>
      <c r="J365">
        <v>772377</v>
      </c>
      <c r="K365">
        <v>4152769</v>
      </c>
      <c r="L365" s="9" t="s">
        <v>32</v>
      </c>
      <c r="M365" t="s">
        <v>340</v>
      </c>
      <c r="N365" t="s">
        <v>22</v>
      </c>
      <c r="O365" t="s">
        <v>41</v>
      </c>
      <c r="P365" t="s">
        <v>42</v>
      </c>
      <c r="Q365" t="s">
        <v>277</v>
      </c>
      <c r="R365" t="s">
        <v>32</v>
      </c>
      <c r="S365" t="s">
        <v>32</v>
      </c>
      <c r="T365" t="s">
        <v>32</v>
      </c>
      <c r="U365" s="6" t="s">
        <v>1913</v>
      </c>
      <c r="V365" s="8">
        <v>993649</v>
      </c>
      <c r="W365" s="17" t="str">
        <f t="shared" si="22"/>
        <v>D9</v>
      </c>
      <c r="X365" s="6" t="s">
        <v>1916</v>
      </c>
      <c r="Y365" s="8">
        <v>0.60983103691545004</v>
      </c>
      <c r="Z365" s="21" t="str">
        <f t="shared" ca="1" si="24"/>
        <v>D9.2</v>
      </c>
      <c r="AA365">
        <v>0</v>
      </c>
      <c r="AB365">
        <v>513</v>
      </c>
      <c r="AC365">
        <v>566</v>
      </c>
      <c r="AD365">
        <f t="shared" si="23"/>
        <v>-9.3639575971731448E-2</v>
      </c>
    </row>
    <row r="366" spans="1:30" x14ac:dyDescent="0.25">
      <c r="A366" t="s">
        <v>432</v>
      </c>
      <c r="B366" t="s">
        <v>433</v>
      </c>
      <c r="C366" t="s">
        <v>432</v>
      </c>
      <c r="D366" t="s">
        <v>433</v>
      </c>
      <c r="E366" t="s">
        <v>37</v>
      </c>
      <c r="F366" t="s">
        <v>19</v>
      </c>
      <c r="G366" t="s">
        <v>20</v>
      </c>
      <c r="H366" t="s">
        <v>60</v>
      </c>
      <c r="I366" t="s">
        <v>433</v>
      </c>
      <c r="J366" t="s">
        <v>434</v>
      </c>
      <c r="K366" t="s">
        <v>435</v>
      </c>
      <c r="L366" s="9" t="s">
        <v>32</v>
      </c>
      <c r="M366" t="s">
        <v>432</v>
      </c>
      <c r="N366" t="s">
        <v>22</v>
      </c>
      <c r="O366" t="s">
        <v>29</v>
      </c>
      <c r="P366" t="s">
        <v>24</v>
      </c>
      <c r="Q366" t="s">
        <v>44</v>
      </c>
      <c r="R366" t="s">
        <v>32</v>
      </c>
      <c r="S366" t="s">
        <v>32</v>
      </c>
      <c r="T366" t="s">
        <v>32</v>
      </c>
      <c r="U366" s="6" t="s">
        <v>1913</v>
      </c>
      <c r="V366" s="8">
        <v>2069748</v>
      </c>
      <c r="W366" s="17" t="str">
        <f t="shared" si="22"/>
        <v>D9</v>
      </c>
      <c r="X366" s="6" t="s">
        <v>1916</v>
      </c>
      <c r="Y366" s="8">
        <v>0.3185411943869495</v>
      </c>
      <c r="Z366" s="21" t="str">
        <f t="shared" ca="1" si="24"/>
        <v>D9.1</v>
      </c>
      <c r="AA366">
        <v>0</v>
      </c>
      <c r="AB366">
        <v>33.300000000000004</v>
      </c>
      <c r="AC366">
        <v>33.6</v>
      </c>
      <c r="AD366">
        <f t="shared" si="23"/>
        <v>-8.9285714285713431E-3</v>
      </c>
    </row>
    <row r="367" spans="1:30" x14ac:dyDescent="0.25">
      <c r="A367" t="s">
        <v>477</v>
      </c>
      <c r="B367" t="s">
        <v>478</v>
      </c>
      <c r="C367" t="s">
        <v>477</v>
      </c>
      <c r="D367" t="s">
        <v>479</v>
      </c>
      <c r="E367" t="s">
        <v>37</v>
      </c>
      <c r="F367" t="s">
        <v>19</v>
      </c>
      <c r="G367" t="s">
        <v>20</v>
      </c>
      <c r="H367" t="s">
        <v>60</v>
      </c>
      <c r="I367" t="s">
        <v>478</v>
      </c>
      <c r="J367">
        <v>929173</v>
      </c>
      <c r="K367">
        <v>4199540</v>
      </c>
      <c r="L367" s="9" t="s">
        <v>480</v>
      </c>
      <c r="M367" t="s">
        <v>477</v>
      </c>
      <c r="N367" t="s">
        <v>22</v>
      </c>
      <c r="O367" t="s">
        <v>29</v>
      </c>
      <c r="P367" t="s">
        <v>30</v>
      </c>
      <c r="Q367" t="s">
        <v>31</v>
      </c>
      <c r="R367" t="s">
        <v>480</v>
      </c>
      <c r="S367" t="s">
        <v>481</v>
      </c>
      <c r="T367" t="s">
        <v>482</v>
      </c>
      <c r="U367" s="6" t="s">
        <v>1913</v>
      </c>
      <c r="V367" s="8">
        <v>1959917</v>
      </c>
      <c r="W367" s="17" t="str">
        <f t="shared" si="22"/>
        <v>D9</v>
      </c>
      <c r="X367" s="6" t="s">
        <v>1916</v>
      </c>
      <c r="Y367" s="8">
        <v>1.4186315032728427</v>
      </c>
      <c r="Z367" s="21" t="str">
        <f t="shared" ca="1" si="24"/>
        <v>D9.5</v>
      </c>
      <c r="AA367">
        <v>0</v>
      </c>
      <c r="AB367">
        <v>58.64</v>
      </c>
      <c r="AC367">
        <v>55.29</v>
      </c>
      <c r="AD367">
        <f t="shared" si="23"/>
        <v>6.0589618375836526E-2</v>
      </c>
    </row>
    <row r="368" spans="1:30" x14ac:dyDescent="0.25">
      <c r="A368" t="s">
        <v>536</v>
      </c>
      <c r="B368" t="s">
        <v>537</v>
      </c>
      <c r="C368" t="s">
        <v>536</v>
      </c>
      <c r="D368" t="s">
        <v>538</v>
      </c>
      <c r="E368" t="s">
        <v>37</v>
      </c>
      <c r="F368" t="s">
        <v>19</v>
      </c>
      <c r="G368" t="s">
        <v>20</v>
      </c>
      <c r="H368" t="s">
        <v>48</v>
      </c>
      <c r="I368" t="s">
        <v>539</v>
      </c>
      <c r="J368" t="s">
        <v>540</v>
      </c>
      <c r="K368" t="s">
        <v>541</v>
      </c>
      <c r="L368" s="9" t="s">
        <v>32</v>
      </c>
      <c r="M368" t="s">
        <v>536</v>
      </c>
      <c r="N368" t="s">
        <v>22</v>
      </c>
      <c r="O368" t="s">
        <v>56</v>
      </c>
      <c r="P368" t="s">
        <v>57</v>
      </c>
      <c r="Q368" t="s">
        <v>207</v>
      </c>
      <c r="R368" t="s">
        <v>32</v>
      </c>
      <c r="S368" t="s">
        <v>32</v>
      </c>
      <c r="T368" t="s">
        <v>32</v>
      </c>
      <c r="U368" s="6" t="s">
        <v>1913</v>
      </c>
      <c r="V368" s="8">
        <v>1410003</v>
      </c>
      <c r="W368" s="17" t="str">
        <f t="shared" si="22"/>
        <v>D9</v>
      </c>
      <c r="X368" s="6" t="s">
        <v>1916</v>
      </c>
      <c r="Y368" s="8">
        <v>1.8435421768606166</v>
      </c>
      <c r="Z368" s="21" t="str">
        <f t="shared" ca="1" si="24"/>
        <v>D9.5</v>
      </c>
      <c r="AA368">
        <v>0</v>
      </c>
      <c r="AB368">
        <v>26.3</v>
      </c>
      <c r="AC368">
        <v>26.1</v>
      </c>
      <c r="AD368">
        <f t="shared" si="23"/>
        <v>7.6628352490421183E-3</v>
      </c>
    </row>
    <row r="369" spans="1:30" x14ac:dyDescent="0.25">
      <c r="A369" t="s">
        <v>545</v>
      </c>
      <c r="B369" t="s">
        <v>546</v>
      </c>
      <c r="C369" t="s">
        <v>545</v>
      </c>
      <c r="D369" t="s">
        <v>547</v>
      </c>
      <c r="E369" t="s">
        <v>37</v>
      </c>
      <c r="F369" t="s">
        <v>19</v>
      </c>
      <c r="G369" t="s">
        <v>20</v>
      </c>
      <c r="H369" t="s">
        <v>38</v>
      </c>
      <c r="I369" t="s">
        <v>546</v>
      </c>
      <c r="J369" t="s">
        <v>548</v>
      </c>
      <c r="K369" t="s">
        <v>549</v>
      </c>
      <c r="L369" s="9" t="s">
        <v>32</v>
      </c>
      <c r="M369" t="s">
        <v>545</v>
      </c>
      <c r="N369" t="s">
        <v>22</v>
      </c>
      <c r="O369" t="s">
        <v>56</v>
      </c>
      <c r="P369" t="s">
        <v>57</v>
      </c>
      <c r="Q369" t="s">
        <v>207</v>
      </c>
      <c r="R369" t="s">
        <v>32</v>
      </c>
      <c r="S369" t="s">
        <v>32</v>
      </c>
      <c r="T369" t="s">
        <v>32</v>
      </c>
      <c r="U369" s="6" t="s">
        <v>1913</v>
      </c>
      <c r="V369" s="8">
        <v>1060533</v>
      </c>
      <c r="W369" s="17" t="str">
        <f t="shared" si="22"/>
        <v>D9</v>
      </c>
      <c r="X369" s="6" t="s">
        <v>1916</v>
      </c>
      <c r="Y369" s="8">
        <v>2.5506042716256827</v>
      </c>
      <c r="Z369" s="21" t="str">
        <f t="shared" ca="1" si="24"/>
        <v>D9.5</v>
      </c>
      <c r="AA369">
        <v>0</v>
      </c>
      <c r="AB369">
        <v>58.5</v>
      </c>
      <c r="AC369">
        <v>52.900000000000006</v>
      </c>
      <c r="AD369">
        <f t="shared" si="23"/>
        <v>0.10586011342154998</v>
      </c>
    </row>
    <row r="370" spans="1:30" x14ac:dyDescent="0.25">
      <c r="A370" t="s">
        <v>558</v>
      </c>
      <c r="B370" t="s">
        <v>559</v>
      </c>
      <c r="C370" t="s">
        <v>558</v>
      </c>
      <c r="D370" t="s">
        <v>560</v>
      </c>
      <c r="E370" t="s">
        <v>37</v>
      </c>
      <c r="F370" t="s">
        <v>19</v>
      </c>
      <c r="G370" t="s">
        <v>20</v>
      </c>
      <c r="H370" t="s">
        <v>48</v>
      </c>
      <c r="I370" t="s">
        <v>561</v>
      </c>
      <c r="J370">
        <v>539982</v>
      </c>
      <c r="K370" t="s">
        <v>562</v>
      </c>
      <c r="L370" s="9" t="s">
        <v>32</v>
      </c>
      <c r="M370" t="s">
        <v>558</v>
      </c>
      <c r="N370" t="s">
        <v>22</v>
      </c>
      <c r="O370" t="s">
        <v>56</v>
      </c>
      <c r="P370" t="s">
        <v>57</v>
      </c>
      <c r="Q370" t="s">
        <v>207</v>
      </c>
      <c r="R370" t="s">
        <v>32</v>
      </c>
      <c r="S370" t="s">
        <v>32</v>
      </c>
      <c r="T370" t="s">
        <v>32</v>
      </c>
      <c r="U370" s="6" t="s">
        <v>1913</v>
      </c>
      <c r="V370" s="8">
        <v>915059</v>
      </c>
      <c r="W370" s="17" t="str">
        <f t="shared" si="22"/>
        <v>D9</v>
      </c>
      <c r="X370" s="6" t="s">
        <v>1916</v>
      </c>
      <c r="Y370" s="8">
        <v>3.3603997119311431</v>
      </c>
      <c r="Z370" s="21" t="str">
        <f t="shared" ca="1" si="24"/>
        <v>D9.5</v>
      </c>
      <c r="AA370">
        <v>0</v>
      </c>
      <c r="AB370">
        <v>15.65</v>
      </c>
      <c r="AC370">
        <v>15.770000000000001</v>
      </c>
      <c r="AD370">
        <f t="shared" si="23"/>
        <v>-7.6093849080533281E-3</v>
      </c>
    </row>
    <row r="371" spans="1:30" x14ac:dyDescent="0.25">
      <c r="A371" t="s">
        <v>568</v>
      </c>
      <c r="B371" t="s">
        <v>569</v>
      </c>
      <c r="C371" t="s">
        <v>568</v>
      </c>
      <c r="D371" t="s">
        <v>570</v>
      </c>
      <c r="E371" t="s">
        <v>37</v>
      </c>
      <c r="F371" t="s">
        <v>19</v>
      </c>
      <c r="G371" t="s">
        <v>20</v>
      </c>
      <c r="H371" t="s">
        <v>48</v>
      </c>
      <c r="I371" t="s">
        <v>571</v>
      </c>
      <c r="J371">
        <v>776516</v>
      </c>
      <c r="K371">
        <v>7110463</v>
      </c>
      <c r="L371" s="9" t="s">
        <v>32</v>
      </c>
      <c r="M371" t="s">
        <v>568</v>
      </c>
      <c r="N371" t="s">
        <v>22</v>
      </c>
      <c r="O371" t="s">
        <v>56</v>
      </c>
      <c r="P371" t="s">
        <v>57</v>
      </c>
      <c r="Q371" t="s">
        <v>207</v>
      </c>
      <c r="R371" t="s">
        <v>32</v>
      </c>
      <c r="S371" t="s">
        <v>32</v>
      </c>
      <c r="T371" t="s">
        <v>32</v>
      </c>
      <c r="U371" s="6" t="s">
        <v>1913</v>
      </c>
      <c r="V371" s="8">
        <v>2155296</v>
      </c>
      <c r="W371" s="17" t="str">
        <f t="shared" si="22"/>
        <v>D9</v>
      </c>
      <c r="X371" s="6" t="s">
        <v>1916</v>
      </c>
      <c r="Y371" s="8">
        <v>1.9062100982881238</v>
      </c>
      <c r="Z371" s="21" t="str">
        <f t="shared" ca="1" si="24"/>
        <v>D9.5</v>
      </c>
      <c r="AA371">
        <v>0</v>
      </c>
      <c r="AB371">
        <v>78.61</v>
      </c>
      <c r="AC371">
        <v>75.69</v>
      </c>
      <c r="AD371">
        <f t="shared" si="23"/>
        <v>3.8578411943453586E-2</v>
      </c>
    </row>
    <row r="372" spans="1:30" x14ac:dyDescent="0.25">
      <c r="A372" t="s">
        <v>715</v>
      </c>
      <c r="B372" t="s">
        <v>716</v>
      </c>
      <c r="C372" t="s">
        <v>715</v>
      </c>
      <c r="D372" t="s">
        <v>717</v>
      </c>
      <c r="E372" t="s">
        <v>37</v>
      </c>
      <c r="F372" t="s">
        <v>19</v>
      </c>
      <c r="G372" t="s">
        <v>20</v>
      </c>
      <c r="H372" t="s">
        <v>60</v>
      </c>
      <c r="I372" t="s">
        <v>716</v>
      </c>
      <c r="J372">
        <v>143191</v>
      </c>
      <c r="K372">
        <v>4017017</v>
      </c>
      <c r="L372" s="9" t="s">
        <v>718</v>
      </c>
      <c r="M372" t="s">
        <v>715</v>
      </c>
      <c r="N372" t="s">
        <v>22</v>
      </c>
      <c r="O372" t="s">
        <v>106</v>
      </c>
      <c r="P372" t="s">
        <v>107</v>
      </c>
      <c r="Q372" t="s">
        <v>167</v>
      </c>
      <c r="R372" t="s">
        <v>718</v>
      </c>
      <c r="S372" t="s">
        <v>719</v>
      </c>
      <c r="T372" t="s">
        <v>720</v>
      </c>
      <c r="U372" s="6" t="s">
        <v>1913</v>
      </c>
      <c r="V372" s="8">
        <v>1845700</v>
      </c>
      <c r="W372" s="17" t="str">
        <f t="shared" si="22"/>
        <v>D9</v>
      </c>
      <c r="X372" s="6" t="s">
        <v>1916</v>
      </c>
      <c r="Y372" s="8">
        <v>1.3718372433223167</v>
      </c>
      <c r="Z372" s="21" t="str">
        <f t="shared" ca="1" si="24"/>
        <v>D9.5</v>
      </c>
      <c r="AA372">
        <v>0</v>
      </c>
      <c r="AB372">
        <v>70.790000000000006</v>
      </c>
      <c r="AC372">
        <v>70.290000000000006</v>
      </c>
      <c r="AD372">
        <f t="shared" si="23"/>
        <v>7.1133873950775355E-3</v>
      </c>
    </row>
    <row r="373" spans="1:30" x14ac:dyDescent="0.25">
      <c r="A373" t="s">
        <v>782</v>
      </c>
      <c r="B373" t="s">
        <v>783</v>
      </c>
      <c r="C373" t="s">
        <v>782</v>
      </c>
      <c r="D373" t="s">
        <v>783</v>
      </c>
      <c r="E373" t="s">
        <v>37</v>
      </c>
      <c r="F373" t="s">
        <v>19</v>
      </c>
      <c r="G373" t="s">
        <v>20</v>
      </c>
      <c r="H373" t="s">
        <v>60</v>
      </c>
      <c r="I373" t="s">
        <v>784</v>
      </c>
      <c r="J373">
        <v>505086</v>
      </c>
      <c r="K373">
        <v>4344072</v>
      </c>
      <c r="L373" s="9" t="s">
        <v>32</v>
      </c>
      <c r="M373" t="s">
        <v>782</v>
      </c>
      <c r="N373" t="s">
        <v>22</v>
      </c>
      <c r="O373" t="s">
        <v>56</v>
      </c>
      <c r="P373" t="s">
        <v>57</v>
      </c>
      <c r="Q373" t="s">
        <v>58</v>
      </c>
      <c r="R373" t="s">
        <v>32</v>
      </c>
      <c r="S373" t="s">
        <v>32</v>
      </c>
      <c r="T373" t="s">
        <v>32</v>
      </c>
      <c r="U373" s="6" t="s">
        <v>1913</v>
      </c>
      <c r="V373" s="8">
        <v>1062182</v>
      </c>
      <c r="W373" s="17" t="str">
        <f t="shared" si="22"/>
        <v>D9</v>
      </c>
      <c r="X373" s="6" t="s">
        <v>1916</v>
      </c>
      <c r="Y373" s="8">
        <v>1.718427727075021</v>
      </c>
      <c r="Z373" s="21" t="str">
        <f t="shared" ca="1" si="24"/>
        <v>D9.5</v>
      </c>
      <c r="AA373">
        <v>0</v>
      </c>
      <c r="AB373">
        <v>43</v>
      </c>
      <c r="AC373">
        <v>42.225000000000001</v>
      </c>
      <c r="AD373">
        <f t="shared" si="23"/>
        <v>1.8354055654233242E-2</v>
      </c>
    </row>
    <row r="374" spans="1:30" x14ac:dyDescent="0.25">
      <c r="A374" t="s">
        <v>824</v>
      </c>
      <c r="B374" t="s">
        <v>825</v>
      </c>
      <c r="C374" t="s">
        <v>824</v>
      </c>
      <c r="D374" t="s">
        <v>826</v>
      </c>
      <c r="E374" t="s">
        <v>37</v>
      </c>
      <c r="F374" t="s">
        <v>19</v>
      </c>
      <c r="G374" t="s">
        <v>20</v>
      </c>
      <c r="H374" t="s">
        <v>60</v>
      </c>
      <c r="I374" t="s">
        <v>825</v>
      </c>
      <c r="J374">
        <v>741789</v>
      </c>
      <c r="K374" t="s">
        <v>827</v>
      </c>
      <c r="L374" s="9" t="s">
        <v>828</v>
      </c>
      <c r="M374" t="s">
        <v>824</v>
      </c>
      <c r="N374" t="s">
        <v>22</v>
      </c>
      <c r="O374" t="s">
        <v>56</v>
      </c>
      <c r="P374" t="s">
        <v>57</v>
      </c>
      <c r="Q374" t="s">
        <v>59</v>
      </c>
      <c r="R374" t="s">
        <v>828</v>
      </c>
      <c r="S374" t="s">
        <v>829</v>
      </c>
      <c r="T374" t="s">
        <v>830</v>
      </c>
      <c r="U374" s="6" t="s">
        <v>1913</v>
      </c>
      <c r="V374" s="8">
        <v>1310158</v>
      </c>
      <c r="W374" s="17" t="str">
        <f t="shared" si="22"/>
        <v>D9</v>
      </c>
      <c r="X374" s="6" t="s">
        <v>1916</v>
      </c>
      <c r="Y374" s="8">
        <v>1.0809833623120264</v>
      </c>
      <c r="Z374" s="21" t="str">
        <f t="shared" ca="1" si="24"/>
        <v>D9.4</v>
      </c>
      <c r="AA374">
        <v>0</v>
      </c>
      <c r="AB374">
        <v>20.75</v>
      </c>
      <c r="AC374">
        <v>20.400000000000002</v>
      </c>
      <c r="AD374">
        <f t="shared" si="23"/>
        <v>1.7156862745097933E-2</v>
      </c>
    </row>
    <row r="375" spans="1:30" x14ac:dyDescent="0.25">
      <c r="A375" t="s">
        <v>838</v>
      </c>
      <c r="B375" t="s">
        <v>839</v>
      </c>
      <c r="C375" t="s">
        <v>838</v>
      </c>
      <c r="D375" t="s">
        <v>840</v>
      </c>
      <c r="E375" t="s">
        <v>37</v>
      </c>
      <c r="F375" t="s">
        <v>19</v>
      </c>
      <c r="G375" t="s">
        <v>20</v>
      </c>
      <c r="H375" t="s">
        <v>60</v>
      </c>
      <c r="I375" t="s">
        <v>841</v>
      </c>
      <c r="J375">
        <v>929165</v>
      </c>
      <c r="K375">
        <v>4643304</v>
      </c>
      <c r="L375" s="9" t="s">
        <v>842</v>
      </c>
      <c r="M375" t="s">
        <v>838</v>
      </c>
      <c r="N375" t="s">
        <v>22</v>
      </c>
      <c r="O375" t="s">
        <v>56</v>
      </c>
      <c r="P375" t="s">
        <v>57</v>
      </c>
      <c r="Q375" t="s">
        <v>59</v>
      </c>
      <c r="R375" t="s">
        <v>842</v>
      </c>
      <c r="S375" t="s">
        <v>843</v>
      </c>
      <c r="T375" t="s">
        <v>844</v>
      </c>
      <c r="U375" s="6" t="s">
        <v>1913</v>
      </c>
      <c r="V375" s="8">
        <v>1755547</v>
      </c>
      <c r="W375" s="17" t="str">
        <f t="shared" si="22"/>
        <v>D9</v>
      </c>
      <c r="X375" s="6" t="s">
        <v>1916</v>
      </c>
      <c r="Y375" s="8">
        <v>1.2615407049768534</v>
      </c>
      <c r="Z375" s="21" t="str">
        <f t="shared" ca="1" si="24"/>
        <v>D9.4</v>
      </c>
      <c r="AA375">
        <v>0</v>
      </c>
      <c r="AB375">
        <v>38.395000000000003</v>
      </c>
      <c r="AC375">
        <v>38.090000000000003</v>
      </c>
      <c r="AD375">
        <f t="shared" si="23"/>
        <v>8.0073510107639724E-3</v>
      </c>
    </row>
    <row r="376" spans="1:30" x14ac:dyDescent="0.25">
      <c r="A376" t="s">
        <v>852</v>
      </c>
      <c r="B376" t="s">
        <v>853</v>
      </c>
      <c r="C376" t="s">
        <v>852</v>
      </c>
      <c r="D376" t="s">
        <v>854</v>
      </c>
      <c r="E376" t="s">
        <v>37</v>
      </c>
      <c r="F376" t="s">
        <v>19</v>
      </c>
      <c r="G376" t="s">
        <v>20</v>
      </c>
      <c r="H376" t="s">
        <v>60</v>
      </c>
      <c r="I376" t="s">
        <v>853</v>
      </c>
      <c r="J376">
        <v>929228</v>
      </c>
      <c r="K376">
        <v>7132337</v>
      </c>
      <c r="L376" s="9" t="s">
        <v>855</v>
      </c>
      <c r="M376" t="s">
        <v>852</v>
      </c>
      <c r="N376" t="s">
        <v>22</v>
      </c>
      <c r="O376" t="s">
        <v>41</v>
      </c>
      <c r="P376" t="s">
        <v>42</v>
      </c>
      <c r="Q376" t="s">
        <v>90</v>
      </c>
      <c r="R376" t="s">
        <v>855</v>
      </c>
      <c r="S376" t="s">
        <v>856</v>
      </c>
      <c r="T376" t="s">
        <v>695</v>
      </c>
      <c r="U376" s="6" t="s">
        <v>1913</v>
      </c>
      <c r="V376" s="8">
        <v>1850175</v>
      </c>
      <c r="W376" s="17" t="str">
        <f t="shared" si="22"/>
        <v>D9</v>
      </c>
      <c r="X376" s="6" t="s">
        <v>1916</v>
      </c>
      <c r="Y376" s="8">
        <v>0.64735714189198323</v>
      </c>
      <c r="Z376" s="21" t="str">
        <f t="shared" ca="1" si="24"/>
        <v>D9.3</v>
      </c>
      <c r="AA376">
        <v>0</v>
      </c>
      <c r="AB376">
        <v>285</v>
      </c>
      <c r="AC376">
        <v>271.00980000000004</v>
      </c>
      <c r="AD376">
        <f t="shared" si="23"/>
        <v>5.1622487452483108E-2</v>
      </c>
    </row>
    <row r="377" spans="1:30" x14ac:dyDescent="0.25">
      <c r="A377" t="s">
        <v>974</v>
      </c>
      <c r="B377" t="s">
        <v>975</v>
      </c>
      <c r="C377" t="s">
        <v>974</v>
      </c>
      <c r="D377" t="s">
        <v>976</v>
      </c>
      <c r="E377" t="s">
        <v>37</v>
      </c>
      <c r="F377" t="s">
        <v>19</v>
      </c>
      <c r="G377" t="s">
        <v>20</v>
      </c>
      <c r="H377" t="s">
        <v>60</v>
      </c>
      <c r="I377" t="s">
        <v>975</v>
      </c>
      <c r="J377">
        <v>936677</v>
      </c>
      <c r="K377">
        <v>5980958</v>
      </c>
      <c r="L377" s="9" t="s">
        <v>977</v>
      </c>
      <c r="M377" t="s">
        <v>974</v>
      </c>
      <c r="N377" t="s">
        <v>22</v>
      </c>
      <c r="O377" t="s">
        <v>23</v>
      </c>
      <c r="P377" t="s">
        <v>24</v>
      </c>
      <c r="Q377" t="s">
        <v>25</v>
      </c>
      <c r="R377" t="s">
        <v>977</v>
      </c>
      <c r="S377" t="s">
        <v>978</v>
      </c>
      <c r="T377" t="s">
        <v>431</v>
      </c>
      <c r="U377" s="6" t="s">
        <v>1913</v>
      </c>
      <c r="V377" s="8">
        <v>2302385</v>
      </c>
      <c r="W377" s="17" t="str">
        <f t="shared" si="22"/>
        <v>D9</v>
      </c>
      <c r="X377" s="6" t="s">
        <v>1916</v>
      </c>
      <c r="Y377" s="8">
        <v>0.54682427135340095</v>
      </c>
      <c r="Z377" s="21" t="str">
        <f t="shared" ca="1" si="24"/>
        <v>D9.2</v>
      </c>
      <c r="AA377">
        <v>0</v>
      </c>
      <c r="AB377">
        <v>5.8170000000000002</v>
      </c>
      <c r="AC377">
        <v>5.984</v>
      </c>
      <c r="AD377">
        <f t="shared" si="23"/>
        <v>-2.7907754010695156E-2</v>
      </c>
    </row>
    <row r="378" spans="1:30" x14ac:dyDescent="0.25">
      <c r="A378" t="s">
        <v>1067</v>
      </c>
      <c r="B378" t="s">
        <v>1068</v>
      </c>
      <c r="C378" t="s">
        <v>1067</v>
      </c>
      <c r="D378" t="s">
        <v>1069</v>
      </c>
      <c r="E378" t="s">
        <v>37</v>
      </c>
      <c r="F378" t="s">
        <v>19</v>
      </c>
      <c r="G378" t="s">
        <v>20</v>
      </c>
      <c r="H378" t="s">
        <v>48</v>
      </c>
      <c r="I378" t="s">
        <v>1068</v>
      </c>
      <c r="J378">
        <v>142572</v>
      </c>
      <c r="K378">
        <v>4433839</v>
      </c>
      <c r="L378" s="9" t="s">
        <v>1070</v>
      </c>
      <c r="M378" t="s">
        <v>1067</v>
      </c>
      <c r="N378" t="s">
        <v>22</v>
      </c>
      <c r="O378" t="s">
        <v>41</v>
      </c>
      <c r="P378" t="s">
        <v>42</v>
      </c>
      <c r="Q378" t="s">
        <v>43</v>
      </c>
      <c r="R378" t="s">
        <v>1070</v>
      </c>
      <c r="S378" t="s">
        <v>1071</v>
      </c>
      <c r="T378" t="s">
        <v>624</v>
      </c>
      <c r="U378" s="6" t="s">
        <v>1913</v>
      </c>
      <c r="V378" s="8">
        <v>833368</v>
      </c>
      <c r="W378" s="17" t="str">
        <f t="shared" si="22"/>
        <v>D9</v>
      </c>
      <c r="X378" s="6" t="s">
        <v>1916</v>
      </c>
      <c r="Y378" s="8">
        <v>0.42586228412898025</v>
      </c>
      <c r="Z378" s="21" t="str">
        <f t="shared" ca="1" si="24"/>
        <v>D9.2</v>
      </c>
      <c r="AA378">
        <v>0</v>
      </c>
      <c r="AB378">
        <v>31.1</v>
      </c>
      <c r="AC378">
        <v>31.35</v>
      </c>
      <c r="AD378">
        <f t="shared" si="23"/>
        <v>-7.9744816586921844E-3</v>
      </c>
    </row>
    <row r="379" spans="1:30" x14ac:dyDescent="0.25">
      <c r="A379" t="s">
        <v>1180</v>
      </c>
      <c r="B379" t="s">
        <v>1181</v>
      </c>
      <c r="C379" t="s">
        <v>1180</v>
      </c>
      <c r="D379" t="s">
        <v>1182</v>
      </c>
      <c r="E379" t="s">
        <v>37</v>
      </c>
      <c r="F379" t="s">
        <v>19</v>
      </c>
      <c r="G379" t="s">
        <v>20</v>
      </c>
      <c r="H379" t="s">
        <v>60</v>
      </c>
      <c r="I379" t="s">
        <v>1181</v>
      </c>
      <c r="J379">
        <v>504524</v>
      </c>
      <c r="K379">
        <v>5489916</v>
      </c>
      <c r="L379" s="9" t="s">
        <v>32</v>
      </c>
      <c r="M379" t="s">
        <v>1180</v>
      </c>
      <c r="N379" t="s">
        <v>22</v>
      </c>
      <c r="O379" t="s">
        <v>29</v>
      </c>
      <c r="P379" t="s">
        <v>30</v>
      </c>
      <c r="Q379" t="s">
        <v>33</v>
      </c>
      <c r="R379" t="s">
        <v>32</v>
      </c>
      <c r="S379" t="s">
        <v>32</v>
      </c>
      <c r="T379" t="s">
        <v>32</v>
      </c>
      <c r="U379" s="6" t="s">
        <v>1913</v>
      </c>
      <c r="V379" s="8">
        <v>1129979</v>
      </c>
      <c r="W379" s="17" t="str">
        <f t="shared" si="22"/>
        <v>D9</v>
      </c>
      <c r="X379" s="6" t="s">
        <v>1916</v>
      </c>
      <c r="Y379" s="8">
        <v>0.55326868906413307</v>
      </c>
      <c r="Z379" s="21" t="str">
        <f t="shared" ca="1" si="24"/>
        <v>D9.2</v>
      </c>
      <c r="AA379">
        <v>0</v>
      </c>
      <c r="AB379">
        <v>124.5</v>
      </c>
      <c r="AC379">
        <v>107.80000000000001</v>
      </c>
      <c r="AD379">
        <f t="shared" si="23"/>
        <v>0.15491651205936907</v>
      </c>
    </row>
    <row r="380" spans="1:30" x14ac:dyDescent="0.25">
      <c r="A380" t="s">
        <v>1243</v>
      </c>
      <c r="B380" t="s">
        <v>1244</v>
      </c>
      <c r="C380" t="s">
        <v>1243</v>
      </c>
      <c r="D380" t="s">
        <v>1245</v>
      </c>
      <c r="E380" t="s">
        <v>37</v>
      </c>
      <c r="F380" t="s">
        <v>19</v>
      </c>
      <c r="G380" t="s">
        <v>20</v>
      </c>
      <c r="H380" t="s">
        <v>60</v>
      </c>
      <c r="I380" t="s">
        <v>1244</v>
      </c>
      <c r="J380" t="s">
        <v>1246</v>
      </c>
      <c r="K380" t="s">
        <v>1247</v>
      </c>
      <c r="L380" s="9" t="s">
        <v>1248</v>
      </c>
      <c r="M380" t="s">
        <v>1243</v>
      </c>
      <c r="N380" t="s">
        <v>22</v>
      </c>
      <c r="O380" t="s">
        <v>56</v>
      </c>
      <c r="P380" t="s">
        <v>57</v>
      </c>
      <c r="Q380" t="s">
        <v>59</v>
      </c>
      <c r="R380" t="s">
        <v>1248</v>
      </c>
      <c r="S380" t="s">
        <v>1249</v>
      </c>
      <c r="T380" t="s">
        <v>181</v>
      </c>
      <c r="U380" s="6" t="s">
        <v>1913</v>
      </c>
      <c r="V380" s="8">
        <v>1403750</v>
      </c>
      <c r="W380" s="17" t="str">
        <f t="shared" si="22"/>
        <v>D9</v>
      </c>
      <c r="X380" s="6" t="s">
        <v>1916</v>
      </c>
      <c r="Y380" s="8">
        <v>0.52710382902938557</v>
      </c>
      <c r="Z380" s="21" t="str">
        <f t="shared" ca="1" si="24"/>
        <v>D9.2</v>
      </c>
      <c r="AA380">
        <v>0</v>
      </c>
      <c r="AB380">
        <v>15.190000000000001</v>
      </c>
      <c r="AC380">
        <v>15.25</v>
      </c>
      <c r="AD380">
        <f t="shared" si="23"/>
        <v>-3.9344262295081126E-3</v>
      </c>
    </row>
    <row r="381" spans="1:30" x14ac:dyDescent="0.25">
      <c r="A381" t="s">
        <v>1261</v>
      </c>
      <c r="B381" t="s">
        <v>1262</v>
      </c>
      <c r="C381" t="s">
        <v>1261</v>
      </c>
      <c r="D381" t="s">
        <v>1263</v>
      </c>
      <c r="E381" t="s">
        <v>37</v>
      </c>
      <c r="F381" t="s">
        <v>19</v>
      </c>
      <c r="G381" t="s">
        <v>20</v>
      </c>
      <c r="H381" t="s">
        <v>60</v>
      </c>
      <c r="I381" t="s">
        <v>1264</v>
      </c>
      <c r="J381">
        <v>143198</v>
      </c>
      <c r="K381">
        <v>5993901</v>
      </c>
      <c r="L381" s="9" t="s">
        <v>1265</v>
      </c>
      <c r="M381" t="s">
        <v>1261</v>
      </c>
      <c r="N381" t="s">
        <v>22</v>
      </c>
      <c r="O381" t="s">
        <v>23</v>
      </c>
      <c r="P381" t="s">
        <v>24</v>
      </c>
      <c r="Q381" t="s">
        <v>25</v>
      </c>
      <c r="R381" t="s">
        <v>1265</v>
      </c>
      <c r="S381" t="s">
        <v>1266</v>
      </c>
      <c r="T381" t="s">
        <v>201</v>
      </c>
      <c r="U381" s="6" t="s">
        <v>1913</v>
      </c>
      <c r="V381" s="8">
        <v>2087943</v>
      </c>
      <c r="W381" s="17" t="str">
        <f t="shared" si="22"/>
        <v>D9</v>
      </c>
      <c r="X381" s="6" t="s">
        <v>1916</v>
      </c>
      <c r="Y381" s="8">
        <v>0.27381015669489062</v>
      </c>
      <c r="Z381" s="21" t="str">
        <f t="shared" ca="1" si="24"/>
        <v>D9.1</v>
      </c>
      <c r="AA381">
        <v>0</v>
      </c>
      <c r="AB381">
        <v>16.085000000000001</v>
      </c>
      <c r="AC381">
        <v>16.650000000000002</v>
      </c>
      <c r="AD381">
        <f t="shared" si="23"/>
        <v>-3.3933933933934006E-2</v>
      </c>
    </row>
    <row r="382" spans="1:30" x14ac:dyDescent="0.25">
      <c r="A382" t="s">
        <v>1285</v>
      </c>
      <c r="B382" t="s">
        <v>1286</v>
      </c>
      <c r="C382" t="s">
        <v>1285</v>
      </c>
      <c r="D382" t="s">
        <v>1287</v>
      </c>
      <c r="E382" t="s">
        <v>37</v>
      </c>
      <c r="F382" t="s">
        <v>19</v>
      </c>
      <c r="G382" t="s">
        <v>20</v>
      </c>
      <c r="H382" t="s">
        <v>48</v>
      </c>
      <c r="I382" t="s">
        <v>1288</v>
      </c>
      <c r="J382">
        <v>998085</v>
      </c>
      <c r="K382">
        <v>4086062</v>
      </c>
      <c r="L382" s="9" t="s">
        <v>32</v>
      </c>
      <c r="M382" t="s">
        <v>1285</v>
      </c>
      <c r="N382" t="s">
        <v>22</v>
      </c>
      <c r="O382" t="s">
        <v>56</v>
      </c>
      <c r="P382" t="s">
        <v>57</v>
      </c>
      <c r="Q382" t="s">
        <v>142</v>
      </c>
      <c r="R382" t="s">
        <v>32</v>
      </c>
      <c r="S382" t="s">
        <v>32</v>
      </c>
      <c r="T382" t="s">
        <v>32</v>
      </c>
      <c r="U382" s="6" t="s">
        <v>1913</v>
      </c>
      <c r="V382" s="8">
        <v>960073</v>
      </c>
      <c r="W382" s="17" t="str">
        <f t="shared" si="22"/>
        <v>D9</v>
      </c>
      <c r="X382" s="6" t="s">
        <v>1916</v>
      </c>
      <c r="Y382" s="8">
        <v>0.79055030190412601</v>
      </c>
      <c r="Z382" s="21" t="str">
        <f t="shared" ca="1" si="24"/>
        <v>D9.4</v>
      </c>
      <c r="AA382">
        <v>0</v>
      </c>
      <c r="AB382">
        <v>5262.0079999999998</v>
      </c>
      <c r="AC382">
        <v>5250</v>
      </c>
      <c r="AD382">
        <f t="shared" si="23"/>
        <v>2.2872380952380592E-3</v>
      </c>
    </row>
    <row r="383" spans="1:30" x14ac:dyDescent="0.25">
      <c r="A383" t="s">
        <v>1311</v>
      </c>
      <c r="B383" t="s">
        <v>1312</v>
      </c>
      <c r="C383" t="s">
        <v>1311</v>
      </c>
      <c r="D383" t="s">
        <v>1313</v>
      </c>
      <c r="E383" t="s">
        <v>37</v>
      </c>
      <c r="F383" t="s">
        <v>19</v>
      </c>
      <c r="G383" t="s">
        <v>20</v>
      </c>
      <c r="H383" t="s">
        <v>60</v>
      </c>
      <c r="I383" t="s">
        <v>1312</v>
      </c>
      <c r="J383">
        <v>692552</v>
      </c>
      <c r="K383">
        <v>5617096</v>
      </c>
      <c r="L383" s="9" t="s">
        <v>1314</v>
      </c>
      <c r="M383" t="s">
        <v>1311</v>
      </c>
      <c r="N383" t="s">
        <v>22</v>
      </c>
      <c r="O383" t="s">
        <v>66</v>
      </c>
      <c r="P383" t="s">
        <v>67</v>
      </c>
      <c r="Q383" t="s">
        <v>67</v>
      </c>
      <c r="R383" t="s">
        <v>1314</v>
      </c>
      <c r="S383" t="s">
        <v>1315</v>
      </c>
      <c r="T383" t="s">
        <v>181</v>
      </c>
      <c r="U383" s="6" t="s">
        <v>1913</v>
      </c>
      <c r="V383" s="8">
        <v>1443283</v>
      </c>
      <c r="W383" s="17" t="str">
        <f t="shared" si="22"/>
        <v>D9</v>
      </c>
      <c r="X383" s="6" t="s">
        <v>1916</v>
      </c>
      <c r="Y383" s="8">
        <v>0.51729286633321392</v>
      </c>
      <c r="Z383" s="21" t="str">
        <f t="shared" ca="1" si="24"/>
        <v>D9.2</v>
      </c>
      <c r="AA383">
        <v>0</v>
      </c>
      <c r="AB383">
        <v>62.900000000000006</v>
      </c>
      <c r="AC383">
        <v>56.02</v>
      </c>
      <c r="AD383">
        <f t="shared" si="23"/>
        <v>0.1228132809710818</v>
      </c>
    </row>
    <row r="384" spans="1:30" x14ac:dyDescent="0.25">
      <c r="A384" t="s">
        <v>1329</v>
      </c>
      <c r="B384" t="s">
        <v>1330</v>
      </c>
      <c r="C384" t="s">
        <v>1329</v>
      </c>
      <c r="D384" t="s">
        <v>1331</v>
      </c>
      <c r="E384" t="s">
        <v>37</v>
      </c>
      <c r="F384" t="s">
        <v>19</v>
      </c>
      <c r="G384" t="s">
        <v>20</v>
      </c>
      <c r="H384" t="s">
        <v>60</v>
      </c>
      <c r="I384" t="s">
        <v>1330</v>
      </c>
      <c r="J384" t="s">
        <v>1332</v>
      </c>
      <c r="K384" t="s">
        <v>1333</v>
      </c>
      <c r="L384" s="9" t="s">
        <v>32</v>
      </c>
      <c r="M384" t="s">
        <v>1329</v>
      </c>
      <c r="N384" t="s">
        <v>22</v>
      </c>
      <c r="O384" t="s">
        <v>56</v>
      </c>
      <c r="P384" t="s">
        <v>57</v>
      </c>
      <c r="Q384" t="s">
        <v>59</v>
      </c>
      <c r="R384" t="s">
        <v>32</v>
      </c>
      <c r="S384" t="s">
        <v>32</v>
      </c>
      <c r="T384" t="s">
        <v>32</v>
      </c>
      <c r="U384" s="6" t="s">
        <v>1913</v>
      </c>
      <c r="V384" s="8">
        <v>1468534</v>
      </c>
      <c r="W384" s="17" t="str">
        <f t="shared" si="22"/>
        <v>D9</v>
      </c>
      <c r="X384" s="6" t="s">
        <v>1916</v>
      </c>
      <c r="Y384" s="8">
        <v>1.0977553124408423</v>
      </c>
      <c r="Z384" s="21" t="str">
        <f t="shared" ca="1" si="24"/>
        <v>D9.4</v>
      </c>
      <c r="AA384">
        <v>0</v>
      </c>
      <c r="AB384">
        <v>29.64</v>
      </c>
      <c r="AC384">
        <v>27.41</v>
      </c>
      <c r="AD384">
        <f t="shared" si="23"/>
        <v>8.1357168916453865E-2</v>
      </c>
    </row>
    <row r="385" spans="1:30" x14ac:dyDescent="0.25">
      <c r="A385" t="s">
        <v>1341</v>
      </c>
      <c r="B385" t="s">
        <v>1342</v>
      </c>
      <c r="C385" t="s">
        <v>1341</v>
      </c>
      <c r="D385" t="s">
        <v>1343</v>
      </c>
      <c r="E385" t="s">
        <v>921</v>
      </c>
      <c r="F385" t="s">
        <v>19</v>
      </c>
      <c r="G385" t="s">
        <v>20</v>
      </c>
      <c r="H385" t="s">
        <v>48</v>
      </c>
      <c r="I385" t="s">
        <v>1344</v>
      </c>
      <c r="J385">
        <v>142650</v>
      </c>
      <c r="K385">
        <v>5477427</v>
      </c>
      <c r="L385" s="9" t="s">
        <v>1345</v>
      </c>
      <c r="M385" t="s">
        <v>1341</v>
      </c>
      <c r="N385" t="s">
        <v>22</v>
      </c>
      <c r="O385" t="s">
        <v>29</v>
      </c>
      <c r="P385" t="s">
        <v>30</v>
      </c>
      <c r="Q385" t="s">
        <v>33</v>
      </c>
      <c r="R385" t="s">
        <v>1345</v>
      </c>
      <c r="S385" t="s">
        <v>1346</v>
      </c>
      <c r="T385" t="s">
        <v>375</v>
      </c>
      <c r="U385" s="6" t="s">
        <v>1913</v>
      </c>
      <c r="V385" s="8">
        <v>895895</v>
      </c>
      <c r="W385" s="17" t="str">
        <f t="shared" si="22"/>
        <v>D9</v>
      </c>
      <c r="X385" s="6" t="s">
        <v>1916</v>
      </c>
      <c r="Y385" s="8">
        <v>0.63786827697442228</v>
      </c>
      <c r="Z385" s="21" t="str">
        <f t="shared" ca="1" si="24"/>
        <v>D9.3</v>
      </c>
      <c r="AA385">
        <v>0</v>
      </c>
      <c r="AB385">
        <v>102.79</v>
      </c>
      <c r="AC385">
        <v>93.5</v>
      </c>
      <c r="AD385">
        <f t="shared" si="23"/>
        <v>9.9358288770053538E-2</v>
      </c>
    </row>
    <row r="386" spans="1:30" x14ac:dyDescent="0.25">
      <c r="A386" t="s">
        <v>1392</v>
      </c>
      <c r="B386" t="s">
        <v>1393</v>
      </c>
      <c r="C386" t="s">
        <v>1392</v>
      </c>
      <c r="D386" t="s">
        <v>1394</v>
      </c>
      <c r="E386" t="s">
        <v>37</v>
      </c>
      <c r="F386" t="s">
        <v>19</v>
      </c>
      <c r="G386" t="s">
        <v>20</v>
      </c>
      <c r="H386" t="s">
        <v>60</v>
      </c>
      <c r="I386" t="s">
        <v>1393</v>
      </c>
      <c r="J386" t="s">
        <v>1395</v>
      </c>
      <c r="K386">
        <v>7339451</v>
      </c>
      <c r="L386" s="9" t="s">
        <v>1396</v>
      </c>
      <c r="M386" t="s">
        <v>1392</v>
      </c>
      <c r="N386" t="s">
        <v>22</v>
      </c>
      <c r="O386" t="s">
        <v>51</v>
      </c>
      <c r="P386" t="s">
        <v>52</v>
      </c>
      <c r="Q386" t="s">
        <v>52</v>
      </c>
      <c r="R386" t="s">
        <v>1396</v>
      </c>
      <c r="S386" t="s">
        <v>1397</v>
      </c>
      <c r="T386" t="s">
        <v>116</v>
      </c>
      <c r="U386" s="6" t="s">
        <v>1913</v>
      </c>
      <c r="V386" s="8">
        <v>2238092</v>
      </c>
      <c r="W386" s="17" t="str">
        <f t="shared" ref="W386:W397" si="25">VLOOKUP(V386,$AH$2:$AI$11,2)</f>
        <v>D9</v>
      </c>
      <c r="X386" s="6" t="s">
        <v>1916</v>
      </c>
      <c r="Y386" s="8">
        <v>0.63089452980485161</v>
      </c>
      <c r="Z386" s="21" t="str">
        <f t="shared" ca="1" si="24"/>
        <v>D9.3</v>
      </c>
      <c r="AA386">
        <v>0</v>
      </c>
      <c r="AB386">
        <v>40.660000000000004</v>
      </c>
      <c r="AC386">
        <v>42.24</v>
      </c>
      <c r="AD386">
        <f t="shared" ref="AD386:AD397" si="26">+(AB386-AC386)/AC386</f>
        <v>-3.740530303030299E-2</v>
      </c>
    </row>
    <row r="387" spans="1:30" x14ac:dyDescent="0.25">
      <c r="A387" t="s">
        <v>1416</v>
      </c>
      <c r="B387" t="s">
        <v>1417</v>
      </c>
      <c r="C387" t="s">
        <v>1416</v>
      </c>
      <c r="D387" t="s">
        <v>1418</v>
      </c>
      <c r="E387" t="s">
        <v>37</v>
      </c>
      <c r="F387" t="s">
        <v>19</v>
      </c>
      <c r="G387" t="s">
        <v>20</v>
      </c>
      <c r="H387" t="s">
        <v>60</v>
      </c>
      <c r="I387" t="s">
        <v>1419</v>
      </c>
      <c r="J387">
        <v>936799</v>
      </c>
      <c r="K387">
        <v>4672308</v>
      </c>
      <c r="L387" s="9" t="s">
        <v>32</v>
      </c>
      <c r="M387" t="s">
        <v>1416</v>
      </c>
      <c r="N387" t="s">
        <v>22</v>
      </c>
      <c r="O387" t="s">
        <v>56</v>
      </c>
      <c r="P387" t="s">
        <v>57</v>
      </c>
      <c r="Q387" t="s">
        <v>58</v>
      </c>
      <c r="R387" t="s">
        <v>32</v>
      </c>
      <c r="S387" t="s">
        <v>32</v>
      </c>
      <c r="T387" t="s">
        <v>32</v>
      </c>
      <c r="U387" s="6" t="s">
        <v>1913</v>
      </c>
      <c r="V387" s="8">
        <v>1249730</v>
      </c>
      <c r="W387" s="17" t="str">
        <f t="shared" si="25"/>
        <v>D9</v>
      </c>
      <c r="X387" s="6" t="s">
        <v>1916</v>
      </c>
      <c r="Y387" s="8">
        <v>0.98331239547742311</v>
      </c>
      <c r="Z387" s="21" t="str">
        <f t="shared" ref="Z387:Z397" ca="1" si="27">VLOOKUP(Y387,OFFSET($AF$1,MATCH(W387,$AF:$AF,0)-1,2,COUNTIF($AF:$AF,W387),2),2)</f>
        <v>D9.4</v>
      </c>
      <c r="AA387">
        <v>0</v>
      </c>
      <c r="AB387">
        <v>17.925000000000001</v>
      </c>
      <c r="AC387">
        <v>17.8</v>
      </c>
      <c r="AD387">
        <f t="shared" si="26"/>
        <v>7.0224719101123594E-3</v>
      </c>
    </row>
    <row r="388" spans="1:30" x14ac:dyDescent="0.25">
      <c r="A388" t="s">
        <v>1503</v>
      </c>
      <c r="B388" t="s">
        <v>1504</v>
      </c>
      <c r="C388" t="s">
        <v>1503</v>
      </c>
      <c r="D388" t="s">
        <v>1505</v>
      </c>
      <c r="E388" t="s">
        <v>37</v>
      </c>
      <c r="F388" t="s">
        <v>19</v>
      </c>
      <c r="G388" t="s">
        <v>20</v>
      </c>
      <c r="H388" t="s">
        <v>60</v>
      </c>
      <c r="I388" t="s">
        <v>1504</v>
      </c>
      <c r="J388">
        <v>729209</v>
      </c>
      <c r="K388">
        <v>4368920</v>
      </c>
      <c r="L388" s="9" t="s">
        <v>32</v>
      </c>
      <c r="M388" t="s">
        <v>1503</v>
      </c>
      <c r="N388" t="s">
        <v>22</v>
      </c>
      <c r="O388" t="s">
        <v>23</v>
      </c>
      <c r="P388" t="s">
        <v>24</v>
      </c>
      <c r="Q388" t="s">
        <v>44</v>
      </c>
      <c r="R388" t="s">
        <v>32</v>
      </c>
      <c r="S388" t="s">
        <v>32</v>
      </c>
      <c r="T388" t="s">
        <v>32</v>
      </c>
      <c r="U388" s="6" t="s">
        <v>1913</v>
      </c>
      <c r="V388" s="8">
        <v>1473796</v>
      </c>
      <c r="W388" s="17" t="str">
        <f t="shared" si="25"/>
        <v>D9</v>
      </c>
      <c r="X388" s="6" t="s">
        <v>1916</v>
      </c>
      <c r="Y388" s="8">
        <v>0.96349834034018278</v>
      </c>
      <c r="Z388" s="21" t="str">
        <f t="shared" ca="1" si="27"/>
        <v>D9.4</v>
      </c>
      <c r="AA388">
        <v>0</v>
      </c>
      <c r="AB388">
        <v>29.1</v>
      </c>
      <c r="AC388">
        <v>30.475000000000001</v>
      </c>
      <c r="AD388">
        <f t="shared" si="26"/>
        <v>-4.5118949958982774E-2</v>
      </c>
    </row>
    <row r="389" spans="1:30" x14ac:dyDescent="0.25">
      <c r="A389" t="s">
        <v>1551</v>
      </c>
      <c r="B389" t="s">
        <v>1552</v>
      </c>
      <c r="C389" t="s">
        <v>1551</v>
      </c>
      <c r="D389" t="s">
        <v>1553</v>
      </c>
      <c r="E389" t="s">
        <v>37</v>
      </c>
      <c r="F389" t="s">
        <v>19</v>
      </c>
      <c r="G389" t="s">
        <v>20</v>
      </c>
      <c r="H389" t="s">
        <v>60</v>
      </c>
      <c r="I389" t="s">
        <v>1552</v>
      </c>
      <c r="J389">
        <v>929242</v>
      </c>
      <c r="K389">
        <v>4713100</v>
      </c>
      <c r="L389" s="9" t="s">
        <v>1554</v>
      </c>
      <c r="M389" t="s">
        <v>1551</v>
      </c>
      <c r="N389" t="s">
        <v>22</v>
      </c>
      <c r="O389" t="s">
        <v>114</v>
      </c>
      <c r="P389" t="s">
        <v>115</v>
      </c>
      <c r="Q389" t="s">
        <v>115</v>
      </c>
      <c r="R389" t="s">
        <v>1554</v>
      </c>
      <c r="S389" t="s">
        <v>1555</v>
      </c>
      <c r="T389" t="s">
        <v>1556</v>
      </c>
      <c r="U389" s="6" t="s">
        <v>1913</v>
      </c>
      <c r="V389" s="8">
        <v>1715328</v>
      </c>
      <c r="W389" s="17" t="str">
        <f t="shared" si="25"/>
        <v>D9</v>
      </c>
      <c r="X389" s="6" t="s">
        <v>1916</v>
      </c>
      <c r="Y389" s="8">
        <v>0.66398787870308185</v>
      </c>
      <c r="Z389" s="21" t="str">
        <f t="shared" ca="1" si="27"/>
        <v>D9.3</v>
      </c>
      <c r="AA389">
        <v>0</v>
      </c>
      <c r="AB389">
        <v>48.185000000000002</v>
      </c>
      <c r="AC389">
        <v>46.035000000000004</v>
      </c>
      <c r="AD389">
        <f t="shared" si="26"/>
        <v>4.670359509069183E-2</v>
      </c>
    </row>
    <row r="390" spans="1:30" x14ac:dyDescent="0.25">
      <c r="A390" t="s">
        <v>1580</v>
      </c>
      <c r="B390" t="s">
        <v>1581</v>
      </c>
      <c r="C390" t="s">
        <v>1580</v>
      </c>
      <c r="D390" t="s">
        <v>1582</v>
      </c>
      <c r="E390" t="s">
        <v>37</v>
      </c>
      <c r="F390" t="s">
        <v>19</v>
      </c>
      <c r="G390" t="s">
        <v>20</v>
      </c>
      <c r="H390" t="s">
        <v>60</v>
      </c>
      <c r="I390" t="s">
        <v>1583</v>
      </c>
      <c r="J390">
        <v>143238</v>
      </c>
      <c r="K390" t="s">
        <v>1584</v>
      </c>
      <c r="L390" s="9" t="s">
        <v>1585</v>
      </c>
      <c r="M390" t="s">
        <v>1580</v>
      </c>
      <c r="N390" t="s">
        <v>22</v>
      </c>
      <c r="O390" t="s">
        <v>51</v>
      </c>
      <c r="P390" t="s">
        <v>52</v>
      </c>
      <c r="Q390" t="s">
        <v>52</v>
      </c>
      <c r="R390" t="s">
        <v>1585</v>
      </c>
      <c r="S390" t="s">
        <v>1586</v>
      </c>
      <c r="T390" t="s">
        <v>116</v>
      </c>
      <c r="U390" s="6" t="s">
        <v>1913</v>
      </c>
      <c r="V390" s="8">
        <v>1869495</v>
      </c>
      <c r="W390" s="17" t="str">
        <f t="shared" si="25"/>
        <v>D9</v>
      </c>
      <c r="X390" s="6" t="s">
        <v>1916</v>
      </c>
      <c r="Y390" s="8">
        <v>0.23107630670314711</v>
      </c>
      <c r="Z390" s="21" t="str">
        <f t="shared" ca="1" si="27"/>
        <v>D9.1</v>
      </c>
      <c r="AA390">
        <v>0</v>
      </c>
      <c r="AB390">
        <v>132.35</v>
      </c>
      <c r="AC390">
        <v>121.85000000000001</v>
      </c>
      <c r="AD390">
        <f t="shared" si="26"/>
        <v>8.617152236356164E-2</v>
      </c>
    </row>
    <row r="391" spans="1:30" x14ac:dyDescent="0.25">
      <c r="A391" t="s">
        <v>1662</v>
      </c>
      <c r="B391" t="s">
        <v>1663</v>
      </c>
      <c r="C391" t="s">
        <v>1662</v>
      </c>
      <c r="D391" t="s">
        <v>1664</v>
      </c>
      <c r="E391" t="s">
        <v>37</v>
      </c>
      <c r="F391" t="s">
        <v>19</v>
      </c>
      <c r="G391" t="s">
        <v>20</v>
      </c>
      <c r="H391" t="s">
        <v>60</v>
      </c>
      <c r="I391" t="s">
        <v>1665</v>
      </c>
      <c r="J391">
        <v>982099</v>
      </c>
      <c r="K391">
        <v>5588266</v>
      </c>
      <c r="L391" s="9" t="s">
        <v>1666</v>
      </c>
      <c r="M391" t="s">
        <v>1662</v>
      </c>
      <c r="N391" t="s">
        <v>22</v>
      </c>
      <c r="O391" t="s">
        <v>29</v>
      </c>
      <c r="P391" t="s">
        <v>30</v>
      </c>
      <c r="Q391" t="s">
        <v>33</v>
      </c>
      <c r="R391" t="s">
        <v>1666</v>
      </c>
      <c r="S391" t="s">
        <v>1667</v>
      </c>
      <c r="T391" t="s">
        <v>763</v>
      </c>
      <c r="U391" s="6" t="s">
        <v>1913</v>
      </c>
      <c r="V391" s="8">
        <v>1373453</v>
      </c>
      <c r="W391" s="17" t="str">
        <f t="shared" si="25"/>
        <v>D9</v>
      </c>
      <c r="X391" s="6" t="s">
        <v>1916</v>
      </c>
      <c r="Y391" s="8">
        <v>0.67640028453831325</v>
      </c>
      <c r="Z391" s="21" t="str">
        <f t="shared" ca="1" si="27"/>
        <v>D9.3</v>
      </c>
      <c r="AA391">
        <v>0</v>
      </c>
      <c r="AB391">
        <v>204</v>
      </c>
      <c r="AC391">
        <v>185</v>
      </c>
      <c r="AD391">
        <f t="shared" si="26"/>
        <v>0.10270270270270271</v>
      </c>
    </row>
    <row r="392" spans="1:30" x14ac:dyDescent="0.25">
      <c r="A392" t="s">
        <v>1668</v>
      </c>
      <c r="B392" t="s">
        <v>1669</v>
      </c>
      <c r="C392" t="s">
        <v>1668</v>
      </c>
      <c r="D392" t="s">
        <v>1670</v>
      </c>
      <c r="E392" t="s">
        <v>37</v>
      </c>
      <c r="F392" t="s">
        <v>19</v>
      </c>
      <c r="G392" t="s">
        <v>20</v>
      </c>
      <c r="H392" t="s">
        <v>48</v>
      </c>
      <c r="I392" t="s">
        <v>1669</v>
      </c>
      <c r="J392">
        <v>505319</v>
      </c>
      <c r="K392">
        <v>5633616</v>
      </c>
      <c r="L392" s="9" t="s">
        <v>1671</v>
      </c>
      <c r="M392" t="s">
        <v>1668</v>
      </c>
      <c r="N392" t="s">
        <v>22</v>
      </c>
      <c r="O392" t="s">
        <v>66</v>
      </c>
      <c r="P392" t="s">
        <v>67</v>
      </c>
      <c r="Q392" t="s">
        <v>67</v>
      </c>
      <c r="R392" t="s">
        <v>1671</v>
      </c>
      <c r="S392" t="s">
        <v>1672</v>
      </c>
      <c r="T392" t="s">
        <v>375</v>
      </c>
      <c r="U392" s="6" t="s">
        <v>1913</v>
      </c>
      <c r="V392" s="8">
        <v>875781</v>
      </c>
      <c r="W392" s="17" t="str">
        <f t="shared" si="25"/>
        <v>D9</v>
      </c>
      <c r="X392" s="6" t="s">
        <v>1916</v>
      </c>
      <c r="Y392" s="8">
        <v>0.40866723530197618</v>
      </c>
      <c r="Z392" s="21" t="str">
        <f t="shared" ca="1" si="27"/>
        <v>D9.1</v>
      </c>
      <c r="AA392">
        <v>0</v>
      </c>
      <c r="AB392">
        <v>81.490000000000009</v>
      </c>
      <c r="AC392">
        <v>73.5</v>
      </c>
      <c r="AD392">
        <f t="shared" si="26"/>
        <v>0.10870748299319741</v>
      </c>
    </row>
    <row r="393" spans="1:30" x14ac:dyDescent="0.25">
      <c r="A393" t="s">
        <v>1730</v>
      </c>
      <c r="B393" t="s">
        <v>1731</v>
      </c>
      <c r="C393" t="s">
        <v>1730</v>
      </c>
      <c r="D393" t="s">
        <v>1732</v>
      </c>
      <c r="E393" t="s">
        <v>37</v>
      </c>
      <c r="F393" t="s">
        <v>19</v>
      </c>
      <c r="G393" t="s">
        <v>20</v>
      </c>
      <c r="H393" t="s">
        <v>60</v>
      </c>
      <c r="I393" t="s">
        <v>1731</v>
      </c>
      <c r="J393" t="s">
        <v>1733</v>
      </c>
      <c r="K393" t="s">
        <v>1734</v>
      </c>
      <c r="L393" s="9" t="s">
        <v>32</v>
      </c>
      <c r="M393" t="s">
        <v>1730</v>
      </c>
      <c r="N393" t="s">
        <v>22</v>
      </c>
      <c r="O393" t="s">
        <v>29</v>
      </c>
      <c r="P393" t="s">
        <v>30</v>
      </c>
      <c r="Q393" t="s">
        <v>31</v>
      </c>
      <c r="R393" t="s">
        <v>32</v>
      </c>
      <c r="S393" t="s">
        <v>32</v>
      </c>
      <c r="T393" t="s">
        <v>32</v>
      </c>
      <c r="U393" s="6" t="s">
        <v>1913</v>
      </c>
      <c r="V393" s="8">
        <v>1817371</v>
      </c>
      <c r="W393" s="17" t="str">
        <f t="shared" si="25"/>
        <v>D9</v>
      </c>
      <c r="X393" s="6" t="s">
        <v>1916</v>
      </c>
      <c r="Y393" s="8">
        <v>0.37977936260675449</v>
      </c>
      <c r="Z393" s="21" t="str">
        <f t="shared" ca="1" si="27"/>
        <v>D9.1</v>
      </c>
      <c r="AA393">
        <v>0</v>
      </c>
      <c r="AB393">
        <v>26.580000000000002</v>
      </c>
      <c r="AC393">
        <v>28.520000000000003</v>
      </c>
      <c r="AD393">
        <f t="shared" si="26"/>
        <v>-6.8022440392706912E-2</v>
      </c>
    </row>
    <row r="394" spans="1:30" x14ac:dyDescent="0.25">
      <c r="A394" t="s">
        <v>1738</v>
      </c>
      <c r="B394" t="s">
        <v>1739</v>
      </c>
      <c r="C394" t="s">
        <v>1738</v>
      </c>
      <c r="D394" t="s">
        <v>1740</v>
      </c>
      <c r="E394" t="s">
        <v>37</v>
      </c>
      <c r="F394" t="s">
        <v>19</v>
      </c>
      <c r="G394" t="s">
        <v>20</v>
      </c>
      <c r="H394" t="s">
        <v>60</v>
      </c>
      <c r="I394" t="s">
        <v>1739</v>
      </c>
      <c r="J394">
        <v>276479</v>
      </c>
      <c r="K394" t="s">
        <v>1741</v>
      </c>
      <c r="L394" s="9" t="s">
        <v>1742</v>
      </c>
      <c r="M394" t="s">
        <v>1738</v>
      </c>
      <c r="N394" t="s">
        <v>22</v>
      </c>
      <c r="O394" t="s">
        <v>23</v>
      </c>
      <c r="P394" t="s">
        <v>24</v>
      </c>
      <c r="Q394" t="s">
        <v>25</v>
      </c>
      <c r="R394" t="s">
        <v>1742</v>
      </c>
      <c r="S394" t="s">
        <v>1743</v>
      </c>
      <c r="T394" t="s">
        <v>1744</v>
      </c>
      <c r="U394" s="6" t="s">
        <v>1913</v>
      </c>
      <c r="V394" s="8">
        <v>1290612</v>
      </c>
      <c r="W394" s="17" t="str">
        <f t="shared" si="25"/>
        <v>D9</v>
      </c>
      <c r="X394" s="6" t="s">
        <v>1916</v>
      </c>
      <c r="Y394" s="8">
        <v>9.2204318571344451E-2</v>
      </c>
      <c r="Z394" s="21" t="str">
        <f t="shared" ca="1" si="27"/>
        <v>D9.1</v>
      </c>
      <c r="AA394">
        <v>0</v>
      </c>
      <c r="AB394">
        <v>3.6830000000000003</v>
      </c>
      <c r="AC394">
        <v>3.85</v>
      </c>
      <c r="AD394">
        <f t="shared" si="26"/>
        <v>-4.3376623376623326E-2</v>
      </c>
    </row>
    <row r="395" spans="1:30" x14ac:dyDescent="0.25">
      <c r="A395" t="s">
        <v>1823</v>
      </c>
      <c r="B395" t="s">
        <v>1824</v>
      </c>
      <c r="C395" t="s">
        <v>1823</v>
      </c>
      <c r="D395" t="s">
        <v>1825</v>
      </c>
      <c r="E395" t="s">
        <v>37</v>
      </c>
      <c r="F395" t="s">
        <v>19</v>
      </c>
      <c r="G395" t="s">
        <v>20</v>
      </c>
      <c r="H395" t="s">
        <v>60</v>
      </c>
      <c r="I395" t="s">
        <v>1824</v>
      </c>
      <c r="J395">
        <v>936591</v>
      </c>
      <c r="K395">
        <v>7160587</v>
      </c>
      <c r="L395" s="9" t="s">
        <v>32</v>
      </c>
      <c r="M395" t="s">
        <v>1823</v>
      </c>
      <c r="N395" t="s">
        <v>22</v>
      </c>
      <c r="O395" t="s">
        <v>41</v>
      </c>
      <c r="P395" t="s">
        <v>42</v>
      </c>
      <c r="Q395" t="s">
        <v>90</v>
      </c>
      <c r="R395" t="s">
        <v>32</v>
      </c>
      <c r="S395" t="s">
        <v>32</v>
      </c>
      <c r="T395" t="s">
        <v>32</v>
      </c>
      <c r="U395" s="6" t="s">
        <v>1913</v>
      </c>
      <c r="V395" s="8">
        <v>1246145</v>
      </c>
      <c r="W395" s="17" t="str">
        <f t="shared" si="25"/>
        <v>D9</v>
      </c>
      <c r="X395" s="6" t="s">
        <v>1916</v>
      </c>
      <c r="Y395" s="8">
        <v>0.62831371951097181</v>
      </c>
      <c r="Z395" s="21" t="str">
        <f t="shared" ca="1" si="27"/>
        <v>D9.3</v>
      </c>
      <c r="AA395">
        <v>0</v>
      </c>
      <c r="AB395">
        <v>595</v>
      </c>
      <c r="AC395">
        <v>594.5</v>
      </c>
      <c r="AD395">
        <f t="shared" si="26"/>
        <v>8.4104289318755253E-4</v>
      </c>
    </row>
    <row r="396" spans="1:30" x14ac:dyDescent="0.25">
      <c r="A396" t="s">
        <v>1861</v>
      </c>
      <c r="B396" t="s">
        <v>1862</v>
      </c>
      <c r="C396" t="s">
        <v>1861</v>
      </c>
      <c r="D396" t="s">
        <v>1863</v>
      </c>
      <c r="E396" t="s">
        <v>37</v>
      </c>
      <c r="F396" t="s">
        <v>19</v>
      </c>
      <c r="G396" t="s">
        <v>20</v>
      </c>
      <c r="H396" t="s">
        <v>60</v>
      </c>
      <c r="I396" t="s">
        <v>1862</v>
      </c>
      <c r="J396">
        <v>309810</v>
      </c>
      <c r="K396" t="s">
        <v>1864</v>
      </c>
      <c r="L396" s="9" t="s">
        <v>32</v>
      </c>
      <c r="M396" t="s">
        <v>1861</v>
      </c>
      <c r="N396" t="s">
        <v>22</v>
      </c>
      <c r="O396" t="s">
        <v>41</v>
      </c>
      <c r="P396" t="s">
        <v>42</v>
      </c>
      <c r="Q396" t="s">
        <v>90</v>
      </c>
      <c r="R396" t="s">
        <v>32</v>
      </c>
      <c r="S396" t="s">
        <v>32</v>
      </c>
      <c r="T396" t="s">
        <v>32</v>
      </c>
      <c r="U396" s="6" t="s">
        <v>1913</v>
      </c>
      <c r="V396" s="8">
        <v>1668652</v>
      </c>
      <c r="W396" s="17" t="str">
        <f t="shared" si="25"/>
        <v>D9</v>
      </c>
      <c r="X396" s="6" t="s">
        <v>1916</v>
      </c>
      <c r="Y396" s="8">
        <v>0.6147477125248404</v>
      </c>
      <c r="Z396" s="21" t="str">
        <f t="shared" ca="1" si="27"/>
        <v>D9.2</v>
      </c>
      <c r="AA396">
        <v>0</v>
      </c>
      <c r="AB396">
        <v>97.15</v>
      </c>
      <c r="AC396">
        <v>97.2</v>
      </c>
      <c r="AD396">
        <f t="shared" si="26"/>
        <v>-5.1440329218104073E-4</v>
      </c>
    </row>
    <row r="397" spans="1:30" x14ac:dyDescent="0.25">
      <c r="A397" t="s">
        <v>1865</v>
      </c>
      <c r="B397" t="s">
        <v>1866</v>
      </c>
      <c r="C397" t="s">
        <v>1865</v>
      </c>
      <c r="D397" t="s">
        <v>1867</v>
      </c>
      <c r="E397" t="s">
        <v>37</v>
      </c>
      <c r="F397" t="s">
        <v>19</v>
      </c>
      <c r="G397" t="s">
        <v>20</v>
      </c>
      <c r="H397" t="s">
        <v>60</v>
      </c>
      <c r="I397" t="s">
        <v>1866</v>
      </c>
      <c r="J397">
        <v>772692</v>
      </c>
      <c r="K397">
        <v>7399369</v>
      </c>
      <c r="L397" s="9" t="s">
        <v>1868</v>
      </c>
      <c r="M397" t="s">
        <v>1865</v>
      </c>
      <c r="N397" t="s">
        <v>22</v>
      </c>
      <c r="O397" t="s">
        <v>51</v>
      </c>
      <c r="P397" t="s">
        <v>52</v>
      </c>
      <c r="Q397" t="s">
        <v>52</v>
      </c>
      <c r="R397" t="s">
        <v>1868</v>
      </c>
      <c r="S397" t="s">
        <v>1869</v>
      </c>
      <c r="T397" t="s">
        <v>1870</v>
      </c>
      <c r="U397" s="6" t="s">
        <v>1913</v>
      </c>
      <c r="V397" s="8">
        <v>1308798</v>
      </c>
      <c r="W397" s="17" t="str">
        <f t="shared" si="25"/>
        <v>D9</v>
      </c>
      <c r="X397" s="6" t="s">
        <v>1916</v>
      </c>
      <c r="Y397" s="8">
        <v>0.27577212067866852</v>
      </c>
      <c r="Z397" s="21" t="str">
        <f t="shared" ca="1" si="27"/>
        <v>D9.1</v>
      </c>
      <c r="AA397">
        <v>0</v>
      </c>
      <c r="AB397">
        <v>165.70000000000002</v>
      </c>
      <c r="AC397">
        <v>155.30000000000001</v>
      </c>
      <c r="AD397">
        <f t="shared" si="26"/>
        <v>6.6967160334835837E-2</v>
      </c>
    </row>
  </sheetData>
  <autoFilter ref="A1:AD397">
    <sortState ref="A2:AD397">
      <sortCondition ref="W1:W397"/>
    </sortState>
  </autoFilter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2014-06-25T14:39:42Z</dcterms:modified>
</cp:coreProperties>
</file>