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0" yWindow="0" windowWidth="23040" windowHeight="8490"/>
  </bookViews>
  <sheets>
    <sheet name="DATA" sheetId="14" r:id="rId1"/>
  </sheets>
  <calcPr calcId="145621" iterate="1" iterateCount="1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" i="14" l="1" a="1"/>
  <c r="P2" i="14" s="1"/>
  <c r="P3" i="14" a="1"/>
  <c r="P3" i="14" s="1"/>
  <c r="P4" i="14" a="1"/>
  <c r="P4" i="14" s="1"/>
  <c r="P5" i="14" a="1"/>
  <c r="P5" i="14" s="1"/>
  <c r="R2" i="14"/>
  <c r="M5" i="14" l="1"/>
  <c r="M3" i="14"/>
  <c r="J5" i="14" l="1"/>
  <c r="O5" i="14"/>
  <c r="L5" i="14"/>
  <c r="N5" i="14"/>
  <c r="K5" i="14"/>
  <c r="J3" i="14"/>
  <c r="M2" i="14"/>
  <c r="J4" i="14" l="1"/>
  <c r="M4" i="14"/>
  <c r="O2" i="14"/>
  <c r="J2" i="14"/>
  <c r="K2" i="14"/>
  <c r="L2" i="14"/>
  <c r="N2" i="14"/>
  <c r="L4" i="14"/>
  <c r="N4" i="14"/>
  <c r="O4" i="14"/>
  <c r="K4" i="14"/>
  <c r="K3" i="14"/>
  <c r="L3" i="14"/>
  <c r="N3" i="14"/>
  <c r="O3" i="14"/>
</calcChain>
</file>

<file path=xl/sharedStrings.xml><?xml version="1.0" encoding="utf-8"?>
<sst xmlns="http://schemas.openxmlformats.org/spreadsheetml/2006/main" count="37" uniqueCount="23">
  <si>
    <t>URS</t>
  </si>
  <si>
    <t>FAT</t>
  </si>
  <si>
    <t>FMEA</t>
  </si>
  <si>
    <t>FS</t>
  </si>
  <si>
    <t>IC</t>
  </si>
  <si>
    <t>Date</t>
  </si>
  <si>
    <t>Status</t>
  </si>
  <si>
    <t>Version</t>
  </si>
  <si>
    <t>Type</t>
  </si>
  <si>
    <t>N.Equip</t>
  </si>
  <si>
    <t>Descr.</t>
  </si>
  <si>
    <t>asdf</t>
  </si>
  <si>
    <t>fvdsfg</t>
  </si>
  <si>
    <t>a</t>
  </si>
  <si>
    <t>b</t>
  </si>
  <si>
    <t>c</t>
  </si>
  <si>
    <t>d</t>
  </si>
  <si>
    <t>e</t>
  </si>
  <si>
    <t>f</t>
  </si>
  <si>
    <t>g</t>
  </si>
  <si>
    <t>lig</t>
  </si>
  <si>
    <t>Last Date</t>
  </si>
  <si>
    <t>Doc Type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</si>
</sst>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/>
        <bgColor theme="9"/>
      </patternFill>
    </fill>
  </fills>
  <borders count="3">
    <border>
      <left/>
      <right/>
      <top/>
      <bottom/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NumberFormat="1"/>
    <xf numFmtId="14" fontId="0" fillId="0" borderId="0" xfId="0" applyNumberFormat="1"/>
    <xf numFmtId="0" fontId="1" fillId="2" borderId="1" xfId="0" applyFont="1" applyFill="1" applyBorder="1"/>
    <xf numFmtId="0" fontId="1" fillId="2" borderId="2" xfId="0" applyFont="1" applyFill="1" applyBorder="1"/>
    <xf numFmtId="0" fontId="0" fillId="0" borderId="0" xfId="0" quotePrefix="1"/>
  </cellXfs>
  <cellStyles count="1">
    <cellStyle name="Normal" xfId="0" builtinId="0"/>
  </cellStyles>
  <dxfs count="11">
    <dxf>
      <numFmt numFmtId="0" formatCode="General"/>
    </dxf>
    <dxf>
      <numFmt numFmtId="0" formatCode="General"/>
    </dxf>
    <dxf>
      <numFmt numFmtId="164" formatCode="m/d/yyyy"/>
    </dxf>
    <dxf>
      <numFmt numFmtId="19" formatCode="dd/mm/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9"/>
          <bgColor theme="9"/>
        </patternFill>
      </fill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4" formatCode="m/d/yyyy"/>
    </dxf>
  </dxfs>
  <tableStyles count="0" defaultTableStyle="TableStyleMedium2" defaultPivotStyle="PivotStyleLight16"/>
  <colors>
    <mruColors>
      <color rgb="FF5D7F39"/>
      <color rgb="FF8DAF6A"/>
      <color rgb="FF91AB92"/>
      <color rgb="FFC48547"/>
      <color rgb="FFA86060"/>
      <color rgb="FFB87F7F"/>
      <color rgb="FF5E7782"/>
      <color rgb="FF8CA1A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2590799</xdr:colOff>
      <xdr:row>10</xdr:row>
      <xdr:rowOff>116681</xdr:rowOff>
    </xdr:from>
    <xdr:to>
      <xdr:col>5</xdr:col>
      <xdr:colOff>152400</xdr:colOff>
      <xdr:row>14</xdr:row>
      <xdr:rowOff>88106</xdr:rowOff>
    </xdr:to>
    <xdr:sp macro="" textlink="">
      <xdr:nvSpPr>
        <xdr:cNvPr id="2" name="Speech Bubble: Rectangle 1">
          <a:extLst>
            <a:ext uri="{FF2B5EF4-FFF2-40B4-BE49-F238E27FC236}">
              <a16:creationId xmlns:a16="http://schemas.microsoft.com/office/drawing/2014/main" xmlns="" id="{4369409A-6D39-40F9-B2AC-E051B5BE4D0B}"/>
            </a:ext>
          </a:extLst>
        </xdr:cNvPr>
        <xdr:cNvSpPr/>
      </xdr:nvSpPr>
      <xdr:spPr>
        <a:xfrm>
          <a:off x="4376737" y="2021681"/>
          <a:ext cx="1776413" cy="733425"/>
        </a:xfrm>
        <a:prstGeom prst="wedgeRectCallout">
          <a:avLst>
            <a:gd name="adj1" fmla="val 111068"/>
            <a:gd name="adj2" fmla="val -291398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Si je rentre la date de 1903</a:t>
          </a:r>
          <a:r>
            <a:rPr lang="fr-FR" sz="1100" baseline="0"/>
            <a:t> je voudrais avoir comme Last date 1902</a:t>
          </a:r>
        </a:p>
        <a:p>
          <a:pPr algn="l"/>
          <a:endParaRPr lang="fr-FR" sz="1100" baseline="0"/>
        </a:p>
        <a:p>
          <a:pPr algn="l"/>
          <a:endParaRPr lang="fr-FR" sz="1100"/>
        </a:p>
      </xdr:txBody>
    </xdr:sp>
    <xdr:clientData/>
  </xdr:twoCellAnchor>
  <xdr:twoCellAnchor>
    <xdr:from>
      <xdr:col>2</xdr:col>
      <xdr:colOff>2497931</xdr:colOff>
      <xdr:row>16</xdr:row>
      <xdr:rowOff>23812</xdr:rowOff>
    </xdr:from>
    <xdr:to>
      <xdr:col>5</xdr:col>
      <xdr:colOff>59532</xdr:colOff>
      <xdr:row>21</xdr:row>
      <xdr:rowOff>154781</xdr:rowOff>
    </xdr:to>
    <xdr:sp macro="" textlink="">
      <xdr:nvSpPr>
        <xdr:cNvPr id="3" name="Speech Bubble: Rectangle 2">
          <a:extLst>
            <a:ext uri="{FF2B5EF4-FFF2-40B4-BE49-F238E27FC236}">
              <a16:creationId xmlns:a16="http://schemas.microsoft.com/office/drawing/2014/main" xmlns="" id="{E1F71E8F-2F49-44D4-8197-6C2F45C0BB7B}"/>
            </a:ext>
          </a:extLst>
        </xdr:cNvPr>
        <xdr:cNvSpPr/>
      </xdr:nvSpPr>
      <xdr:spPr>
        <a:xfrm>
          <a:off x="4283869" y="3071812"/>
          <a:ext cx="1776413" cy="1083469"/>
        </a:xfrm>
        <a:prstGeom prst="wedgeRectCallout">
          <a:avLst>
            <a:gd name="adj1" fmla="val 117560"/>
            <a:gd name="adj2" fmla="val -283749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Si je rentre la date de 1902</a:t>
          </a:r>
          <a:r>
            <a:rPr lang="fr-FR" sz="1100" baseline="0"/>
            <a:t> je voudrais avoir comme Last date 1901</a:t>
          </a:r>
        </a:p>
        <a:p>
          <a:pPr algn="l"/>
          <a:r>
            <a:rPr lang="fr-FR" sz="1100">
              <a:solidFill>
                <a:srgbClr val="FF0000"/>
              </a:solidFill>
            </a:rPr>
            <a:t>Alors saisir une date antérieure au 08/02/1902</a:t>
          </a:r>
        </a:p>
      </xdr:txBody>
    </xdr:sp>
    <xdr:clientData/>
  </xdr:twoCellAnchor>
  <xdr:twoCellAnchor>
    <xdr:from>
      <xdr:col>4</xdr:col>
      <xdr:colOff>600075</xdr:colOff>
      <xdr:row>22</xdr:row>
      <xdr:rowOff>188119</xdr:rowOff>
    </xdr:from>
    <xdr:to>
      <xdr:col>7</xdr:col>
      <xdr:colOff>504825</xdr:colOff>
      <xdr:row>27</xdr:row>
      <xdr:rowOff>71438</xdr:rowOff>
    </xdr:to>
    <xdr:sp macro="" textlink="">
      <xdr:nvSpPr>
        <xdr:cNvPr id="4" name="Speech Bubble: Rectangle 3">
          <a:extLst>
            <a:ext uri="{FF2B5EF4-FFF2-40B4-BE49-F238E27FC236}">
              <a16:creationId xmlns:a16="http://schemas.microsoft.com/office/drawing/2014/main" xmlns="" id="{C9188E7B-F56C-4A8C-8C6A-B472A2A29347}"/>
            </a:ext>
          </a:extLst>
        </xdr:cNvPr>
        <xdr:cNvSpPr/>
      </xdr:nvSpPr>
      <xdr:spPr>
        <a:xfrm>
          <a:off x="5886450" y="4379119"/>
          <a:ext cx="1774031" cy="835819"/>
        </a:xfrm>
        <a:prstGeom prst="wedgeRectCallout">
          <a:avLst>
            <a:gd name="adj1" fmla="val 52990"/>
            <a:gd name="adj2" fmla="val -471868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Si je rentre la date de 1901</a:t>
          </a:r>
          <a:r>
            <a:rPr lang="fr-FR" sz="1100" baseline="0"/>
            <a:t> je voudrais avoir comme Last date 1900</a:t>
          </a:r>
        </a:p>
        <a:p>
          <a:pPr algn="l"/>
          <a:r>
            <a:rPr lang="fr-FR" sz="1100">
              <a:solidFill>
                <a:srgbClr val="FF0000"/>
              </a:solidFill>
            </a:rPr>
            <a:t>Tu n'as aucun FS en 1901...</a:t>
          </a:r>
        </a:p>
      </xdr:txBody>
    </xdr:sp>
    <xdr:clientData/>
  </xdr:twoCellAnchor>
  <xdr:twoCellAnchor>
    <xdr:from>
      <xdr:col>9</xdr:col>
      <xdr:colOff>95250</xdr:colOff>
      <xdr:row>27</xdr:row>
      <xdr:rowOff>114300</xdr:rowOff>
    </xdr:from>
    <xdr:to>
      <xdr:col>11</xdr:col>
      <xdr:colOff>28575</xdr:colOff>
      <xdr:row>33</xdr:row>
      <xdr:rowOff>85725</xdr:rowOff>
    </xdr:to>
    <xdr:sp macro="" textlink="">
      <xdr:nvSpPr>
        <xdr:cNvPr id="5" name="Speech Bubble: Rectangle 4">
          <a:extLst>
            <a:ext uri="{FF2B5EF4-FFF2-40B4-BE49-F238E27FC236}">
              <a16:creationId xmlns:a16="http://schemas.microsoft.com/office/drawing/2014/main" xmlns="" id="{C0FF2DA0-EE26-4382-9C73-D6DB90340FA3}"/>
            </a:ext>
          </a:extLst>
        </xdr:cNvPr>
        <xdr:cNvSpPr/>
      </xdr:nvSpPr>
      <xdr:spPr>
        <a:xfrm>
          <a:off x="9296400" y="5000625"/>
          <a:ext cx="1885950" cy="1057275"/>
        </a:xfrm>
        <a:prstGeom prst="wedgeRectCallout">
          <a:avLst>
            <a:gd name="adj1" fmla="val -27318"/>
            <a:gd name="adj2" fmla="val -45051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Je recherche la</a:t>
          </a:r>
          <a:r>
            <a:rPr lang="fr-FR" sz="1100" baseline="0"/>
            <a:t> derniere version de mon enregistrment avant ou a la date recherchee dans les cellules H</a:t>
          </a:r>
        </a:p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Equip_Tracker2" displayName="Equip_Tracker2" ref="A1:F9" totalsRowShown="0">
  <autoFilter ref="A1:F9"/>
  <tableColumns count="6">
    <tableColumn id="1" name="Date" dataDxfId="10"/>
    <tableColumn id="2" name="Version" dataDxfId="9"/>
    <tableColumn id="3" name="Status" dataDxfId="8"/>
    <tableColumn id="4" name="Type" dataDxfId="7"/>
    <tableColumn id="5" name="N.Equip" dataDxfId="6"/>
    <tableColumn id="6" name="Descr." dataDxfId="5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H1:P5" totalsRowShown="0" headerRowDxfId="4">
  <autoFilter ref="H1:P5"/>
  <tableColumns count="9">
    <tableColumn id="1" name="Date" dataDxfId="3"/>
    <tableColumn id="2" name="Type"/>
    <tableColumn id="9" name="Last Date" dataDxfId="2">
      <calculatedColumnFormula>IF($P2=0,"-",INDEX($A:$F,$P2,1))</calculatedColumnFormula>
    </tableColumn>
    <tableColumn id="3" name="Version">
      <calculatedColumnFormula>IF($P2=0,"-",INDEX($A:$F,$P2,2))</calculatedColumnFormula>
    </tableColumn>
    <tableColumn id="4" name="Status">
      <calculatedColumnFormula>IF($P2=0,"-",INDEX($A:$F,$P2,3))</calculatedColumnFormula>
    </tableColumn>
    <tableColumn id="10" name="Doc Type" dataDxfId="1">
      <calculatedColumnFormula>IF($P2=0,"-",INDEX($A:$F,$P2,4))</calculatedColumnFormula>
    </tableColumn>
    <tableColumn id="5" name="N.Equip">
      <calculatedColumnFormula>IF($P2=0,"-",INDEX($A:$F,$P2,5))</calculatedColumnFormula>
    </tableColumn>
    <tableColumn id="6" name="Descr.">
      <calculatedColumnFormula>IF($P2=0,"-",INDEX($A:$F,$P2,6))</calculatedColumnFormula>
    </tableColumn>
    <tableColumn id="7" name="lig" dataDxfId="0">
      <calculatedColumnFormula array="1">IF(MAX((Equip_Tracker2[Date]&lt;=H2)*(Equip_Tracker2[Type]=I2))=0,0,MAX((((Equip_Tracker2[Date]&lt;=H2)*(Equip_Tracker2[Type]=I2)*(Equip_Tracker2[Date]))=MAX((Equip_Tracker2[Date]&lt;=H2)*(Equip_Tracker2[Type]=I2)*(Equip_Tracker2[Date])))*ROW(Equip_Tracker2[Date])))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9"/>
  <sheetViews>
    <sheetView tabSelected="1" zoomScale="80" zoomScaleNormal="80" workbookViewId="0">
      <selection activeCell="P9" sqref="P9"/>
    </sheetView>
  </sheetViews>
  <sheetFormatPr baseColWidth="10" defaultColWidth="9.140625" defaultRowHeight="15" x14ac:dyDescent="0.25"/>
  <cols>
    <col min="1" max="1" width="12.5703125" bestFit="1" customWidth="1"/>
    <col min="2" max="2" width="14.28515625" bestFit="1" customWidth="1"/>
    <col min="3" max="3" width="41.7109375" bestFit="1" customWidth="1"/>
    <col min="4" max="5" width="10.7109375" bestFit="1" customWidth="1"/>
    <col min="6" max="6" width="8.28515625" bestFit="1" customWidth="1"/>
    <col min="8" max="8" width="12.5703125" style="2" bestFit="1" customWidth="1"/>
    <col min="9" max="9" width="14.28515625" bestFit="1" customWidth="1"/>
    <col min="10" max="10" width="14.28515625" customWidth="1"/>
    <col min="11" max="11" width="14.140625" customWidth="1"/>
    <col min="12" max="12" width="18" customWidth="1"/>
    <col min="13" max="13" width="12.28515625" bestFit="1" customWidth="1"/>
    <col min="14" max="14" width="10.7109375" bestFit="1" customWidth="1"/>
    <col min="15" max="15" width="8.7109375" customWidth="1"/>
    <col min="16" max="16" width="7" customWidth="1"/>
  </cols>
  <sheetData>
    <row r="1" spans="1:18" x14ac:dyDescent="0.3">
      <c r="A1" t="s">
        <v>5</v>
      </c>
      <c r="B1" t="s">
        <v>7</v>
      </c>
      <c r="C1" t="s">
        <v>6</v>
      </c>
      <c r="D1" t="s">
        <v>8</v>
      </c>
      <c r="E1" t="s">
        <v>9</v>
      </c>
      <c r="F1" t="s">
        <v>10</v>
      </c>
      <c r="H1" s="3" t="s">
        <v>5</v>
      </c>
      <c r="I1" s="3" t="s">
        <v>8</v>
      </c>
      <c r="J1" s="3" t="s">
        <v>21</v>
      </c>
      <c r="K1" s="3" t="s">
        <v>7</v>
      </c>
      <c r="L1" s="3" t="s">
        <v>6</v>
      </c>
      <c r="M1" s="3" t="s">
        <v>22</v>
      </c>
      <c r="N1" s="3" t="s">
        <v>9</v>
      </c>
      <c r="O1" s="4" t="s">
        <v>10</v>
      </c>
      <c r="P1" t="s">
        <v>20</v>
      </c>
    </row>
    <row r="2" spans="1:18" x14ac:dyDescent="0.3">
      <c r="A2" s="2">
        <v>2052018</v>
      </c>
      <c r="B2" s="1">
        <v>1</v>
      </c>
      <c r="C2" s="1" t="s">
        <v>13</v>
      </c>
      <c r="D2" s="1" t="s">
        <v>0</v>
      </c>
      <c r="E2" s="1" t="s">
        <v>11</v>
      </c>
      <c r="F2" s="1" t="s">
        <v>12</v>
      </c>
      <c r="H2" s="2">
        <v>1310</v>
      </c>
      <c r="I2" t="s">
        <v>1</v>
      </c>
      <c r="J2" s="2">
        <f>IF($P2=0,"-",INDEX($A:$F,$P2,1))</f>
        <v>770</v>
      </c>
      <c r="K2">
        <f>IF($P2=0,"-",INDEX($A:$F,$P2,2))</f>
        <v>6</v>
      </c>
      <c r="L2" t="str">
        <f>IF($P2=0,"-",INDEX($A:$F,$P2,3))</f>
        <v>f</v>
      </c>
      <c r="M2" t="str">
        <f t="shared" ref="M2:M5" si="0">IF($P2=0,"-",INDEX($A:$F,$P2,4))</f>
        <v>FAT</v>
      </c>
      <c r="N2">
        <f>IF($P2=0,"-",INDEX($A:$F,$P2,5))</f>
        <v>5</v>
      </c>
      <c r="O2">
        <f>IF($P2=0,"-",INDEX($A:$F,$P2,6))</f>
        <v>3</v>
      </c>
      <c r="P2">
        <f t="array" ref="P2">IF(MAX((Equip_Tracker2[Date]&lt;=H2)*(Equip_Tracker2[Type]=I2))=0,0,MAX((((Equip_Tracker2[Date]&lt;=H2)*(Equip_Tracker2[Type]=I2)*(Equip_Tracker2[Date]))=MAX((Equip_Tracker2[Date]&lt;=H2)*(Equip_Tracker2[Type]=I2)*(Equip_Tracker2[Date])))*ROW(Equip_Tracker2[Date])))</f>
        <v>7</v>
      </c>
      <c r="R2">
        <f>(Equip_Tracker2[Date]&lt;=Tableau2[[#This Row],[Date]])*(Equip_Tracker2[Type]=Tableau2[[#This Row],[Type]])</f>
        <v>0</v>
      </c>
    </row>
    <row r="3" spans="1:18" x14ac:dyDescent="0.3">
      <c r="A3" s="2">
        <v>23</v>
      </c>
      <c r="B3" s="1">
        <v>2</v>
      </c>
      <c r="C3" s="1" t="s">
        <v>14</v>
      </c>
      <c r="D3" s="1" t="s">
        <v>2</v>
      </c>
      <c r="E3" s="1">
        <v>1</v>
      </c>
      <c r="F3" s="1">
        <v>1</v>
      </c>
      <c r="H3" s="2">
        <v>914</v>
      </c>
      <c r="I3" t="s">
        <v>1</v>
      </c>
      <c r="J3" s="2">
        <f>IF($P3=0,"-",INDEX($A:$F,$P3,1))</f>
        <v>770</v>
      </c>
      <c r="K3">
        <f>IF($P3=0,"-",INDEX($A:$F,$P3,2))</f>
        <v>6</v>
      </c>
      <c r="L3" t="str">
        <f>IF($P3=0,"-",INDEX($A:$F,$P3,3))</f>
        <v>f</v>
      </c>
      <c r="M3" t="str">
        <f t="shared" si="0"/>
        <v>FAT</v>
      </c>
      <c r="N3">
        <f>IF($P3=0,"-",INDEX($A:$F,$P3,5))</f>
        <v>5</v>
      </c>
      <c r="O3">
        <f>IF($P3=0,"-",INDEX($A:$F,$P3,6))</f>
        <v>3</v>
      </c>
      <c r="P3">
        <f t="array" ref="P3">IF(MAX((Equip_Tracker2[Date]&lt;=H3)*(Equip_Tracker2[Type]=I3))=0,0,MAX((((Equip_Tracker2[Date]&lt;=H3)*(Equip_Tracker2[Type]=I3)*(Equip_Tracker2[Date]))=MAX((Equip_Tracker2[Date]&lt;=H3)*(Equip_Tracker2[Type]=I3)*(Equip_Tracker2[Date])))*ROW(Equip_Tracker2[Date])))</f>
        <v>7</v>
      </c>
    </row>
    <row r="4" spans="1:18" x14ac:dyDescent="0.3">
      <c r="A4" s="2">
        <v>32</v>
      </c>
      <c r="B4" s="1">
        <v>3</v>
      </c>
      <c r="C4" s="1" t="s">
        <v>15</v>
      </c>
      <c r="D4" s="1" t="s">
        <v>0</v>
      </c>
      <c r="E4" s="1">
        <v>2</v>
      </c>
      <c r="F4" s="1">
        <v>1</v>
      </c>
      <c r="H4" s="2">
        <v>399</v>
      </c>
      <c r="I4" t="s">
        <v>1</v>
      </c>
      <c r="J4" s="2">
        <f>IF($P4=0,"-",INDEX($A:$F,$P4,1))</f>
        <v>213</v>
      </c>
      <c r="K4">
        <f>IF($P4=0,"-",INDEX($A:$F,$P4,2))</f>
        <v>7</v>
      </c>
      <c r="L4" t="str">
        <f>IF($P4=0,"-",INDEX($A:$F,$P4,3))</f>
        <v>g</v>
      </c>
      <c r="M4" t="str">
        <f t="shared" si="0"/>
        <v>FAT</v>
      </c>
      <c r="N4">
        <f>IF($P4=0,"-",INDEX($A:$F,$P4,5))</f>
        <v>6</v>
      </c>
      <c r="O4">
        <f>IF($P4=0,"-",INDEX($A:$F,$P4,6))</f>
        <v>3</v>
      </c>
      <c r="P4">
        <f t="array" ref="P4">IF(MAX((Equip_Tracker2[Date]&lt;=H4)*(Equip_Tracker2[Type]=I4))=0,0,MAX((((Equip_Tracker2[Date]&lt;=H4)*(Equip_Tracker2[Type]=I4)*(Equip_Tracker2[Date]))=MAX((Equip_Tracker2[Date]&lt;=H4)*(Equip_Tracker2[Type]=I4)*(Equip_Tracker2[Date])))*ROW(Equip_Tracker2[Date])))</f>
        <v>9</v>
      </c>
    </row>
    <row r="5" spans="1:18" x14ac:dyDescent="0.3">
      <c r="A5" s="2">
        <v>791</v>
      </c>
      <c r="B5" s="1">
        <v>4</v>
      </c>
      <c r="C5" s="1" t="s">
        <v>16</v>
      </c>
      <c r="D5" s="1" t="s">
        <v>3</v>
      </c>
      <c r="E5" s="1">
        <v>3</v>
      </c>
      <c r="F5" s="1">
        <v>1</v>
      </c>
      <c r="H5" s="2">
        <v>400</v>
      </c>
      <c r="I5" t="s">
        <v>3</v>
      </c>
      <c r="J5" s="2" t="str">
        <f>IF($P5=0,"-",INDEX($A:$F,$P5,1))</f>
        <v>-</v>
      </c>
      <c r="K5" t="str">
        <f>IF($P5=0,"-",INDEX($A:$F,$P5,2))</f>
        <v>-</v>
      </c>
      <c r="L5" t="str">
        <f>IF($P5=0,"-",INDEX($A:$F,$P5,3))</f>
        <v>-</v>
      </c>
      <c r="M5" t="str">
        <f t="shared" si="0"/>
        <v>-</v>
      </c>
      <c r="N5" t="str">
        <f>IF($P5=0,"-",INDEX($A:$F,$P5,5))</f>
        <v>-</v>
      </c>
      <c r="O5" t="str">
        <f>IF($P5=0,"-",INDEX($A:$F,$P5,6))</f>
        <v>-</v>
      </c>
      <c r="P5">
        <f t="array" ref="P5">IF(MAX((Equip_Tracker2[Date]&lt;=H5)*(Equip_Tracker2[Type]=I5))=0,0,MAX((((Equip_Tracker2[Date]&lt;=H5)*(Equip_Tracker2[Type]=I5)*(Equip_Tracker2[Date]))=MAX((Equip_Tracker2[Date]&lt;=H5)*(Equip_Tracker2[Type]=I5)*(Equip_Tracker2[Date])))*ROW(Equip_Tracker2[Date])))</f>
        <v>0</v>
      </c>
    </row>
    <row r="6" spans="1:18" x14ac:dyDescent="0.3">
      <c r="A6" s="2">
        <v>92</v>
      </c>
      <c r="B6" s="1">
        <v>5</v>
      </c>
      <c r="C6" s="1" t="s">
        <v>17</v>
      </c>
      <c r="D6" s="1" t="s">
        <v>4</v>
      </c>
      <c r="E6" s="1">
        <v>4</v>
      </c>
      <c r="F6" s="1">
        <v>1</v>
      </c>
    </row>
    <row r="7" spans="1:18" x14ac:dyDescent="0.3">
      <c r="A7" s="2">
        <v>770</v>
      </c>
      <c r="B7" s="1">
        <v>6</v>
      </c>
      <c r="C7" s="1" t="s">
        <v>18</v>
      </c>
      <c r="D7" s="1" t="s">
        <v>1</v>
      </c>
      <c r="E7" s="1">
        <v>5</v>
      </c>
      <c r="F7" s="1">
        <v>3</v>
      </c>
    </row>
    <row r="8" spans="1:18" x14ac:dyDescent="0.3">
      <c r="A8" s="2">
        <v>578</v>
      </c>
      <c r="B8" s="1">
        <v>7</v>
      </c>
      <c r="C8" s="1" t="s">
        <v>19</v>
      </c>
      <c r="D8" s="1" t="s">
        <v>1</v>
      </c>
      <c r="E8" s="1">
        <v>6</v>
      </c>
      <c r="F8" s="1">
        <v>3</v>
      </c>
    </row>
    <row r="9" spans="1:18" x14ac:dyDescent="0.3">
      <c r="A9" s="2">
        <v>213</v>
      </c>
      <c r="B9" s="1">
        <v>7</v>
      </c>
      <c r="C9" s="1" t="s">
        <v>19</v>
      </c>
      <c r="D9" s="1" t="s">
        <v>1</v>
      </c>
      <c r="E9" s="1">
        <v>6</v>
      </c>
      <c r="F9" s="1">
        <v>3</v>
      </c>
      <c r="P9" s="5"/>
    </row>
  </sheetData>
  <pageMargins left="0.7" right="0.7" top="0.75" bottom="0.75" header="0.3" footer="0.3"/>
  <pageSetup orientation="portrait" r:id="rId1"/>
  <drawing r:id="rId2"/>
  <tableParts count="2"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5D767E6-4FA5-4352-81CF-2DC312B4E31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Cyril Fautrai (EXTERNAL)</dc:creator>
  <cp:lastModifiedBy>Eric</cp:lastModifiedBy>
  <dcterms:created xsi:type="dcterms:W3CDTF">2018-05-28T07:48:03Z</dcterms:created>
  <dcterms:modified xsi:type="dcterms:W3CDTF">2018-06-05T12:40:24Z</dcterms:modified>
</cp:coreProperties>
</file>