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95" windowWidth="25440" windowHeight="12525"/>
  </bookViews>
  <sheets>
    <sheet name="Messieurs" sheetId="1" r:id="rId1"/>
    <sheet name="Dames" sheetId="2" r:id="rId2"/>
  </sheets>
  <definedNames>
    <definedName name="_xlnm._FilterDatabase" localSheetId="0" hidden="1">Messieurs!$K$3:$T$3</definedName>
    <definedName name="nom_joueur">Messieurs!$K$4:$K$19</definedName>
    <definedName name="nom_joueuse">Dames!$H$4:$H$13</definedName>
    <definedName name="numero_joueur">Messieurs!$S$4:$S$19</definedName>
    <definedName name="numero_joueuse">Dames!$P$4:$P$13</definedName>
  </definedNames>
  <calcPr calcId="145621"/>
</workbook>
</file>

<file path=xl/calcChain.xml><?xml version="1.0" encoding="utf-8"?>
<calcChain xmlns="http://schemas.openxmlformats.org/spreadsheetml/2006/main">
  <c r="E37" i="1" l="1"/>
  <c r="G41" i="1"/>
  <c r="E41" i="1"/>
  <c r="Y33" i="1"/>
  <c r="Y41" i="1"/>
  <c r="X41" i="1"/>
  <c r="X33" i="1"/>
  <c r="AB34" i="1"/>
  <c r="AB32" i="1"/>
  <c r="AB42" i="1"/>
  <c r="AB40" i="1"/>
  <c r="B42" i="1"/>
  <c r="B40" i="1"/>
  <c r="P33" i="2" l="1"/>
  <c r="P25" i="2"/>
  <c r="H33" i="2"/>
  <c r="H25" i="2"/>
  <c r="M28" i="2"/>
  <c r="K28" i="2"/>
  <c r="O30" i="2"/>
  <c r="O25" i="2"/>
  <c r="J30" i="2"/>
  <c r="J25" i="2"/>
  <c r="S35" i="2"/>
  <c r="S31" i="2"/>
  <c r="S27" i="2"/>
  <c r="S23" i="2"/>
  <c r="E35" i="2"/>
  <c r="E31" i="2"/>
  <c r="E27" i="2"/>
  <c r="E23" i="2"/>
  <c r="Y39" i="1"/>
  <c r="Y37" i="1"/>
  <c r="Y35" i="1"/>
  <c r="Y31" i="1"/>
  <c r="Y29" i="1"/>
  <c r="Y27" i="1"/>
  <c r="E39" i="1"/>
  <c r="E35" i="1"/>
  <c r="E33" i="1"/>
  <c r="E31" i="1"/>
  <c r="E29" i="1"/>
  <c r="E27" i="1"/>
  <c r="J39" i="1" l="1"/>
  <c r="O45" i="2" l="1"/>
  <c r="M45" i="2"/>
  <c r="R52" i="1"/>
  <c r="P33" i="1"/>
  <c r="O49" i="1" s="1"/>
  <c r="R35" i="1" l="1"/>
  <c r="R30" i="1"/>
  <c r="J36" i="1"/>
  <c r="M35" i="1"/>
  <c r="N33" i="1"/>
  <c r="O47" i="1" s="1"/>
  <c r="M30" i="1"/>
  <c r="J28" i="1"/>
  <c r="J31" i="1" l="1"/>
  <c r="U39" i="1"/>
  <c r="U36" i="1"/>
  <c r="U31" i="1"/>
  <c r="U28" i="1"/>
  <c r="M29" i="2" l="1"/>
  <c r="J42" i="2" s="1"/>
  <c r="K29" i="2"/>
  <c r="J40" i="2" s="1"/>
  <c r="L42" i="2"/>
  <c r="L40" i="2"/>
  <c r="H32" i="1"/>
  <c r="V40" i="1"/>
  <c r="V32" i="1"/>
  <c r="H40" i="1"/>
  <c r="N45" i="2" l="1"/>
  <c r="H41" i="2" s="1"/>
  <c r="I42" i="2" s="1"/>
  <c r="H36" i="1"/>
  <c r="V36" i="1"/>
  <c r="I40" i="2" l="1"/>
  <c r="H28" i="1"/>
  <c r="S38" i="1" l="1"/>
  <c r="K38" i="1"/>
  <c r="K30" i="1"/>
  <c r="N34" i="1" s="1"/>
  <c r="M47" i="1" s="1"/>
  <c r="P52" i="1" l="1"/>
  <c r="Q52" i="1"/>
  <c r="V28" i="1"/>
  <c r="S30" i="1" s="1"/>
  <c r="P34" i="1" s="1"/>
  <c r="M49" i="1" s="1"/>
  <c r="K48" i="1" l="1"/>
  <c r="L47" i="1" s="1"/>
  <c r="L49" i="1" l="1"/>
</calcChain>
</file>

<file path=xl/sharedStrings.xml><?xml version="1.0" encoding="utf-8"?>
<sst xmlns="http://schemas.openxmlformats.org/spreadsheetml/2006/main" count="119" uniqueCount="65">
  <si>
    <t>Mecker Jean-Marc</t>
  </si>
  <si>
    <t>Bingler Sébastien</t>
  </si>
  <si>
    <t>Petit-Richard Jonathan</t>
  </si>
  <si>
    <t>Bruat Gilles</t>
  </si>
  <si>
    <t>Nom</t>
  </si>
  <si>
    <t>Classement</t>
  </si>
  <si>
    <t>Participation</t>
  </si>
  <si>
    <t>Ott Jérôme</t>
  </si>
  <si>
    <t>Muller Florian</t>
  </si>
  <si>
    <t>Muller Serge</t>
  </si>
  <si>
    <t>Gomez Roméo</t>
  </si>
  <si>
    <t>Stallini Stéphane</t>
  </si>
  <si>
    <t>Bisel Emmanuel</t>
  </si>
  <si>
    <t>Gérard Emmanuel</t>
  </si>
  <si>
    <t>Mazon Pascal</t>
  </si>
  <si>
    <t>15/3</t>
  </si>
  <si>
    <t>30/1</t>
  </si>
  <si>
    <t>30</t>
  </si>
  <si>
    <t>30/2</t>
  </si>
  <si>
    <t>30/3</t>
  </si>
  <si>
    <t>30/5</t>
  </si>
  <si>
    <t>40</t>
  </si>
  <si>
    <t>30/4</t>
  </si>
  <si>
    <t>Oui</t>
  </si>
  <si>
    <t>Non</t>
  </si>
  <si>
    <t>Mecker Sabine</t>
  </si>
  <si>
    <t>Flagner Brigitte</t>
  </si>
  <si>
    <t>Blondel Martine</t>
  </si>
  <si>
    <t>Muller Mallory</t>
  </si>
  <si>
    <t>1/8 Finale</t>
  </si>
  <si>
    <t>1/4 Finale</t>
  </si>
  <si>
    <t>1/2 Finale</t>
  </si>
  <si>
    <t>Finale</t>
  </si>
  <si>
    <t>Suter Emmanuel</t>
  </si>
  <si>
    <t>NC</t>
  </si>
  <si>
    <t>Beltran Julien</t>
  </si>
  <si>
    <t>Schmitt Thomas</t>
  </si>
  <si>
    <t>Licence Nr.</t>
  </si>
  <si>
    <t>7409222 B</t>
  </si>
  <si>
    <t>7409208 L</t>
  </si>
  <si>
    <t>4733664 L</t>
  </si>
  <si>
    <t>7408648 C</t>
  </si>
  <si>
    <t>1662850 V</t>
  </si>
  <si>
    <t>2096054 U</t>
  </si>
  <si>
    <t>4513793 W</t>
  </si>
  <si>
    <t>9608752 V</t>
  </si>
  <si>
    <t>9759862 V</t>
  </si>
  <si>
    <t>2060038 W</t>
  </si>
  <si>
    <t>7280287 E</t>
  </si>
  <si>
    <t xml:space="preserve">1043738 X </t>
  </si>
  <si>
    <t>7409241 X</t>
  </si>
  <si>
    <t>0457140 R</t>
  </si>
  <si>
    <t xml:space="preserve">0477699 M </t>
  </si>
  <si>
    <t>3282429 G</t>
  </si>
  <si>
    <t>3503936 A</t>
  </si>
  <si>
    <t>0477676 M</t>
  </si>
  <si>
    <t>TABLEAU MESSIEURS</t>
  </si>
  <si>
    <t>TABLEAU DAMES</t>
  </si>
  <si>
    <t>Tête de série</t>
  </si>
  <si>
    <t>Finalistes</t>
  </si>
  <si>
    <t>1er Set</t>
  </si>
  <si>
    <t>2e Set</t>
  </si>
  <si>
    <t>3e Set</t>
  </si>
  <si>
    <t>1er Tour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</si>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</sst>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JetA Trade Gothic Light"/>
      <family val="2"/>
    </font>
    <font>
      <b/>
      <sz val="10"/>
      <color theme="1"/>
      <name val="JetA Trade Gothic Light"/>
      <family val="2"/>
    </font>
    <font>
      <sz val="18"/>
      <color theme="1"/>
      <name val="JetA Trade Gothic Light"/>
      <family val="2"/>
    </font>
    <font>
      <sz val="16"/>
      <color theme="1"/>
      <name val="JetA Trade Gothic Light"/>
      <family val="2"/>
    </font>
    <font>
      <b/>
      <sz val="20"/>
      <color theme="1"/>
      <name val="JetA Trade Gothic Light"/>
      <family val="2"/>
    </font>
    <font>
      <sz val="10"/>
      <name val="JetA Trade Gothic Light"/>
      <family val="2"/>
    </font>
    <font>
      <sz val="10"/>
      <color theme="0"/>
      <name val="JetA Trade Gothic Light"/>
      <family val="2"/>
    </font>
    <font>
      <sz val="9"/>
      <color theme="1"/>
      <name val="JetA Trade Gothic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A4F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Border="1"/>
    <xf numFmtId="0" fontId="0" fillId="0" borderId="0" xfId="0" applyFill="1"/>
    <xf numFmtId="0" fontId="0" fillId="0" borderId="0" xfId="0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5" borderId="0" xfId="0" applyFill="1" applyBorder="1" applyAlignment="1">
      <alignment horizontal="right"/>
    </xf>
    <xf numFmtId="0" fontId="0" fillId="5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center"/>
    </xf>
    <xf numFmtId="0" fontId="1" fillId="5" borderId="0" xfId="0" applyFont="1" applyFill="1" applyBorder="1" applyAlignment="1">
      <alignment horizontal="right" vertical="center"/>
    </xf>
    <xf numFmtId="0" fontId="1" fillId="5" borderId="0" xfId="0" applyNumberFormat="1" applyFont="1" applyFill="1" applyBorder="1" applyAlignment="1" applyProtection="1">
      <alignment horizontal="right" vertical="center"/>
    </xf>
    <xf numFmtId="0" fontId="0" fillId="5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/>
    <xf numFmtId="0" fontId="0" fillId="5" borderId="0" xfId="0" applyFill="1" applyBorder="1" applyProtection="1"/>
    <xf numFmtId="0" fontId="1" fillId="5" borderId="0" xfId="0" applyNumberFormat="1" applyFont="1" applyFill="1" applyBorder="1" applyAlignment="1" applyProtection="1">
      <alignment horizontal="left" vertical="center"/>
    </xf>
    <xf numFmtId="0" fontId="1" fillId="5" borderId="0" xfId="0" applyFont="1" applyFill="1" applyBorder="1" applyAlignment="1" applyProtection="1">
      <alignment horizontal="right" vertical="center"/>
    </xf>
    <xf numFmtId="0" fontId="0" fillId="5" borderId="6" xfId="0" applyFill="1" applyBorder="1" applyAlignment="1" applyProtection="1">
      <alignment horizontal="right" vertical="center"/>
    </xf>
    <xf numFmtId="0" fontId="0" fillId="5" borderId="8" xfId="0" applyFill="1" applyBorder="1" applyAlignment="1" applyProtection="1">
      <alignment horizontal="right" vertical="center"/>
    </xf>
    <xf numFmtId="0" fontId="0" fillId="5" borderId="0" xfId="0" applyFill="1" applyBorder="1" applyAlignment="1" applyProtection="1">
      <alignment horizontal="right" vertical="center"/>
    </xf>
    <xf numFmtId="0" fontId="0" fillId="5" borderId="0" xfId="0" applyFill="1" applyBorder="1" applyAlignment="1" applyProtection="1">
      <alignment horizontal="left" vertical="center"/>
    </xf>
    <xf numFmtId="0" fontId="1" fillId="5" borderId="0" xfId="0" applyFont="1" applyFill="1" applyBorder="1" applyAlignment="1" applyProtection="1">
      <alignment horizontal="left" vertical="center"/>
    </xf>
    <xf numFmtId="0" fontId="7" fillId="5" borderId="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/>
    </xf>
    <xf numFmtId="0" fontId="0" fillId="0" borderId="0" xfId="0" applyFill="1" applyProtection="1"/>
    <xf numFmtId="0" fontId="0" fillId="0" borderId="0" xfId="0" applyProtection="1"/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center"/>
    </xf>
    <xf numFmtId="0" fontId="0" fillId="2" borderId="0" xfId="0" applyFill="1" applyProtection="1"/>
    <xf numFmtId="0" fontId="0" fillId="5" borderId="0" xfId="0" applyNumberFormat="1" applyFont="1" applyFill="1" applyBorder="1" applyAlignment="1" applyProtection="1">
      <alignment horizontal="right" vertical="center"/>
    </xf>
    <xf numFmtId="0" fontId="0" fillId="5" borderId="0" xfId="0" applyFill="1" applyBorder="1" applyAlignment="1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shrinkToFit="1"/>
    </xf>
    <xf numFmtId="0" fontId="3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Protection="1"/>
    <xf numFmtId="0" fontId="4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NumberFormat="1" applyFont="1" applyFill="1" applyBorder="1" applyAlignment="1" applyProtection="1">
      <alignment horizontal="left" vertical="center"/>
    </xf>
    <xf numFmtId="0" fontId="0" fillId="5" borderId="6" xfId="0" applyFill="1" applyBorder="1"/>
    <xf numFmtId="0" fontId="0" fillId="5" borderId="8" xfId="0" applyFill="1" applyBorder="1"/>
    <xf numFmtId="0" fontId="0" fillId="5" borderId="0" xfId="0" applyFill="1" applyBorder="1" applyAlignment="1" applyProtection="1">
      <alignment horizontal="center"/>
      <protection locked="0"/>
    </xf>
    <xf numFmtId="0" fontId="0" fillId="6" borderId="0" xfId="0" applyFill="1" applyBorder="1"/>
    <xf numFmtId="0" fontId="0" fillId="6" borderId="0" xfId="0" applyFill="1" applyBorder="1" applyProtection="1"/>
    <xf numFmtId="0" fontId="0" fillId="6" borderId="0" xfId="0" applyFill="1"/>
    <xf numFmtId="0" fontId="1" fillId="6" borderId="0" xfId="0" applyFont="1" applyFill="1" applyBorder="1" applyAlignment="1" applyProtection="1">
      <alignment horizontal="left" vertical="center"/>
    </xf>
    <xf numFmtId="0" fontId="0" fillId="6" borderId="0" xfId="0" applyNumberFormat="1" applyFont="1" applyFill="1" applyBorder="1" applyAlignment="1" applyProtection="1">
      <alignment horizontal="left" vertical="center"/>
    </xf>
    <xf numFmtId="0" fontId="0" fillId="6" borderId="9" xfId="0" applyFill="1" applyBorder="1" applyAlignment="1" applyProtection="1">
      <alignment horizontal="left"/>
    </xf>
    <xf numFmtId="0" fontId="0" fillId="6" borderId="11" xfId="0" applyFill="1" applyBorder="1" applyAlignment="1" applyProtection="1">
      <alignment horizontal="left"/>
    </xf>
    <xf numFmtId="0" fontId="0" fillId="6" borderId="0" xfId="0" applyFont="1" applyFill="1" applyBorder="1" applyAlignment="1">
      <alignment horizontal="left"/>
    </xf>
    <xf numFmtId="0" fontId="0" fillId="6" borderId="0" xfId="0" applyFill="1" applyBorder="1" applyAlignment="1" applyProtection="1">
      <alignment horizontal="left" vertical="center"/>
    </xf>
    <xf numFmtId="0" fontId="0" fillId="6" borderId="0" xfId="0" applyFill="1" applyAlignment="1">
      <alignment horizontal="left"/>
    </xf>
    <xf numFmtId="0" fontId="0" fillId="6" borderId="0" xfId="0" applyFill="1" applyBorder="1" applyAlignment="1" applyProtection="1">
      <alignment horizontal="left"/>
    </xf>
    <xf numFmtId="0" fontId="0" fillId="6" borderId="9" xfId="0" applyFill="1" applyBorder="1"/>
    <xf numFmtId="0" fontId="0" fillId="6" borderId="11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 applyProtection="1">
      <alignment horizontal="right" vertical="center"/>
    </xf>
    <xf numFmtId="0" fontId="0" fillId="6" borderId="0" xfId="0" applyFill="1" applyBorder="1" applyAlignment="1">
      <alignment horizontal="right" vertical="center"/>
    </xf>
    <xf numFmtId="0" fontId="0" fillId="5" borderId="5" xfId="0" applyFill="1" applyBorder="1" applyAlignment="1" applyProtection="1">
      <alignment horizont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horizontal="right"/>
    </xf>
    <xf numFmtId="0" fontId="0" fillId="5" borderId="8" xfId="0" applyFont="1" applyFill="1" applyBorder="1" applyAlignment="1" applyProtection="1">
      <alignment horizontal="right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shrinkToFit="1"/>
    </xf>
    <xf numFmtId="0" fontId="3" fillId="5" borderId="13" xfId="0" applyFont="1" applyFill="1" applyBorder="1" applyAlignment="1">
      <alignment horizontal="center" vertical="center" shrinkToFit="1"/>
    </xf>
    <xf numFmtId="0" fontId="3" fillId="5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/>
    </xf>
    <xf numFmtId="49" fontId="0" fillId="5" borderId="1" xfId="0" applyNumberForma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4" xfId="0" applyFill="1" applyBorder="1" applyAlignment="1" applyProtection="1">
      <alignment horizontal="center"/>
    </xf>
    <xf numFmtId="0" fontId="0" fillId="5" borderId="4" xfId="0" applyFont="1" applyFill="1" applyBorder="1" applyAlignment="1" applyProtection="1">
      <alignment horizontal="center"/>
    </xf>
    <xf numFmtId="0" fontId="0" fillId="5" borderId="9" xfId="0" applyFill="1" applyBorder="1" applyAlignment="1" applyProtection="1">
      <alignment horizontal="left"/>
    </xf>
    <xf numFmtId="0" fontId="0" fillId="5" borderId="10" xfId="0" applyFill="1" applyBorder="1" applyAlignment="1" applyProtection="1">
      <alignment horizontal="left"/>
    </xf>
    <xf numFmtId="0" fontId="0" fillId="5" borderId="10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right"/>
    </xf>
    <xf numFmtId="0" fontId="0" fillId="5" borderId="7" xfId="0" applyFill="1" applyBorder="1" applyAlignment="1" applyProtection="1">
      <alignment horizontal="right"/>
    </xf>
    <xf numFmtId="0" fontId="0" fillId="5" borderId="10" xfId="0" applyFont="1" applyFill="1" applyBorder="1" applyAlignment="1" applyProtection="1">
      <alignment horizontal="left"/>
    </xf>
    <xf numFmtId="0" fontId="0" fillId="5" borderId="11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49" fontId="0" fillId="5" borderId="0" xfId="0" applyNumberFormat="1" applyFill="1" applyBorder="1" applyAlignment="1" applyProtection="1">
      <alignment horizontal="center"/>
    </xf>
    <xf numFmtId="0" fontId="0" fillId="5" borderId="8" xfId="0" applyFill="1" applyBorder="1" applyAlignment="1" applyProtection="1">
      <alignment horizontal="right"/>
    </xf>
    <xf numFmtId="0" fontId="0" fillId="5" borderId="9" xfId="0" applyFill="1" applyBorder="1" applyAlignment="1" applyProtection="1">
      <alignment horizontal="center"/>
    </xf>
    <xf numFmtId="0" fontId="0" fillId="5" borderId="11" xfId="0" applyFill="1" applyBorder="1" applyAlignment="1" applyProtection="1">
      <alignment horizontal="left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3" fillId="5" borderId="12" xfId="0" applyFont="1" applyFill="1" applyBorder="1" applyAlignment="1" applyProtection="1">
      <alignment horizontal="center" vertical="center" shrinkToFit="1"/>
    </xf>
    <xf numFmtId="0" fontId="3" fillId="5" borderId="13" xfId="0" applyFont="1" applyFill="1" applyBorder="1" applyAlignment="1" applyProtection="1">
      <alignment horizontal="center" vertical="center" shrinkToFit="1"/>
    </xf>
    <xf numFmtId="0" fontId="3" fillId="5" borderId="3" xfId="0" applyFont="1" applyFill="1" applyBorder="1" applyAlignment="1" applyProtection="1">
      <alignment horizontal="center" vertical="center"/>
    </xf>
    <xf numFmtId="0" fontId="0" fillId="5" borderId="0" xfId="0" applyFill="1" applyAlignment="1"/>
    <xf numFmtId="49" fontId="0" fillId="5" borderId="0" xfId="0" applyNumberFormat="1" applyFill="1" applyBorder="1" applyAlignment="1"/>
    <xf numFmtId="49" fontId="0" fillId="6" borderId="0" xfId="0" applyNumberFormat="1" applyFill="1" applyBorder="1" applyAlignment="1"/>
    <xf numFmtId="0" fontId="0" fillId="6" borderId="0" xfId="0" applyFill="1" applyAlignment="1"/>
    <xf numFmtId="0" fontId="1" fillId="5" borderId="4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0" fillId="5" borderId="5" xfId="0" applyFill="1" applyBorder="1" applyAlignment="1" applyProtection="1">
      <alignment vertical="center"/>
      <protection locked="0"/>
    </xf>
    <xf numFmtId="0" fontId="0" fillId="5" borderId="11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5" xfId="0" applyFill="1" applyBorder="1" applyAlignment="1" applyProtection="1">
      <alignment vertical="center"/>
      <protection locked="0"/>
    </xf>
    <xf numFmtId="0" fontId="0" fillId="5" borderId="9" xfId="0" applyFill="1" applyBorder="1" applyAlignment="1" applyProtection="1">
      <alignment vertical="center"/>
      <protection locked="0"/>
    </xf>
    <xf numFmtId="0" fontId="0" fillId="5" borderId="6" xfId="0" applyFill="1" applyBorder="1" applyAlignment="1"/>
    <xf numFmtId="0" fontId="0" fillId="6" borderId="9" xfId="0" applyFill="1" applyBorder="1" applyAlignment="1" applyProtection="1"/>
    <xf numFmtId="0" fontId="0" fillId="6" borderId="6" xfId="0" applyFill="1" applyBorder="1" applyAlignment="1" applyProtection="1">
      <alignment vertical="center"/>
      <protection locked="0"/>
    </xf>
    <xf numFmtId="0" fontId="0" fillId="5" borderId="7" xfId="0" applyFill="1" applyBorder="1" applyAlignment="1"/>
    <xf numFmtId="0" fontId="0" fillId="5" borderId="11" xfId="0" applyFill="1" applyBorder="1" applyAlignment="1"/>
    <xf numFmtId="0" fontId="0" fillId="5" borderId="4" xfId="0" applyFill="1" applyBorder="1" applyAlignment="1"/>
    <xf numFmtId="0" fontId="0" fillId="6" borderId="4" xfId="0" applyFill="1" applyBorder="1" applyAlignment="1"/>
    <xf numFmtId="0" fontId="0" fillId="6" borderId="8" xfId="0" applyFill="1" applyBorder="1" applyAlignment="1"/>
    <xf numFmtId="0" fontId="0" fillId="6" borderId="10" xfId="0" applyFill="1" applyBorder="1" applyAlignment="1" applyProtection="1"/>
    <xf numFmtId="0" fontId="1" fillId="5" borderId="7" xfId="0" applyFont="1" applyFill="1" applyBorder="1" applyAlignment="1" applyProtection="1"/>
    <xf numFmtId="0" fontId="0" fillId="5" borderId="9" xfId="0" applyFill="1" applyBorder="1" applyAlignment="1" applyProtection="1">
      <protection locked="0"/>
    </xf>
    <xf numFmtId="0" fontId="0" fillId="5" borderId="5" xfId="0" applyFill="1" applyBorder="1" applyAlignment="1" applyProtection="1">
      <protection locked="0"/>
    </xf>
    <xf numFmtId="0" fontId="0" fillId="6" borderId="9" xfId="0" applyFill="1" applyBorder="1" applyAlignment="1"/>
    <xf numFmtId="0" fontId="0" fillId="6" borderId="5" xfId="0" applyFill="1" applyBorder="1" applyAlignment="1" applyProtection="1">
      <protection locked="0"/>
    </xf>
    <xf numFmtId="0" fontId="0" fillId="6" borderId="6" xfId="0" applyFill="1" applyBorder="1" applyAlignment="1" applyProtection="1">
      <protection locked="0"/>
    </xf>
    <xf numFmtId="0" fontId="0" fillId="6" borderId="10" xfId="0" applyFont="1" applyFill="1" applyBorder="1" applyAlignment="1" applyProtection="1"/>
    <xf numFmtId="0" fontId="1" fillId="5" borderId="8" xfId="0" applyFont="1" applyFill="1" applyBorder="1" applyAlignment="1" applyProtection="1"/>
    <xf numFmtId="0" fontId="0" fillId="6" borderId="10" xfId="0" applyFill="1" applyBorder="1" applyAlignment="1"/>
    <xf numFmtId="0" fontId="0" fillId="6" borderId="11" xfId="0" applyFont="1" applyFill="1" applyBorder="1" applyAlignment="1" applyProtection="1"/>
    <xf numFmtId="0" fontId="1" fillId="5" borderId="10" xfId="0" applyFont="1" applyFill="1" applyBorder="1" applyAlignment="1"/>
    <xf numFmtId="0" fontId="1" fillId="5" borderId="0" xfId="0" applyFont="1" applyFill="1" applyBorder="1" applyAlignment="1"/>
    <xf numFmtId="0" fontId="1" fillId="5" borderId="7" xfId="0" applyFont="1" applyFill="1" applyBorder="1" applyAlignment="1"/>
    <xf numFmtId="0" fontId="0" fillId="5" borderId="11" xfId="0" applyFont="1" applyFill="1" applyBorder="1" applyAlignment="1"/>
    <xf numFmtId="0" fontId="0" fillId="5" borderId="4" xfId="0" applyFont="1" applyFill="1" applyBorder="1" applyAlignment="1"/>
    <xf numFmtId="0" fontId="0" fillId="5" borderId="8" xfId="0" applyFont="1" applyFill="1" applyBorder="1" applyAlignment="1"/>
    <xf numFmtId="0" fontId="0" fillId="5" borderId="7" xfId="0" applyFont="1" applyFill="1" applyBorder="1" applyAlignment="1"/>
    <xf numFmtId="0" fontId="0" fillId="5" borderId="9" xfId="0" applyFill="1" applyBorder="1" applyAlignment="1" applyProtection="1">
      <alignment vertical="center"/>
    </xf>
    <xf numFmtId="0" fontId="0" fillId="5" borderId="5" xfId="0" applyFill="1" applyBorder="1" applyAlignment="1" applyProtection="1">
      <alignment vertical="center"/>
    </xf>
    <xf numFmtId="0" fontId="0" fillId="5" borderId="6" xfId="0" applyFill="1" applyBorder="1" applyAlignment="1" applyProtection="1">
      <alignment vertical="center"/>
    </xf>
    <xf numFmtId="0" fontId="0" fillId="6" borderId="10" xfId="0" applyFont="1" applyFill="1" applyBorder="1" applyAlignment="1"/>
    <xf numFmtId="0" fontId="0" fillId="6" borderId="11" xfId="0" applyFont="1" applyFill="1" applyBorder="1" applyAlignment="1"/>
    <xf numFmtId="0" fontId="0" fillId="5" borderId="7" xfId="0" applyFont="1" applyFill="1" applyBorder="1" applyAlignment="1" applyProtection="1"/>
    <xf numFmtId="0" fontId="1" fillId="6" borderId="10" xfId="0" applyFont="1" applyFill="1" applyBorder="1" applyAlignment="1" applyProtection="1"/>
    <xf numFmtId="0" fontId="0" fillId="5" borderId="8" xfId="0" applyFont="1" applyFill="1" applyBorder="1" applyAlignment="1" applyProtection="1"/>
    <xf numFmtId="0" fontId="1" fillId="6" borderId="11" xfId="0" applyFont="1" applyFill="1" applyBorder="1" applyAlignment="1" applyProtection="1"/>
    <xf numFmtId="14" fontId="0" fillId="0" borderId="0" xfId="0" applyNumberFormat="1" applyFill="1"/>
    <xf numFmtId="20" fontId="0" fillId="0" borderId="0" xfId="0" applyNumberFormat="1" applyFill="1"/>
  </cellXfs>
  <cellStyles count="1">
    <cellStyle name="Normal" xfId="0" builtinId="0"/>
  </cellStyles>
  <dxfs count="3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0"/>
        </patternFill>
      </fill>
    </dxf>
    <dxf>
      <font>
        <strike/>
      </font>
    </dxf>
    <dxf>
      <fill>
        <patternFill>
          <bgColor theme="0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AA4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58"/>
  <sheetViews>
    <sheetView tabSelected="1" topLeftCell="J10" zoomScale="90" zoomScaleNormal="90" workbookViewId="0">
      <selection activeCell="J32" sqref="A32:XFD32"/>
    </sheetView>
  </sheetViews>
  <sheetFormatPr baseColWidth="10" defaultColWidth="9" defaultRowHeight="12.75"/>
  <cols>
    <col min="1" max="1" width="9" hidden="1" customWidth="1"/>
    <col min="11" max="11" width="11" bestFit="1" customWidth="1"/>
  </cols>
  <sheetData>
    <row r="1" spans="1:32" ht="13.5" customHeight="1">
      <c r="A1" s="1" t="s">
        <v>23</v>
      </c>
      <c r="B1" s="1"/>
      <c r="C1" s="1"/>
      <c r="D1" s="1"/>
      <c r="H1" s="3"/>
      <c r="I1" s="3"/>
      <c r="K1" s="69" t="s">
        <v>56</v>
      </c>
      <c r="L1" s="69"/>
      <c r="M1" s="69"/>
      <c r="N1" s="69"/>
      <c r="O1" s="69"/>
      <c r="P1" s="69"/>
      <c r="Q1" s="69"/>
      <c r="R1" s="69"/>
      <c r="S1" s="69"/>
      <c r="T1" s="69"/>
      <c r="AE1" s="3"/>
      <c r="AF1" s="3"/>
    </row>
    <row r="2" spans="1:32" ht="13.5" customHeight="1">
      <c r="A2" t="s">
        <v>24</v>
      </c>
      <c r="H2" s="3"/>
      <c r="I2" s="3"/>
      <c r="K2" s="70"/>
      <c r="L2" s="70"/>
      <c r="M2" s="70"/>
      <c r="N2" s="70"/>
      <c r="O2" s="70"/>
      <c r="P2" s="70"/>
      <c r="Q2" s="70"/>
      <c r="R2" s="70"/>
      <c r="S2" s="70"/>
      <c r="T2" s="70"/>
      <c r="AE2" s="3"/>
      <c r="AF2" s="3"/>
    </row>
    <row r="3" spans="1:32">
      <c r="H3" s="3"/>
      <c r="I3" s="3"/>
      <c r="K3" s="61" t="s">
        <v>4</v>
      </c>
      <c r="L3" s="62"/>
      <c r="M3" s="61" t="s">
        <v>37</v>
      </c>
      <c r="N3" s="62"/>
      <c r="O3" s="61" t="s">
        <v>5</v>
      </c>
      <c r="P3" s="62"/>
      <c r="Q3" s="61" t="s">
        <v>6</v>
      </c>
      <c r="R3" s="62"/>
      <c r="S3" s="61" t="s">
        <v>58</v>
      </c>
      <c r="T3" s="62"/>
    </row>
    <row r="4" spans="1:32">
      <c r="H4" s="3"/>
      <c r="I4" s="3"/>
      <c r="K4" s="67" t="s">
        <v>7</v>
      </c>
      <c r="L4" s="68"/>
      <c r="M4" s="67" t="s">
        <v>41</v>
      </c>
      <c r="N4" s="68"/>
      <c r="O4" s="63" t="s">
        <v>15</v>
      </c>
      <c r="P4" s="64"/>
      <c r="Q4" s="67" t="s">
        <v>23</v>
      </c>
      <c r="R4" s="68"/>
      <c r="S4" s="65">
        <v>1</v>
      </c>
      <c r="T4" s="66"/>
    </row>
    <row r="5" spans="1:32">
      <c r="H5" s="6"/>
      <c r="I5" s="3"/>
      <c r="K5" s="67" t="s">
        <v>3</v>
      </c>
      <c r="L5" s="68"/>
      <c r="M5" s="67" t="s">
        <v>40</v>
      </c>
      <c r="N5" s="68"/>
      <c r="O5" s="63" t="s">
        <v>17</v>
      </c>
      <c r="P5" s="64"/>
      <c r="Q5" s="67" t="s">
        <v>23</v>
      </c>
      <c r="R5" s="68"/>
      <c r="S5" s="65">
        <v>2</v>
      </c>
      <c r="T5" s="66"/>
    </row>
    <row r="6" spans="1:32">
      <c r="H6" s="6"/>
      <c r="I6" s="3"/>
      <c r="K6" s="67" t="s">
        <v>8</v>
      </c>
      <c r="L6" s="68"/>
      <c r="M6" s="67" t="s">
        <v>51</v>
      </c>
      <c r="N6" s="68"/>
      <c r="O6" s="63" t="s">
        <v>16</v>
      </c>
      <c r="P6" s="64"/>
      <c r="Q6" s="67" t="s">
        <v>23</v>
      </c>
      <c r="R6" s="68"/>
      <c r="S6" s="65">
        <v>3</v>
      </c>
      <c r="T6" s="66"/>
    </row>
    <row r="7" spans="1:32">
      <c r="H7" s="6"/>
      <c r="I7" s="3"/>
      <c r="K7" s="67" t="s">
        <v>0</v>
      </c>
      <c r="L7" s="68"/>
      <c r="M7" s="67" t="s">
        <v>50</v>
      </c>
      <c r="N7" s="68"/>
      <c r="O7" s="63" t="s">
        <v>16</v>
      </c>
      <c r="P7" s="64"/>
      <c r="Q7" s="67" t="s">
        <v>23</v>
      </c>
      <c r="R7" s="68"/>
      <c r="S7" s="65">
        <v>4</v>
      </c>
      <c r="T7" s="66"/>
    </row>
    <row r="8" spans="1:32">
      <c r="H8" s="6"/>
      <c r="I8" s="3"/>
      <c r="K8" s="67" t="s">
        <v>1</v>
      </c>
      <c r="L8" s="68"/>
      <c r="M8" s="67" t="s">
        <v>45</v>
      </c>
      <c r="N8" s="68"/>
      <c r="O8" s="63" t="s">
        <v>16</v>
      </c>
      <c r="P8" s="64"/>
      <c r="Q8" s="67" t="s">
        <v>23</v>
      </c>
      <c r="R8" s="68"/>
      <c r="S8" s="65">
        <v>5</v>
      </c>
      <c r="T8" s="66"/>
    </row>
    <row r="9" spans="1:32">
      <c r="H9" s="6"/>
      <c r="I9" s="3"/>
      <c r="K9" s="67" t="s">
        <v>2</v>
      </c>
      <c r="L9" s="68"/>
      <c r="M9" s="67" t="s">
        <v>38</v>
      </c>
      <c r="N9" s="68"/>
      <c r="O9" s="63" t="s">
        <v>18</v>
      </c>
      <c r="P9" s="64"/>
      <c r="Q9" s="67" t="s">
        <v>23</v>
      </c>
      <c r="R9" s="68"/>
      <c r="S9" s="65">
        <v>6</v>
      </c>
      <c r="T9" s="66"/>
    </row>
    <row r="10" spans="1:32">
      <c r="H10" s="6"/>
      <c r="I10" s="3"/>
      <c r="K10" s="67" t="s">
        <v>9</v>
      </c>
      <c r="L10" s="68"/>
      <c r="M10" s="67" t="s">
        <v>39</v>
      </c>
      <c r="N10" s="68"/>
      <c r="O10" s="63" t="s">
        <v>19</v>
      </c>
      <c r="P10" s="64"/>
      <c r="Q10" s="67" t="s">
        <v>23</v>
      </c>
      <c r="R10" s="68"/>
      <c r="S10" s="65">
        <v>7</v>
      </c>
      <c r="T10" s="66"/>
    </row>
    <row r="11" spans="1:32">
      <c r="H11" s="6"/>
      <c r="I11" s="3"/>
      <c r="K11" s="67" t="s">
        <v>10</v>
      </c>
      <c r="L11" s="68"/>
      <c r="M11" s="67" t="s">
        <v>47</v>
      </c>
      <c r="N11" s="68"/>
      <c r="O11" s="63" t="s">
        <v>19</v>
      </c>
      <c r="P11" s="64"/>
      <c r="Q11" s="67" t="s">
        <v>23</v>
      </c>
      <c r="R11" s="68"/>
      <c r="S11" s="65">
        <v>8</v>
      </c>
      <c r="T11" s="66"/>
    </row>
    <row r="12" spans="1:32">
      <c r="H12" s="6"/>
      <c r="I12" s="3"/>
      <c r="K12" s="67" t="s">
        <v>13</v>
      </c>
      <c r="L12" s="68"/>
      <c r="M12" s="67" t="s">
        <v>46</v>
      </c>
      <c r="N12" s="68"/>
      <c r="O12" s="63" t="s">
        <v>22</v>
      </c>
      <c r="P12" s="64"/>
      <c r="Q12" s="67" t="s">
        <v>23</v>
      </c>
      <c r="R12" s="68"/>
      <c r="S12" s="65">
        <v>9</v>
      </c>
      <c r="T12" s="66"/>
    </row>
    <row r="13" spans="1:32">
      <c r="H13" s="6"/>
      <c r="I13" s="3"/>
      <c r="K13" s="67" t="s">
        <v>14</v>
      </c>
      <c r="L13" s="68"/>
      <c r="M13" s="67" t="s">
        <v>48</v>
      </c>
      <c r="N13" s="68"/>
      <c r="O13" s="63" t="s">
        <v>20</v>
      </c>
      <c r="P13" s="64"/>
      <c r="Q13" s="67" t="s">
        <v>23</v>
      </c>
      <c r="R13" s="68"/>
      <c r="S13" s="65">
        <v>10</v>
      </c>
      <c r="T13" s="66"/>
    </row>
    <row r="14" spans="1:32">
      <c r="H14" s="6"/>
      <c r="I14" s="3"/>
      <c r="K14" s="67" t="s">
        <v>11</v>
      </c>
      <c r="L14" s="68"/>
      <c r="M14" s="67" t="s">
        <v>43</v>
      </c>
      <c r="N14" s="68"/>
      <c r="O14" s="63" t="s">
        <v>20</v>
      </c>
      <c r="P14" s="64"/>
      <c r="Q14" s="67" t="s">
        <v>23</v>
      </c>
      <c r="R14" s="68"/>
      <c r="S14" s="65">
        <v>11</v>
      </c>
      <c r="T14" s="66"/>
    </row>
    <row r="15" spans="1:32">
      <c r="H15" s="6"/>
      <c r="I15" s="3"/>
      <c r="K15" s="67" t="s">
        <v>12</v>
      </c>
      <c r="L15" s="68"/>
      <c r="M15" s="67" t="s">
        <v>44</v>
      </c>
      <c r="N15" s="68"/>
      <c r="O15" s="63" t="s">
        <v>21</v>
      </c>
      <c r="P15" s="64"/>
      <c r="Q15" s="67" t="s">
        <v>23</v>
      </c>
      <c r="R15" s="68"/>
      <c r="S15" s="65">
        <v>12</v>
      </c>
      <c r="T15" s="66"/>
    </row>
    <row r="16" spans="1:32">
      <c r="H16" s="6"/>
      <c r="I16" s="3"/>
      <c r="K16" s="67" t="s">
        <v>35</v>
      </c>
      <c r="L16" s="68"/>
      <c r="M16" s="67"/>
      <c r="N16" s="68"/>
      <c r="O16" s="63" t="s">
        <v>34</v>
      </c>
      <c r="P16" s="64"/>
      <c r="Q16" s="67" t="s">
        <v>23</v>
      </c>
      <c r="R16" s="68"/>
      <c r="S16" s="65">
        <v>13</v>
      </c>
      <c r="T16" s="66"/>
    </row>
    <row r="17" spans="1:29">
      <c r="H17" s="6"/>
      <c r="I17" s="3"/>
      <c r="K17" s="67" t="s">
        <v>36</v>
      </c>
      <c r="L17" s="68"/>
      <c r="M17" s="67" t="s">
        <v>52</v>
      </c>
      <c r="N17" s="68"/>
      <c r="O17" s="63" t="s">
        <v>34</v>
      </c>
      <c r="P17" s="64"/>
      <c r="Q17" s="67" t="s">
        <v>23</v>
      </c>
      <c r="R17" s="68"/>
      <c r="S17" s="65">
        <v>14</v>
      </c>
      <c r="T17" s="66"/>
    </row>
    <row r="18" spans="1:29">
      <c r="H18" s="6"/>
      <c r="I18" s="3"/>
      <c r="K18" s="67" t="s">
        <v>33</v>
      </c>
      <c r="L18" s="68"/>
      <c r="M18" s="67" t="s">
        <v>49</v>
      </c>
      <c r="N18" s="68"/>
      <c r="O18" s="63" t="s">
        <v>34</v>
      </c>
      <c r="P18" s="64"/>
      <c r="Q18" s="67" t="s">
        <v>23</v>
      </c>
      <c r="R18" s="68"/>
      <c r="S18" s="65">
        <v>15</v>
      </c>
      <c r="T18" s="66"/>
    </row>
    <row r="19" spans="1:29">
      <c r="H19" s="6"/>
      <c r="I19" s="3"/>
      <c r="K19" s="67"/>
      <c r="L19" s="68"/>
      <c r="M19" s="67"/>
      <c r="N19" s="68"/>
      <c r="O19" s="63"/>
      <c r="P19" s="64"/>
      <c r="Q19" s="67"/>
      <c r="R19" s="68"/>
      <c r="S19" s="65"/>
      <c r="T19" s="66"/>
    </row>
    <row r="20" spans="1:29">
      <c r="A20" s="4"/>
      <c r="B20" s="4"/>
      <c r="C20" s="4"/>
      <c r="D20" s="4"/>
      <c r="E20" s="5"/>
      <c r="F20" s="4"/>
      <c r="G20" s="4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9">
      <c r="A21" s="4"/>
      <c r="B21" s="4"/>
      <c r="C21" s="4"/>
      <c r="D21" s="4"/>
      <c r="E21" s="5"/>
      <c r="F21" s="4"/>
      <c r="G21" s="4"/>
      <c r="H21" s="6"/>
      <c r="I21" s="3"/>
      <c r="J21" s="3"/>
      <c r="K21" s="160">
        <v>42223</v>
      </c>
      <c r="L21" s="161">
        <v>0.58472222222222225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9">
      <c r="A22" s="6"/>
      <c r="B22" s="6"/>
      <c r="C22" s="6"/>
      <c r="D22" s="6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6"/>
      <c r="T22" s="6"/>
      <c r="U22" s="6"/>
      <c r="V22" s="6"/>
      <c r="W22" s="3"/>
      <c r="X22" s="3"/>
      <c r="Y22" s="3"/>
      <c r="Z22" s="3"/>
      <c r="AA22" s="3"/>
      <c r="AB22" s="3"/>
    </row>
    <row r="23" spans="1:29">
      <c r="A23" s="6"/>
      <c r="B23" s="6"/>
      <c r="C23" s="6"/>
      <c r="D23" s="6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6"/>
      <c r="T23" s="6"/>
      <c r="U23" s="6"/>
      <c r="V23" s="6"/>
      <c r="W23" s="3"/>
      <c r="X23" s="3"/>
      <c r="Y23" s="3"/>
      <c r="Z23" s="3"/>
      <c r="AA23" s="3"/>
      <c r="AB23" s="3"/>
    </row>
    <row r="25" spans="1:29">
      <c r="B25" s="112" t="s">
        <v>63</v>
      </c>
      <c r="C25" s="112"/>
      <c r="D25" s="112"/>
      <c r="E25" s="113" t="s">
        <v>29</v>
      </c>
      <c r="F25" s="113"/>
      <c r="G25" s="113"/>
      <c r="H25" s="113" t="s">
        <v>30</v>
      </c>
      <c r="I25" s="113"/>
      <c r="J25" s="113"/>
      <c r="K25" s="113" t="s">
        <v>31</v>
      </c>
      <c r="L25" s="113"/>
      <c r="M25" s="113"/>
      <c r="N25" s="113" t="s">
        <v>32</v>
      </c>
      <c r="O25" s="113"/>
      <c r="P25" s="113"/>
      <c r="Q25" s="113"/>
      <c r="R25" s="114" t="s">
        <v>31</v>
      </c>
      <c r="S25" s="114"/>
      <c r="T25" s="114"/>
      <c r="U25" s="114" t="s">
        <v>30</v>
      </c>
      <c r="V25" s="114"/>
      <c r="W25" s="114"/>
      <c r="X25" s="114" t="s">
        <v>29</v>
      </c>
      <c r="Y25" s="114"/>
      <c r="Z25" s="114"/>
      <c r="AA25" s="115" t="s">
        <v>63</v>
      </c>
      <c r="AB25" s="115"/>
      <c r="AC25" s="115"/>
    </row>
    <row r="26" spans="1:29">
      <c r="B26" s="12"/>
      <c r="C26" s="12"/>
      <c r="D26" s="12"/>
      <c r="E26" s="2"/>
      <c r="F26" s="2"/>
      <c r="G26" s="18"/>
      <c r="H26" s="2"/>
      <c r="I26" s="2"/>
      <c r="J26" s="2"/>
      <c r="K26" s="2"/>
      <c r="L26" s="2"/>
      <c r="M26" s="2"/>
      <c r="N26" s="2"/>
      <c r="O26" s="2"/>
      <c r="P26" s="2"/>
      <c r="Q26" s="2"/>
      <c r="R26" s="44"/>
      <c r="S26" s="44"/>
      <c r="T26" s="44"/>
      <c r="U26" s="45"/>
      <c r="V26" s="44"/>
      <c r="W26" s="44"/>
      <c r="X26" s="45"/>
      <c r="Y26" s="44"/>
      <c r="Z26" s="44"/>
      <c r="AA26" s="46"/>
      <c r="AB26" s="46"/>
      <c r="AC26" s="46"/>
    </row>
    <row r="27" spans="1:29">
      <c r="B27" s="12"/>
      <c r="C27" s="12"/>
      <c r="D27" s="12"/>
      <c r="E27" s="116" t="str">
        <f>INDEX(nom_joueur,MATCH(G27,numero_joueur,0))</f>
        <v>Ott Jérôme</v>
      </c>
      <c r="F27" s="116"/>
      <c r="G27" s="20">
        <v>1</v>
      </c>
      <c r="H27" s="2"/>
      <c r="I27" s="2"/>
      <c r="J27" s="7"/>
      <c r="K27" s="2"/>
      <c r="L27" s="2"/>
      <c r="M27" s="2"/>
      <c r="N27" s="2"/>
      <c r="O27" s="2"/>
      <c r="P27" s="2"/>
      <c r="Q27" s="2"/>
      <c r="R27" s="44"/>
      <c r="S27" s="44"/>
      <c r="T27" s="44"/>
      <c r="U27" s="45"/>
      <c r="V27" s="44"/>
      <c r="W27" s="44"/>
      <c r="X27" s="47">
        <v>2</v>
      </c>
      <c r="Y27" s="117" t="str">
        <f>INDEX(nom_joueur,MATCH(X27,numero_joueur,0))</f>
        <v>Bruat Gilles</v>
      </c>
      <c r="Z27" s="117"/>
      <c r="AA27" s="46"/>
      <c r="AB27" s="46"/>
      <c r="AC27" s="46"/>
    </row>
    <row r="28" spans="1:29">
      <c r="B28" s="12"/>
      <c r="C28" s="12"/>
      <c r="D28" s="12"/>
      <c r="E28" s="118" t="s">
        <v>64</v>
      </c>
      <c r="F28" s="118"/>
      <c r="G28" s="21"/>
      <c r="H28" s="119" t="str">
        <f>IF(E28&lt;&gt;"",E27,IF(E30="","Q1",E29))</f>
        <v>Ott Jérôme</v>
      </c>
      <c r="I28" s="120"/>
      <c r="J28" s="33" t="str">
        <f>IF(E28&lt;&gt;"","("&amp;G27&amp;")",IF(E30="","","("&amp;G29&amp;")"))</f>
        <v>(1)</v>
      </c>
      <c r="K28" s="2"/>
      <c r="L28" s="2"/>
      <c r="M28" s="2"/>
      <c r="N28" s="2"/>
      <c r="O28" s="2"/>
      <c r="P28" s="2"/>
      <c r="Q28" s="2"/>
      <c r="R28" s="44"/>
      <c r="S28" s="44"/>
      <c r="T28" s="44"/>
      <c r="U28" s="48" t="str">
        <f>IF(Y28&lt;&gt;"","("&amp;X27&amp;")",IF(Y30="","","("&amp;X29&amp;")"))</f>
        <v>(2)</v>
      </c>
      <c r="V28" s="121" t="str">
        <f>IF(Y28&lt;&gt;"",Y27,IF(Y30="","Q2",Y29))</f>
        <v>Bruat Gilles</v>
      </c>
      <c r="W28" s="122"/>
      <c r="X28" s="49"/>
      <c r="Y28" s="123" t="s">
        <v>64</v>
      </c>
      <c r="Z28" s="123"/>
      <c r="AA28" s="46"/>
      <c r="AB28" s="46"/>
      <c r="AC28" s="46"/>
    </row>
    <row r="29" spans="1:29">
      <c r="B29" s="12"/>
      <c r="C29" s="12"/>
      <c r="D29" s="12"/>
      <c r="E29" s="120" t="e">
        <f>INDEX(nom_joueur,MATCH(G29,numero_joueur,0))</f>
        <v>#N/A</v>
      </c>
      <c r="F29" s="120"/>
      <c r="G29" s="22"/>
      <c r="H29" s="124"/>
      <c r="I29" s="118"/>
      <c r="J29" s="125"/>
      <c r="K29" s="2"/>
      <c r="L29" s="2"/>
      <c r="M29" s="2"/>
      <c r="N29" s="2"/>
      <c r="O29" s="2"/>
      <c r="P29" s="2"/>
      <c r="Q29" s="2"/>
      <c r="R29" s="44"/>
      <c r="S29" s="44"/>
      <c r="T29" s="44"/>
      <c r="U29" s="126"/>
      <c r="V29" s="123"/>
      <c r="W29" s="127"/>
      <c r="X29" s="50"/>
      <c r="Y29" s="121" t="e">
        <f>INDEX(nom_joueur,MATCH(X29,numero_joueur,0))</f>
        <v>#N/A</v>
      </c>
      <c r="Z29" s="121"/>
      <c r="AA29" s="46"/>
      <c r="AB29" s="46"/>
      <c r="AC29" s="46"/>
    </row>
    <row r="30" spans="1:29">
      <c r="B30" s="12"/>
      <c r="C30" s="12"/>
      <c r="D30" s="12"/>
      <c r="E30" s="118"/>
      <c r="F30" s="118"/>
      <c r="G30" s="23"/>
      <c r="H30" s="2"/>
      <c r="I30" s="2"/>
      <c r="J30" s="128"/>
      <c r="K30" s="129" t="str">
        <f>IF(H29&lt;&gt;"",H28,IF(H33="","",H32))</f>
        <v/>
      </c>
      <c r="L30" s="130"/>
      <c r="M30" s="10" t="str">
        <f>IF(H29&lt;&gt;"",J28,IF(H33="","",J31))</f>
        <v/>
      </c>
      <c r="N30" s="2"/>
      <c r="O30" s="2"/>
      <c r="P30" s="2"/>
      <c r="Q30" s="2"/>
      <c r="R30" s="51" t="str">
        <f>IF(V29&lt;&gt;"",U28,IF(V33="","",U31))</f>
        <v/>
      </c>
      <c r="S30" s="131" t="str">
        <f>IF(V29&lt;&gt;"",V28,IF(V33="","",V32))</f>
        <v/>
      </c>
      <c r="T30" s="132"/>
      <c r="U30" s="133"/>
      <c r="V30" s="44"/>
      <c r="W30" s="44"/>
      <c r="X30" s="52"/>
      <c r="Y30" s="123"/>
      <c r="Z30" s="123"/>
      <c r="AA30" s="46"/>
      <c r="AB30" s="46"/>
      <c r="AC30" s="46"/>
    </row>
    <row r="31" spans="1:29">
      <c r="B31" s="12"/>
      <c r="C31" s="12"/>
      <c r="D31" s="12"/>
      <c r="E31" s="120" t="str">
        <f>INDEX(nom_joueur,MATCH(G31,numero_joueur,0))</f>
        <v>Gomez Roméo</v>
      </c>
      <c r="F31" s="120"/>
      <c r="G31" s="23">
        <v>8</v>
      </c>
      <c r="H31" s="2"/>
      <c r="I31" s="2"/>
      <c r="J31" s="134" t="str">
        <f>IF(E32&lt;&gt;"","("&amp;G31&amp;"(",IF(E34="","","("&amp;G33&amp;"("))</f>
        <v/>
      </c>
      <c r="K31" s="135"/>
      <c r="L31" s="136"/>
      <c r="M31" s="125"/>
      <c r="N31" s="2"/>
      <c r="O31" s="2"/>
      <c r="P31" s="2"/>
      <c r="Q31" s="2"/>
      <c r="R31" s="137"/>
      <c r="S31" s="138"/>
      <c r="T31" s="139"/>
      <c r="U31" s="140" t="str">
        <f>IF(Y32&lt;&gt;"","("&amp;X31&amp;")",IF(Y34="","","("&amp;X33&amp;")"))</f>
        <v>(13)</v>
      </c>
      <c r="V31" s="44"/>
      <c r="W31" s="44"/>
      <c r="X31" s="52">
        <v>7</v>
      </c>
      <c r="Y31" s="121" t="str">
        <f>INDEX(nom_joueur,MATCH(X31,numero_joueur,0))</f>
        <v>Muller Serge</v>
      </c>
      <c r="Z31" s="121"/>
      <c r="AA31" s="46"/>
      <c r="AB31" s="46"/>
      <c r="AC31" s="46"/>
    </row>
    <row r="32" spans="1:29">
      <c r="B32" s="12"/>
      <c r="C32" s="12"/>
      <c r="D32" s="12"/>
      <c r="E32" s="118"/>
      <c r="F32" s="118"/>
      <c r="G32" s="21"/>
      <c r="H32" s="119" t="str">
        <f>IF(E32&lt;&gt;"",E31,IF(E34="","Q8",E33))</f>
        <v>Q8</v>
      </c>
      <c r="I32" s="120"/>
      <c r="J32" s="141"/>
      <c r="K32" s="2"/>
      <c r="L32" s="2"/>
      <c r="M32" s="128"/>
      <c r="N32" s="2"/>
      <c r="O32" s="2"/>
      <c r="P32" s="2"/>
      <c r="Q32" s="2"/>
      <c r="R32" s="142"/>
      <c r="S32" s="44"/>
      <c r="T32" s="44"/>
      <c r="U32" s="143"/>
      <c r="V32" s="131" t="str">
        <f>IF(Y32&lt;&gt;"",Y31,IF(Y34="","Q7",Y33))</f>
        <v>Beltran Julien</v>
      </c>
      <c r="W32" s="132"/>
      <c r="X32" s="49"/>
      <c r="Y32" s="123"/>
      <c r="Z32" s="123"/>
      <c r="AA32" s="53">
        <v>10</v>
      </c>
      <c r="AB32" s="131" t="str">
        <f>INDEX(nom_joueur,MATCH(AA32,numero_joueur,0))</f>
        <v>Mazon Pascal</v>
      </c>
      <c r="AC32" s="131"/>
    </row>
    <row r="33" spans="1:33">
      <c r="B33" s="12"/>
      <c r="C33" s="12"/>
      <c r="D33" s="12"/>
      <c r="E33" s="120" t="str">
        <f>INDEX(nom_joueur,MATCH(G33,numero_joueur,0))</f>
        <v>Gérard Emmanuel</v>
      </c>
      <c r="F33" s="120"/>
      <c r="G33" s="22">
        <v>9</v>
      </c>
      <c r="H33" s="124"/>
      <c r="I33" s="118"/>
      <c r="J33" s="7"/>
      <c r="K33" s="2"/>
      <c r="L33" s="2"/>
      <c r="M33" s="128"/>
      <c r="N33" s="144" t="str">
        <f>IF(K31&lt;&gt;"",M30,IF(K39="","",M35))</f>
        <v/>
      </c>
      <c r="O33" s="145"/>
      <c r="P33" s="145" t="str">
        <f>IF(S31&lt;&gt;"",R30,IF(S39="","",R35))</f>
        <v/>
      </c>
      <c r="Q33" s="146"/>
      <c r="R33" s="142"/>
      <c r="S33" s="44"/>
      <c r="T33" s="44"/>
      <c r="U33" s="54"/>
      <c r="V33" s="123"/>
      <c r="W33" s="127"/>
      <c r="X33" s="50">
        <f>IF(AB33&lt;&gt;"",AA32,IF(AB35="","",AA34))</f>
        <v>13</v>
      </c>
      <c r="Y33" s="121" t="str">
        <f>IF(AB33&lt;&gt;"",AB32,IF(AB35="","Q9",AB34))</f>
        <v>Beltran Julien</v>
      </c>
      <c r="Z33" s="122"/>
      <c r="AA33" s="55"/>
      <c r="AB33" s="138"/>
      <c r="AC33" s="138"/>
    </row>
    <row r="34" spans="1:33">
      <c r="B34" s="12"/>
      <c r="C34" s="12"/>
      <c r="D34" s="12"/>
      <c r="E34" s="118"/>
      <c r="F34" s="118"/>
      <c r="G34" s="23"/>
      <c r="H34" s="2"/>
      <c r="I34" s="2"/>
      <c r="J34" s="7"/>
      <c r="K34" s="2"/>
      <c r="L34" s="2"/>
      <c r="M34" s="128"/>
      <c r="N34" s="147" t="str">
        <f>IF(K31&lt;&gt;"",K30,IF(K39="","",K38))</f>
        <v/>
      </c>
      <c r="O34" s="148"/>
      <c r="P34" s="148" t="str">
        <f>IF(S31&lt;&gt;"",S30,IF(S39="","",S38))</f>
        <v/>
      </c>
      <c r="Q34" s="149"/>
      <c r="R34" s="142"/>
      <c r="S34" s="44"/>
      <c r="T34" s="44"/>
      <c r="U34" s="54"/>
      <c r="V34" s="44"/>
      <c r="W34" s="44"/>
      <c r="X34" s="52"/>
      <c r="Y34" s="123">
        <v>5</v>
      </c>
      <c r="Z34" s="127"/>
      <c r="AA34" s="56">
        <v>13</v>
      </c>
      <c r="AB34" s="131" t="str">
        <f>INDEX(nom_joueur,MATCH(AA34,numero_joueur,0))</f>
        <v>Beltran Julien</v>
      </c>
      <c r="AC34" s="131"/>
    </row>
    <row r="35" spans="1:33">
      <c r="B35" s="12"/>
      <c r="C35" s="12"/>
      <c r="D35" s="12"/>
      <c r="E35" s="116" t="str">
        <f>INDEX(nom_joueur,MATCH(G35,numero_joueur,0))</f>
        <v>Mecker Jean-Marc</v>
      </c>
      <c r="F35" s="116"/>
      <c r="G35" s="11">
        <v>4</v>
      </c>
      <c r="H35" s="2"/>
      <c r="I35" s="2"/>
      <c r="J35" s="7"/>
      <c r="K35" s="2"/>
      <c r="L35" s="2"/>
      <c r="M35" s="150" t="str">
        <f>IF(H37&lt;&gt;"",J36,IF(H41="","",J39))</f>
        <v/>
      </c>
      <c r="N35" s="151"/>
      <c r="O35" s="152"/>
      <c r="P35" s="152"/>
      <c r="Q35" s="153"/>
      <c r="R35" s="154" t="str">
        <f>IF(V37&lt;&gt;"",U36,IF(V41="","",U39))</f>
        <v/>
      </c>
      <c r="S35" s="44"/>
      <c r="T35" s="44"/>
      <c r="U35" s="54"/>
      <c r="V35" s="44"/>
      <c r="W35" s="44"/>
      <c r="X35" s="47">
        <v>3</v>
      </c>
      <c r="Y35" s="117" t="str">
        <f>INDEX(nom_joueur,MATCH(X35,numero_joueur,0))</f>
        <v>Muller Florian</v>
      </c>
      <c r="Z35" s="117"/>
      <c r="AA35" s="46"/>
      <c r="AB35" s="138">
        <v>5</v>
      </c>
      <c r="AC35" s="138"/>
    </row>
    <row r="36" spans="1:33">
      <c r="B36" s="12"/>
      <c r="C36" s="12"/>
      <c r="D36" s="12"/>
      <c r="E36" s="118" t="s">
        <v>64</v>
      </c>
      <c r="F36" s="118"/>
      <c r="G36" s="21"/>
      <c r="H36" s="119" t="str">
        <f>IF(E36&lt;&gt;"",E35,IF(E38="","Q4",E37))</f>
        <v>Mecker Jean-Marc</v>
      </c>
      <c r="I36" s="120"/>
      <c r="J36" s="33" t="str">
        <f>IF(E36&lt;&gt;"","("&amp;G35&amp;")",IF(E38="","","("&amp;G37&amp;")"))</f>
        <v>(4)</v>
      </c>
      <c r="K36" s="2"/>
      <c r="L36" s="2"/>
      <c r="M36" s="150"/>
      <c r="N36" s="2"/>
      <c r="O36" s="2"/>
      <c r="P36" s="2"/>
      <c r="Q36" s="2"/>
      <c r="R36" s="154"/>
      <c r="S36" s="44"/>
      <c r="T36" s="44"/>
      <c r="U36" s="48" t="str">
        <f>IF(Y36&lt;&gt;"","("&amp;X35&amp;")",IF(Y38="","","("&amp;X37&amp;")"))</f>
        <v>(3)</v>
      </c>
      <c r="V36" s="121" t="str">
        <f>IF(Y36&lt;&gt;"",Y35,IF(Y38="","Q3",Y37))</f>
        <v>Muller Florian</v>
      </c>
      <c r="W36" s="122"/>
      <c r="X36" s="49"/>
      <c r="Y36" s="123" t="s">
        <v>64</v>
      </c>
      <c r="Z36" s="123"/>
      <c r="AA36" s="46"/>
      <c r="AB36" s="46"/>
      <c r="AC36" s="46"/>
    </row>
    <row r="37" spans="1:33">
      <c r="B37" s="12"/>
      <c r="C37" s="12"/>
      <c r="D37" s="12"/>
      <c r="E37" s="120" t="e">
        <f>INDEX(nom_joueur,MATCH(G37,numero_joueur,0))</f>
        <v>#N/A</v>
      </c>
      <c r="F37" s="120"/>
      <c r="G37" s="22"/>
      <c r="H37" s="124"/>
      <c r="I37" s="118"/>
      <c r="J37" s="125"/>
      <c r="K37" s="2"/>
      <c r="L37" s="2"/>
      <c r="M37" s="150"/>
      <c r="N37" s="2"/>
      <c r="O37" s="2"/>
      <c r="P37" s="2"/>
      <c r="Q37" s="2"/>
      <c r="R37" s="154"/>
      <c r="S37" s="44"/>
      <c r="T37" s="44"/>
      <c r="U37" s="126"/>
      <c r="V37" s="123"/>
      <c r="W37" s="127"/>
      <c r="X37" s="50"/>
      <c r="Y37" s="121" t="e">
        <f>INDEX(nom_joueur,MATCH(X37,numero_joueur,0))</f>
        <v>#N/A</v>
      </c>
      <c r="Z37" s="121"/>
      <c r="AA37" s="46"/>
      <c r="AB37" s="46"/>
      <c r="AC37" s="46"/>
    </row>
    <row r="38" spans="1:33">
      <c r="B38" s="12"/>
      <c r="C38" s="12"/>
      <c r="D38" s="12"/>
      <c r="E38" s="118"/>
      <c r="F38" s="118"/>
      <c r="G38" s="11"/>
      <c r="H38" s="2"/>
      <c r="I38" s="2"/>
      <c r="J38" s="128"/>
      <c r="K38" s="129" t="str">
        <f>IF(H37&lt;&gt;"",H36,IF(H41="","",H40))</f>
        <v/>
      </c>
      <c r="L38" s="130"/>
      <c r="M38" s="149"/>
      <c r="N38" s="2"/>
      <c r="O38" s="2"/>
      <c r="P38" s="2"/>
      <c r="Q38" s="2"/>
      <c r="R38" s="155"/>
      <c r="S38" s="131" t="str">
        <f>IF(V37&lt;&gt;"",V36,IF(V41="","",V40))</f>
        <v/>
      </c>
      <c r="T38" s="132"/>
      <c r="U38" s="133"/>
      <c r="V38" s="44"/>
      <c r="W38" s="44"/>
      <c r="X38" s="52"/>
      <c r="Y38" s="123"/>
      <c r="Z38" s="123"/>
      <c r="AA38" s="46"/>
      <c r="AB38" s="46"/>
      <c r="AC38" s="46"/>
      <c r="AD38" s="3"/>
      <c r="AE38" s="3"/>
      <c r="AF38" s="3"/>
      <c r="AG38" s="3"/>
    </row>
    <row r="39" spans="1:33">
      <c r="B39" s="12"/>
      <c r="C39" s="12"/>
      <c r="D39" s="12"/>
      <c r="E39" s="120" t="str">
        <f>INDEX(nom_joueur,MATCH(G39,numero_joueur,0))</f>
        <v>Bingler Sébastien</v>
      </c>
      <c r="F39" s="120"/>
      <c r="G39" s="23">
        <v>5</v>
      </c>
      <c r="H39" s="2"/>
      <c r="I39" s="2"/>
      <c r="J39" s="156" t="str">
        <f>IF(E40&lt;&gt;"","("&amp;G39&amp;")",IF(E42="","","("&amp;G41&amp;")"))</f>
        <v/>
      </c>
      <c r="K39" s="135"/>
      <c r="L39" s="136"/>
      <c r="M39" s="7"/>
      <c r="N39" s="2"/>
      <c r="O39" s="2"/>
      <c r="P39" s="2"/>
      <c r="Q39" s="2"/>
      <c r="R39" s="57"/>
      <c r="S39" s="138"/>
      <c r="T39" s="139"/>
      <c r="U39" s="157" t="str">
        <f>IF(Y40&lt;&gt;"","("&amp;X39&amp;")",IF(Y42="","","("&amp;X41&amp;")"))</f>
        <v/>
      </c>
      <c r="V39" s="44"/>
      <c r="W39" s="44"/>
      <c r="X39" s="52">
        <v>6</v>
      </c>
      <c r="Y39" s="121" t="str">
        <f>INDEX(nom_joueur,MATCH(X39,numero_joueur,0))</f>
        <v>Petit-Richard Jonathan</v>
      </c>
      <c r="Z39" s="121"/>
      <c r="AA39" s="46"/>
      <c r="AB39" s="46"/>
      <c r="AC39" s="46"/>
      <c r="AD39" s="3"/>
      <c r="AE39" s="3"/>
      <c r="AF39" s="3"/>
      <c r="AG39" s="3"/>
    </row>
    <row r="40" spans="1:33">
      <c r="A40" s="3"/>
      <c r="B40" s="130" t="str">
        <f>INDEX(nom_joueur,MATCH(D40,numero_joueur,0))</f>
        <v>Bisel Emmanuel</v>
      </c>
      <c r="C40" s="130"/>
      <c r="D40" s="12">
        <v>12</v>
      </c>
      <c r="E40" s="118"/>
      <c r="F40" s="118"/>
      <c r="G40" s="21"/>
      <c r="H40" s="119" t="str">
        <f>IF(E40&lt;&gt;"",E39,IF(E42="","Q5",E41))</f>
        <v>Q5</v>
      </c>
      <c r="I40" s="120"/>
      <c r="J40" s="158"/>
      <c r="K40" s="2"/>
      <c r="L40" s="2"/>
      <c r="M40" s="2"/>
      <c r="N40" s="2"/>
      <c r="O40" s="2"/>
      <c r="P40" s="2"/>
      <c r="Q40" s="2"/>
      <c r="R40" s="44"/>
      <c r="S40" s="44"/>
      <c r="T40" s="44"/>
      <c r="U40" s="159"/>
      <c r="V40" s="121" t="str">
        <f>IF(Y40&lt;&gt;"",Y39,IF(Y42="","Q6",Y41))</f>
        <v>Q6</v>
      </c>
      <c r="W40" s="122"/>
      <c r="X40" s="49"/>
      <c r="Y40" s="123"/>
      <c r="Z40" s="123"/>
      <c r="AA40" s="53">
        <v>11</v>
      </c>
      <c r="AB40" s="131" t="str">
        <f>INDEX(nom_joueur,MATCH(AA40,numero_joueur,0))</f>
        <v>Stallini Stéphane</v>
      </c>
      <c r="AC40" s="131"/>
      <c r="AD40" s="3"/>
      <c r="AE40" s="3"/>
      <c r="AF40" s="3"/>
      <c r="AG40" s="3"/>
    </row>
    <row r="41" spans="1:33">
      <c r="A41" s="3"/>
      <c r="B41" s="136"/>
      <c r="C41" s="136"/>
      <c r="D41" s="41"/>
      <c r="E41" s="119" t="str">
        <f>IF(B41&lt;&gt;"",B40,IF(B43="","Q11",B42))</f>
        <v>Q11</v>
      </c>
      <c r="F41" s="120"/>
      <c r="G41" s="22" t="str">
        <f>IF(B41&lt;&gt;"",D40,IF(B43="","",D42))</f>
        <v/>
      </c>
      <c r="H41" s="124"/>
      <c r="I41" s="118"/>
      <c r="J41" s="7"/>
      <c r="K41" s="2"/>
      <c r="L41" s="2"/>
      <c r="M41" s="12"/>
      <c r="N41" s="12"/>
      <c r="O41" s="12"/>
      <c r="P41" s="12"/>
      <c r="Q41" s="12"/>
      <c r="R41" s="46"/>
      <c r="S41" s="44"/>
      <c r="T41" s="44"/>
      <c r="U41" s="54"/>
      <c r="V41" s="123"/>
      <c r="W41" s="127"/>
      <c r="X41" s="50" t="str">
        <f>IF(AB41&lt;&gt;"",AA40,IF(AB43="","",AA42))</f>
        <v/>
      </c>
      <c r="Y41" s="121" t="str">
        <f>IF(AB41&lt;&gt;"",AB40,IF(AB43="","Q10",AB42))</f>
        <v>Q10</v>
      </c>
      <c r="Z41" s="122"/>
      <c r="AA41" s="55"/>
      <c r="AB41" s="138"/>
      <c r="AC41" s="138"/>
      <c r="AD41" s="3"/>
      <c r="AE41" s="3"/>
      <c r="AF41" s="3"/>
      <c r="AG41" s="3"/>
    </row>
    <row r="42" spans="1:33">
      <c r="A42" s="3"/>
      <c r="B42" s="130" t="str">
        <f>INDEX(nom_joueur,MATCH(D42,numero_joueur,0))</f>
        <v>Suter Emmanuel</v>
      </c>
      <c r="C42" s="130"/>
      <c r="D42" s="42">
        <v>15</v>
      </c>
      <c r="E42" s="124"/>
      <c r="F42" s="118"/>
      <c r="G42" s="23"/>
      <c r="H42" s="2"/>
      <c r="I42" s="2"/>
      <c r="J42" s="2"/>
      <c r="K42" s="2"/>
      <c r="L42" s="2"/>
      <c r="M42" s="12"/>
      <c r="N42" s="12"/>
      <c r="O42" s="12"/>
      <c r="P42" s="12"/>
      <c r="Q42" s="12"/>
      <c r="R42" s="46"/>
      <c r="S42" s="44"/>
      <c r="T42" s="44"/>
      <c r="U42" s="45"/>
      <c r="V42" s="44"/>
      <c r="W42" s="44"/>
      <c r="X42" s="52"/>
      <c r="Y42" s="123"/>
      <c r="Z42" s="127"/>
      <c r="AA42" s="56">
        <v>14</v>
      </c>
      <c r="AB42" s="131" t="str">
        <f>INDEX(nom_joueur,MATCH(AA42,numero_joueur,0))</f>
        <v>Schmitt Thomas</v>
      </c>
      <c r="AC42" s="131"/>
      <c r="AD42" s="3"/>
      <c r="AE42" s="3"/>
      <c r="AF42" s="3"/>
      <c r="AG42" s="3"/>
    </row>
    <row r="43" spans="1:33">
      <c r="A43" s="3"/>
      <c r="B43" s="136"/>
      <c r="C43" s="136"/>
      <c r="D43" s="12"/>
      <c r="E43" s="9"/>
      <c r="F43" s="9"/>
      <c r="G43" s="24"/>
      <c r="H43" s="2"/>
      <c r="I43" s="2"/>
      <c r="J43" s="2"/>
      <c r="K43" s="2"/>
      <c r="L43" s="2"/>
      <c r="M43" s="12"/>
      <c r="N43" s="12"/>
      <c r="O43" s="12"/>
      <c r="P43" s="12"/>
      <c r="Q43" s="12"/>
      <c r="R43" s="46"/>
      <c r="S43" s="44"/>
      <c r="T43" s="44"/>
      <c r="U43" s="45"/>
      <c r="V43" s="44"/>
      <c r="W43" s="44"/>
      <c r="X43" s="58"/>
      <c r="Y43" s="44"/>
      <c r="Z43" s="44"/>
      <c r="AA43" s="46"/>
      <c r="AB43" s="138"/>
      <c r="AC43" s="138"/>
      <c r="AD43" s="3"/>
      <c r="AE43" s="3"/>
      <c r="AF43" s="3"/>
      <c r="AG43" s="3"/>
    </row>
    <row r="44" spans="1:33">
      <c r="A44" s="3"/>
      <c r="B44" s="12"/>
      <c r="C44" s="12"/>
      <c r="D44" s="12"/>
      <c r="E44" s="9"/>
      <c r="F44" s="9"/>
      <c r="G44" s="8"/>
      <c r="H44" s="2"/>
      <c r="I44" s="2"/>
      <c r="J44" s="2"/>
      <c r="K44" s="2"/>
      <c r="L44" s="2"/>
      <c r="M44" s="12"/>
      <c r="N44" s="12"/>
      <c r="O44" s="12"/>
      <c r="P44" s="12"/>
      <c r="Q44" s="12"/>
      <c r="R44" s="46"/>
      <c r="S44" s="44"/>
      <c r="T44" s="44"/>
      <c r="U44" s="45"/>
      <c r="V44" s="44"/>
      <c r="W44" s="44"/>
      <c r="X44" s="59"/>
      <c r="Y44" s="44"/>
      <c r="Z44" s="44"/>
      <c r="AA44" s="46"/>
      <c r="AB44" s="46"/>
      <c r="AC44" s="46"/>
      <c r="AD44" s="3"/>
      <c r="AE44" s="3"/>
      <c r="AF44" s="3"/>
      <c r="AG44" s="3"/>
    </row>
    <row r="45" spans="1:33">
      <c r="A45" s="3"/>
      <c r="B45" s="12"/>
      <c r="C45" s="12"/>
      <c r="D45" s="12"/>
      <c r="E45" s="9"/>
      <c r="F45" s="9"/>
      <c r="G45" s="8"/>
      <c r="H45" s="2"/>
      <c r="I45" s="2"/>
      <c r="J45" s="2"/>
      <c r="K45" s="2"/>
      <c r="L45" s="2"/>
      <c r="M45" s="12"/>
      <c r="N45" s="12"/>
      <c r="O45" s="12"/>
      <c r="P45" s="12"/>
      <c r="Q45" s="12"/>
      <c r="R45" s="46"/>
      <c r="S45" s="44"/>
      <c r="T45" s="44"/>
      <c r="U45" s="44"/>
      <c r="V45" s="44"/>
      <c r="W45" s="44"/>
      <c r="X45" s="59"/>
      <c r="Y45" s="44"/>
      <c r="Z45" s="44"/>
      <c r="AA45" s="46"/>
      <c r="AB45" s="46"/>
      <c r="AC45" s="46"/>
      <c r="AD45" s="3"/>
      <c r="AE45" s="3"/>
      <c r="AF45" s="3"/>
      <c r="AG45" s="3"/>
    </row>
    <row r="46" spans="1:3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81" t="s">
        <v>59</v>
      </c>
      <c r="N46" s="81"/>
      <c r="O46" s="81"/>
      <c r="P46" s="13" t="s">
        <v>60</v>
      </c>
      <c r="Q46" s="13" t="s">
        <v>61</v>
      </c>
      <c r="R46" s="13" t="s">
        <v>62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76" t="str">
        <f>IF(M47="","",IF(K48=M47,"V",""))</f>
        <v/>
      </c>
      <c r="M47" s="77" t="str">
        <f>N34</f>
        <v/>
      </c>
      <c r="N47" s="78"/>
      <c r="O47" s="79" t="str">
        <f>N33</f>
        <v/>
      </c>
      <c r="P47" s="80"/>
      <c r="Q47" s="80"/>
      <c r="R47" s="80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75" t="str">
        <f>IF(P52=Q52,P52,IF(P52=R52,P52,IF(Q52=R52,Q52,"")))</f>
        <v/>
      </c>
      <c r="L48" s="76"/>
      <c r="M48" s="77"/>
      <c r="N48" s="78"/>
      <c r="O48" s="79"/>
      <c r="P48" s="80"/>
      <c r="Q48" s="80"/>
      <c r="R48" s="80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ht="14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75"/>
      <c r="L49" s="76" t="str">
        <f>IF(M49="","",IF(K48=M49,"V",""))</f>
        <v/>
      </c>
      <c r="M49" s="77" t="str">
        <f>P34</f>
        <v/>
      </c>
      <c r="N49" s="78"/>
      <c r="O49" s="79" t="str">
        <f>P33</f>
        <v/>
      </c>
      <c r="P49" s="80"/>
      <c r="Q49" s="80"/>
      <c r="R49" s="80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ht="14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76"/>
      <c r="M50" s="77"/>
      <c r="N50" s="78"/>
      <c r="O50" s="79"/>
      <c r="P50" s="80"/>
      <c r="Q50" s="80"/>
      <c r="R50" s="80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14"/>
      <c r="M51" s="15"/>
      <c r="N51" s="15"/>
      <c r="O51" s="16"/>
      <c r="P51" s="26"/>
      <c r="Q51" s="26"/>
      <c r="R51" s="26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7" t="str">
        <f>IF(OR(P47="",P49=""),"",IF(P47&gt;P49,M47,M49))</f>
        <v/>
      </c>
      <c r="Q52" s="17" t="str">
        <f>IF(OR(Q47="",Q49=""),"",IF(Q47&gt;Q49,M47,M49))</f>
        <v/>
      </c>
      <c r="R52" s="17" t="str">
        <f>IF(OR(R47="",R49=""),"",IF(R47&gt;R49,M47,M49))</f>
        <v/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</sheetData>
  <sheetProtection selectLockedCells="1"/>
  <autoFilter ref="K3:T3">
    <filterColumn colId="0" showButton="0"/>
    <filterColumn colId="2" showButton="0"/>
    <filterColumn colId="4" showButton="0"/>
    <filterColumn colId="6" showButton="0"/>
    <filterColumn colId="8" showButton="0"/>
    <sortState ref="K4:T19">
      <sortCondition ref="S3"/>
    </sortState>
  </autoFilter>
  <mergeCells count="100">
    <mergeCell ref="K48:K49"/>
    <mergeCell ref="K11:L11"/>
    <mergeCell ref="L47:L48"/>
    <mergeCell ref="L49:L50"/>
    <mergeCell ref="M47:N48"/>
    <mergeCell ref="O47:O48"/>
    <mergeCell ref="P47:P48"/>
    <mergeCell ref="Q47:Q48"/>
    <mergeCell ref="R47:R48"/>
    <mergeCell ref="M49:N50"/>
    <mergeCell ref="O49:O50"/>
    <mergeCell ref="P49:P50"/>
    <mergeCell ref="Q49:Q50"/>
    <mergeCell ref="R49:R50"/>
    <mergeCell ref="M46:O46"/>
    <mergeCell ref="K12:L12"/>
    <mergeCell ref="K13:L13"/>
    <mergeCell ref="K14:L14"/>
    <mergeCell ref="K15:L15"/>
    <mergeCell ref="K16:L16"/>
    <mergeCell ref="Q12:R12"/>
    <mergeCell ref="Q13:R13"/>
    <mergeCell ref="Q14:R14"/>
    <mergeCell ref="Q15:R15"/>
    <mergeCell ref="Q19:R19"/>
    <mergeCell ref="O12:P12"/>
    <mergeCell ref="S19:T19"/>
    <mergeCell ref="M19:N19"/>
    <mergeCell ref="M10:N10"/>
    <mergeCell ref="O17:P17"/>
    <mergeCell ref="O18:P18"/>
    <mergeCell ref="O19:P19"/>
    <mergeCell ref="K17:L17"/>
    <mergeCell ref="K18:L18"/>
    <mergeCell ref="K19:L19"/>
    <mergeCell ref="M11:N11"/>
    <mergeCell ref="M12:N12"/>
    <mergeCell ref="M13:N13"/>
    <mergeCell ref="M14:N14"/>
    <mergeCell ref="M15:N15"/>
    <mergeCell ref="M16:N16"/>
    <mergeCell ref="M17:N17"/>
    <mergeCell ref="M18:N18"/>
    <mergeCell ref="S11:T11"/>
    <mergeCell ref="Q16:R16"/>
    <mergeCell ref="Q17:R17"/>
    <mergeCell ref="Q18:R18"/>
    <mergeCell ref="O13:P13"/>
    <mergeCell ref="O14:P14"/>
    <mergeCell ref="O15:P15"/>
    <mergeCell ref="O16:P16"/>
    <mergeCell ref="K1:T2"/>
    <mergeCell ref="K3:L3"/>
    <mergeCell ref="K4:L4"/>
    <mergeCell ref="K5:L5"/>
    <mergeCell ref="K6:L6"/>
    <mergeCell ref="K7:L7"/>
    <mergeCell ref="K8:L8"/>
    <mergeCell ref="K9:L9"/>
    <mergeCell ref="K10:L10"/>
    <mergeCell ref="M3:N3"/>
    <mergeCell ref="M4:N4"/>
    <mergeCell ref="M5:N5"/>
    <mergeCell ref="M6:N6"/>
    <mergeCell ref="M7:N7"/>
    <mergeCell ref="M8:N8"/>
    <mergeCell ref="M9:N9"/>
    <mergeCell ref="S12:T12"/>
    <mergeCell ref="S13:T13"/>
    <mergeCell ref="S14:T14"/>
    <mergeCell ref="S15:T15"/>
    <mergeCell ref="S16:T16"/>
    <mergeCell ref="S17:T17"/>
    <mergeCell ref="S18:T18"/>
    <mergeCell ref="Q3:R3"/>
    <mergeCell ref="Q4:R4"/>
    <mergeCell ref="Q5:R5"/>
    <mergeCell ref="Q6:R6"/>
    <mergeCell ref="Q7:R7"/>
    <mergeCell ref="Q8:R8"/>
    <mergeCell ref="Q9:R9"/>
    <mergeCell ref="Q10:R10"/>
    <mergeCell ref="Q11:R11"/>
    <mergeCell ref="S3:T3"/>
    <mergeCell ref="S4:T4"/>
    <mergeCell ref="S5:T5"/>
    <mergeCell ref="S6:T6"/>
    <mergeCell ref="S7:T7"/>
    <mergeCell ref="S8:T8"/>
    <mergeCell ref="S9:T9"/>
    <mergeCell ref="S10:T10"/>
    <mergeCell ref="O3:P3"/>
    <mergeCell ref="O4:P4"/>
    <mergeCell ref="O5:P5"/>
    <mergeCell ref="O6:P6"/>
    <mergeCell ref="O7:P7"/>
    <mergeCell ref="O8:P8"/>
    <mergeCell ref="O9:P9"/>
    <mergeCell ref="O10:P10"/>
    <mergeCell ref="O11:P11"/>
  </mergeCells>
  <conditionalFormatting sqref="A283:D283 E34:F34 E36:F36 E38:F38 E40:F40 E42:F42 H41:I41 H37:I37 H33:I33 H29:I29 K31:L31 K39:L39 S31:T31 S39:T39 V29:W29 V33:W33 V37:W37 V41:W41 Y42:Z42 Y40:Z40 Y38:Z38 Y36:Z36 Y34:Z34 Y32:Z32 Y30:Z30 Y28:Z28">
    <cfRule type="containsBlanks" dxfId="29" priority="37">
      <formula>LEN(TRIM(A28))=0</formula>
    </cfRule>
  </conditionalFormatting>
  <conditionalFormatting sqref="P34:Q34">
    <cfRule type="expression" dxfId="28" priority="36">
      <formula>$P$35&lt;&gt;""</formula>
    </cfRule>
  </conditionalFormatting>
  <conditionalFormatting sqref="M47:O48">
    <cfRule type="expression" dxfId="27" priority="31">
      <formula>$L$47="V"</formula>
    </cfRule>
  </conditionalFormatting>
  <conditionalFormatting sqref="M49:O50">
    <cfRule type="expression" dxfId="26" priority="30">
      <formula>$L$49="V"</formula>
    </cfRule>
  </conditionalFormatting>
  <conditionalFormatting sqref="P47:R50">
    <cfRule type="containsBlanks" dxfId="25" priority="29">
      <formula>LEN(TRIM(P47))=0</formula>
    </cfRule>
  </conditionalFormatting>
  <conditionalFormatting sqref="E32:F32">
    <cfRule type="containsBlanks" dxfId="24" priority="28">
      <formula>LEN(TRIM(E32))=0</formula>
    </cfRule>
  </conditionalFormatting>
  <conditionalFormatting sqref="E28:F28">
    <cfRule type="containsBlanks" dxfId="23" priority="27">
      <formula>LEN(TRIM(E28))=0</formula>
    </cfRule>
  </conditionalFormatting>
  <conditionalFormatting sqref="E30:F30">
    <cfRule type="containsBlanks" dxfId="22" priority="26">
      <formula>LEN(TRIM(E30))=0</formula>
    </cfRule>
  </conditionalFormatting>
  <conditionalFormatting sqref="AB34:AC34">
    <cfRule type="expression" dxfId="21" priority="24">
      <formula>$AB$33&lt;&gt;""</formula>
    </cfRule>
  </conditionalFormatting>
  <conditionalFormatting sqref="AB32:AC32">
    <cfRule type="expression" dxfId="20" priority="16">
      <formula>$AB$35&lt;&gt;""</formula>
    </cfRule>
  </conditionalFormatting>
  <conditionalFormatting sqref="V28:W28">
    <cfRule type="expression" dxfId="19" priority="13">
      <formula>$V$33&lt;&gt;""</formula>
    </cfRule>
  </conditionalFormatting>
  <conditionalFormatting sqref="V32:W32">
    <cfRule type="expression" dxfId="18" priority="12">
      <formula>$V$29&lt;&gt;""</formula>
    </cfRule>
  </conditionalFormatting>
  <conditionalFormatting sqref="Y33:Z33">
    <cfRule type="expression" dxfId="17" priority="11">
      <formula>$Y$32&lt;&gt;""</formula>
    </cfRule>
  </conditionalFormatting>
  <conditionalFormatting sqref="AB40:AC40">
    <cfRule type="expression" dxfId="16" priority="10">
      <formula>$AB$43&lt;&gt;""</formula>
    </cfRule>
  </conditionalFormatting>
  <conditionalFormatting sqref="AB42:AC42">
    <cfRule type="expression" dxfId="15" priority="9">
      <formula>$AB$41&lt;&gt;""</formula>
    </cfRule>
  </conditionalFormatting>
  <conditionalFormatting sqref="Y39:Z39">
    <cfRule type="expression" dxfId="14" priority="8">
      <formula>$Y$42&lt;&gt;""</formula>
    </cfRule>
  </conditionalFormatting>
  <conditionalFormatting sqref="Y41:Z41">
    <cfRule type="expression" dxfId="13" priority="7">
      <formula>$Y$40&lt;&gt;""</formula>
    </cfRule>
  </conditionalFormatting>
  <conditionalFormatting sqref="V40:W40">
    <cfRule type="expression" dxfId="12" priority="6">
      <formula>$V$37&lt;&gt;""</formula>
    </cfRule>
  </conditionalFormatting>
  <conditionalFormatting sqref="V36:W36">
    <cfRule type="expression" dxfId="11" priority="5">
      <formula>$V$41&lt;&gt;""</formula>
    </cfRule>
  </conditionalFormatting>
  <conditionalFormatting sqref="S38:T38">
    <cfRule type="expression" dxfId="10" priority="4">
      <formula>$S$31&lt;&gt;""</formula>
    </cfRule>
  </conditionalFormatting>
  <conditionalFormatting sqref="S30:T30">
    <cfRule type="expression" dxfId="9" priority="3">
      <formula>$S$39&lt;&gt;""</formula>
    </cfRule>
  </conditionalFormatting>
  <conditionalFormatting sqref="AB33:AC33 AB35:AC35 AB41:AC41 AB43:AC43 B41:C41 B43:C43">
    <cfRule type="containsBlanks" dxfId="8" priority="2">
      <formula>LEN(TRIM(B33))=0</formula>
    </cfRule>
  </conditionalFormatting>
  <conditionalFormatting sqref="Y31:Z31">
    <cfRule type="expression" dxfId="7" priority="1">
      <formula>$Y$34&lt;&gt;""</formula>
    </cfRule>
  </conditionalFormatting>
  <dataValidations disablePrompts="1" count="2">
    <dataValidation type="list" allowBlank="1" showInputMessage="1" showErrorMessage="1" sqref="F20:F21">
      <formula1>$H$2:$H$4</formula1>
    </dataValidation>
    <dataValidation type="list" allowBlank="1" showInputMessage="1" showErrorMessage="1" sqref="Q4:Q19">
      <formula1>$A$1:$A$3</formula1>
    </dataValidation>
  </dataValidations>
  <printOptions horizontalCentered="1" verticalCentered="1"/>
  <pageMargins left="0" right="0" top="0" bottom="0" header="0" footer="0.39370078740157483"/>
  <pageSetup paperSize="9" scale="58" orientation="landscape" r:id="rId1"/>
  <headerFooter>
    <oddHeader>&amp;C&amp;"-,Bold"&amp;20
TOURNOI INTERNE &amp;28T&amp;20ENNIS &amp;28C&amp;20LUB DE &amp;28G&amp;20RENTZINGEN - EDITION 2015</oddHeader>
    <oddFooter>&amp;LTableau Messieurs © TCG 2015&amp;CPage &amp;P / &amp;N&amp;R&amp;G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5"/>
  <sheetViews>
    <sheetView topLeftCell="B1" zoomScale="90" zoomScaleNormal="90" workbookViewId="0">
      <selection activeCell="M28" sqref="M28:N28"/>
    </sheetView>
  </sheetViews>
  <sheetFormatPr baseColWidth="10" defaultColWidth="9" defaultRowHeight="12.75"/>
  <cols>
    <col min="1" max="1" width="9" style="29" hidden="1" customWidth="1"/>
    <col min="2" max="6" width="9" style="29" customWidth="1"/>
    <col min="7" max="16384" width="9" style="29"/>
  </cols>
  <sheetData>
    <row r="1" spans="1:17" ht="13.5" customHeight="1">
      <c r="A1" s="27" t="s">
        <v>23</v>
      </c>
      <c r="B1" s="28"/>
      <c r="C1" s="28"/>
      <c r="D1" s="28"/>
      <c r="E1" s="28"/>
      <c r="F1" s="28"/>
      <c r="G1" s="28"/>
      <c r="H1" s="97" t="s">
        <v>57</v>
      </c>
      <c r="I1" s="97"/>
      <c r="J1" s="97"/>
      <c r="K1" s="97"/>
      <c r="L1" s="97"/>
      <c r="M1" s="97"/>
      <c r="N1" s="97"/>
      <c r="O1" s="97"/>
      <c r="P1" s="97"/>
      <c r="Q1" s="97"/>
    </row>
    <row r="2" spans="1:17" ht="13.5" customHeight="1">
      <c r="A2" s="27" t="s">
        <v>24</v>
      </c>
      <c r="B2" s="28"/>
      <c r="C2" s="28"/>
      <c r="D2" s="28"/>
      <c r="E2" s="28"/>
      <c r="F2" s="28"/>
      <c r="G2" s="28"/>
      <c r="H2" s="98"/>
      <c r="I2" s="98"/>
      <c r="J2" s="98"/>
      <c r="K2" s="98"/>
      <c r="L2" s="98"/>
      <c r="M2" s="98"/>
      <c r="N2" s="98"/>
      <c r="O2" s="98"/>
      <c r="P2" s="98"/>
      <c r="Q2" s="98"/>
    </row>
    <row r="3" spans="1:17">
      <c r="A3" s="27"/>
      <c r="B3" s="28"/>
      <c r="C3" s="28"/>
      <c r="D3" s="28"/>
      <c r="E3" s="28"/>
      <c r="F3" s="28"/>
      <c r="G3" s="28"/>
      <c r="H3" s="82" t="s">
        <v>4</v>
      </c>
      <c r="I3" s="82"/>
      <c r="J3" s="82" t="s">
        <v>37</v>
      </c>
      <c r="K3" s="82"/>
      <c r="L3" s="82" t="s">
        <v>5</v>
      </c>
      <c r="M3" s="82"/>
      <c r="N3" s="82" t="s">
        <v>6</v>
      </c>
      <c r="O3" s="82"/>
      <c r="P3" s="83" t="s">
        <v>58</v>
      </c>
      <c r="Q3" s="83"/>
    </row>
    <row r="4" spans="1:17">
      <c r="B4" s="28"/>
      <c r="C4" s="28"/>
      <c r="D4" s="28"/>
      <c r="E4" s="28"/>
      <c r="F4" s="30"/>
      <c r="G4" s="28"/>
      <c r="H4" s="82" t="s">
        <v>25</v>
      </c>
      <c r="I4" s="82"/>
      <c r="J4" s="82" t="s">
        <v>42</v>
      </c>
      <c r="K4" s="82"/>
      <c r="L4" s="84" t="s">
        <v>17</v>
      </c>
      <c r="M4" s="84"/>
      <c r="N4" s="82" t="s">
        <v>23</v>
      </c>
      <c r="O4" s="82"/>
      <c r="P4" s="85">
        <v>1</v>
      </c>
      <c r="Q4" s="85"/>
    </row>
    <row r="5" spans="1:17">
      <c r="B5" s="28"/>
      <c r="C5" s="28"/>
      <c r="D5" s="28"/>
      <c r="E5" s="28"/>
      <c r="F5" s="28"/>
      <c r="G5" s="28"/>
      <c r="H5" s="82" t="s">
        <v>26</v>
      </c>
      <c r="I5" s="82"/>
      <c r="J5" s="82" t="s">
        <v>55</v>
      </c>
      <c r="K5" s="82"/>
      <c r="L5" s="84" t="s">
        <v>22</v>
      </c>
      <c r="M5" s="84"/>
      <c r="N5" s="82" t="s">
        <v>23</v>
      </c>
      <c r="O5" s="82"/>
      <c r="P5" s="85">
        <v>2</v>
      </c>
      <c r="Q5" s="85"/>
    </row>
    <row r="6" spans="1:17">
      <c r="B6" s="28"/>
      <c r="C6" s="28"/>
      <c r="D6" s="28"/>
      <c r="E6" s="28"/>
      <c r="F6" s="28"/>
      <c r="G6" s="28"/>
      <c r="H6" s="82" t="s">
        <v>27</v>
      </c>
      <c r="I6" s="82"/>
      <c r="J6" s="82" t="s">
        <v>54</v>
      </c>
      <c r="K6" s="82"/>
      <c r="L6" s="84" t="s">
        <v>22</v>
      </c>
      <c r="M6" s="84"/>
      <c r="N6" s="82" t="s">
        <v>23</v>
      </c>
      <c r="O6" s="82"/>
      <c r="P6" s="85">
        <v>3</v>
      </c>
      <c r="Q6" s="85"/>
    </row>
    <row r="7" spans="1:17">
      <c r="B7" s="28"/>
      <c r="C7" s="28"/>
      <c r="D7" s="28"/>
      <c r="E7" s="28"/>
      <c r="F7" s="28"/>
      <c r="G7" s="28"/>
      <c r="H7" s="82" t="s">
        <v>28</v>
      </c>
      <c r="I7" s="82"/>
      <c r="J7" s="82" t="s">
        <v>53</v>
      </c>
      <c r="K7" s="82"/>
      <c r="L7" s="84" t="s">
        <v>20</v>
      </c>
      <c r="M7" s="84"/>
      <c r="N7" s="82" t="s">
        <v>23</v>
      </c>
      <c r="O7" s="82"/>
      <c r="P7" s="85">
        <v>4</v>
      </c>
      <c r="Q7" s="85"/>
    </row>
    <row r="8" spans="1:17">
      <c r="B8" s="28"/>
      <c r="C8" s="28"/>
      <c r="D8" s="28"/>
      <c r="E8" s="28"/>
      <c r="F8" s="28"/>
      <c r="G8" s="28"/>
      <c r="H8" s="82"/>
      <c r="I8" s="82"/>
      <c r="J8" s="82"/>
      <c r="K8" s="82"/>
      <c r="L8" s="84"/>
      <c r="M8" s="84"/>
      <c r="N8" s="82"/>
      <c r="O8" s="82"/>
      <c r="P8" s="85"/>
      <c r="Q8" s="85"/>
    </row>
    <row r="9" spans="1:17">
      <c r="B9" s="28"/>
      <c r="C9" s="28"/>
      <c r="D9" s="28"/>
      <c r="E9" s="28"/>
      <c r="F9" s="28"/>
      <c r="G9" s="28"/>
      <c r="H9" s="82"/>
      <c r="I9" s="82"/>
      <c r="J9" s="82"/>
      <c r="K9" s="82"/>
      <c r="L9" s="84"/>
      <c r="M9" s="84"/>
      <c r="N9" s="82"/>
      <c r="O9" s="82"/>
      <c r="P9" s="85"/>
      <c r="Q9" s="85"/>
    </row>
    <row r="10" spans="1:17">
      <c r="B10" s="28"/>
      <c r="C10" s="28"/>
      <c r="D10" s="28"/>
      <c r="E10" s="28"/>
      <c r="F10" s="28"/>
      <c r="G10" s="28"/>
      <c r="H10" s="83"/>
      <c r="I10" s="83"/>
      <c r="J10" s="83"/>
      <c r="K10" s="83"/>
      <c r="L10" s="83"/>
      <c r="M10" s="83"/>
      <c r="N10" s="82"/>
      <c r="O10" s="82"/>
      <c r="P10" s="85"/>
      <c r="Q10" s="85"/>
    </row>
    <row r="11" spans="1:17">
      <c r="B11" s="28"/>
      <c r="C11" s="28"/>
      <c r="D11" s="28"/>
      <c r="E11" s="28"/>
      <c r="F11" s="28"/>
      <c r="G11" s="28"/>
      <c r="H11" s="83"/>
      <c r="I11" s="83"/>
      <c r="J11" s="83"/>
      <c r="K11" s="83"/>
      <c r="L11" s="83"/>
      <c r="M11" s="83"/>
      <c r="N11" s="82"/>
      <c r="O11" s="82"/>
      <c r="P11" s="85"/>
      <c r="Q11" s="85"/>
    </row>
    <row r="12" spans="1:17">
      <c r="B12" s="28"/>
      <c r="C12" s="28"/>
      <c r="D12" s="28"/>
      <c r="E12" s="28"/>
      <c r="F12" s="28"/>
      <c r="G12" s="28"/>
      <c r="H12" s="83"/>
      <c r="I12" s="83"/>
      <c r="J12" s="83"/>
      <c r="K12" s="83"/>
      <c r="L12" s="83"/>
      <c r="M12" s="83"/>
      <c r="N12" s="82"/>
      <c r="O12" s="82"/>
      <c r="P12" s="85"/>
      <c r="Q12" s="85"/>
    </row>
    <row r="13" spans="1:17">
      <c r="B13" s="28"/>
      <c r="C13" s="28"/>
      <c r="D13" s="28"/>
      <c r="E13" s="28"/>
      <c r="F13" s="28"/>
      <c r="G13" s="28"/>
      <c r="H13" s="83"/>
      <c r="I13" s="83"/>
      <c r="J13" s="83"/>
      <c r="K13" s="83"/>
      <c r="L13" s="83"/>
      <c r="M13" s="83"/>
      <c r="N13" s="82"/>
      <c r="O13" s="82"/>
      <c r="P13" s="85"/>
      <c r="Q13" s="85"/>
    </row>
    <row r="14" spans="1:17">
      <c r="B14" s="28"/>
      <c r="C14" s="28"/>
      <c r="D14" s="28"/>
      <c r="E14" s="28"/>
      <c r="F14" s="28"/>
      <c r="G14" s="28"/>
    </row>
    <row r="15" spans="1:17">
      <c r="B15" s="28"/>
      <c r="C15" s="28"/>
      <c r="D15" s="28"/>
      <c r="E15" s="28"/>
      <c r="F15" s="28"/>
      <c r="G15" s="28"/>
    </row>
    <row r="16" spans="1:17">
      <c r="B16" s="28"/>
      <c r="C16" s="28"/>
      <c r="D16" s="28"/>
      <c r="E16" s="31"/>
      <c r="F16" s="28"/>
      <c r="G16" s="28"/>
    </row>
    <row r="17" spans="1:23">
      <c r="A17" s="32"/>
      <c r="B17" s="28"/>
      <c r="C17" s="28"/>
      <c r="D17" s="28"/>
      <c r="E17" s="28"/>
      <c r="F17" s="28"/>
      <c r="G17" s="28"/>
    </row>
    <row r="18" spans="1:23">
      <c r="B18" s="28"/>
      <c r="C18" s="28"/>
      <c r="D18" s="28"/>
      <c r="E18" s="28"/>
      <c r="F18" s="28"/>
      <c r="G18" s="28"/>
    </row>
    <row r="20" spans="1:23">
      <c r="B20" s="99" t="s">
        <v>29</v>
      </c>
      <c r="C20" s="99"/>
      <c r="D20" s="99"/>
      <c r="E20" s="99" t="s">
        <v>30</v>
      </c>
      <c r="F20" s="99"/>
      <c r="G20" s="99"/>
      <c r="H20" s="99" t="s">
        <v>31</v>
      </c>
      <c r="I20" s="99"/>
      <c r="J20" s="99"/>
      <c r="K20" s="99" t="s">
        <v>32</v>
      </c>
      <c r="L20" s="99"/>
      <c r="M20" s="99"/>
      <c r="N20" s="99"/>
      <c r="O20" s="99" t="s">
        <v>31</v>
      </c>
      <c r="P20" s="99"/>
      <c r="Q20" s="99"/>
      <c r="R20" s="99" t="s">
        <v>30</v>
      </c>
      <c r="S20" s="99"/>
      <c r="T20" s="99"/>
      <c r="U20" s="99" t="s">
        <v>29</v>
      </c>
      <c r="V20" s="99"/>
      <c r="W20" s="99"/>
    </row>
    <row r="21" spans="1:2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B23" s="18"/>
      <c r="C23" s="18"/>
      <c r="D23" s="18"/>
      <c r="E23" s="86" t="str">
        <f>INDEX(nom_joueuse,MATCH(G23,numero_joueuse,0))</f>
        <v>Mecker Sabine</v>
      </c>
      <c r="F23" s="86"/>
      <c r="G23" s="33">
        <v>1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0">
        <v>2</v>
      </c>
      <c r="S23" s="86" t="str">
        <f>INDEX(nom_joueuse,MATCH(R23,numero_joueuse,0))</f>
        <v>Flagner Brigitte</v>
      </c>
      <c r="T23" s="86"/>
      <c r="U23" s="18"/>
      <c r="V23" s="18"/>
      <c r="W23" s="18"/>
    </row>
    <row r="24" spans="1:23">
      <c r="B24" s="18"/>
      <c r="C24" s="18"/>
      <c r="D24" s="18"/>
      <c r="E24" s="60"/>
      <c r="F24" s="60"/>
      <c r="G24" s="105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01"/>
      <c r="S24" s="60"/>
      <c r="T24" s="60"/>
      <c r="U24" s="18"/>
      <c r="V24" s="18"/>
      <c r="W24" s="18"/>
    </row>
    <row r="25" spans="1:23">
      <c r="B25" s="18"/>
      <c r="C25" s="18"/>
      <c r="D25" s="18"/>
      <c r="E25" s="18"/>
      <c r="F25" s="18"/>
      <c r="G25" s="92"/>
      <c r="H25" s="86" t="str">
        <f>IF(E24&lt;&gt;"",E23,IF(E28="","Q1",E27))</f>
        <v>Q1</v>
      </c>
      <c r="I25" s="86"/>
      <c r="J25" s="33" t="str">
        <f>IF(E24&lt;&gt;"","("&amp;G23&amp;")",IF(E28="","","("&amp;G26&amp;")"))</f>
        <v/>
      </c>
      <c r="K25" s="18"/>
      <c r="L25" s="18"/>
      <c r="M25" s="18"/>
      <c r="N25" s="18"/>
      <c r="O25" s="19" t="str">
        <f>IF(S24&lt;&gt;"","("&amp;R23&amp;")",IF(S28="","","("&amp;R26&amp;")"))</f>
        <v/>
      </c>
      <c r="P25" s="86" t="str">
        <f>IF(S24&lt;&gt;"",S23,IF(S28="","Q2",S27))</f>
        <v>Q2</v>
      </c>
      <c r="Q25" s="86"/>
      <c r="R25" s="90"/>
      <c r="S25" s="18"/>
      <c r="T25" s="18"/>
      <c r="U25" s="18"/>
      <c r="V25" s="18"/>
      <c r="W25" s="18"/>
    </row>
    <row r="26" spans="1:23">
      <c r="B26" s="18"/>
      <c r="C26" s="18"/>
      <c r="D26" s="18"/>
      <c r="E26" s="18"/>
      <c r="F26" s="18"/>
      <c r="G26" s="94">
        <v>8</v>
      </c>
      <c r="H26" s="73"/>
      <c r="I26" s="73"/>
      <c r="J26" s="93"/>
      <c r="K26" s="18"/>
      <c r="L26" s="18"/>
      <c r="M26" s="18"/>
      <c r="N26" s="18"/>
      <c r="O26" s="88"/>
      <c r="P26" s="73"/>
      <c r="Q26" s="73"/>
      <c r="R26" s="89">
        <v>7</v>
      </c>
      <c r="S26" s="18"/>
      <c r="T26" s="18"/>
      <c r="U26" s="18"/>
      <c r="V26" s="18"/>
      <c r="W26" s="18"/>
    </row>
    <row r="27" spans="1:23">
      <c r="B27" s="18"/>
      <c r="C27" s="18"/>
      <c r="D27" s="18"/>
      <c r="E27" s="86" t="e">
        <f>INDEX(nom_joueuse,MATCH(G26,numero_joueuse,0))</f>
        <v>#N/A</v>
      </c>
      <c r="F27" s="86"/>
      <c r="G27" s="100"/>
      <c r="H27" s="18"/>
      <c r="I27" s="18"/>
      <c r="J27" s="94"/>
      <c r="K27" s="18"/>
      <c r="L27" s="18"/>
      <c r="M27" s="18"/>
      <c r="N27" s="18"/>
      <c r="O27" s="89"/>
      <c r="P27" s="18"/>
      <c r="Q27" s="18"/>
      <c r="R27" s="102"/>
      <c r="S27" s="86" t="e">
        <f>INDEX(nom_joueuse,MATCH(R26,numero_joueuse,0))</f>
        <v>#N/A</v>
      </c>
      <c r="T27" s="86"/>
      <c r="U27" s="18"/>
      <c r="V27" s="18"/>
      <c r="W27" s="18"/>
    </row>
    <row r="28" spans="1:23">
      <c r="B28" s="18"/>
      <c r="C28" s="18"/>
      <c r="D28" s="18"/>
      <c r="E28" s="60"/>
      <c r="F28" s="60"/>
      <c r="G28" s="24"/>
      <c r="H28" s="18"/>
      <c r="I28" s="18"/>
      <c r="J28" s="94"/>
      <c r="K28" s="90" t="str">
        <f>IF(H26&lt;&gt;"",J25,IF(H34="","",J30))</f>
        <v/>
      </c>
      <c r="L28" s="91"/>
      <c r="M28" s="91" t="str">
        <f>IF(P26&lt;&gt;"",O25,IF(P34="","",O30))</f>
        <v/>
      </c>
      <c r="N28" s="92"/>
      <c r="O28" s="89"/>
      <c r="P28" s="18"/>
      <c r="Q28" s="18"/>
      <c r="R28" s="34"/>
      <c r="S28" s="60"/>
      <c r="T28" s="60"/>
      <c r="U28" s="18"/>
      <c r="V28" s="18"/>
      <c r="W28" s="18"/>
    </row>
    <row r="29" spans="1:23">
      <c r="B29" s="18"/>
      <c r="C29" s="18"/>
      <c r="D29" s="18"/>
      <c r="E29" s="18"/>
      <c r="F29" s="18"/>
      <c r="G29" s="18"/>
      <c r="H29" s="18"/>
      <c r="I29" s="18"/>
      <c r="J29" s="94"/>
      <c r="K29" s="87" t="str">
        <f>IF(H26&lt;&gt;"",H25,IF(H34="","",H33))</f>
        <v/>
      </c>
      <c r="L29" s="87"/>
      <c r="M29" s="87" t="str">
        <f>IF(P26&lt;&gt;"",P25,IF(P34="","",P33))</f>
        <v/>
      </c>
      <c r="N29" s="87"/>
      <c r="O29" s="89"/>
      <c r="P29" s="18"/>
      <c r="Q29" s="18"/>
      <c r="R29" s="18"/>
      <c r="S29" s="18"/>
      <c r="T29" s="18"/>
      <c r="U29" s="18"/>
      <c r="V29" s="18"/>
      <c r="W29" s="18"/>
    </row>
    <row r="30" spans="1:23">
      <c r="B30" s="18"/>
      <c r="C30" s="18"/>
      <c r="D30" s="18"/>
      <c r="E30" s="18"/>
      <c r="F30" s="18"/>
      <c r="G30" s="18"/>
      <c r="H30" s="18"/>
      <c r="I30" s="18"/>
      <c r="J30" s="71" t="str">
        <f>IF(E32&lt;&gt;"","("&amp;G31&amp;")",IF(E36="","","("&amp;G34&amp;")"))</f>
        <v/>
      </c>
      <c r="K30" s="74"/>
      <c r="L30" s="74"/>
      <c r="M30" s="74"/>
      <c r="N30" s="74"/>
      <c r="O30" s="95" t="str">
        <f>IF(S32&lt;&gt;"","("&amp;R31&amp;")",IF(S36="","","("&amp;R34&amp;")"))</f>
        <v/>
      </c>
      <c r="P30" s="18"/>
      <c r="Q30" s="18"/>
      <c r="R30" s="18"/>
      <c r="S30" s="18"/>
      <c r="T30" s="18"/>
      <c r="U30" s="18"/>
      <c r="V30" s="18"/>
      <c r="W30" s="18"/>
    </row>
    <row r="31" spans="1:23">
      <c r="B31" s="18"/>
      <c r="C31" s="18"/>
      <c r="D31" s="18"/>
      <c r="E31" s="86" t="str">
        <f>INDEX(nom_joueuse,MATCH(G31,numero_joueuse,0))</f>
        <v>Muller Mallory</v>
      </c>
      <c r="F31" s="86"/>
      <c r="G31" s="33">
        <v>4</v>
      </c>
      <c r="H31" s="18"/>
      <c r="I31" s="18"/>
      <c r="J31" s="71"/>
      <c r="K31" s="18"/>
      <c r="L31" s="18"/>
      <c r="M31" s="18"/>
      <c r="N31" s="18"/>
      <c r="O31" s="95"/>
      <c r="P31" s="18"/>
      <c r="Q31" s="18"/>
      <c r="R31" s="40">
        <v>3</v>
      </c>
      <c r="S31" s="86" t="str">
        <f>INDEX(nom_joueuse,MATCH(R31,numero_joueuse,0))</f>
        <v>Blondel Martine</v>
      </c>
      <c r="T31" s="86"/>
      <c r="U31" s="18"/>
      <c r="V31" s="18"/>
      <c r="W31" s="18"/>
    </row>
    <row r="32" spans="1:23">
      <c r="B32" s="18"/>
      <c r="C32" s="18"/>
      <c r="D32" s="18"/>
      <c r="E32" s="60"/>
      <c r="F32" s="60"/>
      <c r="G32" s="105"/>
      <c r="H32" s="18"/>
      <c r="I32" s="18"/>
      <c r="J32" s="71"/>
      <c r="K32" s="18"/>
      <c r="L32" s="18"/>
      <c r="M32" s="18"/>
      <c r="N32" s="18"/>
      <c r="O32" s="95"/>
      <c r="P32" s="18"/>
      <c r="Q32" s="18"/>
      <c r="R32" s="101"/>
      <c r="S32" s="60"/>
      <c r="T32" s="60"/>
      <c r="U32" s="18"/>
      <c r="V32" s="18"/>
      <c r="W32" s="18"/>
    </row>
    <row r="33" spans="2:23">
      <c r="B33" s="18"/>
      <c r="C33" s="18"/>
      <c r="D33" s="18"/>
      <c r="E33" s="18"/>
      <c r="F33" s="18"/>
      <c r="G33" s="92"/>
      <c r="H33" s="86" t="str">
        <f>IF(E32&lt;&gt;"",E31,IF(E36="","Q4",E35))</f>
        <v>Q4</v>
      </c>
      <c r="I33" s="86"/>
      <c r="J33" s="72"/>
      <c r="K33" s="18"/>
      <c r="L33" s="18"/>
      <c r="M33" s="18"/>
      <c r="N33" s="18"/>
      <c r="O33" s="96"/>
      <c r="P33" s="86" t="str">
        <f>IF(S32&lt;&gt;"",S31,IF(S36="","Q3",S35))</f>
        <v>Q3</v>
      </c>
      <c r="Q33" s="86"/>
      <c r="R33" s="90"/>
      <c r="S33" s="18"/>
      <c r="T33" s="18"/>
      <c r="U33" s="18"/>
      <c r="V33" s="18"/>
      <c r="W33" s="18"/>
    </row>
    <row r="34" spans="2:23">
      <c r="B34" s="18"/>
      <c r="C34" s="18"/>
      <c r="D34" s="18"/>
      <c r="E34" s="18"/>
      <c r="F34" s="18"/>
      <c r="G34" s="94">
        <v>5</v>
      </c>
      <c r="H34" s="104"/>
      <c r="I34" s="73"/>
      <c r="J34" s="25"/>
      <c r="K34" s="18"/>
      <c r="L34" s="18"/>
      <c r="M34" s="18"/>
      <c r="N34" s="18"/>
      <c r="O34" s="11"/>
      <c r="P34" s="73"/>
      <c r="Q34" s="103"/>
      <c r="R34" s="89">
        <v>6</v>
      </c>
      <c r="S34" s="18"/>
      <c r="T34" s="18"/>
      <c r="U34" s="18"/>
      <c r="V34" s="18"/>
      <c r="W34" s="18"/>
    </row>
    <row r="35" spans="2:23">
      <c r="B35" s="18"/>
      <c r="C35" s="18"/>
      <c r="D35" s="18"/>
      <c r="E35" s="86" t="e">
        <f>INDEX(H4:H9,MATCH(G34,P4:P9,0))</f>
        <v>#N/A</v>
      </c>
      <c r="F35" s="86"/>
      <c r="G35" s="100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02"/>
      <c r="S35" s="86" t="e">
        <f>INDEX(nom_joueuse,MATCH(R34,numero_joueuse,0))</f>
        <v>#N/A</v>
      </c>
      <c r="T35" s="86"/>
      <c r="U35" s="18"/>
      <c r="V35" s="18"/>
      <c r="W35" s="18"/>
    </row>
    <row r="36" spans="2:23">
      <c r="B36" s="18"/>
      <c r="C36" s="18"/>
      <c r="D36" s="18"/>
      <c r="E36" s="60"/>
      <c r="F36" s="60"/>
      <c r="G36" s="24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34"/>
      <c r="S36" s="60"/>
      <c r="T36" s="60"/>
      <c r="U36" s="18"/>
      <c r="V36" s="18"/>
      <c r="W36" s="18"/>
    </row>
    <row r="37" spans="2:23">
      <c r="B37" s="18"/>
      <c r="C37" s="18"/>
      <c r="D37" s="18"/>
      <c r="E37" s="43"/>
      <c r="F37" s="43"/>
      <c r="G37" s="24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34"/>
      <c r="S37" s="43"/>
      <c r="T37" s="43"/>
      <c r="U37" s="18"/>
      <c r="V37" s="18"/>
      <c r="W37" s="18"/>
    </row>
    <row r="38" spans="2:23">
      <c r="B38" s="18"/>
      <c r="C38" s="18"/>
      <c r="D38" s="18"/>
      <c r="E38" s="43"/>
      <c r="F38" s="43"/>
      <c r="G38" s="24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34"/>
      <c r="S38" s="43"/>
      <c r="T38" s="43"/>
      <c r="U38" s="18"/>
      <c r="V38" s="18"/>
      <c r="W38" s="18"/>
    </row>
    <row r="39" spans="2:23">
      <c r="J39" s="107" t="s">
        <v>59</v>
      </c>
      <c r="K39" s="107"/>
      <c r="L39" s="107"/>
      <c r="M39" s="35" t="s">
        <v>60</v>
      </c>
      <c r="N39" s="35" t="s">
        <v>61</v>
      </c>
      <c r="O39" s="35" t="s">
        <v>62</v>
      </c>
    </row>
    <row r="40" spans="2:23" ht="13.5" customHeight="1">
      <c r="I40" s="108" t="str">
        <f>IF(J40="","",IF(H41=J40,"V",""))</f>
        <v/>
      </c>
      <c r="J40" s="109" t="str">
        <f>K29</f>
        <v/>
      </c>
      <c r="K40" s="110"/>
      <c r="L40" s="111" t="str">
        <f>K28</f>
        <v/>
      </c>
      <c r="M40" s="80"/>
      <c r="N40" s="80"/>
      <c r="O40" s="80"/>
    </row>
    <row r="41" spans="2:23" ht="13.5" customHeight="1">
      <c r="H41" s="106" t="str">
        <f>IF(M45=N45,M45,IF(M45=O45,M45,IF(N45=O45,N45,"")))</f>
        <v/>
      </c>
      <c r="I41" s="108"/>
      <c r="J41" s="109"/>
      <c r="K41" s="110"/>
      <c r="L41" s="111"/>
      <c r="M41" s="80"/>
      <c r="N41" s="80"/>
      <c r="O41" s="80"/>
    </row>
    <row r="42" spans="2:23" ht="13.5" customHeight="1">
      <c r="H42" s="106"/>
      <c r="I42" s="108" t="str">
        <f>IF(J42="","",IF(H41=J42,"V",""))</f>
        <v/>
      </c>
      <c r="J42" s="109" t="str">
        <f>M29</f>
        <v/>
      </c>
      <c r="K42" s="110"/>
      <c r="L42" s="111" t="str">
        <f>M28</f>
        <v/>
      </c>
      <c r="M42" s="80"/>
      <c r="N42" s="80"/>
      <c r="O42" s="80"/>
    </row>
    <row r="43" spans="2:23" ht="13.5" customHeight="1">
      <c r="I43" s="108"/>
      <c r="J43" s="109"/>
      <c r="K43" s="110"/>
      <c r="L43" s="111"/>
      <c r="M43" s="80"/>
      <c r="N43" s="80"/>
      <c r="O43" s="80"/>
    </row>
    <row r="44" spans="2:23" ht="13.5" customHeight="1">
      <c r="J44" s="36"/>
      <c r="K44" s="36"/>
      <c r="L44" s="37"/>
      <c r="M44" s="39"/>
      <c r="N44" s="39"/>
      <c r="O44" s="39"/>
    </row>
    <row r="45" spans="2:23">
      <c r="J45" s="28"/>
      <c r="K45" s="28"/>
      <c r="L45" s="28"/>
      <c r="M45" s="38" t="str">
        <f>IF(OR(M40="",M42=""),"",IF(M40&gt;M42,J40,J42))</f>
        <v/>
      </c>
      <c r="N45" s="38" t="str">
        <f>IF(OR(N40="",N42=""),"",IF(N40&gt;N42,J40,J42))</f>
        <v/>
      </c>
      <c r="O45" s="38" t="str">
        <f>IF(OR(O40="",O42=""),"",IF(O40&gt;O42,J40,J42))</f>
        <v/>
      </c>
    </row>
  </sheetData>
  <sheetProtection selectLockedCells="1"/>
  <mergeCells count="119">
    <mergeCell ref="H41:H42"/>
    <mergeCell ref="E23:F23"/>
    <mergeCell ref="E24:F24"/>
    <mergeCell ref="G24:G25"/>
    <mergeCell ref="G26:G27"/>
    <mergeCell ref="E27:F27"/>
    <mergeCell ref="E28:F28"/>
    <mergeCell ref="S23:T23"/>
    <mergeCell ref="R24:R25"/>
    <mergeCell ref="S24:T24"/>
    <mergeCell ref="R26:R27"/>
    <mergeCell ref="S27:T27"/>
    <mergeCell ref="S28:T28"/>
    <mergeCell ref="J39:L39"/>
    <mergeCell ref="I40:I41"/>
    <mergeCell ref="I42:I43"/>
    <mergeCell ref="J42:K43"/>
    <mergeCell ref="L42:L43"/>
    <mergeCell ref="M42:M43"/>
    <mergeCell ref="N42:N43"/>
    <mergeCell ref="O42:O43"/>
    <mergeCell ref="J40:K41"/>
    <mergeCell ref="L40:L41"/>
    <mergeCell ref="M40:M41"/>
    <mergeCell ref="N40:N41"/>
    <mergeCell ref="O40:O41"/>
    <mergeCell ref="U20:W20"/>
    <mergeCell ref="B20:D20"/>
    <mergeCell ref="E20:G20"/>
    <mergeCell ref="H20:J20"/>
    <mergeCell ref="K20:N20"/>
    <mergeCell ref="O20:Q20"/>
    <mergeCell ref="R20:T20"/>
    <mergeCell ref="E32:F32"/>
    <mergeCell ref="E36:F36"/>
    <mergeCell ref="G34:G35"/>
    <mergeCell ref="E35:F35"/>
    <mergeCell ref="S31:T31"/>
    <mergeCell ref="R32:R33"/>
    <mergeCell ref="R34:R35"/>
    <mergeCell ref="P34:Q34"/>
    <mergeCell ref="S32:T32"/>
    <mergeCell ref="S36:T36"/>
    <mergeCell ref="H34:I34"/>
    <mergeCell ref="E31:F31"/>
    <mergeCell ref="G32:G33"/>
    <mergeCell ref="H25:I25"/>
    <mergeCell ref="P25:Q25"/>
    <mergeCell ref="H26:I26"/>
    <mergeCell ref="J26:J29"/>
    <mergeCell ref="S35:T35"/>
    <mergeCell ref="K30:L30"/>
    <mergeCell ref="M30:N30"/>
    <mergeCell ref="J30:J33"/>
    <mergeCell ref="O30:O33"/>
    <mergeCell ref="P33:Q33"/>
    <mergeCell ref="H1:Q2"/>
    <mergeCell ref="P3:Q3"/>
    <mergeCell ref="P4:Q4"/>
    <mergeCell ref="P5:Q5"/>
    <mergeCell ref="P6:Q6"/>
    <mergeCell ref="N3:O3"/>
    <mergeCell ref="N4:O4"/>
    <mergeCell ref="N5:O5"/>
    <mergeCell ref="N6:O6"/>
    <mergeCell ref="L3:M3"/>
    <mergeCell ref="L4:M4"/>
    <mergeCell ref="L5:M5"/>
    <mergeCell ref="L6:M6"/>
    <mergeCell ref="H3:I3"/>
    <mergeCell ref="H4:I4"/>
    <mergeCell ref="H5:I5"/>
    <mergeCell ref="P7:Q7"/>
    <mergeCell ref="P8:Q8"/>
    <mergeCell ref="H33:I33"/>
    <mergeCell ref="K29:L29"/>
    <mergeCell ref="M29:N29"/>
    <mergeCell ref="O26:O29"/>
    <mergeCell ref="P26:Q26"/>
    <mergeCell ref="K28:L28"/>
    <mergeCell ref="M28:N28"/>
    <mergeCell ref="N7:O7"/>
    <mergeCell ref="N12:O12"/>
    <mergeCell ref="N13:O13"/>
    <mergeCell ref="P9:Q9"/>
    <mergeCell ref="P10:Q10"/>
    <mergeCell ref="P11:Q11"/>
    <mergeCell ref="P12:Q12"/>
    <mergeCell ref="P13:Q13"/>
    <mergeCell ref="L8:M8"/>
    <mergeCell ref="N8:O8"/>
    <mergeCell ref="N9:O9"/>
    <mergeCell ref="N10:O10"/>
    <mergeCell ref="N11:O11"/>
    <mergeCell ref="L7:M7"/>
    <mergeCell ref="H12:I12"/>
    <mergeCell ref="H13:I13"/>
    <mergeCell ref="J13:K13"/>
    <mergeCell ref="L9:M9"/>
    <mergeCell ref="L10:M10"/>
    <mergeCell ref="L11:M11"/>
    <mergeCell ref="L12:M12"/>
    <mergeCell ref="L13:M13"/>
    <mergeCell ref="J8:K8"/>
    <mergeCell ref="J9:K9"/>
    <mergeCell ref="J10:K10"/>
    <mergeCell ref="J11:K11"/>
    <mergeCell ref="J12:K12"/>
    <mergeCell ref="H6:I6"/>
    <mergeCell ref="H7:I7"/>
    <mergeCell ref="H9:I9"/>
    <mergeCell ref="H10:I10"/>
    <mergeCell ref="H11:I11"/>
    <mergeCell ref="H8:I8"/>
    <mergeCell ref="J3:K3"/>
    <mergeCell ref="J4:K4"/>
    <mergeCell ref="J5:K5"/>
    <mergeCell ref="J6:K6"/>
    <mergeCell ref="J7:K7"/>
  </mergeCells>
  <conditionalFormatting sqref="H26:I26 H34:I34 P26:Q26 P34:Q34">
    <cfRule type="containsBlanks" dxfId="6" priority="10">
      <formula>LEN(TRIM(H26))=0</formula>
    </cfRule>
  </conditionalFormatting>
  <conditionalFormatting sqref="J40:L41">
    <cfRule type="expression" dxfId="5" priority="7">
      <formula>$I$40="V"</formula>
    </cfRule>
  </conditionalFormatting>
  <conditionalFormatting sqref="J42:L43">
    <cfRule type="expression" dxfId="4" priority="5">
      <formula>$I$42="V"</formula>
    </cfRule>
  </conditionalFormatting>
  <conditionalFormatting sqref="M40:O43">
    <cfRule type="containsBlanks" dxfId="3" priority="4">
      <formula>LEN(TRIM(M40))=0</formula>
    </cfRule>
  </conditionalFormatting>
  <conditionalFormatting sqref="S32:T32 S36:T36 E32:F32 E36:F36">
    <cfRule type="containsBlanks" dxfId="2" priority="3">
      <formula>LEN(TRIM(E32))=0</formula>
    </cfRule>
  </conditionalFormatting>
  <conditionalFormatting sqref="E24:F24 E28:F28">
    <cfRule type="containsBlanks" dxfId="1" priority="2">
      <formula>LEN(TRIM(E24))=0</formula>
    </cfRule>
  </conditionalFormatting>
  <conditionalFormatting sqref="S24:T24 S28:T28">
    <cfRule type="containsBlanks" dxfId="0" priority="1">
      <formula>LEN(TRIM(S24))=0</formula>
    </cfRule>
  </conditionalFormatting>
  <dataValidations count="1">
    <dataValidation type="list" allowBlank="1" showInputMessage="1" showErrorMessage="1" sqref="N4:N13">
      <formula1>$A$1:$A$3</formula1>
    </dataValidation>
  </dataValidations>
  <printOptions horizontalCentered="1" verticalCentered="1"/>
  <pageMargins left="0" right="0" top="0" bottom="0" header="0" footer="0.39370078740157483"/>
  <pageSetup paperSize="9" scale="70" orientation="landscape" r:id="rId1"/>
  <headerFooter>
    <oddHeader>&amp;C&amp;"-,Bold"&amp;20
TOURNOI INTERNE 2015 TENNIS CLUB DE GRENTZINGEN</oddHeader>
    <oddFooter>&amp;LTableau Dames © TCG 2015&amp;CPage &amp;P /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Messieurs</vt:lpstr>
      <vt:lpstr>Dames</vt:lpstr>
      <vt:lpstr>nom_joueur</vt:lpstr>
      <vt:lpstr>nom_joueuse</vt:lpstr>
      <vt:lpstr>numero_joueur</vt:lpstr>
      <vt:lpstr>numero_joueuse</vt:lpstr>
    </vt:vector>
  </TitlesOfParts>
  <Company>Jet Aviation Management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Petitrichard, Jonathan</dc:creator>
  <cp:lastModifiedBy>Eric</cp:lastModifiedBy>
  <cp:lastPrinted>2015-08-06T09:45:11Z</cp:lastPrinted>
  <dcterms:created xsi:type="dcterms:W3CDTF">2015-07-09T08:40:20Z</dcterms:created>
  <dcterms:modified xsi:type="dcterms:W3CDTF">2015-08-07T14:16:12Z</dcterms:modified>
</cp:coreProperties>
</file>