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570" windowHeight="7980"/>
  </bookViews>
  <sheets>
    <sheet name="Planning culture" sheetId="1" r:id="rId1"/>
    <sheet name="Param" sheetId="2" r:id="rId2"/>
    <sheet name="Données" sheetId="3" r:id="rId3"/>
    <sheet name="TCD" sheetId="5" r:id="rId4"/>
  </sheets>
  <functionGroups builtInGroupCount="17"/>
  <definedNames>
    <definedName name="Segment_Années">#N/A</definedName>
    <definedName name="Segment_Culture">#N/A</definedName>
  </definedNames>
  <calcPr calcId="145621" calcOnSave="0"/>
  <pivotCaches>
    <pivotCache cacheId="68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8" i="3" l="1"/>
  <c r="G67" i="3"/>
  <c r="G68" i="3"/>
  <c r="G69" i="3"/>
  <c r="G70" i="3"/>
  <c r="G71" i="3"/>
  <c r="G72" i="3"/>
  <c r="G73" i="3"/>
  <c r="G74" i="3"/>
  <c r="G75" i="3"/>
  <c r="G76" i="3"/>
  <c r="G77" i="3"/>
  <c r="G66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2" i="3"/>
  <c r="G3" i="3"/>
  <c r="G4" i="3"/>
  <c r="G5" i="3"/>
  <c r="G6" i="3"/>
  <c r="G7" i="3"/>
  <c r="G8" i="3"/>
  <c r="G9" i="3"/>
  <c r="G10" i="3"/>
  <c r="G11" i="3"/>
  <c r="G12" i="3"/>
  <c r="AB5" i="2" l="1"/>
  <c r="C2" i="1" l="1"/>
  <c r="D2" i="1" s="1"/>
  <c r="B3" i="1"/>
  <c r="AB4" i="2"/>
  <c r="AB6" i="2"/>
  <c r="AB3" i="2"/>
  <c r="E2" i="1" l="1"/>
  <c r="D3" i="1"/>
  <c r="C3" i="1"/>
  <c r="F2" i="1" l="1"/>
  <c r="E3" i="1"/>
  <c r="G2" i="1" l="1"/>
  <c r="F3" i="1"/>
  <c r="H2" i="1" l="1"/>
  <c r="G3" i="1"/>
  <c r="I2" i="1" l="1"/>
  <c r="H3" i="1"/>
  <c r="J2" i="1" l="1"/>
  <c r="I3" i="1"/>
  <c r="K2" i="1" l="1"/>
  <c r="J3" i="1"/>
  <c r="L2" i="1" l="1"/>
  <c r="K3" i="1"/>
  <c r="M2" i="1" l="1"/>
  <c r="L3" i="1"/>
  <c r="N2" i="1" l="1"/>
  <c r="M3" i="1"/>
  <c r="O2" i="1" l="1"/>
  <c r="N3" i="1"/>
  <c r="P2" i="1" l="1"/>
  <c r="O3" i="1"/>
  <c r="Q2" i="1" l="1"/>
  <c r="P3" i="1"/>
  <c r="R2" i="1" l="1"/>
  <c r="Q3" i="1"/>
  <c r="S2" i="1" l="1"/>
  <c r="R3" i="1"/>
  <c r="T2" i="1" l="1"/>
  <c r="S3" i="1"/>
  <c r="U2" i="1" l="1"/>
  <c r="T3" i="1"/>
  <c r="V2" i="1" l="1"/>
  <c r="U3" i="1"/>
  <c r="W2" i="1" l="1"/>
  <c r="V3" i="1"/>
  <c r="X2" i="1" l="1"/>
  <c r="W3" i="1"/>
  <c r="Y2" i="1" l="1"/>
  <c r="X3" i="1"/>
  <c r="Z2" i="1" l="1"/>
  <c r="Y3" i="1"/>
  <c r="AA2" i="1" l="1"/>
  <c r="Z3" i="1"/>
  <c r="AB2" i="1" l="1"/>
  <c r="AA3" i="1"/>
  <c r="AC2" i="1" l="1"/>
  <c r="AB3" i="1"/>
  <c r="AD2" i="1" l="1"/>
  <c r="AC3" i="1"/>
  <c r="AE2" i="1" l="1"/>
  <c r="AD3" i="1"/>
  <c r="AF2" i="1" l="1"/>
  <c r="AE3" i="1"/>
  <c r="AG2" i="1" l="1"/>
  <c r="AF3" i="1"/>
  <c r="AH2" i="1" l="1"/>
  <c r="AG3" i="1"/>
  <c r="AI2" i="1" l="1"/>
  <c r="AH3" i="1"/>
  <c r="AJ2" i="1" l="1"/>
  <c r="AI3" i="1"/>
  <c r="AK2" i="1" l="1"/>
  <c r="AJ3" i="1"/>
  <c r="AL2" i="1" l="1"/>
  <c r="AK3" i="1"/>
  <c r="AM2" i="1" l="1"/>
  <c r="AL3" i="1"/>
  <c r="AN2" i="1" l="1"/>
  <c r="AM3" i="1"/>
  <c r="AO2" i="1" l="1"/>
  <c r="AN3" i="1"/>
  <c r="AP2" i="1" l="1"/>
  <c r="AO3" i="1"/>
  <c r="AQ2" i="1" l="1"/>
  <c r="AP3" i="1"/>
  <c r="AR2" i="1" l="1"/>
  <c r="AQ3" i="1"/>
  <c r="AS2" i="1" l="1"/>
  <c r="AR3" i="1"/>
  <c r="AT2" i="1" l="1"/>
  <c r="AS3" i="1"/>
  <c r="AU2" i="1" l="1"/>
  <c r="AT3" i="1"/>
  <c r="AV2" i="1" l="1"/>
  <c r="AU3" i="1"/>
  <c r="AW2" i="1" l="1"/>
  <c r="AV3" i="1"/>
  <c r="AX2" i="1" l="1"/>
  <c r="AW3" i="1"/>
  <c r="AY2" i="1" l="1"/>
  <c r="AX3" i="1"/>
  <c r="AZ2" i="1" l="1"/>
  <c r="AY3" i="1"/>
  <c r="BA2" i="1" l="1"/>
  <c r="AZ3" i="1"/>
  <c r="BB2" i="1" l="1"/>
  <c r="BA3" i="1"/>
  <c r="BC2" i="1" l="1"/>
  <c r="BD2" i="1" s="1"/>
  <c r="BB3" i="1"/>
  <c r="BC3" i="1" l="1"/>
  <c r="BE2" i="1"/>
  <c r="BD3" i="1"/>
  <c r="BF2" i="1" l="1"/>
  <c r="BE3" i="1"/>
  <c r="BG2" i="1" l="1"/>
  <c r="BF3" i="1"/>
  <c r="BH2" i="1" l="1"/>
  <c r="BG3" i="1"/>
  <c r="BH3" i="1" l="1"/>
  <c r="BI2" i="1"/>
  <c r="BI3" i="1" l="1"/>
  <c r="BJ2" i="1"/>
  <c r="BK2" i="1" l="1"/>
  <c r="BJ3" i="1"/>
  <c r="BL2" i="1" l="1"/>
  <c r="BK3" i="1"/>
  <c r="BM2" i="1" l="1"/>
  <c r="BL3" i="1"/>
  <c r="BN2" i="1" l="1"/>
  <c r="BM3" i="1"/>
  <c r="BN3" i="1" l="1"/>
  <c r="BO2" i="1"/>
  <c r="BP2" i="1" l="1"/>
  <c r="BO3" i="1"/>
  <c r="BP3" i="1" l="1"/>
  <c r="BQ2" i="1"/>
  <c r="BQ3" i="1" l="1"/>
  <c r="BR2" i="1"/>
  <c r="BR3" i="1" l="1"/>
  <c r="BS2" i="1"/>
  <c r="BS3" i="1" l="1"/>
  <c r="BT2" i="1"/>
  <c r="BT3" i="1" l="1"/>
  <c r="BU2" i="1"/>
  <c r="BU3" i="1" l="1"/>
  <c r="BV2" i="1"/>
  <c r="BW2" i="1" l="1"/>
  <c r="BV3" i="1"/>
  <c r="BX2" i="1" l="1"/>
  <c r="BW3" i="1"/>
  <c r="BX3" i="1" l="1"/>
  <c r="BY2" i="1"/>
  <c r="BY3" i="1" l="1"/>
  <c r="BZ2" i="1"/>
  <c r="CA2" i="1" l="1"/>
  <c r="BZ3" i="1"/>
  <c r="CA3" i="1" l="1"/>
  <c r="CB2" i="1"/>
  <c r="CB3" i="1" l="1"/>
  <c r="CC2" i="1"/>
  <c r="CC3" i="1" l="1"/>
  <c r="CD2" i="1"/>
  <c r="CE2" i="1" l="1"/>
  <c r="CD3" i="1"/>
  <c r="CF2" i="1" l="1"/>
  <c r="CE3" i="1"/>
  <c r="CF3" i="1" l="1"/>
  <c r="CG2" i="1"/>
  <c r="CG3" i="1" l="1"/>
  <c r="CH2" i="1"/>
  <c r="CI2" i="1" l="1"/>
  <c r="CH3" i="1"/>
  <c r="CI3" i="1" l="1"/>
  <c r="CJ2" i="1"/>
  <c r="CJ3" i="1" l="1"/>
  <c r="CK2" i="1"/>
  <c r="CK3" i="1" l="1"/>
  <c r="CL2" i="1"/>
  <c r="CL3" i="1" s="1"/>
</calcChain>
</file>

<file path=xl/comments1.xml><?xml version="1.0" encoding="utf-8"?>
<comments xmlns="http://schemas.openxmlformats.org/spreadsheetml/2006/main">
  <authors>
    <author>Eric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B2 : 1er lundi de l'année
</t>
        </r>
        <r>
          <rPr>
            <sz val="9"/>
            <color indexed="81"/>
            <rFont val="Tahoma"/>
            <family val="2"/>
          </rPr>
          <t>pour agrandir le calendrier, sélectionner sa dernière colonne (CL</t>
        </r>
        <r>
          <rPr>
            <b/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Tahoma"/>
            <family val="2"/>
          </rPr>
          <t>:CL8 ici) et tirer vers la droite.</t>
        </r>
      </text>
    </comment>
  </commentList>
</comments>
</file>

<file path=xl/sharedStrings.xml><?xml version="1.0" encoding="utf-8"?>
<sst xmlns="http://schemas.openxmlformats.org/spreadsheetml/2006/main" count="319" uniqueCount="109">
  <si>
    <t>Total</t>
  </si>
  <si>
    <t>Mois 1</t>
  </si>
  <si>
    <t xml:space="preserve">Mois 2 </t>
  </si>
  <si>
    <t>Mois 3</t>
  </si>
  <si>
    <t>Mois 4</t>
  </si>
  <si>
    <t>OIGNONS</t>
  </si>
  <si>
    <t>PASTEQUE</t>
  </si>
  <si>
    <t>MAIS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</si>
  <si>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</si>
  <si>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</si>
  <si>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</si>
  <si>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</si>
  <si>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</si>
  <si>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</si>
  <si>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</si>
  <si>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</si>
  <si>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</si>
  <si>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</si>
  <si>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</si>
  <si>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</si>
  <si>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</si>
  <si>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</si>
  <si>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</si>
  <si>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</si>
  <si>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Nb Sem</t>
  </si>
  <si>
    <t>Sem 17</t>
  </si>
  <si>
    <t>Sem 18</t>
  </si>
  <si>
    <t>Sem 19</t>
  </si>
  <si>
    <t>Sem 20</t>
  </si>
  <si>
    <t>Mois 5</t>
  </si>
  <si>
    <t>https://forum.excel-pratique.com/viewtopic.php?f=2&amp;t=111580</t>
  </si>
  <si>
    <t>Culture</t>
  </si>
  <si>
    <t>Sem</t>
  </si>
  <si>
    <t>Parcelle</t>
  </si>
  <si>
    <t>Date</t>
  </si>
  <si>
    <t>Total général</t>
  </si>
  <si>
    <t>Étiquettes de lignes</t>
  </si>
  <si>
    <t>Affecté</t>
  </si>
  <si>
    <t>2018</t>
  </si>
  <si>
    <t>mars</t>
  </si>
  <si>
    <t>avr</t>
  </si>
  <si>
    <t>mai</t>
  </si>
  <si>
    <t>juin</t>
  </si>
  <si>
    <t>juil</t>
  </si>
  <si>
    <t>2018-14</t>
  </si>
  <si>
    <t>2018-15</t>
  </si>
  <si>
    <t>2018-16</t>
  </si>
  <si>
    <t>2018-17</t>
  </si>
  <si>
    <t>2018-18</t>
  </si>
  <si>
    <t>2018-19</t>
  </si>
  <si>
    <t>2018-20</t>
  </si>
  <si>
    <t>2018-21</t>
  </si>
  <si>
    <t>2018-22</t>
  </si>
  <si>
    <t>2018-23</t>
  </si>
  <si>
    <t>2018-24</t>
  </si>
  <si>
    <t>2018-26</t>
  </si>
  <si>
    <t>2018-27</t>
  </si>
  <si>
    <t>2018-28</t>
  </si>
  <si>
    <t>2018-29</t>
  </si>
  <si>
    <t>2018-30</t>
  </si>
  <si>
    <t>2018-31</t>
  </si>
  <si>
    <t>2018-32</t>
  </si>
  <si>
    <t>2018-33</t>
  </si>
  <si>
    <t>2018-34</t>
  </si>
  <si>
    <t>août</t>
  </si>
  <si>
    <t>sept</t>
  </si>
  <si>
    <t>Recette</t>
  </si>
  <si>
    <t>melon</t>
  </si>
  <si>
    <t>Sem 21</t>
  </si>
  <si>
    <t>Sem 22</t>
  </si>
  <si>
    <t>Sem 23</t>
  </si>
  <si>
    <t>Sem 24</t>
  </si>
  <si>
    <t>Mois 6</t>
  </si>
  <si>
    <t>2018-25</t>
  </si>
  <si>
    <t>Montant</t>
  </si>
  <si>
    <t>Dépense</t>
  </si>
  <si>
    <t>Type</t>
  </si>
  <si>
    <t>Somme de Montant</t>
  </si>
  <si>
    <t>En cours</t>
  </si>
  <si>
    <t>ID</t>
  </si>
  <si>
    <t>Total Dépense</t>
  </si>
  <si>
    <t>Total Recette</t>
  </si>
  <si>
    <t>Bilan</t>
  </si>
  <si>
    <t>Total En cours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</si>
  <si>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</si>
  <si>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</si>
  <si>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</si>
  <si>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</si>
  <si>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</si>
  <si>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</si>
  <si>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</si>
  <si>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</si>
  <si>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2018-13</t>
  </si>
  <si>
    <t>2018-05.2</t>
  </si>
  <si>
    <t>réserve</t>
  </si>
  <si>
    <t>=SI(T_Données[@Montant]=0;"";SI(T_Données[@Montant]&gt;0;"Recette";SI(NB.SI.ENS(T_Données[ID];T_Données[@ID];T_Données[Montant];"&gt;0")&gt;0;"Dépense";"En cours")))</t>
  </si>
  <si>
    <t>2018-10.3</t>
  </si>
  <si>
    <t>2018-12.4</t>
  </si>
  <si>
    <t>2018-15.5</t>
  </si>
  <si>
    <t>janv</t>
  </si>
  <si>
    <t>févr</t>
  </si>
  <si>
    <t>2018-29.4</t>
  </si>
  <si>
    <t>2018-35</t>
  </si>
  <si>
    <t>2018-36</t>
  </si>
  <si>
    <t>2018-37</t>
  </si>
  <si>
    <t>2018-38</t>
  </si>
  <si>
    <t>2018-39</t>
  </si>
  <si>
    <t>Suppression d'une ligne : clic-droit et :</t>
  </si>
  <si>
    <t>repos terre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</si>
</sst>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_€_-;\-* #,##0.00\ _€_-;_-* \-??\ _€_-;_-@_-"/>
    <numFmt numFmtId="165" formatCode="_(* #,##0.00_);_(* \(#,##0.00\);_(* \-??_);_(@_)"/>
    <numFmt numFmtId="166" formatCode="_-* #,##0.00&quot; F&quot;_-;\-* #,##0.00&quot; F&quot;_-;_-* \-??&quot; F&quot;_-;_-@_-"/>
    <numFmt numFmtId="167" formatCode="0\ %"/>
    <numFmt numFmtId="168" formatCode="#,##0\ &quot;€&quot;"/>
    <numFmt numFmtId="169" formatCode="00"/>
    <numFmt numFmtId="170" formatCode="mmm\ yy"/>
    <numFmt numFmtId="171" formatCode="0_ ;[Red]\-0\ 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0"/>
      <color indexed="41"/>
      <name val="Arial"/>
      <family val="2"/>
    </font>
    <font>
      <sz val="10"/>
      <color indexed="15"/>
      <name val="Arial"/>
      <family val="2"/>
    </font>
    <font>
      <sz val="10"/>
      <color indexed="14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</font>
    <font>
      <sz val="9"/>
      <color indexed="81"/>
      <name val="Tahoma"/>
      <family val="2"/>
    </font>
    <font>
      <b/>
      <sz val="11"/>
      <color rgb="FF00B0F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165" fontId="5" fillId="0" borderId="0" applyFill="0" applyBorder="0" applyAlignment="0" applyProtection="0"/>
    <xf numFmtId="164" fontId="5" fillId="0" borderId="0" applyFill="0" applyBorder="0" applyAlignment="0" applyProtection="0"/>
    <xf numFmtId="164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5" fontId="5" fillId="0" borderId="0" applyFill="0" applyBorder="0" applyAlignment="0" applyProtection="0"/>
    <xf numFmtId="166" fontId="5" fillId="0" borderId="0" applyFill="0" applyBorder="0" applyAlignment="0" applyProtection="0"/>
    <xf numFmtId="166" fontId="5" fillId="0" borderId="0" applyFill="0" applyBorder="0" applyAlignment="0" applyProtection="0"/>
    <xf numFmtId="0" fontId="3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6" fillId="0" borderId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  <xf numFmtId="167" fontId="5" fillId="0" borderId="0" applyFill="0" applyBorder="0" applyAlignment="0" applyProtection="0"/>
  </cellStyleXfs>
  <cellXfs count="67">
    <xf numFmtId="0" fontId="0" fillId="0" borderId="0" xfId="0"/>
    <xf numFmtId="0" fontId="7" fillId="2" borderId="1" xfId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1" fillId="0" borderId="0" xfId="1"/>
    <xf numFmtId="3" fontId="1" fillId="0" borderId="3" xfId="1" applyNumberFormat="1" applyBorder="1"/>
    <xf numFmtId="168" fontId="11" fillId="0" borderId="0" xfId="0" applyNumberFormat="1" applyFont="1"/>
    <xf numFmtId="0" fontId="10" fillId="0" borderId="0" xfId="0" applyFont="1"/>
    <xf numFmtId="0" fontId="8" fillId="0" borderId="0" xfId="1" applyFont="1"/>
    <xf numFmtId="0" fontId="12" fillId="0" borderId="0" xfId="0" applyFont="1" applyAlignment="1">
      <alignment horizontal="center"/>
    </xf>
    <xf numFmtId="0" fontId="8" fillId="0" borderId="10" xfId="1" applyFont="1" applyBorder="1"/>
    <xf numFmtId="3" fontId="1" fillId="0" borderId="11" xfId="1" applyNumberFormat="1" applyFill="1" applyBorder="1"/>
    <xf numFmtId="0" fontId="10" fillId="0" borderId="7" xfId="0" applyFont="1" applyBorder="1"/>
    <xf numFmtId="0" fontId="10" fillId="0" borderId="8" xfId="0" applyFont="1" applyBorder="1"/>
    <xf numFmtId="0" fontId="10" fillId="0" borderId="9" xfId="0" applyFont="1" applyBorder="1"/>
    <xf numFmtId="3" fontId="1" fillId="0" borderId="5" xfId="1" applyNumberFormat="1" applyBorder="1"/>
    <xf numFmtId="3" fontId="1" fillId="0" borderId="6" xfId="1" applyNumberFormat="1" applyBorder="1"/>
    <xf numFmtId="0" fontId="1" fillId="4" borderId="4" xfId="1" applyFill="1" applyBorder="1"/>
    <xf numFmtId="0" fontId="1" fillId="3" borderId="4" xfId="1" applyFill="1" applyBorder="1"/>
    <xf numFmtId="0" fontId="1" fillId="5" borderId="4" xfId="1" applyFill="1" applyBorder="1"/>
    <xf numFmtId="0" fontId="8" fillId="0" borderId="12" xfId="16" applyNumberFormat="1" applyFont="1" applyBorder="1"/>
    <xf numFmtId="0" fontId="5" fillId="0" borderId="11" xfId="16" applyNumberFormat="1" applyFont="1" applyFill="1" applyBorder="1" applyAlignment="1">
      <alignment horizontal="center"/>
    </xf>
    <xf numFmtId="169" fontId="0" fillId="0" borderId="0" xfId="0" applyNumberFormat="1"/>
    <xf numFmtId="0" fontId="9" fillId="0" borderId="13" xfId="1" applyFont="1" applyFill="1" applyBorder="1"/>
    <xf numFmtId="170" fontId="14" fillId="0" borderId="3" xfId="1" applyNumberFormat="1" applyFont="1" applyBorder="1" applyAlignment="1">
      <alignment horizontal="center" textRotation="45"/>
    </xf>
    <xf numFmtId="170" fontId="14" fillId="0" borderId="3" xfId="1" applyNumberFormat="1" applyFont="1" applyBorder="1" applyAlignment="1">
      <alignment horizontal="right" textRotation="45"/>
    </xf>
    <xf numFmtId="0" fontId="10" fillId="0" borderId="0" xfId="0" applyNumberFormat="1" applyFont="1"/>
    <xf numFmtId="0" fontId="0" fillId="0" borderId="0" xfId="0" applyNumberFormat="1"/>
    <xf numFmtId="14" fontId="10" fillId="0" borderId="0" xfId="0" applyNumberFormat="1" applyFont="1"/>
    <xf numFmtId="14" fontId="0" fillId="0" borderId="0" xfId="0" applyNumberFormat="1"/>
    <xf numFmtId="0" fontId="9" fillId="0" borderId="13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9" fillId="0" borderId="0" xfId="1" applyFont="1" applyFill="1" applyBorder="1" applyAlignment="1"/>
    <xf numFmtId="170" fontId="0" fillId="0" borderId="0" xfId="0" applyNumberFormat="1"/>
    <xf numFmtId="3" fontId="1" fillId="0" borderId="17" xfId="1" applyNumberFormat="1" applyBorder="1"/>
    <xf numFmtId="0" fontId="1" fillId="6" borderId="4" xfId="1" applyFill="1" applyBorder="1"/>
    <xf numFmtId="3" fontId="1" fillId="0" borderId="18" xfId="1" applyNumberFormat="1" applyBorder="1"/>
    <xf numFmtId="3" fontId="1" fillId="0" borderId="19" xfId="1" applyNumberFormat="1" applyBorder="1"/>
    <xf numFmtId="0" fontId="10" fillId="0" borderId="20" xfId="0" applyFont="1" applyBorder="1"/>
    <xf numFmtId="0" fontId="10" fillId="0" borderId="21" xfId="0" applyFont="1" applyBorder="1"/>
    <xf numFmtId="0" fontId="10" fillId="0" borderId="22" xfId="0" applyFont="1" applyBorder="1"/>
    <xf numFmtId="3" fontId="1" fillId="0" borderId="23" xfId="1" applyNumberFormat="1" applyBorder="1"/>
    <xf numFmtId="3" fontId="1" fillId="0" borderId="24" xfId="1" applyNumberFormat="1" applyBorder="1"/>
    <xf numFmtId="3" fontId="1" fillId="0" borderId="4" xfId="1" applyNumberFormat="1" applyBorder="1"/>
    <xf numFmtId="0" fontId="10" fillId="0" borderId="0" xfId="0" applyFont="1" applyAlignment="1">
      <alignment horizontal="center"/>
    </xf>
    <xf numFmtId="0" fontId="9" fillId="4" borderId="15" xfId="1" applyFont="1" applyFill="1" applyBorder="1" applyAlignment="1">
      <alignment horizontal="center"/>
    </xf>
    <xf numFmtId="0" fontId="9" fillId="4" borderId="14" xfId="1" applyFont="1" applyFill="1" applyBorder="1" applyAlignment="1">
      <alignment horizontal="center"/>
    </xf>
    <xf numFmtId="0" fontId="9" fillId="4" borderId="16" xfId="1" applyFont="1" applyFill="1" applyBorder="1" applyAlignment="1">
      <alignment horizontal="center"/>
    </xf>
    <xf numFmtId="0" fontId="9" fillId="3" borderId="15" xfId="1" applyFont="1" applyFill="1" applyBorder="1" applyAlignment="1">
      <alignment horizontal="center"/>
    </xf>
    <xf numFmtId="0" fontId="9" fillId="3" borderId="14" xfId="1" applyFont="1" applyFill="1" applyBorder="1" applyAlignment="1">
      <alignment horizontal="center"/>
    </xf>
    <xf numFmtId="0" fontId="9" fillId="3" borderId="16" xfId="1" applyFont="1" applyFill="1" applyBorder="1" applyAlignment="1">
      <alignment horizontal="center"/>
    </xf>
    <xf numFmtId="171" fontId="0" fillId="0" borderId="0" xfId="0" applyNumberFormat="1"/>
    <xf numFmtId="0" fontId="9" fillId="5" borderId="15" xfId="1" applyFont="1" applyFill="1" applyBorder="1" applyAlignment="1">
      <alignment horizontal="center"/>
    </xf>
    <xf numFmtId="0" fontId="9" fillId="5" borderId="14" xfId="1" applyFont="1" applyFill="1" applyBorder="1" applyAlignment="1">
      <alignment horizontal="center"/>
    </xf>
    <xf numFmtId="0" fontId="9" fillId="5" borderId="16" xfId="1" applyFont="1" applyFill="1" applyBorder="1" applyAlignment="1">
      <alignment horizontal="center"/>
    </xf>
    <xf numFmtId="0" fontId="0" fillId="0" borderId="0" xfId="0" quotePrefix="1"/>
    <xf numFmtId="0" fontId="9" fillId="7" borderId="15" xfId="1" applyFont="1" applyFill="1" applyBorder="1" applyAlignment="1">
      <alignment horizontal="center"/>
    </xf>
    <xf numFmtId="0" fontId="9" fillId="7" borderId="14" xfId="1" applyFont="1" applyFill="1" applyBorder="1" applyAlignment="1">
      <alignment horizontal="center"/>
    </xf>
    <xf numFmtId="0" fontId="9" fillId="7" borderId="16" xfId="1" applyFont="1" applyFill="1" applyBorder="1" applyAlignment="1">
      <alignment horizontal="center"/>
    </xf>
    <xf numFmtId="49" fontId="10" fillId="0" borderId="0" xfId="0" applyNumberFormat="1" applyFont="1"/>
    <xf numFmtId="49" fontId="0" fillId="0" borderId="0" xfId="0" applyNumberFormat="1"/>
    <xf numFmtId="0" fontId="16" fillId="0" borderId="0" xfId="0" applyFont="1"/>
    <xf numFmtId="0" fontId="10" fillId="0" borderId="0" xfId="0" applyFont="1" applyAlignment="1">
      <alignment horizontal="right"/>
    </xf>
  </cellXfs>
  <cellStyles count="26">
    <cellStyle name="Lien hypertexte 2" xfId="2"/>
    <cellStyle name="Milliers 2" xfId="4"/>
    <cellStyle name="Milliers 3" xfId="5"/>
    <cellStyle name="Milliers 4" xfId="6"/>
    <cellStyle name="Milliers 5" xfId="7"/>
    <cellStyle name="Milliers 5 2" xfId="8"/>
    <cellStyle name="Milliers 6" xfId="9"/>
    <cellStyle name="Milliers 6 2" xfId="10"/>
    <cellStyle name="Milliers 7" xfId="11"/>
    <cellStyle name="Milliers 8" xfId="3"/>
    <cellStyle name="Monétaire 2 2" xfId="12"/>
    <cellStyle name="Monétaire 2 3" xfId="13"/>
    <cellStyle name="Normal" xfId="0" builtinId="0"/>
    <cellStyle name="Normal 2" xfId="14"/>
    <cellStyle name="Normal 2 3" xfId="15"/>
    <cellStyle name="Normal 3" xfId="16"/>
    <cellStyle name="Normal 4" xfId="17"/>
    <cellStyle name="Normal 4 2" xfId="18"/>
    <cellStyle name="Normal 5" xfId="19"/>
    <cellStyle name="Normal 6" xfId="1"/>
    <cellStyle name="Pourcentage 2" xfId="21"/>
    <cellStyle name="Pourcentage 2 2" xfId="22"/>
    <cellStyle name="Pourcentage 3" xfId="23"/>
    <cellStyle name="Pourcentage 3 2" xfId="24"/>
    <cellStyle name="Pourcentage 4" xfId="25"/>
    <cellStyle name="Pourcentage 5" xfId="20"/>
  </cellStyles>
  <dxfs count="14">
    <dxf>
      <font>
        <color rgb="FFFF0000"/>
      </font>
      <fill>
        <patternFill patternType="none">
          <bgColor auto="1"/>
        </patternFill>
      </fill>
    </dxf>
    <dxf>
      <fill>
        <patternFill>
          <bgColor theme="1" tint="0.499984740745262"/>
        </patternFill>
      </fill>
    </dxf>
    <dxf>
      <border>
        <left style="thin">
          <color auto="1"/>
        </left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 style="thin">
          <color auto="1"/>
        </left>
        <vertical/>
        <horizontal/>
      </border>
    </dxf>
    <dxf>
      <font>
        <color theme="0"/>
      </font>
      <border>
        <left/>
        <right/>
        <vertical/>
        <horizontal/>
      </border>
    </dxf>
    <dxf>
      <numFmt numFmtId="30" formatCode="@"/>
    </dxf>
    <dxf>
      <numFmt numFmtId="0" formatCode="General"/>
    </dxf>
    <dxf>
      <numFmt numFmtId="0" formatCode="General"/>
    </dxf>
    <dxf>
      <numFmt numFmtId="171" formatCode="0_ ;[Red]\-0\ 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13</xdr:col>
      <xdr:colOff>485334</xdr:colOff>
      <xdr:row>7</xdr:row>
      <xdr:rowOff>123738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6100" y="762000"/>
          <a:ext cx="3533334" cy="6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885825</xdr:colOff>
      <xdr:row>0</xdr:row>
      <xdr:rowOff>38100</xdr:rowOff>
    </xdr:from>
    <xdr:to>
      <xdr:col>6</xdr:col>
      <xdr:colOff>104775</xdr:colOff>
      <xdr:row>0</xdr:row>
      <xdr:rowOff>1466849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ul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ul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4550" y="38100"/>
              <a:ext cx="1828800" cy="14287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0</xdr:row>
      <xdr:rowOff>38100</xdr:rowOff>
    </xdr:from>
    <xdr:to>
      <xdr:col>1</xdr:col>
      <xdr:colOff>590550</xdr:colOff>
      <xdr:row>0</xdr:row>
      <xdr:rowOff>1457325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38100"/>
              <a:ext cx="1828800" cy="1419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1543050</xdr:rowOff>
        </xdr:from>
        <xdr:to>
          <xdr:col>0</xdr:col>
          <xdr:colOff>790575</xdr:colOff>
          <xdr:row>0</xdr:row>
          <xdr:rowOff>1771650</xdr:rowOff>
        </xdr:to>
        <xdr:sp macro="" textlink="">
          <xdr:nvSpPr>
            <xdr:cNvPr id="6145" name="CbxAnnuel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885824</xdr:colOff>
          <xdr:row>0</xdr:row>
          <xdr:rowOff>1514476</xdr:rowOff>
        </xdr:from>
        <xdr:to>
          <xdr:col>1</xdr:col>
          <xdr:colOff>476250</xdr:colOff>
          <xdr:row>0</xdr:row>
          <xdr:rowOff>1790700</xdr:rowOff>
        </xdr:to>
        <xdr:sp macro="" textlink="">
          <xdr:nvSpPr>
            <xdr:cNvPr id="6146" name="TgbDetail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301.423951041666" createdVersion="4" refreshedVersion="4" minRefreshableVersion="3" recordCount="77">
  <cacheSource type="worksheet">
    <worksheetSource name="T_Données"/>
  </cacheSource>
  <cacheFields count="9">
    <cacheField name="ID" numFmtId="0">
      <sharedItems/>
    </cacheField>
    <cacheField name="Date" numFmtId="14">
      <sharedItems containsSemiMixedTypes="0" containsNonDate="0" containsDate="1" containsString="0" minDate="2018-01-29T00:00:00" maxDate="2018-09-25T00:00:00" count="35">
        <d v="2018-01-29T00:00:00"/>
        <d v="2018-02-05T00:00:00"/>
        <d v="2018-02-12T00:00:00"/>
        <d v="2018-02-19T00:00:00"/>
        <d v="2018-02-26T00:00:00"/>
        <d v="2018-03-05T00:00:00"/>
        <d v="2018-03-12T00:00:00"/>
        <d v="2018-03-19T00:00:00"/>
        <d v="2018-03-26T00:00:00"/>
        <d v="2018-04-02T00:00:00"/>
        <d v="2018-04-09T00:00:00"/>
        <d v="2018-04-16T00:00:00"/>
        <d v="2018-04-23T00:00:00"/>
        <d v="2018-04-30T00:00:00"/>
        <d v="2018-05-07T00:00:00"/>
        <d v="2018-05-14T00:00:00"/>
        <d v="2018-05-21T00:00:00"/>
        <d v="2018-05-28T00:00:00"/>
        <d v="2018-06-04T00:00:00"/>
        <d v="2018-06-11T00:00:00"/>
        <d v="2018-06-18T00:00:00"/>
        <d v="2018-06-25T00:00:00"/>
        <d v="2018-07-02T00:00:00"/>
        <d v="2018-07-09T00:00:00"/>
        <d v="2018-07-16T00:00:00"/>
        <d v="2018-07-23T00:00:00"/>
        <d v="2018-07-30T00:00:00"/>
        <d v="2018-08-06T00:00:00"/>
        <d v="2018-08-13T00:00:00"/>
        <d v="2018-08-20T00:00:00"/>
        <d v="2018-08-27T00:00:00"/>
        <d v="2018-09-03T00:00:00"/>
        <d v="2018-09-10T00:00:00"/>
        <d v="2018-09-17T00:00:00"/>
        <d v="2018-09-24T00:00:00"/>
      </sharedItems>
      <fieldGroup par="8" base="1">
        <rangePr groupBy="months" startDate="2018-01-29T00:00:00" endDate="2018-09-25T00:00:00"/>
        <groupItems count="14">
          <s v="&lt;29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9/2018"/>
        </groupItems>
      </fieldGroup>
    </cacheField>
    <cacheField name="Sem" numFmtId="49">
      <sharedItems/>
    </cacheField>
    <cacheField name="Parcelle" numFmtId="0">
      <sharedItems containsSemiMixedTypes="0" containsString="0" containsNumber="1" containsInteger="1" minValue="1" maxValue="5" count="5">
        <n v="2"/>
        <n v="3"/>
        <n v="4"/>
        <n v="5"/>
        <n v="1" u="1"/>
      </sharedItems>
    </cacheField>
    <cacheField name="Culture" numFmtId="0">
      <sharedItems count="4">
        <s v="MAIS"/>
        <s v="melon"/>
        <s v="PASTEQUE"/>
        <s v="OIGNONS"/>
      </sharedItems>
    </cacheField>
    <cacheField name="Montant" numFmtId="171">
      <sharedItems containsSemiMixedTypes="0" containsString="0" containsNumber="1" containsInteger="1" minValue="-13500" maxValue="60000"/>
    </cacheField>
    <cacheField name="Type" numFmtId="0">
      <sharedItems count="4">
        <s v="Dépense"/>
        <s v="En cours"/>
        <s v="Recette"/>
        <s v="" u="1"/>
      </sharedItems>
    </cacheField>
    <cacheField name="réserve" numFmtId="0">
      <sharedItems containsNonDate="0" containsString="0" containsBlank="1"/>
    </cacheField>
    <cacheField name="Années" numFmtId="0" databaseField="0">
      <fieldGroup base="1">
        <rangePr groupBy="years" startDate="2018-01-29T00:00:00" endDate="2018-09-25T00:00:00"/>
        <groupItems count="3">
          <s v="&lt;29/01/2018"/>
          <s v="2018"/>
          <s v="&gt;25/09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s v="2018-05.2"/>
    <x v="0"/>
    <s v="2018-05"/>
    <x v="0"/>
    <x v="0"/>
    <n v="-6250"/>
    <x v="0"/>
    <m/>
  </r>
  <r>
    <s v="2018-05.2"/>
    <x v="1"/>
    <s v="2018-06"/>
    <x v="0"/>
    <x v="0"/>
    <n v="-6250"/>
    <x v="0"/>
    <m/>
  </r>
  <r>
    <s v="2018-05.2"/>
    <x v="2"/>
    <s v="2018-07"/>
    <x v="0"/>
    <x v="0"/>
    <n v="-6250"/>
    <x v="0"/>
    <m/>
  </r>
  <r>
    <s v="2018-05.2"/>
    <x v="3"/>
    <s v="2018-08"/>
    <x v="0"/>
    <x v="0"/>
    <n v="-6250"/>
    <x v="0"/>
    <m/>
  </r>
  <r>
    <s v="2018-05.2"/>
    <x v="4"/>
    <s v="2018-09"/>
    <x v="0"/>
    <x v="0"/>
    <n v="-2500"/>
    <x v="0"/>
    <m/>
  </r>
  <r>
    <s v="2018-05.2"/>
    <x v="5"/>
    <s v="2018-10"/>
    <x v="0"/>
    <x v="0"/>
    <n v="-2500"/>
    <x v="0"/>
    <m/>
  </r>
  <r>
    <s v="2018-05.2"/>
    <x v="6"/>
    <s v="2018-11"/>
    <x v="0"/>
    <x v="0"/>
    <n v="-2500"/>
    <x v="0"/>
    <m/>
  </r>
  <r>
    <s v="2018-05.2"/>
    <x v="7"/>
    <s v="2018-12"/>
    <x v="0"/>
    <x v="0"/>
    <n v="-2500"/>
    <x v="0"/>
    <m/>
  </r>
  <r>
    <s v="2018-05.2"/>
    <x v="8"/>
    <s v="2018-13"/>
    <x v="0"/>
    <x v="0"/>
    <n v="-5000"/>
    <x v="0"/>
    <m/>
  </r>
  <r>
    <s v="2018-05.2"/>
    <x v="9"/>
    <s v="2018-14"/>
    <x v="0"/>
    <x v="0"/>
    <n v="-5000"/>
    <x v="0"/>
    <m/>
  </r>
  <r>
    <s v="2018-05.2"/>
    <x v="10"/>
    <s v="2018-15"/>
    <x v="0"/>
    <x v="0"/>
    <n v="-5000"/>
    <x v="0"/>
    <m/>
  </r>
  <r>
    <s v="2018-10.3"/>
    <x v="5"/>
    <s v="2018-10"/>
    <x v="1"/>
    <x v="1"/>
    <n v="-1000"/>
    <x v="1"/>
    <m/>
  </r>
  <r>
    <s v="2018-10.3"/>
    <x v="6"/>
    <s v="2018-11"/>
    <x v="1"/>
    <x v="1"/>
    <n v="-1000"/>
    <x v="1"/>
    <m/>
  </r>
  <r>
    <s v="2018-10.3"/>
    <x v="7"/>
    <s v="2018-12"/>
    <x v="1"/>
    <x v="1"/>
    <n v="-1000"/>
    <x v="1"/>
    <m/>
  </r>
  <r>
    <s v="2018-10.3"/>
    <x v="8"/>
    <s v="2018-13"/>
    <x v="1"/>
    <x v="1"/>
    <n v="-1000"/>
    <x v="1"/>
    <m/>
  </r>
  <r>
    <s v="2018-10.3"/>
    <x v="9"/>
    <s v="2018-14"/>
    <x v="1"/>
    <x v="1"/>
    <n v="-1000"/>
    <x v="1"/>
    <m/>
  </r>
  <r>
    <s v="2018-10.3"/>
    <x v="10"/>
    <s v="2018-15"/>
    <x v="1"/>
    <x v="1"/>
    <n v="-1000"/>
    <x v="1"/>
    <m/>
  </r>
  <r>
    <s v="2018-10.3"/>
    <x v="11"/>
    <s v="2018-16"/>
    <x v="1"/>
    <x v="1"/>
    <n v="-1000"/>
    <x v="1"/>
    <m/>
  </r>
  <r>
    <s v="2018-10.3"/>
    <x v="12"/>
    <s v="2018-17"/>
    <x v="1"/>
    <x v="1"/>
    <n v="-1000"/>
    <x v="1"/>
    <m/>
  </r>
  <r>
    <s v="2018-10.3"/>
    <x v="13"/>
    <s v="2018-18"/>
    <x v="1"/>
    <x v="1"/>
    <n v="-1000"/>
    <x v="1"/>
    <m/>
  </r>
  <r>
    <s v="2018-10.3"/>
    <x v="14"/>
    <s v="2018-19"/>
    <x v="1"/>
    <x v="1"/>
    <n v="-1000"/>
    <x v="1"/>
    <m/>
  </r>
  <r>
    <s v="2018-10.3"/>
    <x v="15"/>
    <s v="2018-20"/>
    <x v="1"/>
    <x v="1"/>
    <n v="-1000"/>
    <x v="1"/>
    <m/>
  </r>
  <r>
    <s v="2018-10.3"/>
    <x v="16"/>
    <s v="2018-21"/>
    <x v="1"/>
    <x v="1"/>
    <n v="-1000"/>
    <x v="1"/>
    <m/>
  </r>
  <r>
    <s v="2018-10.3"/>
    <x v="17"/>
    <s v="2018-22"/>
    <x v="1"/>
    <x v="1"/>
    <n v="-1000"/>
    <x v="1"/>
    <m/>
  </r>
  <r>
    <s v="2018-10.3"/>
    <x v="18"/>
    <s v="2018-23"/>
    <x v="1"/>
    <x v="1"/>
    <n v="-1000"/>
    <x v="1"/>
    <m/>
  </r>
  <r>
    <s v="2018-10.3"/>
    <x v="19"/>
    <s v="2018-24"/>
    <x v="1"/>
    <x v="1"/>
    <n v="-1000"/>
    <x v="1"/>
    <m/>
  </r>
  <r>
    <s v="2018-10.3"/>
    <x v="20"/>
    <s v="2018-25"/>
    <x v="1"/>
    <x v="1"/>
    <n v="-1000"/>
    <x v="1"/>
    <m/>
  </r>
  <r>
    <s v="2018-10.3"/>
    <x v="21"/>
    <s v="2018-26"/>
    <x v="1"/>
    <x v="1"/>
    <n v="-1000"/>
    <x v="1"/>
    <m/>
  </r>
  <r>
    <s v="2018-10.3"/>
    <x v="22"/>
    <s v="2018-27"/>
    <x v="1"/>
    <x v="1"/>
    <n v="-1000"/>
    <x v="1"/>
    <m/>
  </r>
  <r>
    <s v="2018-10.3"/>
    <x v="23"/>
    <s v="2018-28"/>
    <x v="1"/>
    <x v="1"/>
    <n v="-1000"/>
    <x v="1"/>
    <m/>
  </r>
  <r>
    <s v="2018-10.3"/>
    <x v="24"/>
    <s v="2018-29"/>
    <x v="1"/>
    <x v="1"/>
    <n v="-1000"/>
    <x v="1"/>
    <m/>
  </r>
  <r>
    <s v="2018-10.3"/>
    <x v="25"/>
    <s v="2018-30"/>
    <x v="1"/>
    <x v="1"/>
    <n v="-1000"/>
    <x v="1"/>
    <m/>
  </r>
  <r>
    <s v="2018-10.3"/>
    <x v="26"/>
    <s v="2018-31"/>
    <x v="1"/>
    <x v="1"/>
    <n v="-1000"/>
    <x v="1"/>
    <m/>
  </r>
  <r>
    <s v="2018-10.3"/>
    <x v="27"/>
    <s v="2018-32"/>
    <x v="1"/>
    <x v="1"/>
    <n v="-1000"/>
    <x v="1"/>
    <m/>
  </r>
  <r>
    <s v="2018-10.3"/>
    <x v="28"/>
    <s v="2018-33"/>
    <x v="1"/>
    <x v="1"/>
    <n v="-1000"/>
    <x v="1"/>
    <m/>
  </r>
  <r>
    <s v="2018-12.4"/>
    <x v="7"/>
    <s v="2018-12"/>
    <x v="2"/>
    <x v="2"/>
    <n v="-4500"/>
    <x v="0"/>
    <m/>
  </r>
  <r>
    <s v="2018-12.4"/>
    <x v="8"/>
    <s v="2018-13"/>
    <x v="2"/>
    <x v="2"/>
    <n v="-4500"/>
    <x v="0"/>
    <m/>
  </r>
  <r>
    <s v="2018-12.4"/>
    <x v="9"/>
    <s v="2018-14"/>
    <x v="2"/>
    <x v="2"/>
    <n v="-4500"/>
    <x v="0"/>
    <m/>
  </r>
  <r>
    <s v="2018-12.4"/>
    <x v="10"/>
    <s v="2018-15"/>
    <x v="2"/>
    <x v="2"/>
    <n v="-4500"/>
    <x v="0"/>
    <m/>
  </r>
  <r>
    <s v="2018-12.4"/>
    <x v="11"/>
    <s v="2018-16"/>
    <x v="2"/>
    <x v="2"/>
    <n v="-750"/>
    <x v="0"/>
    <m/>
  </r>
  <r>
    <s v="2018-12.4"/>
    <x v="12"/>
    <s v="2018-17"/>
    <x v="2"/>
    <x v="2"/>
    <n v="-750"/>
    <x v="0"/>
    <m/>
  </r>
  <r>
    <s v="2018-12.4"/>
    <x v="13"/>
    <s v="2018-18"/>
    <x v="2"/>
    <x v="2"/>
    <n v="-750"/>
    <x v="0"/>
    <m/>
  </r>
  <r>
    <s v="2018-12.4"/>
    <x v="14"/>
    <s v="2018-19"/>
    <x v="2"/>
    <x v="2"/>
    <n v="-750"/>
    <x v="0"/>
    <m/>
  </r>
  <r>
    <s v="2018-12.4"/>
    <x v="15"/>
    <s v="2018-20"/>
    <x v="2"/>
    <x v="2"/>
    <n v="-750"/>
    <x v="0"/>
    <m/>
  </r>
  <r>
    <s v="2018-12.4"/>
    <x v="16"/>
    <s v="2018-21"/>
    <x v="2"/>
    <x v="2"/>
    <n v="-750"/>
    <x v="0"/>
    <m/>
  </r>
  <r>
    <s v="2018-12.4"/>
    <x v="17"/>
    <s v="2018-22"/>
    <x v="2"/>
    <x v="2"/>
    <n v="-750"/>
    <x v="0"/>
    <m/>
  </r>
  <r>
    <s v="2018-12.4"/>
    <x v="18"/>
    <s v="2018-23"/>
    <x v="2"/>
    <x v="2"/>
    <n v="-750"/>
    <x v="0"/>
    <m/>
  </r>
  <r>
    <s v="2018-12.4"/>
    <x v="19"/>
    <s v="2018-24"/>
    <x v="2"/>
    <x v="2"/>
    <n v="-2000"/>
    <x v="0"/>
    <m/>
  </r>
  <r>
    <s v="2018-12.4"/>
    <x v="20"/>
    <s v="2018-25"/>
    <x v="2"/>
    <x v="2"/>
    <n v="-2000"/>
    <x v="0"/>
    <m/>
  </r>
  <r>
    <s v="2018-12.4"/>
    <x v="21"/>
    <s v="2018-26"/>
    <x v="2"/>
    <x v="2"/>
    <n v="-2000"/>
    <x v="0"/>
    <m/>
  </r>
  <r>
    <s v="2018-15.5"/>
    <x v="10"/>
    <s v="2018-15"/>
    <x v="3"/>
    <x v="3"/>
    <n v="-9000"/>
    <x v="1"/>
    <m/>
  </r>
  <r>
    <s v="2018-15.5"/>
    <x v="11"/>
    <s v="2018-16"/>
    <x v="3"/>
    <x v="3"/>
    <n v="-9000"/>
    <x v="1"/>
    <m/>
  </r>
  <r>
    <s v="2018-15.5"/>
    <x v="12"/>
    <s v="2018-17"/>
    <x v="3"/>
    <x v="3"/>
    <n v="-9000"/>
    <x v="1"/>
    <m/>
  </r>
  <r>
    <s v="2018-15.5"/>
    <x v="13"/>
    <s v="2018-18"/>
    <x v="3"/>
    <x v="3"/>
    <n v="-9000"/>
    <x v="1"/>
    <m/>
  </r>
  <r>
    <s v="2018-15.5"/>
    <x v="14"/>
    <s v="2018-19"/>
    <x v="3"/>
    <x v="3"/>
    <n v="-3375"/>
    <x v="1"/>
    <m/>
  </r>
  <r>
    <s v="2018-15.5"/>
    <x v="15"/>
    <s v="2018-20"/>
    <x v="3"/>
    <x v="3"/>
    <n v="-3375"/>
    <x v="1"/>
    <m/>
  </r>
  <r>
    <s v="2018-15.5"/>
    <x v="16"/>
    <s v="2018-21"/>
    <x v="3"/>
    <x v="3"/>
    <n v="-3375"/>
    <x v="1"/>
    <m/>
  </r>
  <r>
    <s v="2018-15.5"/>
    <x v="17"/>
    <s v="2018-22"/>
    <x v="3"/>
    <x v="3"/>
    <n v="-3375"/>
    <x v="1"/>
    <m/>
  </r>
  <r>
    <s v="2018-15.5"/>
    <x v="18"/>
    <s v="2018-23"/>
    <x v="3"/>
    <x v="3"/>
    <n v="-3375"/>
    <x v="1"/>
    <m/>
  </r>
  <r>
    <s v="2018-15.5"/>
    <x v="19"/>
    <s v="2018-24"/>
    <x v="3"/>
    <x v="3"/>
    <n v="-3375"/>
    <x v="1"/>
    <m/>
  </r>
  <r>
    <s v="2018-15.5"/>
    <x v="20"/>
    <s v="2018-25"/>
    <x v="3"/>
    <x v="3"/>
    <n v="-3375"/>
    <x v="1"/>
    <m/>
  </r>
  <r>
    <s v="2018-15.5"/>
    <x v="21"/>
    <s v="2018-26"/>
    <x v="3"/>
    <x v="3"/>
    <n v="-3375"/>
    <x v="1"/>
    <m/>
  </r>
  <r>
    <s v="2018-15.5"/>
    <x v="22"/>
    <s v="2018-27"/>
    <x v="3"/>
    <x v="3"/>
    <n v="-13500"/>
    <x v="1"/>
    <m/>
  </r>
  <r>
    <s v="2018-15.5"/>
    <x v="23"/>
    <s v="2018-28"/>
    <x v="3"/>
    <x v="3"/>
    <n v="-13500"/>
    <x v="1"/>
    <m/>
  </r>
  <r>
    <s v="2018-05.2"/>
    <x v="0"/>
    <s v="2018-05"/>
    <x v="0"/>
    <x v="0"/>
    <n v="60000"/>
    <x v="2"/>
    <m/>
  </r>
  <r>
    <s v="2018-29.4"/>
    <x v="24"/>
    <s v="2018-29"/>
    <x v="2"/>
    <x v="0"/>
    <n v="-6250"/>
    <x v="1"/>
    <m/>
  </r>
  <r>
    <s v="2018-29.4"/>
    <x v="25"/>
    <s v="2018-30"/>
    <x v="2"/>
    <x v="0"/>
    <n v="-6250"/>
    <x v="1"/>
    <m/>
  </r>
  <r>
    <s v="2018-29.4"/>
    <x v="26"/>
    <s v="2018-31"/>
    <x v="2"/>
    <x v="0"/>
    <n v="-6250"/>
    <x v="1"/>
    <m/>
  </r>
  <r>
    <s v="2018-29.4"/>
    <x v="27"/>
    <s v="2018-32"/>
    <x v="2"/>
    <x v="0"/>
    <n v="-6250"/>
    <x v="1"/>
    <m/>
  </r>
  <r>
    <s v="2018-29.4"/>
    <x v="28"/>
    <s v="2018-33"/>
    <x v="2"/>
    <x v="0"/>
    <n v="-2500"/>
    <x v="1"/>
    <m/>
  </r>
  <r>
    <s v="2018-29.4"/>
    <x v="29"/>
    <s v="2018-34"/>
    <x v="2"/>
    <x v="0"/>
    <n v="-2500"/>
    <x v="1"/>
    <m/>
  </r>
  <r>
    <s v="2018-29.4"/>
    <x v="30"/>
    <s v="2018-35"/>
    <x v="2"/>
    <x v="0"/>
    <n v="-2500"/>
    <x v="1"/>
    <m/>
  </r>
  <r>
    <s v="2018-29.4"/>
    <x v="31"/>
    <s v="2018-36"/>
    <x v="2"/>
    <x v="0"/>
    <n v="-2500"/>
    <x v="1"/>
    <m/>
  </r>
  <r>
    <s v="2018-29.4"/>
    <x v="32"/>
    <s v="2018-37"/>
    <x v="2"/>
    <x v="0"/>
    <n v="-5000"/>
    <x v="1"/>
    <m/>
  </r>
  <r>
    <s v="2018-29.4"/>
    <x v="33"/>
    <s v="2018-38"/>
    <x v="2"/>
    <x v="0"/>
    <n v="-5000"/>
    <x v="1"/>
    <m/>
  </r>
  <r>
    <s v="2018-29.4"/>
    <x v="34"/>
    <s v="2018-39"/>
    <x v="2"/>
    <x v="0"/>
    <n v="-5000"/>
    <x v="1"/>
    <m/>
  </r>
  <r>
    <s v="2018-12.4"/>
    <x v="7"/>
    <s v="2018-12"/>
    <x v="2"/>
    <x v="2"/>
    <n v="60000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Bilan">
  <location ref="A2:T15" firstHeaderRow="1" firstDataRow="4" firstDataCol="1"/>
  <pivotFields count="9"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>
      <items count="6">
        <item m="1" x="4"/>
        <item x="0"/>
        <item x="1"/>
        <item x="2"/>
        <item x="3"/>
        <item t="default"/>
      </items>
    </pivotField>
    <pivotField axis="axisRow" showAll="0">
      <items count="5">
        <item x="0"/>
        <item x="1"/>
        <item x="3"/>
        <item x="2"/>
        <item t="default"/>
      </items>
    </pivotField>
    <pivotField dataField="1" showAll="0"/>
    <pivotField axis="axisCol" showAll="0" nonAutoSortDefault="1">
      <items count="5">
        <item x="0"/>
        <item x="1"/>
        <item x="2"/>
        <item m="1" x="3"/>
        <item t="default"/>
      </items>
    </pivotField>
    <pivotField showAll="0" defaultSubtotal="0"/>
    <pivotField axis="axisCol" showAll="0" defaultSubtotal="0">
      <items count="3">
        <item x="0"/>
        <item x="1"/>
        <item x="2"/>
      </items>
    </pivotField>
  </pivotFields>
  <rowFields count="2">
    <field x="4"/>
    <field x="3"/>
  </rowFields>
  <rowItems count="10">
    <i>
      <x/>
    </i>
    <i r="1">
      <x v="1"/>
    </i>
    <i r="1">
      <x v="3"/>
    </i>
    <i>
      <x v="1"/>
    </i>
    <i r="1">
      <x v="2"/>
    </i>
    <i>
      <x v="2"/>
    </i>
    <i r="1">
      <x v="4"/>
    </i>
    <i>
      <x v="3"/>
    </i>
    <i r="1">
      <x v="3"/>
    </i>
    <i t="grand">
      <x/>
    </i>
  </rowItems>
  <colFields count="3">
    <field x="6"/>
    <field x="8"/>
    <field x="1"/>
  </colFields>
  <colItems count="19">
    <i>
      <x/>
      <x v="1"/>
      <x v="1"/>
    </i>
    <i r="2">
      <x v="2"/>
    </i>
    <i r="2">
      <x v="3"/>
    </i>
    <i r="2">
      <x v="4"/>
    </i>
    <i r="2">
      <x v="5"/>
    </i>
    <i r="2">
      <x v="6"/>
    </i>
    <i t="default">
      <x/>
    </i>
    <i>
      <x v="1"/>
      <x v="1"/>
      <x v="3"/>
    </i>
    <i r="2">
      <x v="4"/>
    </i>
    <i r="2">
      <x v="5"/>
    </i>
    <i r="2">
      <x v="6"/>
    </i>
    <i r="2">
      <x v="7"/>
    </i>
    <i r="2">
      <x v="8"/>
    </i>
    <i r="2">
      <x v="9"/>
    </i>
    <i t="default">
      <x v="1"/>
    </i>
    <i>
      <x v="2"/>
      <x v="1"/>
      <x v="1"/>
    </i>
    <i r="2">
      <x v="3"/>
    </i>
    <i t="default">
      <x v="2"/>
    </i>
    <i t="grand">
      <x/>
    </i>
  </colItems>
  <dataFields count="1">
    <dataField name="Somme de Montan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ulture" sourceName="Culture">
  <pivotTables>
    <pivotTable tabId="5" name="Tableau croisé dynamique1"/>
  </pivotTables>
  <data>
    <tabular pivotCacheId="1">
      <items count="4">
        <i x="0" s="1"/>
        <i x="1" s="1"/>
        <i x="3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5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ulture" cache="Segment_Culture" caption="Cultur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1" name="T_Données" displayName="T_Données" ref="A1:H78" totalsRowShown="0">
  <autoFilter ref="A1:H78"/>
  <tableColumns count="8">
    <tableColumn id="11" name="ID" dataDxfId="13"/>
    <tableColumn id="1" name="Date" dataDxfId="12"/>
    <tableColumn id="2" name="Sem" dataDxfId="7"/>
    <tableColumn id="3" name="Parcelle" dataDxfId="11"/>
    <tableColumn id="4" name="Culture"/>
    <tableColumn id="5" name="Montant" dataDxfId="10"/>
    <tableColumn id="6" name="Type" dataDxfId="8">
      <calculatedColumnFormula>IF(T_Données[[#This Row],[Montant]]=0,"",IF(T_Données[[#This Row],[Montant]]&gt;0,"Recette",IF(COUNTIFS(T_Données[ID],T_Données[[#This Row],[ID]],T_Données[Montant],"&gt;0")&gt;0,"Dépense","En cours")))</calculatedColumnFormula>
    </tableColumn>
    <tableColumn id="7" name="réserve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O18"/>
  <sheetViews>
    <sheetView tabSelected="1" zoomScale="86" zoomScaleNormal="86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13" sqref="J13"/>
    </sheetView>
  </sheetViews>
  <sheetFormatPr baseColWidth="10" defaultRowHeight="15" x14ac:dyDescent="0.25"/>
  <cols>
    <col min="1" max="1" width="4.85546875" bestFit="1" customWidth="1"/>
    <col min="2" max="170" width="4.28515625" customWidth="1"/>
  </cols>
  <sheetData>
    <row r="1" spans="1:93" x14ac:dyDescent="0.25">
      <c r="B1" t="s">
        <v>30</v>
      </c>
    </row>
    <row r="2" spans="1:93" ht="52.5" customHeight="1" x14ac:dyDescent="0.25">
      <c r="A2" s="5"/>
      <c r="B2" s="25">
        <v>43101</v>
      </c>
      <c r="C2" s="25">
        <f t="shared" ref="C2:BB2" si="0">B2+7</f>
        <v>43108</v>
      </c>
      <c r="D2" s="25">
        <f t="shared" si="0"/>
        <v>43115</v>
      </c>
      <c r="E2" s="25">
        <f t="shared" si="0"/>
        <v>43122</v>
      </c>
      <c r="F2" s="25">
        <f t="shared" si="0"/>
        <v>43129</v>
      </c>
      <c r="G2" s="26">
        <f t="shared" si="0"/>
        <v>43136</v>
      </c>
      <c r="H2" s="25">
        <f t="shared" si="0"/>
        <v>43143</v>
      </c>
      <c r="I2" s="25">
        <f t="shared" si="0"/>
        <v>43150</v>
      </c>
      <c r="J2" s="25">
        <f t="shared" si="0"/>
        <v>43157</v>
      </c>
      <c r="K2" s="25">
        <f t="shared" si="0"/>
        <v>43164</v>
      </c>
      <c r="L2" s="25">
        <f t="shared" si="0"/>
        <v>43171</v>
      </c>
      <c r="M2" s="25">
        <f t="shared" si="0"/>
        <v>43178</v>
      </c>
      <c r="N2" s="25">
        <f t="shared" si="0"/>
        <v>43185</v>
      </c>
      <c r="O2" s="25">
        <f t="shared" si="0"/>
        <v>43192</v>
      </c>
      <c r="P2" s="25">
        <f t="shared" si="0"/>
        <v>43199</v>
      </c>
      <c r="Q2" s="25">
        <f t="shared" si="0"/>
        <v>43206</v>
      </c>
      <c r="R2" s="25">
        <f t="shared" si="0"/>
        <v>43213</v>
      </c>
      <c r="S2" s="25">
        <f t="shared" si="0"/>
        <v>43220</v>
      </c>
      <c r="T2" s="25">
        <f t="shared" si="0"/>
        <v>43227</v>
      </c>
      <c r="U2" s="25">
        <f t="shared" si="0"/>
        <v>43234</v>
      </c>
      <c r="V2" s="25">
        <f t="shared" si="0"/>
        <v>43241</v>
      </c>
      <c r="W2" s="25">
        <f t="shared" si="0"/>
        <v>43248</v>
      </c>
      <c r="X2" s="25">
        <f t="shared" si="0"/>
        <v>43255</v>
      </c>
      <c r="Y2" s="25">
        <f t="shared" si="0"/>
        <v>43262</v>
      </c>
      <c r="Z2" s="25">
        <f t="shared" si="0"/>
        <v>43269</v>
      </c>
      <c r="AA2" s="25">
        <f t="shared" si="0"/>
        <v>43276</v>
      </c>
      <c r="AB2" s="25">
        <f t="shared" si="0"/>
        <v>43283</v>
      </c>
      <c r="AC2" s="25">
        <f t="shared" si="0"/>
        <v>43290</v>
      </c>
      <c r="AD2" s="25">
        <f t="shared" si="0"/>
        <v>43297</v>
      </c>
      <c r="AE2" s="25">
        <f t="shared" si="0"/>
        <v>43304</v>
      </c>
      <c r="AF2" s="25">
        <f t="shared" si="0"/>
        <v>43311</v>
      </c>
      <c r="AG2" s="25">
        <f t="shared" si="0"/>
        <v>43318</v>
      </c>
      <c r="AH2" s="25">
        <f t="shared" si="0"/>
        <v>43325</v>
      </c>
      <c r="AI2" s="25">
        <f t="shared" si="0"/>
        <v>43332</v>
      </c>
      <c r="AJ2" s="25">
        <f t="shared" si="0"/>
        <v>43339</v>
      </c>
      <c r="AK2" s="25">
        <f t="shared" si="0"/>
        <v>43346</v>
      </c>
      <c r="AL2" s="25">
        <f t="shared" si="0"/>
        <v>43353</v>
      </c>
      <c r="AM2" s="25">
        <f t="shared" si="0"/>
        <v>43360</v>
      </c>
      <c r="AN2" s="25">
        <f t="shared" si="0"/>
        <v>43367</v>
      </c>
      <c r="AO2" s="25">
        <f t="shared" si="0"/>
        <v>43374</v>
      </c>
      <c r="AP2" s="25">
        <f t="shared" si="0"/>
        <v>43381</v>
      </c>
      <c r="AQ2" s="25">
        <f t="shared" si="0"/>
        <v>43388</v>
      </c>
      <c r="AR2" s="25">
        <f t="shared" si="0"/>
        <v>43395</v>
      </c>
      <c r="AS2" s="25">
        <f t="shared" si="0"/>
        <v>43402</v>
      </c>
      <c r="AT2" s="25">
        <f t="shared" si="0"/>
        <v>43409</v>
      </c>
      <c r="AU2" s="25">
        <f t="shared" si="0"/>
        <v>43416</v>
      </c>
      <c r="AV2" s="25">
        <f t="shared" si="0"/>
        <v>43423</v>
      </c>
      <c r="AW2" s="25">
        <f t="shared" si="0"/>
        <v>43430</v>
      </c>
      <c r="AX2" s="25">
        <f t="shared" si="0"/>
        <v>43437</v>
      </c>
      <c r="AY2" s="25">
        <f t="shared" si="0"/>
        <v>43444</v>
      </c>
      <c r="AZ2" s="25">
        <f t="shared" si="0"/>
        <v>43451</v>
      </c>
      <c r="BA2" s="25">
        <f t="shared" si="0"/>
        <v>43458</v>
      </c>
      <c r="BB2" s="25">
        <f t="shared" si="0"/>
        <v>43465</v>
      </c>
      <c r="BC2" s="25">
        <f t="shared" ref="BC2:BN2" si="1">BB2+7</f>
        <v>43472</v>
      </c>
      <c r="BD2" s="25">
        <f t="shared" si="1"/>
        <v>43479</v>
      </c>
      <c r="BE2" s="25">
        <f t="shared" si="1"/>
        <v>43486</v>
      </c>
      <c r="BF2" s="25">
        <f t="shared" si="1"/>
        <v>43493</v>
      </c>
      <c r="BG2" s="25">
        <f t="shared" si="1"/>
        <v>43500</v>
      </c>
      <c r="BH2" s="25">
        <f t="shared" si="1"/>
        <v>43507</v>
      </c>
      <c r="BI2" s="25">
        <f t="shared" si="1"/>
        <v>43514</v>
      </c>
      <c r="BJ2" s="25">
        <f t="shared" si="1"/>
        <v>43521</v>
      </c>
      <c r="BK2" s="25">
        <f t="shared" si="1"/>
        <v>43528</v>
      </c>
      <c r="BL2" s="25">
        <f t="shared" si="1"/>
        <v>43535</v>
      </c>
      <c r="BM2" s="25">
        <f t="shared" si="1"/>
        <v>43542</v>
      </c>
      <c r="BN2" s="25">
        <f t="shared" si="1"/>
        <v>43549</v>
      </c>
      <c r="BO2" s="25">
        <f t="shared" ref="BO2:CL2" si="2">BN2+7</f>
        <v>43556</v>
      </c>
      <c r="BP2" s="25">
        <f t="shared" si="2"/>
        <v>43563</v>
      </c>
      <c r="BQ2" s="25">
        <f t="shared" si="2"/>
        <v>43570</v>
      </c>
      <c r="BR2" s="25">
        <f t="shared" si="2"/>
        <v>43577</v>
      </c>
      <c r="BS2" s="25">
        <f t="shared" si="2"/>
        <v>43584</v>
      </c>
      <c r="BT2" s="25">
        <f t="shared" si="2"/>
        <v>43591</v>
      </c>
      <c r="BU2" s="25">
        <f t="shared" si="2"/>
        <v>43598</v>
      </c>
      <c r="BV2" s="25">
        <f t="shared" si="2"/>
        <v>43605</v>
      </c>
      <c r="BW2" s="25">
        <f t="shared" si="2"/>
        <v>43612</v>
      </c>
      <c r="BX2" s="25">
        <f t="shared" si="2"/>
        <v>43619</v>
      </c>
      <c r="BY2" s="25">
        <f t="shared" si="2"/>
        <v>43626</v>
      </c>
      <c r="BZ2" s="25">
        <f t="shared" si="2"/>
        <v>43633</v>
      </c>
      <c r="CA2" s="25">
        <f t="shared" si="2"/>
        <v>43640</v>
      </c>
      <c r="CB2" s="25">
        <f t="shared" si="2"/>
        <v>43647</v>
      </c>
      <c r="CC2" s="25">
        <f t="shared" si="2"/>
        <v>43654</v>
      </c>
      <c r="CD2" s="25">
        <f t="shared" si="2"/>
        <v>43661</v>
      </c>
      <c r="CE2" s="25">
        <f t="shared" si="2"/>
        <v>43668</v>
      </c>
      <c r="CF2" s="25">
        <f t="shared" si="2"/>
        <v>43675</v>
      </c>
      <c r="CG2" s="25">
        <f t="shared" si="2"/>
        <v>43682</v>
      </c>
      <c r="CH2" s="25">
        <f t="shared" si="2"/>
        <v>43689</v>
      </c>
      <c r="CI2" s="25">
        <f t="shared" si="2"/>
        <v>43696</v>
      </c>
      <c r="CJ2" s="25">
        <f t="shared" si="2"/>
        <v>43703</v>
      </c>
      <c r="CK2" s="25">
        <f t="shared" si="2"/>
        <v>43710</v>
      </c>
      <c r="CL2" s="25">
        <f t="shared" si="2"/>
        <v>43717</v>
      </c>
    </row>
    <row r="3" spans="1:93" s="32" customFormat="1" x14ac:dyDescent="0.25">
      <c r="A3" s="4"/>
      <c r="B3" s="31">
        <f>WEEKNUM(B2,21)</f>
        <v>1</v>
      </c>
      <c r="C3" s="31">
        <f t="shared" ref="C3:BA3" si="3">WEEKNUM(C2,21)</f>
        <v>2</v>
      </c>
      <c r="D3" s="31">
        <f t="shared" si="3"/>
        <v>3</v>
      </c>
      <c r="E3" s="31">
        <f t="shared" si="3"/>
        <v>4</v>
      </c>
      <c r="F3" s="31">
        <f t="shared" si="3"/>
        <v>5</v>
      </c>
      <c r="G3" s="31">
        <f t="shared" si="3"/>
        <v>6</v>
      </c>
      <c r="H3" s="31">
        <f t="shared" si="3"/>
        <v>7</v>
      </c>
      <c r="I3" s="31">
        <f t="shared" si="3"/>
        <v>8</v>
      </c>
      <c r="J3" s="31">
        <f t="shared" si="3"/>
        <v>9</v>
      </c>
      <c r="K3" s="31">
        <f t="shared" si="3"/>
        <v>10</v>
      </c>
      <c r="L3" s="31">
        <f t="shared" si="3"/>
        <v>11</v>
      </c>
      <c r="M3" s="31">
        <f t="shared" si="3"/>
        <v>12</v>
      </c>
      <c r="N3" s="31">
        <f t="shared" si="3"/>
        <v>13</v>
      </c>
      <c r="O3" s="31">
        <f t="shared" si="3"/>
        <v>14</v>
      </c>
      <c r="P3" s="31">
        <f t="shared" si="3"/>
        <v>15</v>
      </c>
      <c r="Q3" s="31">
        <f t="shared" si="3"/>
        <v>16</v>
      </c>
      <c r="R3" s="31">
        <f t="shared" si="3"/>
        <v>17</v>
      </c>
      <c r="S3" s="31">
        <f t="shared" si="3"/>
        <v>18</v>
      </c>
      <c r="T3" s="31">
        <f t="shared" si="3"/>
        <v>19</v>
      </c>
      <c r="U3" s="31">
        <f t="shared" si="3"/>
        <v>20</v>
      </c>
      <c r="V3" s="31">
        <f t="shared" si="3"/>
        <v>21</v>
      </c>
      <c r="W3" s="31">
        <f t="shared" si="3"/>
        <v>22</v>
      </c>
      <c r="X3" s="31">
        <f t="shared" si="3"/>
        <v>23</v>
      </c>
      <c r="Y3" s="31">
        <f t="shared" si="3"/>
        <v>24</v>
      </c>
      <c r="Z3" s="31">
        <f t="shared" si="3"/>
        <v>25</v>
      </c>
      <c r="AA3" s="31">
        <f t="shared" si="3"/>
        <v>26</v>
      </c>
      <c r="AB3" s="31">
        <f t="shared" si="3"/>
        <v>27</v>
      </c>
      <c r="AC3" s="31">
        <f t="shared" si="3"/>
        <v>28</v>
      </c>
      <c r="AD3" s="31">
        <f t="shared" si="3"/>
        <v>29</v>
      </c>
      <c r="AE3" s="31">
        <f t="shared" si="3"/>
        <v>30</v>
      </c>
      <c r="AF3" s="31">
        <f t="shared" si="3"/>
        <v>31</v>
      </c>
      <c r="AG3" s="31">
        <f t="shared" si="3"/>
        <v>32</v>
      </c>
      <c r="AH3" s="31">
        <f t="shared" si="3"/>
        <v>33</v>
      </c>
      <c r="AI3" s="31">
        <f t="shared" si="3"/>
        <v>34</v>
      </c>
      <c r="AJ3" s="31">
        <f t="shared" si="3"/>
        <v>35</v>
      </c>
      <c r="AK3" s="31">
        <f t="shared" si="3"/>
        <v>36</v>
      </c>
      <c r="AL3" s="31">
        <f t="shared" si="3"/>
        <v>37</v>
      </c>
      <c r="AM3" s="31">
        <f t="shared" si="3"/>
        <v>38</v>
      </c>
      <c r="AN3" s="31">
        <f t="shared" si="3"/>
        <v>39</v>
      </c>
      <c r="AO3" s="31">
        <f t="shared" si="3"/>
        <v>40</v>
      </c>
      <c r="AP3" s="31">
        <f t="shared" si="3"/>
        <v>41</v>
      </c>
      <c r="AQ3" s="31">
        <f t="shared" si="3"/>
        <v>42</v>
      </c>
      <c r="AR3" s="31">
        <f t="shared" si="3"/>
        <v>43</v>
      </c>
      <c r="AS3" s="31">
        <f t="shared" si="3"/>
        <v>44</v>
      </c>
      <c r="AT3" s="31">
        <f t="shared" si="3"/>
        <v>45</v>
      </c>
      <c r="AU3" s="31">
        <f t="shared" si="3"/>
        <v>46</v>
      </c>
      <c r="AV3" s="31">
        <f t="shared" si="3"/>
        <v>47</v>
      </c>
      <c r="AW3" s="31">
        <f t="shared" si="3"/>
        <v>48</v>
      </c>
      <c r="AX3" s="31">
        <f t="shared" si="3"/>
        <v>49</v>
      </c>
      <c r="AY3" s="31">
        <f t="shared" si="3"/>
        <v>50</v>
      </c>
      <c r="AZ3" s="31">
        <f t="shared" si="3"/>
        <v>51</v>
      </c>
      <c r="BA3" s="31">
        <f t="shared" si="3"/>
        <v>52</v>
      </c>
      <c r="BB3" s="31">
        <f>WEEKNUM(BB2,21)</f>
        <v>1</v>
      </c>
      <c r="BC3" s="31">
        <f t="shared" ref="BC3:BN3" si="4">WEEKNUM(BC2,21)</f>
        <v>2</v>
      </c>
      <c r="BD3" s="31">
        <f t="shared" si="4"/>
        <v>3</v>
      </c>
      <c r="BE3" s="31">
        <f t="shared" si="4"/>
        <v>4</v>
      </c>
      <c r="BF3" s="31">
        <f t="shared" si="4"/>
        <v>5</v>
      </c>
      <c r="BG3" s="31">
        <f t="shared" si="4"/>
        <v>6</v>
      </c>
      <c r="BH3" s="31">
        <f t="shared" si="4"/>
        <v>7</v>
      </c>
      <c r="BI3" s="31">
        <f t="shared" si="4"/>
        <v>8</v>
      </c>
      <c r="BJ3" s="31">
        <f t="shared" si="4"/>
        <v>9</v>
      </c>
      <c r="BK3" s="31">
        <f t="shared" si="4"/>
        <v>10</v>
      </c>
      <c r="BL3" s="31">
        <f t="shared" si="4"/>
        <v>11</v>
      </c>
      <c r="BM3" s="31">
        <f t="shared" si="4"/>
        <v>12</v>
      </c>
      <c r="BN3" s="31">
        <f t="shared" si="4"/>
        <v>13</v>
      </c>
      <c r="BO3" s="31">
        <f t="shared" ref="BO3" si="5">WEEKNUM(BO2,21)</f>
        <v>14</v>
      </c>
      <c r="BP3" s="31">
        <f t="shared" ref="BP3" si="6">WEEKNUM(BP2,21)</f>
        <v>15</v>
      </c>
      <c r="BQ3" s="31">
        <f t="shared" ref="BQ3" si="7">WEEKNUM(BQ2,21)</f>
        <v>16</v>
      </c>
      <c r="BR3" s="31">
        <f t="shared" ref="BR3" si="8">WEEKNUM(BR2,21)</f>
        <v>17</v>
      </c>
      <c r="BS3" s="31">
        <f t="shared" ref="BS3" si="9">WEEKNUM(BS2,21)</f>
        <v>18</v>
      </c>
      <c r="BT3" s="31">
        <f t="shared" ref="BT3" si="10">WEEKNUM(BT2,21)</f>
        <v>19</v>
      </c>
      <c r="BU3" s="31">
        <f t="shared" ref="BU3" si="11">WEEKNUM(BU2,21)</f>
        <v>20</v>
      </c>
      <c r="BV3" s="31">
        <f t="shared" ref="BV3" si="12">WEEKNUM(BV2,21)</f>
        <v>21</v>
      </c>
      <c r="BW3" s="31">
        <f t="shared" ref="BW3" si="13">WEEKNUM(BW2,21)</f>
        <v>22</v>
      </c>
      <c r="BX3" s="31">
        <f t="shared" ref="BX3" si="14">WEEKNUM(BX2,21)</f>
        <v>23</v>
      </c>
      <c r="BY3" s="31">
        <f t="shared" ref="BY3" si="15">WEEKNUM(BY2,21)</f>
        <v>24</v>
      </c>
      <c r="BZ3" s="31">
        <f t="shared" ref="BZ3" si="16">WEEKNUM(BZ2,21)</f>
        <v>25</v>
      </c>
      <c r="CA3" s="31">
        <f t="shared" ref="CA3" si="17">WEEKNUM(CA2,21)</f>
        <v>26</v>
      </c>
      <c r="CB3" s="31">
        <f t="shared" ref="CB3" si="18">WEEKNUM(CB2,21)</f>
        <v>27</v>
      </c>
      <c r="CC3" s="31">
        <f t="shared" ref="CC3" si="19">WEEKNUM(CC2,21)</f>
        <v>28</v>
      </c>
      <c r="CD3" s="31">
        <f t="shared" ref="CD3" si="20">WEEKNUM(CD2,21)</f>
        <v>29</v>
      </c>
      <c r="CE3" s="31">
        <f t="shared" ref="CE3" si="21">WEEKNUM(CE2,21)</f>
        <v>30</v>
      </c>
      <c r="CF3" s="31">
        <f t="shared" ref="CF3" si="22">WEEKNUM(CF2,21)</f>
        <v>31</v>
      </c>
      <c r="CG3" s="31">
        <f t="shared" ref="CG3" si="23">WEEKNUM(CG2,21)</f>
        <v>32</v>
      </c>
      <c r="CH3" s="31">
        <f t="shared" ref="CH3" si="24">WEEKNUM(CH2,21)</f>
        <v>33</v>
      </c>
      <c r="CI3" s="31">
        <f t="shared" ref="CI3" si="25">WEEKNUM(CI2,21)</f>
        <v>34</v>
      </c>
      <c r="CJ3" s="31">
        <f t="shared" ref="CJ3" si="26">WEEKNUM(CJ2,21)</f>
        <v>35</v>
      </c>
      <c r="CK3" s="31">
        <f t="shared" ref="CK3" si="27">WEEKNUM(CK2,21)</f>
        <v>36</v>
      </c>
      <c r="CL3" s="31">
        <f t="shared" ref="CL3" si="28">WEEKNUM(CL2,21)</f>
        <v>37</v>
      </c>
    </row>
    <row r="4" spans="1:93" x14ac:dyDescent="0.25">
      <c r="A4" s="1">
        <v>1</v>
      </c>
      <c r="B4" s="24"/>
      <c r="C4" s="24"/>
      <c r="D4" s="24"/>
      <c r="E4" s="24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</row>
    <row r="5" spans="1:93" x14ac:dyDescent="0.25">
      <c r="A5" s="2">
        <v>2</v>
      </c>
      <c r="B5" s="24"/>
      <c r="C5" s="24"/>
      <c r="D5" s="24"/>
      <c r="E5" s="24"/>
      <c r="F5" s="52" t="s">
        <v>7</v>
      </c>
      <c r="G5" s="53"/>
      <c r="H5" s="53"/>
      <c r="I5" s="53"/>
      <c r="J5" s="53"/>
      <c r="K5" s="53"/>
      <c r="L5" s="53"/>
      <c r="M5" s="53"/>
      <c r="N5" s="53"/>
      <c r="O5" s="53"/>
      <c r="P5" s="54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</row>
    <row r="6" spans="1:93" x14ac:dyDescent="0.25">
      <c r="A6" s="3">
        <v>3</v>
      </c>
      <c r="B6" s="24"/>
      <c r="C6" s="24"/>
      <c r="D6" s="24"/>
      <c r="E6" s="24"/>
      <c r="F6" s="31"/>
      <c r="G6" s="31"/>
      <c r="H6" s="31"/>
      <c r="I6" s="31"/>
      <c r="J6" s="31"/>
      <c r="K6" s="60" t="s">
        <v>67</v>
      </c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2"/>
      <c r="AI6" s="31"/>
      <c r="AJ6" s="31"/>
      <c r="AK6" s="31"/>
      <c r="AL6" s="31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36"/>
      <c r="CN6" s="36"/>
      <c r="CO6" s="36"/>
    </row>
    <row r="7" spans="1:93" x14ac:dyDescent="0.25">
      <c r="A7" s="3">
        <v>4</v>
      </c>
      <c r="B7" s="24"/>
      <c r="C7" s="24"/>
      <c r="D7" s="24"/>
      <c r="E7" s="24"/>
      <c r="F7" s="31"/>
      <c r="G7" s="31"/>
      <c r="H7" s="31"/>
      <c r="I7" s="31"/>
      <c r="J7" s="31"/>
      <c r="K7" s="31"/>
      <c r="L7" s="31"/>
      <c r="M7" s="56" t="s">
        <v>6</v>
      </c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8"/>
      <c r="AB7" s="31"/>
      <c r="AC7" s="31"/>
      <c r="AD7" s="52" t="s">
        <v>7</v>
      </c>
      <c r="AE7" s="53"/>
      <c r="AF7" s="53"/>
      <c r="AG7" s="53"/>
      <c r="AH7" s="53"/>
      <c r="AI7" s="53"/>
      <c r="AJ7" s="53"/>
      <c r="AK7" s="53"/>
      <c r="AL7" s="53"/>
      <c r="AM7" s="53"/>
      <c r="AN7" s="5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</row>
    <row r="8" spans="1:93" x14ac:dyDescent="0.25">
      <c r="A8" s="3">
        <v>5</v>
      </c>
      <c r="B8" s="24"/>
      <c r="C8" s="24"/>
      <c r="D8" s="24"/>
      <c r="E8" s="24"/>
      <c r="F8" s="31"/>
      <c r="G8" s="31"/>
      <c r="H8" s="31"/>
      <c r="I8" s="31"/>
      <c r="J8" s="31"/>
      <c r="K8" s="31"/>
      <c r="L8" s="31"/>
      <c r="M8" s="31"/>
      <c r="N8" s="31"/>
      <c r="O8" s="31"/>
      <c r="P8" s="49" t="s">
        <v>5</v>
      </c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1"/>
      <c r="AD8" s="31"/>
      <c r="AE8" s="31"/>
      <c r="AF8" s="31"/>
      <c r="AG8" s="31"/>
      <c r="AH8" s="31"/>
      <c r="AI8" s="31"/>
      <c r="AJ8" s="31"/>
      <c r="AK8" s="31"/>
      <c r="AL8" s="31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</row>
    <row r="18" spans="7:7" x14ac:dyDescent="0.25">
      <c r="G18" s="37"/>
    </row>
  </sheetData>
  <mergeCells count="5">
    <mergeCell ref="M7:AA7"/>
    <mergeCell ref="P8:AC8"/>
    <mergeCell ref="AD7:AN7"/>
    <mergeCell ref="F5:P5"/>
    <mergeCell ref="K6:AH6"/>
  </mergeCells>
  <conditionalFormatting sqref="B2:CL2">
    <cfRule type="expression" dxfId="6" priority="50">
      <formula>AND(COLUMN()&lt;&gt;2,MONTH(B2)=MONTH(A2))</formula>
    </cfRule>
  </conditionalFormatting>
  <conditionalFormatting sqref="C2:CL3">
    <cfRule type="expression" dxfId="5" priority="44">
      <formula>OR(MONTH(C$2)&lt;&gt;MONTH(B$2),COLUMN()=2)</formula>
    </cfRule>
  </conditionalFormatting>
  <conditionalFormatting sqref="B4:CL4 B8:P8 B5:F5 Q5:CL5 B6:K6 AI6:CL6 B7:M7 AB7:AD7 AD8:CL8 AO7:CL7">
    <cfRule type="expression" dxfId="2" priority="1">
      <formula>OR(MONTH(G$2)&lt;&gt;MONTH(F$2),COLUMN()=2)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6"/>
  <sheetViews>
    <sheetView workbookViewId="0">
      <pane xSplit="3" ySplit="2" topLeftCell="H3" activePane="bottomRight" state="frozen"/>
      <selection pane="topRight" activeCell="D1" sqref="D1"/>
      <selection pane="bottomLeft" activeCell="A3" sqref="A3"/>
      <selection pane="bottomRight"/>
    </sheetView>
  </sheetViews>
  <sheetFormatPr baseColWidth="10" defaultRowHeight="15" x14ac:dyDescent="0.25"/>
  <cols>
    <col min="1" max="1" width="20.140625" customWidth="1"/>
    <col min="2" max="3" width="7.85546875" customWidth="1"/>
    <col min="4" max="4" width="6.7109375" bestFit="1" customWidth="1"/>
    <col min="5" max="5" width="7.140625" bestFit="1" customWidth="1"/>
    <col min="6" max="7" width="6.7109375" bestFit="1" customWidth="1"/>
    <col min="8" max="8" width="7.28515625" customWidth="1"/>
    <col min="9" max="11" width="6.28515625" bestFit="1" customWidth="1"/>
    <col min="12" max="12" width="6.7109375" bestFit="1" customWidth="1"/>
    <col min="13" max="27" width="7.28515625" customWidth="1"/>
    <col min="28" max="28" width="10.5703125" customWidth="1"/>
  </cols>
  <sheetData>
    <row r="1" spans="1:28" s="8" customFormat="1" ht="15.75" thickBot="1" x14ac:dyDescent="0.3">
      <c r="A1" s="66" t="s">
        <v>108</v>
      </c>
      <c r="B1" s="48">
        <v>2</v>
      </c>
      <c r="D1" s="9" t="s">
        <v>1</v>
      </c>
      <c r="H1" s="9" t="s">
        <v>2</v>
      </c>
      <c r="L1" s="9" t="s">
        <v>3</v>
      </c>
      <c r="P1" s="9" t="s">
        <v>4</v>
      </c>
      <c r="T1" s="9" t="s">
        <v>29</v>
      </c>
      <c r="V1" s="9"/>
      <c r="W1" s="9"/>
      <c r="X1" s="9" t="s">
        <v>72</v>
      </c>
    </row>
    <row r="2" spans="1:28" s="8" customFormat="1" ht="15.75" thickBot="1" x14ac:dyDescent="0.3">
      <c r="A2" s="9" t="s">
        <v>31</v>
      </c>
      <c r="B2" s="21" t="s">
        <v>24</v>
      </c>
      <c r="C2" s="11" t="s">
        <v>0</v>
      </c>
      <c r="D2" s="13" t="s">
        <v>8</v>
      </c>
      <c r="E2" s="14" t="s">
        <v>9</v>
      </c>
      <c r="F2" s="14" t="s">
        <v>10</v>
      </c>
      <c r="G2" s="15" t="s">
        <v>11</v>
      </c>
      <c r="H2" s="13" t="s">
        <v>12</v>
      </c>
      <c r="I2" s="14" t="s">
        <v>13</v>
      </c>
      <c r="J2" s="14" t="s">
        <v>14</v>
      </c>
      <c r="K2" s="15" t="s">
        <v>15</v>
      </c>
      <c r="L2" s="13" t="s">
        <v>16</v>
      </c>
      <c r="M2" s="14" t="s">
        <v>17</v>
      </c>
      <c r="N2" s="14" t="s">
        <v>18</v>
      </c>
      <c r="O2" s="15" t="s">
        <v>19</v>
      </c>
      <c r="P2" s="13" t="s">
        <v>20</v>
      </c>
      <c r="Q2" s="14" t="s">
        <v>21</v>
      </c>
      <c r="R2" s="14" t="s">
        <v>22</v>
      </c>
      <c r="S2" s="14" t="s">
        <v>23</v>
      </c>
      <c r="T2" s="42" t="s">
        <v>25</v>
      </c>
      <c r="U2" s="43" t="s">
        <v>26</v>
      </c>
      <c r="V2" s="43" t="s">
        <v>27</v>
      </c>
      <c r="W2" s="44" t="s">
        <v>28</v>
      </c>
      <c r="X2" s="42" t="s">
        <v>68</v>
      </c>
      <c r="Y2" s="43" t="s">
        <v>69</v>
      </c>
      <c r="Z2" s="43" t="s">
        <v>70</v>
      </c>
      <c r="AA2" s="44" t="s">
        <v>71</v>
      </c>
      <c r="AB2" s="10" t="s">
        <v>37</v>
      </c>
    </row>
    <row r="3" spans="1:28" x14ac:dyDescent="0.25">
      <c r="A3" s="18" t="s">
        <v>5</v>
      </c>
      <c r="B3" s="22">
        <v>14</v>
      </c>
      <c r="C3" s="12">
        <v>90000</v>
      </c>
      <c r="D3" s="16">
        <v>9000</v>
      </c>
      <c r="E3" s="6">
        <v>9000</v>
      </c>
      <c r="F3" s="6">
        <v>9000</v>
      </c>
      <c r="G3" s="17">
        <v>9000</v>
      </c>
      <c r="H3" s="16">
        <v>3375</v>
      </c>
      <c r="I3" s="6">
        <v>3375</v>
      </c>
      <c r="J3" s="6">
        <v>3375</v>
      </c>
      <c r="K3" s="17">
        <v>3375</v>
      </c>
      <c r="L3" s="16">
        <v>3375</v>
      </c>
      <c r="M3" s="6">
        <v>3375</v>
      </c>
      <c r="N3" s="6">
        <v>3375</v>
      </c>
      <c r="O3" s="17">
        <v>3375</v>
      </c>
      <c r="P3" s="16">
        <v>13500</v>
      </c>
      <c r="Q3" s="6">
        <v>13500</v>
      </c>
      <c r="R3" s="6"/>
      <c r="S3" s="17"/>
      <c r="T3" s="40"/>
      <c r="U3" s="41"/>
      <c r="V3" s="41"/>
      <c r="W3" s="41"/>
      <c r="X3" s="41"/>
      <c r="Y3" s="45"/>
      <c r="Z3" s="45"/>
      <c r="AA3" s="46"/>
      <c r="AB3" s="7">
        <f>SUM(D3:AA3)</f>
        <v>90000</v>
      </c>
    </row>
    <row r="4" spans="1:28" x14ac:dyDescent="0.25">
      <c r="A4" s="19" t="s">
        <v>7</v>
      </c>
      <c r="B4" s="22">
        <v>11</v>
      </c>
      <c r="C4" s="12">
        <v>50000</v>
      </c>
      <c r="D4" s="16">
        <v>6250</v>
      </c>
      <c r="E4" s="6">
        <v>6250</v>
      </c>
      <c r="F4" s="6">
        <v>6250</v>
      </c>
      <c r="G4" s="17">
        <v>6250</v>
      </c>
      <c r="H4" s="16">
        <v>2500</v>
      </c>
      <c r="I4" s="6">
        <v>2500</v>
      </c>
      <c r="J4" s="6">
        <v>2500</v>
      </c>
      <c r="K4" s="17">
        <v>2500</v>
      </c>
      <c r="L4" s="16">
        <v>5000</v>
      </c>
      <c r="M4" s="6">
        <v>5000</v>
      </c>
      <c r="N4" s="6">
        <v>5000</v>
      </c>
      <c r="O4" s="17"/>
      <c r="P4" s="16"/>
      <c r="Q4" s="6"/>
      <c r="R4" s="6"/>
      <c r="S4" s="17"/>
      <c r="T4" s="16"/>
      <c r="U4" s="38"/>
      <c r="V4" s="38"/>
      <c r="W4" s="38"/>
      <c r="X4" s="38"/>
      <c r="Y4" s="6"/>
      <c r="Z4" s="6"/>
      <c r="AA4" s="17"/>
      <c r="AB4" s="7">
        <f>SUM(D4:AA4)</f>
        <v>50000</v>
      </c>
    </row>
    <row r="5" spans="1:28" x14ac:dyDescent="0.25">
      <c r="A5" s="39" t="s">
        <v>67</v>
      </c>
      <c r="B5" s="22">
        <v>24</v>
      </c>
      <c r="C5" s="12">
        <v>24000</v>
      </c>
      <c r="D5" s="16">
        <v>1000</v>
      </c>
      <c r="E5" s="6">
        <v>1000</v>
      </c>
      <c r="F5" s="6">
        <v>1000</v>
      </c>
      <c r="G5" s="17">
        <v>1000</v>
      </c>
      <c r="H5" s="16">
        <v>1000</v>
      </c>
      <c r="I5" s="6">
        <v>1000</v>
      </c>
      <c r="J5" s="6">
        <v>1000</v>
      </c>
      <c r="K5" s="47">
        <v>1000</v>
      </c>
      <c r="L5" s="16">
        <v>1000</v>
      </c>
      <c r="M5" s="6">
        <v>1000</v>
      </c>
      <c r="N5" s="6">
        <v>1000</v>
      </c>
      <c r="O5" s="47">
        <v>1000</v>
      </c>
      <c r="P5" s="16">
        <v>1000</v>
      </c>
      <c r="Q5" s="6">
        <v>1000</v>
      </c>
      <c r="R5" s="6">
        <v>1000</v>
      </c>
      <c r="S5" s="47">
        <v>1000</v>
      </c>
      <c r="T5" s="16">
        <v>1000</v>
      </c>
      <c r="U5" s="6">
        <v>1000</v>
      </c>
      <c r="V5" s="6">
        <v>1000</v>
      </c>
      <c r="W5" s="47">
        <v>1000</v>
      </c>
      <c r="X5" s="16">
        <v>1000</v>
      </c>
      <c r="Y5" s="6">
        <v>1000</v>
      </c>
      <c r="Z5" s="6">
        <v>1000</v>
      </c>
      <c r="AA5" s="6">
        <v>1000</v>
      </c>
      <c r="AB5" s="7">
        <f>SUM(D5:AA5)</f>
        <v>24000</v>
      </c>
    </row>
    <row r="6" spans="1:28" x14ac:dyDescent="0.25">
      <c r="A6" s="20" t="s">
        <v>6</v>
      </c>
      <c r="B6" s="22">
        <v>15</v>
      </c>
      <c r="C6" s="12">
        <v>30000</v>
      </c>
      <c r="D6" s="16">
        <v>4500</v>
      </c>
      <c r="E6" s="6">
        <v>4500</v>
      </c>
      <c r="F6" s="6">
        <v>4500</v>
      </c>
      <c r="G6" s="17">
        <v>4500</v>
      </c>
      <c r="H6" s="16">
        <v>750</v>
      </c>
      <c r="I6" s="6">
        <v>750</v>
      </c>
      <c r="J6" s="6">
        <v>750</v>
      </c>
      <c r="K6" s="17">
        <v>750</v>
      </c>
      <c r="L6" s="16">
        <v>750</v>
      </c>
      <c r="M6" s="6">
        <v>750</v>
      </c>
      <c r="N6" s="6">
        <v>750</v>
      </c>
      <c r="O6" s="17">
        <v>750</v>
      </c>
      <c r="P6" s="16">
        <v>2000</v>
      </c>
      <c r="Q6" s="6">
        <v>2000</v>
      </c>
      <c r="R6" s="6">
        <v>2000</v>
      </c>
      <c r="S6" s="17"/>
      <c r="T6" s="16"/>
      <c r="U6" s="38"/>
      <c r="V6" s="38"/>
      <c r="W6" s="38"/>
      <c r="X6" s="38"/>
      <c r="Y6" s="6"/>
      <c r="Z6" s="6"/>
      <c r="AA6" s="17"/>
      <c r="AB6" s="7">
        <f>SUM(D6:AA6)</f>
        <v>30000</v>
      </c>
    </row>
  </sheetData>
  <conditionalFormatting sqref="D3:AA6">
    <cfRule type="expression" dxfId="1" priority="2">
      <formula>(COLUMN()-3)&gt;$B3</formula>
    </cfRule>
  </conditionalFormatting>
  <conditionalFormatting sqref="C3:C6">
    <cfRule type="expression" dxfId="0" priority="5">
      <formula>SUM($D3:$AA3)&lt;&gt;$C3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78"/>
  <sheetViews>
    <sheetView workbookViewId="0">
      <pane ySplit="1" topLeftCell="A59" activePane="bottomLeft" state="frozen"/>
      <selection pane="bottomLeft" activeCell="A18" sqref="A18"/>
    </sheetView>
  </sheetViews>
  <sheetFormatPr baseColWidth="10" defaultRowHeight="15" x14ac:dyDescent="0.25"/>
  <cols>
    <col min="1" max="1" width="10.7109375" style="23" bestFit="1" customWidth="1"/>
    <col min="2" max="2" width="10.7109375" style="28" bestFit="1" customWidth="1"/>
    <col min="3" max="3" width="15.85546875" style="64" customWidth="1"/>
    <col min="5" max="5" width="11.140625" bestFit="1" customWidth="1"/>
    <col min="7" max="7" width="9.28515625" bestFit="1" customWidth="1"/>
  </cols>
  <sheetData>
    <row r="1" spans="1:10" s="8" customFormat="1" x14ac:dyDescent="0.25">
      <c r="A1" s="8" t="s">
        <v>79</v>
      </c>
      <c r="B1" s="29" t="s">
        <v>34</v>
      </c>
      <c r="C1" s="63" t="s">
        <v>32</v>
      </c>
      <c r="D1" s="27" t="s">
        <v>33</v>
      </c>
      <c r="E1" s="8" t="s">
        <v>31</v>
      </c>
      <c r="F1" s="8" t="s">
        <v>74</v>
      </c>
      <c r="G1" s="8" t="s">
        <v>76</v>
      </c>
      <c r="H1" s="8" t="s">
        <v>94</v>
      </c>
    </row>
    <row r="2" spans="1:10" x14ac:dyDescent="0.25">
      <c r="A2" s="28" t="s">
        <v>93</v>
      </c>
      <c r="B2" s="30">
        <v>43129</v>
      </c>
      <c r="C2" s="64" t="s">
        <v>84</v>
      </c>
      <c r="D2" s="28">
        <v>2</v>
      </c>
      <c r="E2" t="s">
        <v>7</v>
      </c>
      <c r="F2" s="55">
        <v>-6250</v>
      </c>
      <c r="G2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2" s="28"/>
      <c r="J2" s="59" t="s">
        <v>95</v>
      </c>
    </row>
    <row r="3" spans="1:10" x14ac:dyDescent="0.25">
      <c r="A3" s="28" t="s">
        <v>93</v>
      </c>
      <c r="B3" s="30">
        <v>43136</v>
      </c>
      <c r="C3" s="64" t="s">
        <v>85</v>
      </c>
      <c r="D3" s="28">
        <v>2</v>
      </c>
      <c r="E3" t="s">
        <v>7</v>
      </c>
      <c r="F3" s="55">
        <v>-6250</v>
      </c>
      <c r="G3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3" s="28"/>
    </row>
    <row r="4" spans="1:10" x14ac:dyDescent="0.25">
      <c r="A4" s="28" t="s">
        <v>93</v>
      </c>
      <c r="B4" s="30">
        <v>43143</v>
      </c>
      <c r="C4" s="64" t="s">
        <v>86</v>
      </c>
      <c r="D4" s="28">
        <v>2</v>
      </c>
      <c r="E4" t="s">
        <v>7</v>
      </c>
      <c r="F4" s="55">
        <v>-6250</v>
      </c>
      <c r="G4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" s="28"/>
      <c r="J4" s="65" t="s">
        <v>107</v>
      </c>
    </row>
    <row r="5" spans="1:10" x14ac:dyDescent="0.25">
      <c r="A5" s="28" t="s">
        <v>93</v>
      </c>
      <c r="B5" s="30">
        <v>43150</v>
      </c>
      <c r="C5" s="64" t="s">
        <v>87</v>
      </c>
      <c r="D5" s="28">
        <v>2</v>
      </c>
      <c r="E5" t="s">
        <v>7</v>
      </c>
      <c r="F5" s="55">
        <v>-6250</v>
      </c>
      <c r="G5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5" s="28"/>
    </row>
    <row r="6" spans="1:10" x14ac:dyDescent="0.25">
      <c r="A6" s="28" t="s">
        <v>93</v>
      </c>
      <c r="B6" s="30">
        <v>43157</v>
      </c>
      <c r="C6" s="64" t="s">
        <v>88</v>
      </c>
      <c r="D6" s="28">
        <v>2</v>
      </c>
      <c r="E6" t="s">
        <v>7</v>
      </c>
      <c r="F6" s="55">
        <v>-2500</v>
      </c>
      <c r="G6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6" s="28"/>
    </row>
    <row r="7" spans="1:10" x14ac:dyDescent="0.25">
      <c r="A7" s="28" t="s">
        <v>93</v>
      </c>
      <c r="B7" s="30">
        <v>43164</v>
      </c>
      <c r="C7" s="64" t="s">
        <v>89</v>
      </c>
      <c r="D7" s="28">
        <v>2</v>
      </c>
      <c r="E7" t="s">
        <v>7</v>
      </c>
      <c r="F7" s="55">
        <v>-2500</v>
      </c>
      <c r="G7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7" s="28"/>
    </row>
    <row r="8" spans="1:10" x14ac:dyDescent="0.25">
      <c r="A8" s="28" t="s">
        <v>93</v>
      </c>
      <c r="B8" s="30">
        <v>43171</v>
      </c>
      <c r="C8" s="64" t="s">
        <v>90</v>
      </c>
      <c r="D8" s="28">
        <v>2</v>
      </c>
      <c r="E8" t="s">
        <v>7</v>
      </c>
      <c r="F8" s="55">
        <v>-2500</v>
      </c>
      <c r="G8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8" s="28"/>
    </row>
    <row r="9" spans="1:10" x14ac:dyDescent="0.25">
      <c r="A9" s="28" t="s">
        <v>93</v>
      </c>
      <c r="B9" s="30">
        <v>43178</v>
      </c>
      <c r="C9" s="64" t="s">
        <v>91</v>
      </c>
      <c r="D9" s="28">
        <v>2</v>
      </c>
      <c r="E9" t="s">
        <v>7</v>
      </c>
      <c r="F9" s="55">
        <v>-2500</v>
      </c>
      <c r="G9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9" s="28"/>
    </row>
    <row r="10" spans="1:10" x14ac:dyDescent="0.25">
      <c r="A10" s="28" t="s">
        <v>93</v>
      </c>
      <c r="B10" s="30">
        <v>43185</v>
      </c>
      <c r="C10" s="64" t="s">
        <v>92</v>
      </c>
      <c r="D10" s="28">
        <v>2</v>
      </c>
      <c r="E10" t="s">
        <v>7</v>
      </c>
      <c r="F10" s="55">
        <v>-5000</v>
      </c>
      <c r="G10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10" s="28"/>
    </row>
    <row r="11" spans="1:10" x14ac:dyDescent="0.25">
      <c r="A11" s="28" t="s">
        <v>93</v>
      </c>
      <c r="B11" s="30">
        <v>43192</v>
      </c>
      <c r="C11" s="64" t="s">
        <v>44</v>
      </c>
      <c r="D11" s="28">
        <v>2</v>
      </c>
      <c r="E11" t="s">
        <v>7</v>
      </c>
      <c r="F11" s="55">
        <v>-5000</v>
      </c>
      <c r="G11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11" s="28"/>
    </row>
    <row r="12" spans="1:10" x14ac:dyDescent="0.25">
      <c r="A12" s="28" t="s">
        <v>93</v>
      </c>
      <c r="B12" s="30">
        <v>43199</v>
      </c>
      <c r="C12" s="64" t="s">
        <v>45</v>
      </c>
      <c r="D12" s="28">
        <v>2</v>
      </c>
      <c r="E12" t="s">
        <v>7</v>
      </c>
      <c r="F12" s="55">
        <v>-5000</v>
      </c>
      <c r="G12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12" s="28"/>
    </row>
    <row r="13" spans="1:10" x14ac:dyDescent="0.25">
      <c r="A13" s="28" t="s">
        <v>96</v>
      </c>
      <c r="B13" s="30">
        <v>43164</v>
      </c>
      <c r="C13" s="64" t="s">
        <v>89</v>
      </c>
      <c r="D13" s="28">
        <v>3</v>
      </c>
      <c r="E13" t="s">
        <v>67</v>
      </c>
      <c r="F13" s="55">
        <v>-1000</v>
      </c>
      <c r="G13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13" s="28"/>
    </row>
    <row r="14" spans="1:10" x14ac:dyDescent="0.25">
      <c r="A14" s="28" t="s">
        <v>96</v>
      </c>
      <c r="B14" s="30">
        <v>43171</v>
      </c>
      <c r="C14" s="64" t="s">
        <v>90</v>
      </c>
      <c r="D14" s="28">
        <v>3</v>
      </c>
      <c r="E14" t="s">
        <v>67</v>
      </c>
      <c r="F14" s="55">
        <v>-1000</v>
      </c>
      <c r="G14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14" s="28"/>
    </row>
    <row r="15" spans="1:10" x14ac:dyDescent="0.25">
      <c r="A15" s="28" t="s">
        <v>96</v>
      </c>
      <c r="B15" s="30">
        <v>43178</v>
      </c>
      <c r="C15" s="64" t="s">
        <v>91</v>
      </c>
      <c r="D15" s="28">
        <v>3</v>
      </c>
      <c r="E15" t="s">
        <v>67</v>
      </c>
      <c r="F15" s="55">
        <v>-1000</v>
      </c>
      <c r="G15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15" s="28"/>
    </row>
    <row r="16" spans="1:10" x14ac:dyDescent="0.25">
      <c r="A16" s="28" t="s">
        <v>96</v>
      </c>
      <c r="B16" s="30">
        <v>43185</v>
      </c>
      <c r="C16" s="64" t="s">
        <v>92</v>
      </c>
      <c r="D16" s="28">
        <v>3</v>
      </c>
      <c r="E16" t="s">
        <v>67</v>
      </c>
      <c r="F16" s="55">
        <v>-1000</v>
      </c>
      <c r="G16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16" s="28"/>
    </row>
    <row r="17" spans="1:8" x14ac:dyDescent="0.25">
      <c r="A17" s="28" t="s">
        <v>96</v>
      </c>
      <c r="B17" s="30">
        <v>43192</v>
      </c>
      <c r="C17" s="64" t="s">
        <v>44</v>
      </c>
      <c r="D17" s="28">
        <v>3</v>
      </c>
      <c r="E17" t="s">
        <v>67</v>
      </c>
      <c r="F17" s="55">
        <v>-1000</v>
      </c>
      <c r="G17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17" s="28"/>
    </row>
    <row r="18" spans="1:8" x14ac:dyDescent="0.25">
      <c r="A18" s="28" t="s">
        <v>96</v>
      </c>
      <c r="B18" s="30">
        <v>43199</v>
      </c>
      <c r="C18" s="64" t="s">
        <v>45</v>
      </c>
      <c r="D18" s="28">
        <v>3</v>
      </c>
      <c r="E18" t="s">
        <v>67</v>
      </c>
      <c r="F18" s="55">
        <v>-1000</v>
      </c>
      <c r="G18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18" s="28"/>
    </row>
    <row r="19" spans="1:8" x14ac:dyDescent="0.25">
      <c r="A19" s="28" t="s">
        <v>96</v>
      </c>
      <c r="B19" s="30">
        <v>43206</v>
      </c>
      <c r="C19" s="64" t="s">
        <v>46</v>
      </c>
      <c r="D19" s="28">
        <v>3</v>
      </c>
      <c r="E19" t="s">
        <v>67</v>
      </c>
      <c r="F19" s="55">
        <v>-1000</v>
      </c>
      <c r="G19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19" s="28"/>
    </row>
    <row r="20" spans="1:8" x14ac:dyDescent="0.25">
      <c r="A20" s="28" t="s">
        <v>96</v>
      </c>
      <c r="B20" s="30">
        <v>43213</v>
      </c>
      <c r="C20" s="64" t="s">
        <v>47</v>
      </c>
      <c r="D20" s="28">
        <v>3</v>
      </c>
      <c r="E20" t="s">
        <v>67</v>
      </c>
      <c r="F20" s="55">
        <v>-1000</v>
      </c>
      <c r="G20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0" s="28"/>
    </row>
    <row r="21" spans="1:8" x14ac:dyDescent="0.25">
      <c r="A21" s="28" t="s">
        <v>96</v>
      </c>
      <c r="B21" s="30">
        <v>43220</v>
      </c>
      <c r="C21" s="64" t="s">
        <v>48</v>
      </c>
      <c r="D21" s="28">
        <v>3</v>
      </c>
      <c r="E21" t="s">
        <v>67</v>
      </c>
      <c r="F21" s="55">
        <v>-1000</v>
      </c>
      <c r="G21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1" s="28"/>
    </row>
    <row r="22" spans="1:8" x14ac:dyDescent="0.25">
      <c r="A22" s="28" t="s">
        <v>96</v>
      </c>
      <c r="B22" s="30">
        <v>43227</v>
      </c>
      <c r="C22" s="64" t="s">
        <v>49</v>
      </c>
      <c r="D22" s="28">
        <v>3</v>
      </c>
      <c r="E22" t="s">
        <v>67</v>
      </c>
      <c r="F22" s="55">
        <v>-1000</v>
      </c>
      <c r="G22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2" s="28"/>
    </row>
    <row r="23" spans="1:8" x14ac:dyDescent="0.25">
      <c r="A23" s="28" t="s">
        <v>96</v>
      </c>
      <c r="B23" s="30">
        <v>43234</v>
      </c>
      <c r="C23" s="64" t="s">
        <v>50</v>
      </c>
      <c r="D23" s="28">
        <v>3</v>
      </c>
      <c r="E23" t="s">
        <v>67</v>
      </c>
      <c r="F23" s="55">
        <v>-1000</v>
      </c>
      <c r="G23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3" s="28"/>
    </row>
    <row r="24" spans="1:8" x14ac:dyDescent="0.25">
      <c r="A24" s="28" t="s">
        <v>96</v>
      </c>
      <c r="B24" s="30">
        <v>43241</v>
      </c>
      <c r="C24" s="64" t="s">
        <v>51</v>
      </c>
      <c r="D24" s="28">
        <v>3</v>
      </c>
      <c r="E24" t="s">
        <v>67</v>
      </c>
      <c r="F24" s="55">
        <v>-1000</v>
      </c>
      <c r="G24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4" s="28"/>
    </row>
    <row r="25" spans="1:8" x14ac:dyDescent="0.25">
      <c r="A25" s="28" t="s">
        <v>96</v>
      </c>
      <c r="B25" s="30">
        <v>43248</v>
      </c>
      <c r="C25" s="64" t="s">
        <v>52</v>
      </c>
      <c r="D25" s="28">
        <v>3</v>
      </c>
      <c r="E25" t="s">
        <v>67</v>
      </c>
      <c r="F25" s="55">
        <v>-1000</v>
      </c>
      <c r="G25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5" s="28"/>
    </row>
    <row r="26" spans="1:8" x14ac:dyDescent="0.25">
      <c r="A26" s="28" t="s">
        <v>96</v>
      </c>
      <c r="B26" s="30">
        <v>43255</v>
      </c>
      <c r="C26" s="64" t="s">
        <v>53</v>
      </c>
      <c r="D26" s="28">
        <v>3</v>
      </c>
      <c r="E26" t="s">
        <v>67</v>
      </c>
      <c r="F26" s="55">
        <v>-1000</v>
      </c>
      <c r="G26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6" s="28"/>
    </row>
    <row r="27" spans="1:8" x14ac:dyDescent="0.25">
      <c r="A27" s="28" t="s">
        <v>96</v>
      </c>
      <c r="B27" s="30">
        <v>43262</v>
      </c>
      <c r="C27" s="64" t="s">
        <v>54</v>
      </c>
      <c r="D27" s="28">
        <v>3</v>
      </c>
      <c r="E27" t="s">
        <v>67</v>
      </c>
      <c r="F27" s="55">
        <v>-1000</v>
      </c>
      <c r="G27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7" s="28"/>
    </row>
    <row r="28" spans="1:8" x14ac:dyDescent="0.25">
      <c r="A28" s="28" t="s">
        <v>96</v>
      </c>
      <c r="B28" s="30">
        <v>43269</v>
      </c>
      <c r="C28" s="64" t="s">
        <v>73</v>
      </c>
      <c r="D28" s="28">
        <v>3</v>
      </c>
      <c r="E28" t="s">
        <v>67</v>
      </c>
      <c r="F28" s="55">
        <v>-1000</v>
      </c>
      <c r="G28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8" s="28"/>
    </row>
    <row r="29" spans="1:8" x14ac:dyDescent="0.25">
      <c r="A29" s="28" t="s">
        <v>96</v>
      </c>
      <c r="B29" s="30">
        <v>43276</v>
      </c>
      <c r="C29" s="64" t="s">
        <v>55</v>
      </c>
      <c r="D29" s="28">
        <v>3</v>
      </c>
      <c r="E29" t="s">
        <v>67</v>
      </c>
      <c r="F29" s="55">
        <v>-1000</v>
      </c>
      <c r="G29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29" s="28"/>
    </row>
    <row r="30" spans="1:8" x14ac:dyDescent="0.25">
      <c r="A30" s="28" t="s">
        <v>96</v>
      </c>
      <c r="B30" s="30">
        <v>43283</v>
      </c>
      <c r="C30" s="64" t="s">
        <v>56</v>
      </c>
      <c r="D30" s="28">
        <v>3</v>
      </c>
      <c r="E30" t="s">
        <v>67</v>
      </c>
      <c r="F30" s="55">
        <v>-1000</v>
      </c>
      <c r="G30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30" s="28"/>
    </row>
    <row r="31" spans="1:8" x14ac:dyDescent="0.25">
      <c r="A31" s="28" t="s">
        <v>96</v>
      </c>
      <c r="B31" s="30">
        <v>43290</v>
      </c>
      <c r="C31" s="64" t="s">
        <v>57</v>
      </c>
      <c r="D31" s="28">
        <v>3</v>
      </c>
      <c r="E31" t="s">
        <v>67</v>
      </c>
      <c r="F31" s="55">
        <v>-1000</v>
      </c>
      <c r="G31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31" s="28"/>
    </row>
    <row r="32" spans="1:8" x14ac:dyDescent="0.25">
      <c r="A32" s="28" t="s">
        <v>96</v>
      </c>
      <c r="B32" s="30">
        <v>43297</v>
      </c>
      <c r="C32" s="64" t="s">
        <v>58</v>
      </c>
      <c r="D32" s="28">
        <v>3</v>
      </c>
      <c r="E32" t="s">
        <v>67</v>
      </c>
      <c r="F32" s="55">
        <v>-1000</v>
      </c>
      <c r="G32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32" s="28"/>
    </row>
    <row r="33" spans="1:8" x14ac:dyDescent="0.25">
      <c r="A33" s="28" t="s">
        <v>96</v>
      </c>
      <c r="B33" s="30">
        <v>43304</v>
      </c>
      <c r="C33" s="64" t="s">
        <v>59</v>
      </c>
      <c r="D33" s="28">
        <v>3</v>
      </c>
      <c r="E33" t="s">
        <v>67</v>
      </c>
      <c r="F33" s="55">
        <v>-1000</v>
      </c>
      <c r="G33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33" s="28"/>
    </row>
    <row r="34" spans="1:8" x14ac:dyDescent="0.25">
      <c r="A34" s="28" t="s">
        <v>96</v>
      </c>
      <c r="B34" s="30">
        <v>43311</v>
      </c>
      <c r="C34" s="64" t="s">
        <v>60</v>
      </c>
      <c r="D34" s="28">
        <v>3</v>
      </c>
      <c r="E34" t="s">
        <v>67</v>
      </c>
      <c r="F34" s="55">
        <v>-1000</v>
      </c>
      <c r="G34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34" s="28"/>
    </row>
    <row r="35" spans="1:8" x14ac:dyDescent="0.25">
      <c r="A35" s="28" t="s">
        <v>96</v>
      </c>
      <c r="B35" s="30">
        <v>43318</v>
      </c>
      <c r="C35" s="64" t="s">
        <v>61</v>
      </c>
      <c r="D35" s="28">
        <v>3</v>
      </c>
      <c r="E35" t="s">
        <v>67</v>
      </c>
      <c r="F35" s="55">
        <v>-1000</v>
      </c>
      <c r="G35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35" s="28"/>
    </row>
    <row r="36" spans="1:8" x14ac:dyDescent="0.25">
      <c r="A36" s="28" t="s">
        <v>96</v>
      </c>
      <c r="B36" s="30">
        <v>43325</v>
      </c>
      <c r="C36" s="64" t="s">
        <v>62</v>
      </c>
      <c r="D36" s="28">
        <v>3</v>
      </c>
      <c r="E36" t="s">
        <v>67</v>
      </c>
      <c r="F36" s="55">
        <v>-1000</v>
      </c>
      <c r="G36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36" s="28"/>
    </row>
    <row r="37" spans="1:8" x14ac:dyDescent="0.25">
      <c r="A37" s="28" t="s">
        <v>97</v>
      </c>
      <c r="B37" s="30">
        <v>43178</v>
      </c>
      <c r="C37" s="64" t="s">
        <v>91</v>
      </c>
      <c r="D37" s="28">
        <v>4</v>
      </c>
      <c r="E37" t="s">
        <v>6</v>
      </c>
      <c r="F37" s="55">
        <v>-4500</v>
      </c>
      <c r="G37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37" s="28"/>
    </row>
    <row r="38" spans="1:8" x14ac:dyDescent="0.25">
      <c r="A38" s="28" t="s">
        <v>97</v>
      </c>
      <c r="B38" s="30">
        <v>43185</v>
      </c>
      <c r="C38" s="64" t="s">
        <v>92</v>
      </c>
      <c r="D38" s="28">
        <v>4</v>
      </c>
      <c r="E38" t="s">
        <v>6</v>
      </c>
      <c r="F38" s="55">
        <v>-4500</v>
      </c>
      <c r="G38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38" s="28"/>
    </row>
    <row r="39" spans="1:8" x14ac:dyDescent="0.25">
      <c r="A39" s="28" t="s">
        <v>97</v>
      </c>
      <c r="B39" s="30">
        <v>43192</v>
      </c>
      <c r="C39" s="64" t="s">
        <v>44</v>
      </c>
      <c r="D39" s="28">
        <v>4</v>
      </c>
      <c r="E39" t="s">
        <v>6</v>
      </c>
      <c r="F39" s="55">
        <v>-4500</v>
      </c>
      <c r="G39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39" s="28"/>
    </row>
    <row r="40" spans="1:8" x14ac:dyDescent="0.25">
      <c r="A40" s="28" t="s">
        <v>97</v>
      </c>
      <c r="B40" s="30">
        <v>43199</v>
      </c>
      <c r="C40" s="64" t="s">
        <v>45</v>
      </c>
      <c r="D40" s="28">
        <v>4</v>
      </c>
      <c r="E40" t="s">
        <v>6</v>
      </c>
      <c r="F40" s="55">
        <v>-4500</v>
      </c>
      <c r="G40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0" s="28"/>
    </row>
    <row r="41" spans="1:8" x14ac:dyDescent="0.25">
      <c r="A41" s="28" t="s">
        <v>97</v>
      </c>
      <c r="B41" s="30">
        <v>43206</v>
      </c>
      <c r="C41" s="64" t="s">
        <v>46</v>
      </c>
      <c r="D41" s="28">
        <v>4</v>
      </c>
      <c r="E41" t="s">
        <v>6</v>
      </c>
      <c r="F41" s="55">
        <v>-750</v>
      </c>
      <c r="G41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1" s="28"/>
    </row>
    <row r="42" spans="1:8" x14ac:dyDescent="0.25">
      <c r="A42" s="28" t="s">
        <v>97</v>
      </c>
      <c r="B42" s="30">
        <v>43213</v>
      </c>
      <c r="C42" s="64" t="s">
        <v>47</v>
      </c>
      <c r="D42" s="28">
        <v>4</v>
      </c>
      <c r="E42" t="s">
        <v>6</v>
      </c>
      <c r="F42" s="55">
        <v>-750</v>
      </c>
      <c r="G42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2" s="28"/>
    </row>
    <row r="43" spans="1:8" x14ac:dyDescent="0.25">
      <c r="A43" s="28" t="s">
        <v>97</v>
      </c>
      <c r="B43" s="30">
        <v>43220</v>
      </c>
      <c r="C43" s="64" t="s">
        <v>48</v>
      </c>
      <c r="D43" s="28">
        <v>4</v>
      </c>
      <c r="E43" t="s">
        <v>6</v>
      </c>
      <c r="F43" s="55">
        <v>-750</v>
      </c>
      <c r="G43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3" s="28"/>
    </row>
    <row r="44" spans="1:8" x14ac:dyDescent="0.25">
      <c r="A44" s="28" t="s">
        <v>97</v>
      </c>
      <c r="B44" s="30">
        <v>43227</v>
      </c>
      <c r="C44" s="64" t="s">
        <v>49</v>
      </c>
      <c r="D44" s="28">
        <v>4</v>
      </c>
      <c r="E44" t="s">
        <v>6</v>
      </c>
      <c r="F44" s="55">
        <v>-750</v>
      </c>
      <c r="G44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4" s="28"/>
    </row>
    <row r="45" spans="1:8" x14ac:dyDescent="0.25">
      <c r="A45" s="28" t="s">
        <v>97</v>
      </c>
      <c r="B45" s="30">
        <v>43234</v>
      </c>
      <c r="C45" s="64" t="s">
        <v>50</v>
      </c>
      <c r="D45" s="28">
        <v>4</v>
      </c>
      <c r="E45" t="s">
        <v>6</v>
      </c>
      <c r="F45" s="55">
        <v>-750</v>
      </c>
      <c r="G45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5" s="28"/>
    </row>
    <row r="46" spans="1:8" x14ac:dyDescent="0.25">
      <c r="A46" s="28" t="s">
        <v>97</v>
      </c>
      <c r="B46" s="30">
        <v>43241</v>
      </c>
      <c r="C46" s="64" t="s">
        <v>51</v>
      </c>
      <c r="D46" s="28">
        <v>4</v>
      </c>
      <c r="E46" t="s">
        <v>6</v>
      </c>
      <c r="F46" s="55">
        <v>-750</v>
      </c>
      <c r="G46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6" s="28"/>
    </row>
    <row r="47" spans="1:8" x14ac:dyDescent="0.25">
      <c r="A47" s="28" t="s">
        <v>97</v>
      </c>
      <c r="B47" s="30">
        <v>43248</v>
      </c>
      <c r="C47" s="64" t="s">
        <v>52</v>
      </c>
      <c r="D47" s="28">
        <v>4</v>
      </c>
      <c r="E47" t="s">
        <v>6</v>
      </c>
      <c r="F47" s="55">
        <v>-750</v>
      </c>
      <c r="G47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7" s="28"/>
    </row>
    <row r="48" spans="1:8" x14ac:dyDescent="0.25">
      <c r="A48" s="28" t="s">
        <v>97</v>
      </c>
      <c r="B48" s="30">
        <v>43255</v>
      </c>
      <c r="C48" s="64" t="s">
        <v>53</v>
      </c>
      <c r="D48" s="28">
        <v>4</v>
      </c>
      <c r="E48" t="s">
        <v>6</v>
      </c>
      <c r="F48" s="55">
        <v>-750</v>
      </c>
      <c r="G48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8" s="28"/>
    </row>
    <row r="49" spans="1:8" x14ac:dyDescent="0.25">
      <c r="A49" s="28" t="s">
        <v>97</v>
      </c>
      <c r="B49" s="30">
        <v>43262</v>
      </c>
      <c r="C49" s="64" t="s">
        <v>54</v>
      </c>
      <c r="D49" s="28">
        <v>4</v>
      </c>
      <c r="E49" t="s">
        <v>6</v>
      </c>
      <c r="F49" s="55">
        <v>-2000</v>
      </c>
      <c r="G49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49" s="28"/>
    </row>
    <row r="50" spans="1:8" x14ac:dyDescent="0.25">
      <c r="A50" s="28" t="s">
        <v>97</v>
      </c>
      <c r="B50" s="30">
        <v>43269</v>
      </c>
      <c r="C50" s="64" t="s">
        <v>73</v>
      </c>
      <c r="D50" s="28">
        <v>4</v>
      </c>
      <c r="E50" t="s">
        <v>6</v>
      </c>
      <c r="F50" s="55">
        <v>-2000</v>
      </c>
      <c r="G50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50" s="28"/>
    </row>
    <row r="51" spans="1:8" x14ac:dyDescent="0.25">
      <c r="A51" s="28" t="s">
        <v>97</v>
      </c>
      <c r="B51" s="30">
        <v>43276</v>
      </c>
      <c r="C51" s="64" t="s">
        <v>55</v>
      </c>
      <c r="D51" s="28">
        <v>4</v>
      </c>
      <c r="E51" t="s">
        <v>6</v>
      </c>
      <c r="F51" s="55">
        <v>-2000</v>
      </c>
      <c r="G51" s="28" t="str">
        <f>IF(T_Données[[#This Row],[Montant]]=0,"",IF(T_Données[[#This Row],[Montant]]&gt;0,"Recette",IF(COUNTIFS(T_Données[ID],T_Données[[#This Row],[ID]],T_Données[Montant],"&gt;0")&gt;0,"Dépense","En cours")))</f>
        <v>Dépense</v>
      </c>
      <c r="H51" s="28"/>
    </row>
    <row r="52" spans="1:8" x14ac:dyDescent="0.25">
      <c r="A52" s="28" t="s">
        <v>98</v>
      </c>
      <c r="B52" s="30">
        <v>43199</v>
      </c>
      <c r="C52" s="64" t="s">
        <v>45</v>
      </c>
      <c r="D52" s="28">
        <v>5</v>
      </c>
      <c r="E52" t="s">
        <v>5</v>
      </c>
      <c r="F52" s="55">
        <v>-9000</v>
      </c>
      <c r="G52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2" s="28"/>
    </row>
    <row r="53" spans="1:8" x14ac:dyDescent="0.25">
      <c r="A53" s="28" t="s">
        <v>98</v>
      </c>
      <c r="B53" s="30">
        <v>43206</v>
      </c>
      <c r="C53" s="64" t="s">
        <v>46</v>
      </c>
      <c r="D53" s="28">
        <v>5</v>
      </c>
      <c r="E53" t="s">
        <v>5</v>
      </c>
      <c r="F53" s="55">
        <v>-9000</v>
      </c>
      <c r="G53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3" s="28"/>
    </row>
    <row r="54" spans="1:8" x14ac:dyDescent="0.25">
      <c r="A54" s="28" t="s">
        <v>98</v>
      </c>
      <c r="B54" s="30">
        <v>43213</v>
      </c>
      <c r="C54" s="64" t="s">
        <v>47</v>
      </c>
      <c r="D54" s="28">
        <v>5</v>
      </c>
      <c r="E54" t="s">
        <v>5</v>
      </c>
      <c r="F54" s="55">
        <v>-9000</v>
      </c>
      <c r="G54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4" s="28"/>
    </row>
    <row r="55" spans="1:8" x14ac:dyDescent="0.25">
      <c r="A55" s="28" t="s">
        <v>98</v>
      </c>
      <c r="B55" s="30">
        <v>43220</v>
      </c>
      <c r="C55" s="64" t="s">
        <v>48</v>
      </c>
      <c r="D55" s="28">
        <v>5</v>
      </c>
      <c r="E55" t="s">
        <v>5</v>
      </c>
      <c r="F55" s="55">
        <v>-9000</v>
      </c>
      <c r="G55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5" s="28"/>
    </row>
    <row r="56" spans="1:8" x14ac:dyDescent="0.25">
      <c r="A56" s="28" t="s">
        <v>98</v>
      </c>
      <c r="B56" s="30">
        <v>43227</v>
      </c>
      <c r="C56" s="64" t="s">
        <v>49</v>
      </c>
      <c r="D56" s="28">
        <v>5</v>
      </c>
      <c r="E56" t="s">
        <v>5</v>
      </c>
      <c r="F56" s="55">
        <v>-3375</v>
      </c>
      <c r="G56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6" s="28"/>
    </row>
    <row r="57" spans="1:8" x14ac:dyDescent="0.25">
      <c r="A57" s="28" t="s">
        <v>98</v>
      </c>
      <c r="B57" s="30">
        <v>43234</v>
      </c>
      <c r="C57" s="64" t="s">
        <v>50</v>
      </c>
      <c r="D57" s="28">
        <v>5</v>
      </c>
      <c r="E57" t="s">
        <v>5</v>
      </c>
      <c r="F57" s="55">
        <v>-3375</v>
      </c>
      <c r="G57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7" s="28"/>
    </row>
    <row r="58" spans="1:8" x14ac:dyDescent="0.25">
      <c r="A58" s="28" t="s">
        <v>98</v>
      </c>
      <c r="B58" s="30">
        <v>43241</v>
      </c>
      <c r="C58" s="64" t="s">
        <v>51</v>
      </c>
      <c r="D58" s="28">
        <v>5</v>
      </c>
      <c r="E58" t="s">
        <v>5</v>
      </c>
      <c r="F58" s="55">
        <v>-3375</v>
      </c>
      <c r="G58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8" s="28"/>
    </row>
    <row r="59" spans="1:8" x14ac:dyDescent="0.25">
      <c r="A59" s="28" t="s">
        <v>98</v>
      </c>
      <c r="B59" s="30">
        <v>43248</v>
      </c>
      <c r="C59" s="64" t="s">
        <v>52</v>
      </c>
      <c r="D59" s="28">
        <v>5</v>
      </c>
      <c r="E59" t="s">
        <v>5</v>
      </c>
      <c r="F59" s="55">
        <v>-3375</v>
      </c>
      <c r="G59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59" s="28"/>
    </row>
    <row r="60" spans="1:8" x14ac:dyDescent="0.25">
      <c r="A60" s="28" t="s">
        <v>98</v>
      </c>
      <c r="B60" s="30">
        <v>43255</v>
      </c>
      <c r="C60" s="64" t="s">
        <v>53</v>
      </c>
      <c r="D60" s="28">
        <v>5</v>
      </c>
      <c r="E60" t="s">
        <v>5</v>
      </c>
      <c r="F60" s="55">
        <v>-3375</v>
      </c>
      <c r="G60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0" s="28"/>
    </row>
    <row r="61" spans="1:8" x14ac:dyDescent="0.25">
      <c r="A61" s="28" t="s">
        <v>98</v>
      </c>
      <c r="B61" s="30">
        <v>43262</v>
      </c>
      <c r="C61" s="64" t="s">
        <v>54</v>
      </c>
      <c r="D61" s="28">
        <v>5</v>
      </c>
      <c r="E61" t="s">
        <v>5</v>
      </c>
      <c r="F61" s="55">
        <v>-3375</v>
      </c>
      <c r="G61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1" s="28"/>
    </row>
    <row r="62" spans="1:8" x14ac:dyDescent="0.25">
      <c r="A62" s="28" t="s">
        <v>98</v>
      </c>
      <c r="B62" s="30">
        <v>43269</v>
      </c>
      <c r="C62" s="64" t="s">
        <v>73</v>
      </c>
      <c r="D62" s="28">
        <v>5</v>
      </c>
      <c r="E62" t="s">
        <v>5</v>
      </c>
      <c r="F62" s="55">
        <v>-3375</v>
      </c>
      <c r="G62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2" s="28"/>
    </row>
    <row r="63" spans="1:8" x14ac:dyDescent="0.25">
      <c r="A63" s="28" t="s">
        <v>98</v>
      </c>
      <c r="B63" s="30">
        <v>43276</v>
      </c>
      <c r="C63" s="64" t="s">
        <v>55</v>
      </c>
      <c r="D63" s="28">
        <v>5</v>
      </c>
      <c r="E63" t="s">
        <v>5</v>
      </c>
      <c r="F63" s="55">
        <v>-3375</v>
      </c>
      <c r="G63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3" s="28"/>
    </row>
    <row r="64" spans="1:8" x14ac:dyDescent="0.25">
      <c r="A64" s="28" t="s">
        <v>98</v>
      </c>
      <c r="B64" s="30">
        <v>43283</v>
      </c>
      <c r="C64" s="64" t="s">
        <v>56</v>
      </c>
      <c r="D64" s="28">
        <v>5</v>
      </c>
      <c r="E64" t="s">
        <v>5</v>
      </c>
      <c r="F64" s="55">
        <v>-13500</v>
      </c>
      <c r="G64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4" s="28"/>
    </row>
    <row r="65" spans="1:8" x14ac:dyDescent="0.25">
      <c r="A65" s="28" t="s">
        <v>98</v>
      </c>
      <c r="B65" s="30">
        <v>43290</v>
      </c>
      <c r="C65" s="64" t="s">
        <v>57</v>
      </c>
      <c r="D65" s="28">
        <v>5</v>
      </c>
      <c r="E65" t="s">
        <v>5</v>
      </c>
      <c r="F65" s="55">
        <v>-13500</v>
      </c>
      <c r="G65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5" s="28"/>
    </row>
    <row r="66" spans="1:8" x14ac:dyDescent="0.25">
      <c r="A66" s="28" t="s">
        <v>93</v>
      </c>
      <c r="B66" s="30">
        <v>43129</v>
      </c>
      <c r="C66" s="64" t="s">
        <v>84</v>
      </c>
      <c r="D66" s="28">
        <v>2</v>
      </c>
      <c r="E66" t="s">
        <v>7</v>
      </c>
      <c r="F66" s="55">
        <v>60000</v>
      </c>
      <c r="G66" s="28" t="str">
        <f>IF(T_Données[[#This Row],[Montant]]=0,"",IF(T_Données[[#This Row],[Montant]]&gt;0,"Recette",IF(COUNTIFS(T_Données[ID],T_Données[[#This Row],[ID]],T_Données[Montant],"&gt;0")&gt;0,"Dépense","En cours")))</f>
        <v>Recette</v>
      </c>
      <c r="H66" s="28"/>
    </row>
    <row r="67" spans="1:8" x14ac:dyDescent="0.25">
      <c r="A67" s="28" t="s">
        <v>101</v>
      </c>
      <c r="B67" s="30">
        <v>43297</v>
      </c>
      <c r="C67" s="64" t="s">
        <v>58</v>
      </c>
      <c r="D67" s="28">
        <v>4</v>
      </c>
      <c r="E67" t="s">
        <v>7</v>
      </c>
      <c r="F67" s="55">
        <v>-6250</v>
      </c>
      <c r="G67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7" s="28"/>
    </row>
    <row r="68" spans="1:8" x14ac:dyDescent="0.25">
      <c r="A68" s="28" t="s">
        <v>101</v>
      </c>
      <c r="B68" s="30">
        <v>43304</v>
      </c>
      <c r="C68" s="64" t="s">
        <v>59</v>
      </c>
      <c r="D68" s="28">
        <v>4</v>
      </c>
      <c r="E68" t="s">
        <v>7</v>
      </c>
      <c r="F68" s="55">
        <v>-6250</v>
      </c>
      <c r="G68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8" s="28"/>
    </row>
    <row r="69" spans="1:8" x14ac:dyDescent="0.25">
      <c r="A69" s="28" t="s">
        <v>101</v>
      </c>
      <c r="B69" s="30">
        <v>43311</v>
      </c>
      <c r="C69" s="64" t="s">
        <v>60</v>
      </c>
      <c r="D69" s="28">
        <v>4</v>
      </c>
      <c r="E69" t="s">
        <v>7</v>
      </c>
      <c r="F69" s="55">
        <v>-6250</v>
      </c>
      <c r="G69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69" s="28"/>
    </row>
    <row r="70" spans="1:8" x14ac:dyDescent="0.25">
      <c r="A70" s="28" t="s">
        <v>101</v>
      </c>
      <c r="B70" s="30">
        <v>43318</v>
      </c>
      <c r="C70" s="64" t="s">
        <v>61</v>
      </c>
      <c r="D70" s="28">
        <v>4</v>
      </c>
      <c r="E70" t="s">
        <v>7</v>
      </c>
      <c r="F70" s="55">
        <v>-6250</v>
      </c>
      <c r="G70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0" s="28"/>
    </row>
    <row r="71" spans="1:8" x14ac:dyDescent="0.25">
      <c r="A71" s="28" t="s">
        <v>101</v>
      </c>
      <c r="B71" s="30">
        <v>43325</v>
      </c>
      <c r="C71" s="64" t="s">
        <v>62</v>
      </c>
      <c r="D71" s="28">
        <v>4</v>
      </c>
      <c r="E71" t="s">
        <v>7</v>
      </c>
      <c r="F71" s="55">
        <v>-2500</v>
      </c>
      <c r="G71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1" s="28"/>
    </row>
    <row r="72" spans="1:8" x14ac:dyDescent="0.25">
      <c r="A72" s="28" t="s">
        <v>101</v>
      </c>
      <c r="B72" s="30">
        <v>43332</v>
      </c>
      <c r="C72" s="64" t="s">
        <v>63</v>
      </c>
      <c r="D72" s="28">
        <v>4</v>
      </c>
      <c r="E72" t="s">
        <v>7</v>
      </c>
      <c r="F72" s="55">
        <v>-2500</v>
      </c>
      <c r="G72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2" s="28"/>
    </row>
    <row r="73" spans="1:8" x14ac:dyDescent="0.25">
      <c r="A73" s="28" t="s">
        <v>101</v>
      </c>
      <c r="B73" s="30">
        <v>43339</v>
      </c>
      <c r="C73" s="64" t="s">
        <v>102</v>
      </c>
      <c r="D73" s="28">
        <v>4</v>
      </c>
      <c r="E73" t="s">
        <v>7</v>
      </c>
      <c r="F73" s="55">
        <v>-2500</v>
      </c>
      <c r="G73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3" s="28"/>
    </row>
    <row r="74" spans="1:8" x14ac:dyDescent="0.25">
      <c r="A74" s="28" t="s">
        <v>101</v>
      </c>
      <c r="B74" s="30">
        <v>43346</v>
      </c>
      <c r="C74" s="64" t="s">
        <v>103</v>
      </c>
      <c r="D74" s="28">
        <v>4</v>
      </c>
      <c r="E74" t="s">
        <v>7</v>
      </c>
      <c r="F74" s="55">
        <v>-2500</v>
      </c>
      <c r="G74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4" s="28"/>
    </row>
    <row r="75" spans="1:8" x14ac:dyDescent="0.25">
      <c r="A75" s="28" t="s">
        <v>101</v>
      </c>
      <c r="B75" s="30">
        <v>43353</v>
      </c>
      <c r="C75" s="64" t="s">
        <v>104</v>
      </c>
      <c r="D75" s="28">
        <v>4</v>
      </c>
      <c r="E75" t="s">
        <v>7</v>
      </c>
      <c r="F75" s="55">
        <v>-5000</v>
      </c>
      <c r="G75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5" s="28"/>
    </row>
    <row r="76" spans="1:8" x14ac:dyDescent="0.25">
      <c r="A76" s="28" t="s">
        <v>101</v>
      </c>
      <c r="B76" s="30">
        <v>43360</v>
      </c>
      <c r="C76" s="64" t="s">
        <v>105</v>
      </c>
      <c r="D76" s="28">
        <v>4</v>
      </c>
      <c r="E76" t="s">
        <v>7</v>
      </c>
      <c r="F76" s="55">
        <v>-5000</v>
      </c>
      <c r="G76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6" s="28"/>
    </row>
    <row r="77" spans="1:8" x14ac:dyDescent="0.25">
      <c r="A77" s="28" t="s">
        <v>101</v>
      </c>
      <c r="B77" s="30">
        <v>43367</v>
      </c>
      <c r="C77" s="64" t="s">
        <v>106</v>
      </c>
      <c r="D77" s="28">
        <v>4</v>
      </c>
      <c r="E77" t="s">
        <v>7</v>
      </c>
      <c r="F77" s="55">
        <v>-5000</v>
      </c>
      <c r="G77" s="28" t="str">
        <f>IF(T_Données[[#This Row],[Montant]]=0,"",IF(T_Données[[#This Row],[Montant]]&gt;0,"Recette",IF(COUNTIFS(T_Données[ID],T_Données[[#This Row],[ID]],T_Données[Montant],"&gt;0")&gt;0,"Dépense","En cours")))</f>
        <v>En cours</v>
      </c>
      <c r="H77" s="28"/>
    </row>
    <row r="78" spans="1:8" x14ac:dyDescent="0.25">
      <c r="A78" s="28" t="s">
        <v>97</v>
      </c>
      <c r="B78" s="30">
        <v>43178</v>
      </c>
      <c r="C78" s="64" t="s">
        <v>91</v>
      </c>
      <c r="D78" s="28">
        <v>4</v>
      </c>
      <c r="E78" t="s">
        <v>6</v>
      </c>
      <c r="F78" s="55">
        <v>60000</v>
      </c>
      <c r="G78" s="28" t="str">
        <f>IF(T_Données[[#This Row],[Montant]]=0,"",IF(T_Données[[#This Row],[Montant]]&gt;0,"Recette",IF(COUNTIFS(T_Données[ID],T_Données[[#This Row],[ID]],T_Données[Montant],"&gt;0")&gt;0,"Dépense","En cours")))</f>
        <v>Recette</v>
      </c>
      <c r="H78" s="28"/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T15"/>
  <sheetViews>
    <sheetView workbookViewId="0">
      <selection activeCell="C1" sqref="C1"/>
    </sheetView>
  </sheetViews>
  <sheetFormatPr baseColWidth="10" defaultRowHeight="15" x14ac:dyDescent="0.25"/>
  <cols>
    <col min="1" max="1" width="21" bestFit="1" customWidth="1"/>
    <col min="2" max="2" width="10.7109375" customWidth="1"/>
    <col min="3" max="5" width="6.7109375" customWidth="1"/>
    <col min="6" max="7" width="5.7109375" customWidth="1"/>
    <col min="8" max="8" width="13.7109375" customWidth="1"/>
    <col min="9" max="9" width="10.140625" customWidth="1"/>
    <col min="10" max="15" width="6.7109375" customWidth="1"/>
    <col min="16" max="16" width="13.140625" customWidth="1"/>
    <col min="17" max="17" width="9.7109375" customWidth="1"/>
    <col min="18" max="18" width="6" customWidth="1"/>
    <col min="19" max="19" width="12.7109375" customWidth="1"/>
    <col min="20" max="20" width="12.5703125" customWidth="1"/>
    <col min="21" max="21" width="8.7109375" customWidth="1"/>
    <col min="22" max="22" width="8.85546875" customWidth="1"/>
    <col min="23" max="23" width="9.85546875" customWidth="1"/>
    <col min="24" max="24" width="12.5703125" customWidth="1"/>
    <col min="25" max="33" width="10.7109375" customWidth="1"/>
    <col min="34" max="34" width="13.7109375" bestFit="1" customWidth="1"/>
    <col min="35" max="35" width="10.7109375" customWidth="1"/>
    <col min="36" max="36" width="12.7109375" bestFit="1" customWidth="1"/>
    <col min="37" max="37" width="12.5703125" bestFit="1" customWidth="1"/>
  </cols>
  <sheetData>
    <row r="1" spans="1:20" ht="144.75" customHeight="1" x14ac:dyDescent="0.25"/>
    <row r="2" spans="1:20" x14ac:dyDescent="0.25">
      <c r="A2" s="33" t="s">
        <v>77</v>
      </c>
      <c r="B2" s="33" t="s">
        <v>82</v>
      </c>
    </row>
    <row r="3" spans="1:20" x14ac:dyDescent="0.25">
      <c r="B3" t="s">
        <v>75</v>
      </c>
      <c r="H3" t="s">
        <v>80</v>
      </c>
      <c r="I3" t="s">
        <v>78</v>
      </c>
      <c r="P3" t="s">
        <v>83</v>
      </c>
      <c r="Q3" t="s">
        <v>66</v>
      </c>
      <c r="S3" t="s">
        <v>81</v>
      </c>
      <c r="T3" t="s">
        <v>35</v>
      </c>
    </row>
    <row r="4" spans="1:20" x14ac:dyDescent="0.25">
      <c r="B4" t="s">
        <v>38</v>
      </c>
      <c r="I4" t="s">
        <v>38</v>
      </c>
      <c r="Q4" t="s">
        <v>38</v>
      </c>
    </row>
    <row r="5" spans="1:20" x14ac:dyDescent="0.25">
      <c r="A5" s="33" t="s">
        <v>36</v>
      </c>
      <c r="B5" s="30" t="s">
        <v>99</v>
      </c>
      <c r="C5" s="30" t="s">
        <v>100</v>
      </c>
      <c r="D5" s="30" t="s">
        <v>39</v>
      </c>
      <c r="E5" s="30" t="s">
        <v>40</v>
      </c>
      <c r="F5" s="30" t="s">
        <v>41</v>
      </c>
      <c r="G5" s="30" t="s">
        <v>42</v>
      </c>
      <c r="I5" s="30" t="s">
        <v>39</v>
      </c>
      <c r="J5" s="30" t="s">
        <v>40</v>
      </c>
      <c r="K5" s="30" t="s">
        <v>41</v>
      </c>
      <c r="L5" s="30" t="s">
        <v>42</v>
      </c>
      <c r="M5" s="30" t="s">
        <v>43</v>
      </c>
      <c r="N5" s="30" t="s">
        <v>64</v>
      </c>
      <c r="O5" s="30" t="s">
        <v>65</v>
      </c>
      <c r="Q5" s="30" t="s">
        <v>99</v>
      </c>
      <c r="R5" s="30" t="s">
        <v>39</v>
      </c>
    </row>
    <row r="6" spans="1:20" x14ac:dyDescent="0.25">
      <c r="A6" s="34" t="s">
        <v>7</v>
      </c>
      <c r="B6" s="28">
        <v>-6250</v>
      </c>
      <c r="C6" s="28">
        <v>-21250</v>
      </c>
      <c r="D6" s="28">
        <v>-12500</v>
      </c>
      <c r="E6" s="28">
        <v>-10000</v>
      </c>
      <c r="F6" s="28"/>
      <c r="G6" s="28"/>
      <c r="H6" s="28">
        <v>-50000</v>
      </c>
      <c r="I6" s="28"/>
      <c r="J6" s="28"/>
      <c r="K6" s="28"/>
      <c r="L6" s="28"/>
      <c r="M6" s="28">
        <v>-18750</v>
      </c>
      <c r="N6" s="28">
        <v>-13750</v>
      </c>
      <c r="O6" s="28">
        <v>-17500</v>
      </c>
      <c r="P6" s="28">
        <v>-50000</v>
      </c>
      <c r="Q6" s="28">
        <v>60000</v>
      </c>
      <c r="R6" s="28"/>
      <c r="S6" s="28">
        <v>60000</v>
      </c>
      <c r="T6" s="28">
        <v>-40000</v>
      </c>
    </row>
    <row r="7" spans="1:20" x14ac:dyDescent="0.25">
      <c r="A7" s="35">
        <v>2</v>
      </c>
      <c r="B7" s="28">
        <v>-6250</v>
      </c>
      <c r="C7" s="28">
        <v>-21250</v>
      </c>
      <c r="D7" s="28">
        <v>-12500</v>
      </c>
      <c r="E7" s="28">
        <v>-10000</v>
      </c>
      <c r="F7" s="28"/>
      <c r="G7" s="28"/>
      <c r="H7" s="28">
        <v>-50000</v>
      </c>
      <c r="I7" s="28"/>
      <c r="J7" s="28"/>
      <c r="K7" s="28"/>
      <c r="L7" s="28"/>
      <c r="M7" s="28"/>
      <c r="N7" s="28"/>
      <c r="O7" s="28"/>
      <c r="P7" s="28"/>
      <c r="Q7" s="28">
        <v>60000</v>
      </c>
      <c r="R7" s="28"/>
      <c r="S7" s="28">
        <v>60000</v>
      </c>
      <c r="T7" s="28">
        <v>10000</v>
      </c>
    </row>
    <row r="8" spans="1:20" x14ac:dyDescent="0.25">
      <c r="A8" s="35">
        <v>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>
        <v>-18750</v>
      </c>
      <c r="N8" s="28">
        <v>-13750</v>
      </c>
      <c r="O8" s="28">
        <v>-17500</v>
      </c>
      <c r="P8" s="28">
        <v>-50000</v>
      </c>
      <c r="Q8" s="28"/>
      <c r="R8" s="28"/>
      <c r="S8" s="28"/>
      <c r="T8" s="28">
        <v>-50000</v>
      </c>
    </row>
    <row r="9" spans="1:20" x14ac:dyDescent="0.25">
      <c r="A9" s="34" t="s">
        <v>67</v>
      </c>
      <c r="B9" s="28"/>
      <c r="C9" s="28"/>
      <c r="D9" s="28"/>
      <c r="E9" s="28"/>
      <c r="F9" s="28"/>
      <c r="G9" s="28"/>
      <c r="H9" s="28"/>
      <c r="I9" s="28">
        <v>-4000</v>
      </c>
      <c r="J9" s="28">
        <v>-5000</v>
      </c>
      <c r="K9" s="28">
        <v>-4000</v>
      </c>
      <c r="L9" s="28">
        <v>-4000</v>
      </c>
      <c r="M9" s="28">
        <v>-5000</v>
      </c>
      <c r="N9" s="28">
        <v>-2000</v>
      </c>
      <c r="O9" s="28"/>
      <c r="P9" s="28">
        <v>-24000</v>
      </c>
      <c r="Q9" s="28"/>
      <c r="R9" s="28"/>
      <c r="S9" s="28"/>
      <c r="T9" s="28">
        <v>-24000</v>
      </c>
    </row>
    <row r="10" spans="1:20" x14ac:dyDescent="0.25">
      <c r="A10" s="35">
        <v>3</v>
      </c>
      <c r="B10" s="28"/>
      <c r="C10" s="28"/>
      <c r="D10" s="28"/>
      <c r="E10" s="28"/>
      <c r="F10" s="28"/>
      <c r="G10" s="28"/>
      <c r="H10" s="28"/>
      <c r="I10" s="28">
        <v>-4000</v>
      </c>
      <c r="J10" s="28">
        <v>-5000</v>
      </c>
      <c r="K10" s="28">
        <v>-4000</v>
      </c>
      <c r="L10" s="28">
        <v>-4000</v>
      </c>
      <c r="M10" s="28">
        <v>-5000</v>
      </c>
      <c r="N10" s="28">
        <v>-2000</v>
      </c>
      <c r="O10" s="28"/>
      <c r="P10" s="28">
        <v>-24000</v>
      </c>
      <c r="Q10" s="28"/>
      <c r="R10" s="28"/>
      <c r="S10" s="28"/>
      <c r="T10" s="28">
        <v>-24000</v>
      </c>
    </row>
    <row r="11" spans="1:20" x14ac:dyDescent="0.25">
      <c r="A11" s="34" t="s">
        <v>5</v>
      </c>
      <c r="B11" s="28"/>
      <c r="C11" s="28"/>
      <c r="D11" s="28"/>
      <c r="E11" s="28"/>
      <c r="F11" s="28"/>
      <c r="G11" s="28"/>
      <c r="H11" s="28"/>
      <c r="I11" s="28"/>
      <c r="J11" s="28">
        <v>-36000</v>
      </c>
      <c r="K11" s="28">
        <v>-13500</v>
      </c>
      <c r="L11" s="28">
        <v>-13500</v>
      </c>
      <c r="M11" s="28">
        <v>-27000</v>
      </c>
      <c r="N11" s="28"/>
      <c r="O11" s="28"/>
      <c r="P11" s="28">
        <v>-90000</v>
      </c>
      <c r="Q11" s="28"/>
      <c r="R11" s="28"/>
      <c r="S11" s="28"/>
      <c r="T11" s="28">
        <v>-90000</v>
      </c>
    </row>
    <row r="12" spans="1:20" x14ac:dyDescent="0.25">
      <c r="A12" s="35">
        <v>5</v>
      </c>
      <c r="B12" s="28"/>
      <c r="C12" s="28"/>
      <c r="D12" s="28"/>
      <c r="E12" s="28"/>
      <c r="F12" s="28"/>
      <c r="G12" s="28"/>
      <c r="H12" s="28"/>
      <c r="I12" s="28"/>
      <c r="J12" s="28">
        <v>-36000</v>
      </c>
      <c r="K12" s="28">
        <v>-13500</v>
      </c>
      <c r="L12" s="28">
        <v>-13500</v>
      </c>
      <c r="M12" s="28">
        <v>-27000</v>
      </c>
      <c r="N12" s="28"/>
      <c r="O12" s="28"/>
      <c r="P12" s="28">
        <v>-90000</v>
      </c>
      <c r="Q12" s="28"/>
      <c r="R12" s="28"/>
      <c r="S12" s="28"/>
      <c r="T12" s="28">
        <v>-90000</v>
      </c>
    </row>
    <row r="13" spans="1:20" x14ac:dyDescent="0.25">
      <c r="A13" s="34" t="s">
        <v>6</v>
      </c>
      <c r="B13" s="28"/>
      <c r="C13" s="28"/>
      <c r="D13" s="28">
        <v>-9000</v>
      </c>
      <c r="E13" s="28">
        <v>-11250</v>
      </c>
      <c r="F13" s="28">
        <v>-3000</v>
      </c>
      <c r="G13" s="28">
        <v>-6750</v>
      </c>
      <c r="H13" s="28">
        <v>-30000</v>
      </c>
      <c r="I13" s="28"/>
      <c r="J13" s="28"/>
      <c r="K13" s="28"/>
      <c r="L13" s="28"/>
      <c r="M13" s="28"/>
      <c r="N13" s="28"/>
      <c r="O13" s="28"/>
      <c r="P13" s="28"/>
      <c r="Q13" s="28"/>
      <c r="R13" s="28">
        <v>60000</v>
      </c>
      <c r="S13" s="28">
        <v>60000</v>
      </c>
      <c r="T13" s="28">
        <v>30000</v>
      </c>
    </row>
    <row r="14" spans="1:20" x14ac:dyDescent="0.25">
      <c r="A14" s="35">
        <v>4</v>
      </c>
      <c r="B14" s="28"/>
      <c r="C14" s="28"/>
      <c r="D14" s="28">
        <v>-9000</v>
      </c>
      <c r="E14" s="28">
        <v>-11250</v>
      </c>
      <c r="F14" s="28">
        <v>-3000</v>
      </c>
      <c r="G14" s="28">
        <v>-6750</v>
      </c>
      <c r="H14" s="28">
        <v>-30000</v>
      </c>
      <c r="I14" s="28"/>
      <c r="J14" s="28"/>
      <c r="K14" s="28"/>
      <c r="L14" s="28"/>
      <c r="M14" s="28"/>
      <c r="N14" s="28"/>
      <c r="O14" s="28"/>
      <c r="P14" s="28"/>
      <c r="Q14" s="28"/>
      <c r="R14" s="28">
        <v>60000</v>
      </c>
      <c r="S14" s="28">
        <v>60000</v>
      </c>
      <c r="T14" s="28">
        <v>30000</v>
      </c>
    </row>
    <row r="15" spans="1:20" x14ac:dyDescent="0.25">
      <c r="A15" s="34" t="s">
        <v>35</v>
      </c>
      <c r="B15" s="28">
        <v>-6250</v>
      </c>
      <c r="C15" s="28">
        <v>-21250</v>
      </c>
      <c r="D15" s="28">
        <v>-21500</v>
      </c>
      <c r="E15" s="28">
        <v>-21250</v>
      </c>
      <c r="F15" s="28">
        <v>-3000</v>
      </c>
      <c r="G15" s="28">
        <v>-6750</v>
      </c>
      <c r="H15" s="28">
        <v>-80000</v>
      </c>
      <c r="I15" s="28">
        <v>-4000</v>
      </c>
      <c r="J15" s="28">
        <v>-41000</v>
      </c>
      <c r="K15" s="28">
        <v>-17500</v>
      </c>
      <c r="L15" s="28">
        <v>-17500</v>
      </c>
      <c r="M15" s="28">
        <v>-50750</v>
      </c>
      <c r="N15" s="28">
        <v>-15750</v>
      </c>
      <c r="O15" s="28">
        <v>-17500</v>
      </c>
      <c r="P15" s="28">
        <v>-164000</v>
      </c>
      <c r="Q15" s="28">
        <v>60000</v>
      </c>
      <c r="R15" s="28">
        <v>60000</v>
      </c>
      <c r="S15" s="28">
        <v>120000</v>
      </c>
      <c r="T15" s="28">
        <v>-124000</v>
      </c>
    </row>
  </sheetData>
  <sortState columnSort="1" ref="A2:N10">
    <sortCondition ref="B3" customList="Dépense,En cours,Recette"/>
  </sortState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6146" r:id="rId4" name="TgbDetail">
          <controlPr autoLine="0" r:id="rId5">
            <anchor moveWithCells="1">
              <from>
                <xdr:col>0</xdr:col>
                <xdr:colOff>885825</xdr:colOff>
                <xdr:row>0</xdr:row>
                <xdr:rowOff>1514475</xdr:rowOff>
              </from>
              <to>
                <xdr:col>1</xdr:col>
                <xdr:colOff>476250</xdr:colOff>
                <xdr:row>0</xdr:row>
                <xdr:rowOff>1790700</xdr:rowOff>
              </to>
            </anchor>
          </controlPr>
        </control>
      </mc:Choice>
      <mc:Fallback>
        <control shapeId="6146" r:id="rId4" name="TgbDetail"/>
      </mc:Fallback>
    </mc:AlternateContent>
    <mc:AlternateContent xmlns:mc="http://schemas.openxmlformats.org/markup-compatibility/2006">
      <mc:Choice Requires="x14">
        <control shapeId="6145" r:id="rId6" name="CbxAnnuel">
          <controlPr autoLine="0" r:id="rId7">
            <anchor moveWithCells="1">
              <from>
                <xdr:col>0</xdr:col>
                <xdr:colOff>85725</xdr:colOff>
                <xdr:row>0</xdr:row>
                <xdr:rowOff>1543050</xdr:rowOff>
              </from>
              <to>
                <xdr:col>0</xdr:col>
                <xdr:colOff>790575</xdr:colOff>
                <xdr:row>0</xdr:row>
                <xdr:rowOff>1771650</xdr:rowOff>
              </to>
            </anchor>
          </controlPr>
        </control>
      </mc:Choice>
      <mc:Fallback>
        <control shapeId="6145" r:id="rId6" name="CbxAnnuel"/>
      </mc:Fallback>
    </mc:AlternateContent>
  </controls>
  <extLst>
    <ext xmlns:x14="http://schemas.microsoft.com/office/spreadsheetml/2009/9/main" uri="{A8765BA9-456A-4dab-B4F3-ACF838C121DE}">
      <x14:slicerList>
        <x14:slicer r:id="rId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culture</vt:lpstr>
      <vt:lpstr>Param</vt:lpstr>
      <vt:lpstr>Données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</dc:creator>
  <cp:lastModifiedBy>Eric</cp:lastModifiedBy>
  <dcterms:created xsi:type="dcterms:W3CDTF">2018-07-02T10:50:00Z</dcterms:created>
  <dcterms:modified xsi:type="dcterms:W3CDTF">2018-07-20T08:21:58Z</dcterms:modified>
</cp:coreProperties>
</file>