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35" windowWidth="20115" windowHeight="5970"/>
  </bookViews>
  <sheets>
    <sheet name="base" sheetId="1" r:id="rId1"/>
    <sheet name="janvier" sheetId="2" r:id="rId2"/>
    <sheet name="février" sheetId="3" r:id="rId3"/>
    <sheet name="mars" sheetId="4" r:id="rId4"/>
    <sheet name="avril" sheetId="5" r:id="rId5"/>
    <sheet name="mai" sheetId="6" r:id="rId6"/>
    <sheet name="juin" sheetId="7" r:id="rId7"/>
    <sheet name="juillet" sheetId="8" r:id="rId8"/>
  </sheets>
  <calcPr calcId="114210"/>
</workbook>
</file>

<file path=xl/calcChain.xml><?xml version="1.0" encoding="utf-8"?>
<calcChain xmlns="http://schemas.openxmlformats.org/spreadsheetml/2006/main">
  <c r="F30" i="3" l="1"/>
  <c r="F30" i="4"/>
  <c r="F30" i="5"/>
  <c r="F30" i="6"/>
  <c r="F30" i="7"/>
  <c r="F30" i="8"/>
  <c r="F30" i="2"/>
  <c r="E15" i="4"/>
  <c r="E15" i="5"/>
  <c r="E15" i="6"/>
  <c r="E15" i="7"/>
  <c r="E15" i="8"/>
  <c r="E15" i="3"/>
  <c r="E15" i="2"/>
  <c r="H80" i="8"/>
  <c r="H79" i="8"/>
  <c r="F78" i="8"/>
  <c r="H78" i="8"/>
  <c r="F77" i="8"/>
  <c r="H77" i="8"/>
  <c r="H76" i="8"/>
  <c r="F75" i="8"/>
  <c r="H75" i="8"/>
  <c r="F74" i="8"/>
  <c r="H74" i="8"/>
  <c r="F50" i="8"/>
  <c r="F49" i="8"/>
  <c r="F45" i="8"/>
  <c r="F43" i="8"/>
  <c r="F66" i="8"/>
  <c r="E65" i="8"/>
  <c r="F68" i="8"/>
  <c r="H80" i="7"/>
  <c r="H79" i="7"/>
  <c r="F78" i="7"/>
  <c r="H78" i="7"/>
  <c r="F77" i="7"/>
  <c r="H77" i="7"/>
  <c r="H76" i="7"/>
  <c r="F75" i="7"/>
  <c r="H75" i="7"/>
  <c r="F74" i="7"/>
  <c r="H74" i="7"/>
  <c r="F50" i="7"/>
  <c r="F49" i="7"/>
  <c r="F45" i="7"/>
  <c r="F43" i="7"/>
  <c r="F66" i="7"/>
  <c r="E65" i="7"/>
  <c r="F68" i="7"/>
  <c r="H80" i="6"/>
  <c r="H79" i="6"/>
  <c r="F78" i="6"/>
  <c r="H78" i="6"/>
  <c r="F77" i="6"/>
  <c r="H77" i="6"/>
  <c r="H76" i="6"/>
  <c r="F75" i="6"/>
  <c r="H75" i="6"/>
  <c r="F74" i="6"/>
  <c r="H74" i="6"/>
  <c r="F50" i="6"/>
  <c r="F49" i="6"/>
  <c r="F45" i="6"/>
  <c r="F43" i="6"/>
  <c r="F66" i="6"/>
  <c r="E65" i="6"/>
  <c r="H80" i="5"/>
  <c r="H79" i="5"/>
  <c r="F78" i="5"/>
  <c r="H78" i="5"/>
  <c r="F77" i="5"/>
  <c r="H77" i="5"/>
  <c r="H76" i="5"/>
  <c r="F75" i="5"/>
  <c r="H75" i="5"/>
  <c r="F74" i="5"/>
  <c r="H74" i="5"/>
  <c r="F50" i="5"/>
  <c r="F49" i="5"/>
  <c r="F45" i="5"/>
  <c r="F43" i="5"/>
  <c r="F66" i="5"/>
  <c r="E65" i="5"/>
  <c r="F68" i="5"/>
  <c r="H80" i="4"/>
  <c r="H79" i="4"/>
  <c r="F78" i="4"/>
  <c r="H78" i="4"/>
  <c r="F77" i="4"/>
  <c r="H77" i="4"/>
  <c r="H76" i="4"/>
  <c r="F75" i="4"/>
  <c r="H75" i="4"/>
  <c r="F74" i="4"/>
  <c r="H74" i="4"/>
  <c r="F50" i="4"/>
  <c r="F49" i="4"/>
  <c r="F45" i="4"/>
  <c r="F43" i="4"/>
  <c r="F66" i="4"/>
  <c r="E65" i="4"/>
  <c r="H80" i="3"/>
  <c r="H79" i="3"/>
  <c r="F78" i="3"/>
  <c r="H78" i="3"/>
  <c r="F77" i="3"/>
  <c r="H77" i="3"/>
  <c r="H76" i="3"/>
  <c r="F75" i="3"/>
  <c r="H75" i="3"/>
  <c r="F74" i="3"/>
  <c r="H74" i="3"/>
  <c r="F50" i="3"/>
  <c r="F49" i="3"/>
  <c r="F45" i="3"/>
  <c r="F43" i="3"/>
  <c r="F66" i="3"/>
  <c r="E65" i="3"/>
  <c r="F68" i="3"/>
  <c r="E65" i="2"/>
  <c r="F43" i="2"/>
  <c r="F45" i="2"/>
  <c r="F49" i="2"/>
  <c r="F50" i="2"/>
  <c r="F66" i="2"/>
  <c r="F68" i="2"/>
  <c r="H80" i="2"/>
  <c r="H79" i="2"/>
  <c r="F78" i="2"/>
  <c r="H78" i="2"/>
  <c r="F77" i="2"/>
  <c r="H77" i="2"/>
  <c r="H76" i="2"/>
  <c r="F75" i="2"/>
  <c r="H75" i="2"/>
  <c r="F74" i="2"/>
  <c r="H74" i="2"/>
  <c r="F68" i="6"/>
  <c r="F68" i="4"/>
</calcChain>
</file>

<file path=xl/sharedStrings.xml><?xml version="1.0" encoding="utf-8"?>
<sst xmlns="http://schemas.openxmlformats.org/spreadsheetml/2006/main" count="436" uniqueCount="57">
  <si>
    <t>Budget d'aide matérielle</t>
  </si>
  <si>
    <t>Mois :</t>
  </si>
  <si>
    <t>Année :</t>
  </si>
  <si>
    <t>AS :</t>
  </si>
  <si>
    <t>Bénéficiaire :</t>
  </si>
  <si>
    <t>No dossier :</t>
  </si>
  <si>
    <t>Adresse :</t>
  </si>
  <si>
    <t>Domicile LFA :</t>
  </si>
  <si>
    <t>Domicile LaSoc :</t>
  </si>
  <si>
    <t>Etat civil :</t>
  </si>
  <si>
    <t>Date de naissance :</t>
  </si>
  <si>
    <t>Commune d'origine :</t>
  </si>
  <si>
    <t>Canton origine :</t>
  </si>
  <si>
    <t>Pays :</t>
  </si>
  <si>
    <t>Nombre de personnes dans le ménage :</t>
  </si>
  <si>
    <t>Nombre de personnes aidées :</t>
  </si>
  <si>
    <t>Année de création :</t>
  </si>
  <si>
    <t>Article :</t>
  </si>
  <si>
    <t>Perçu/payé par le bénéficiaire</t>
  </si>
  <si>
    <t>Perçu/payé par le service</t>
  </si>
  <si>
    <t>Droit selon les normes</t>
  </si>
  <si>
    <t>Supplément compte sans garantie</t>
  </si>
  <si>
    <t>Groupe</t>
  </si>
  <si>
    <t>Compte</t>
  </si>
  <si>
    <t>Revenus</t>
  </si>
  <si>
    <t>Suppléments</t>
  </si>
  <si>
    <t>Besoins fondamentaux</t>
  </si>
  <si>
    <t>Forfait</t>
  </si>
  <si>
    <t>Nourriture, boissons, argent de poche, vêtements, articles pour bébés, chaussures, linges, consommation d'énergie, nettoyages, entretien de l'appartement et des vêtements, taxes déchets, achat de menus articles courants, frais de santé (sans la franchise : médicaments non remboursés par la caisse maladie d'usage courant), prime LCA, frais de transports (y.c. abonnement demi tarif : transports publics locaux) entretien vélo/vélomoteur, communication à distance (téléphone-timbres), loisirs et formation (concessions radio TV rt téléréseau, sport, journaux, jeux, livres, tabac, cinéma, animaux domestiques, frais d'écolage, fournitures scolaires etc.), soins corporels, équipement personnel, boissons prises à l'extérieur, autres (cadeaux, cotisations) assurance ménage</t>
  </si>
  <si>
    <t>Primes LCA</t>
  </si>
  <si>
    <t>Diminution si non-collaboration (-15 %)</t>
  </si>
  <si>
    <t>Total du forfait :</t>
  </si>
  <si>
    <t>Frais de logement</t>
  </si>
  <si>
    <t>Frais de location ou int. Hyp. Sans amortissement</t>
  </si>
  <si>
    <t>L</t>
  </si>
  <si>
    <t>Charges locatives</t>
  </si>
  <si>
    <t xml:space="preserve">Total des frais de logement : </t>
  </si>
  <si>
    <t>Frais médicaux</t>
  </si>
  <si>
    <t>(uniquement sur présentation des justificatifs)(art. 11 ACE 2.5.06)</t>
  </si>
  <si>
    <t>LAMAL</t>
  </si>
  <si>
    <t>PM</t>
  </si>
  <si>
    <t>./. Subvention LAMAL</t>
  </si>
  <si>
    <t>LCA</t>
  </si>
  <si>
    <t>E</t>
  </si>
  <si>
    <t>Dcpte part.</t>
  </si>
  <si>
    <t>M</t>
  </si>
  <si>
    <t>Total des frais médicaux</t>
  </si>
  <si>
    <t>Prestations circonstancielles</t>
  </si>
  <si>
    <t xml:space="preserve">Total des revenus </t>
  </si>
  <si>
    <t>Total des charges selon les normes</t>
  </si>
  <si>
    <r>
      <t>Solde (</t>
    </r>
    <r>
      <rPr>
        <sz val="11"/>
        <color indexed="10"/>
        <rFont val="Calibri"/>
        <family val="2"/>
      </rPr>
      <t>- = découvert</t>
    </r>
    <r>
      <rPr>
        <sz val="11"/>
        <color theme="1"/>
        <rFont val="Calibri"/>
        <family val="2"/>
        <scheme val="minor"/>
      </rPr>
      <t xml:space="preserve"> / + = excédent)</t>
    </r>
  </si>
  <si>
    <t>Montant en faveur du bénéficaire :</t>
  </si>
  <si>
    <t>Solde du compte d'aide matérielle à fin :</t>
  </si>
  <si>
    <t>Solde du compte sans garantie à fin :</t>
  </si>
  <si>
    <t>Dette totale</t>
  </si>
  <si>
    <t>Pièce comptable</t>
  </si>
  <si>
    <t>Salaire mensuel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</si>
</sst>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mmmm\ yyyy"/>
  </numFmts>
  <fonts count="7" x14ac:knownFonts="1">
    <font>
      <sz val="11"/>
      <color theme="1"/>
      <name val="Calibri"/>
      <family val="2"/>
      <scheme val="minor"/>
    </font>
    <font>
      <sz val="11"/>
      <color indexed="10"/>
      <name val="Calibri"/>
      <family val="2"/>
    </font>
    <font>
      <b/>
      <sz val="11"/>
      <color indexed="8"/>
      <name val="Calibri"/>
      <family val="2"/>
    </font>
    <font>
      <b/>
      <sz val="16"/>
      <color indexed="8"/>
      <name val="Calibri"/>
      <family val="2"/>
    </font>
    <font>
      <b/>
      <sz val="10"/>
      <color indexed="8"/>
      <name val="Calibri"/>
      <family val="2"/>
    </font>
    <font>
      <b/>
      <sz val="12"/>
      <color indexed="8"/>
      <name val="Calibri"/>
      <family val="2"/>
    </font>
    <font>
      <sz val="6"/>
      <color indexed="8"/>
      <name val="Calibri"/>
      <family val="2"/>
    </font>
  </fonts>
  <fills count="3">
    <fill>
      <patternFill patternType="none"/>
    </fill>
    <fill>
      <patternFill patternType="gray125"/>
    </fill>
    <fill>
      <patternFill patternType="solid">
        <fgColor indexed="42"/>
        <bgColor indexed="64"/>
      </patternFill>
    </fill>
  </fills>
  <borders count="13">
    <border>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top style="thin">
        <color indexed="64"/>
      </top>
      <bottom style="double">
        <color indexed="64"/>
      </bottom>
      <diagonal/>
    </border>
    <border>
      <left style="dashed">
        <color indexed="64"/>
      </left>
      <right style="dashed">
        <color indexed="64"/>
      </right>
      <top style="dashed">
        <color indexed="64"/>
      </top>
      <bottom/>
      <diagonal/>
    </border>
    <border>
      <left style="dashed">
        <color indexed="64"/>
      </left>
      <right style="dashed">
        <color indexed="64"/>
      </right>
      <top/>
      <bottom/>
      <diagonal/>
    </border>
    <border>
      <left style="dashed">
        <color indexed="64"/>
      </left>
      <right style="dashed">
        <color indexed="64"/>
      </right>
      <top/>
      <bottom style="dashed">
        <color indexed="64"/>
      </bottom>
      <diagonal/>
    </border>
  </borders>
  <cellStyleXfs count="1">
    <xf numFmtId="0" fontId="0" fillId="0" borderId="0"/>
  </cellStyleXfs>
  <cellXfs count="30">
    <xf numFmtId="0" fontId="0" fillId="0" borderId="0" xfId="0"/>
    <xf numFmtId="0" fontId="2" fillId="0" borderId="0" xfId="0" applyFont="1"/>
    <xf numFmtId="0" fontId="2" fillId="0" borderId="0" xfId="0" applyFont="1" applyAlignment="1">
      <alignment vertical="top" wrapText="1"/>
    </xf>
    <xf numFmtId="0" fontId="4" fillId="0" borderId="0" xfId="0" applyFont="1" applyAlignment="1">
      <alignment vertical="top" wrapText="1"/>
    </xf>
    <xf numFmtId="0" fontId="0" fillId="0" borderId="0" xfId="0" applyBorder="1"/>
    <xf numFmtId="0" fontId="5" fillId="0" borderId="1" xfId="0" applyFont="1" applyBorder="1"/>
    <xf numFmtId="0" fontId="0" fillId="0" borderId="2" xfId="0" applyBorder="1"/>
    <xf numFmtId="0" fontId="0" fillId="0" borderId="3" xfId="0" applyBorder="1"/>
    <xf numFmtId="0" fontId="0" fillId="0" borderId="4" xfId="0" applyBorder="1"/>
    <xf numFmtId="0" fontId="0" fillId="0" borderId="5" xfId="0" applyBorder="1"/>
    <xf numFmtId="0" fontId="6" fillId="0" borderId="0" xfId="0" applyFont="1" applyBorder="1" applyAlignment="1">
      <alignment vertical="top" wrapText="1"/>
    </xf>
    <xf numFmtId="0" fontId="6" fillId="0" borderId="4" xfId="0" applyFont="1" applyBorder="1" applyAlignment="1">
      <alignment vertical="top" wrapText="1"/>
    </xf>
    <xf numFmtId="0" fontId="2" fillId="0" borderId="6" xfId="0" applyFont="1" applyBorder="1"/>
    <xf numFmtId="0" fontId="2" fillId="0" borderId="7" xfId="0" applyFont="1" applyBorder="1"/>
    <xf numFmtId="0" fontId="2" fillId="0" borderId="8" xfId="0" applyFont="1" applyBorder="1"/>
    <xf numFmtId="0" fontId="2" fillId="0" borderId="0" xfId="0" applyFont="1" applyBorder="1"/>
    <xf numFmtId="0" fontId="2" fillId="0" borderId="2" xfId="0" applyFont="1" applyBorder="1"/>
    <xf numFmtId="0" fontId="2" fillId="0" borderId="9" xfId="0" applyFont="1" applyBorder="1"/>
    <xf numFmtId="14" fontId="0" fillId="0" borderId="0" xfId="0" applyNumberFormat="1"/>
    <xf numFmtId="165" fontId="0" fillId="2" borderId="0" xfId="0" applyNumberFormat="1" applyFill="1"/>
    <xf numFmtId="0" fontId="6" fillId="0" borderId="5" xfId="0" applyFont="1" applyBorder="1" applyAlignment="1">
      <alignment horizontal="centerContinuous" vertical="top" wrapText="1"/>
    </xf>
    <xf numFmtId="0" fontId="6" fillId="0" borderId="0" xfId="0" applyFont="1" applyBorder="1" applyAlignment="1">
      <alignment horizontal="centerContinuous" vertical="top" wrapText="1"/>
    </xf>
    <xf numFmtId="0" fontId="6" fillId="0" borderId="4" xfId="0" applyFont="1" applyBorder="1" applyAlignment="1">
      <alignment horizontal="centerContinuous" vertical="top" wrapText="1"/>
    </xf>
    <xf numFmtId="0" fontId="3" fillId="0" borderId="0" xfId="0" applyFont="1" applyAlignment="1">
      <alignment horizontal="center" vertical="top"/>
    </xf>
    <xf numFmtId="0" fontId="2" fillId="0" borderId="10" xfId="0" applyFont="1" applyBorder="1" applyAlignment="1">
      <alignment vertical="center" textRotation="90"/>
    </xf>
    <xf numFmtId="0" fontId="2" fillId="0" borderId="11" xfId="0" applyFont="1" applyBorder="1" applyAlignment="1">
      <alignment vertical="center" textRotation="90"/>
    </xf>
    <xf numFmtId="0" fontId="2" fillId="0" borderId="12" xfId="0" applyFont="1" applyBorder="1" applyAlignment="1">
      <alignment vertical="center" textRotation="90"/>
    </xf>
    <xf numFmtId="0" fontId="6" fillId="0" borderId="5" xfId="0" applyFont="1" applyBorder="1" applyAlignment="1">
      <alignment vertical="top" wrapText="1"/>
    </xf>
    <xf numFmtId="0" fontId="6" fillId="0" borderId="0" xfId="0" applyFont="1" applyBorder="1" applyAlignment="1">
      <alignment vertical="top" wrapText="1"/>
    </xf>
    <xf numFmtId="0" fontId="6" fillId="0" borderId="4"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35"/>
  <sheetViews>
    <sheetView tabSelected="1" workbookViewId="0">
      <selection activeCell="C6" sqref="C6"/>
    </sheetView>
  </sheetViews>
  <sheetFormatPr baseColWidth="10" defaultRowHeight="15" x14ac:dyDescent="0.25"/>
  <cols>
    <col min="1" max="1" width="15.140625" customWidth="1"/>
  </cols>
  <sheetData>
    <row r="1" spans="1:4" ht="15.75" x14ac:dyDescent="0.25">
      <c r="A1" t="s">
        <v>56</v>
      </c>
      <c r="C1" s="5" t="s">
        <v>27</v>
      </c>
    </row>
    <row r="2" spans="1:4" x14ac:dyDescent="0.25">
      <c r="A2" s="18">
        <v>40909</v>
      </c>
      <c r="B2">
        <v>4200</v>
      </c>
      <c r="C2" s="18">
        <v>40909</v>
      </c>
      <c r="D2">
        <v>977</v>
      </c>
    </row>
    <row r="3" spans="1:4" x14ac:dyDescent="0.25">
      <c r="A3" s="18">
        <v>41760</v>
      </c>
      <c r="B3">
        <v>4300</v>
      </c>
      <c r="C3" s="18">
        <v>41699</v>
      </c>
      <c r="D3">
        <v>987</v>
      </c>
    </row>
    <row r="21" spans="1:8" x14ac:dyDescent="0.25">
      <c r="A21" t="s">
        <v>25</v>
      </c>
    </row>
    <row r="22" spans="1:8" x14ac:dyDescent="0.25">
      <c r="B22" s="6"/>
      <c r="C22" s="7"/>
    </row>
    <row r="23" spans="1:8" ht="15" customHeight="1" x14ac:dyDescent="0.25">
      <c r="A23" s="20" t="s">
        <v>28</v>
      </c>
      <c r="B23" s="21"/>
      <c r="C23" s="22"/>
    </row>
    <row r="24" spans="1:8" x14ac:dyDescent="0.25">
      <c r="A24" s="9" t="s">
        <v>29</v>
      </c>
      <c r="B24" s="10"/>
      <c r="C24" s="11"/>
    </row>
    <row r="25" spans="1:8" x14ac:dyDescent="0.25">
      <c r="A25" s="9" t="s">
        <v>30</v>
      </c>
      <c r="B25" s="4"/>
      <c r="C25" s="8"/>
    </row>
    <row r="26" spans="1:8" x14ac:dyDescent="0.25">
      <c r="A26" s="12" t="s">
        <v>31</v>
      </c>
      <c r="B26" s="13"/>
      <c r="C26" s="14"/>
    </row>
    <row r="27" spans="1:8" ht="15.75" x14ac:dyDescent="0.25">
      <c r="A27" s="5" t="s">
        <v>32</v>
      </c>
      <c r="B27" s="6"/>
      <c r="C27" s="6"/>
      <c r="H27">
        <v>1250</v>
      </c>
    </row>
    <row r="28" spans="1:8" x14ac:dyDescent="0.25">
      <c r="A28" s="9" t="s">
        <v>33</v>
      </c>
      <c r="B28" s="4"/>
      <c r="C28" s="4"/>
      <c r="H28">
        <v>127</v>
      </c>
    </row>
    <row r="29" spans="1:8" x14ac:dyDescent="0.25">
      <c r="A29" s="9" t="s">
        <v>35</v>
      </c>
      <c r="B29" s="4"/>
      <c r="C29" s="4"/>
    </row>
    <row r="30" spans="1:8" x14ac:dyDescent="0.25">
      <c r="A30" s="12" t="s">
        <v>36</v>
      </c>
      <c r="B30" s="13"/>
      <c r="C30" s="13"/>
    </row>
    <row r="32" spans="1:8" ht="15.75" x14ac:dyDescent="0.25">
      <c r="A32" s="5" t="s">
        <v>37</v>
      </c>
      <c r="B32" s="16" t="s">
        <v>38</v>
      </c>
      <c r="C32" s="6"/>
    </row>
    <row r="33" spans="1:8" x14ac:dyDescent="0.25">
      <c r="A33" s="9"/>
      <c r="B33" s="4"/>
      <c r="C33" s="4" t="s">
        <v>39</v>
      </c>
      <c r="H33">
        <v>358</v>
      </c>
    </row>
    <row r="34" spans="1:8" x14ac:dyDescent="0.25">
      <c r="A34" s="9" t="s">
        <v>41</v>
      </c>
      <c r="B34" s="4"/>
      <c r="C34" s="4"/>
      <c r="H34">
        <v>237</v>
      </c>
    </row>
    <row r="35" spans="1:8" x14ac:dyDescent="0.25">
      <c r="A35" s="9"/>
      <c r="B35" s="4"/>
      <c r="C35" s="4" t="s">
        <v>42</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3" max="3" width="11.5703125" bestFit="1"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41640</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4200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977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4200</v>
      </c>
    </row>
    <row r="66" spans="2:8" customFormat="1" x14ac:dyDescent="0.25">
      <c r="B66" t="s">
        <v>49</v>
      </c>
      <c r="F66">
        <f>SUM(F30:F65)</f>
        <v>2949</v>
      </c>
    </row>
    <row r="68" spans="2:8" customFormat="1" x14ac:dyDescent="0.25">
      <c r="B68" t="s">
        <v>50</v>
      </c>
      <c r="F68">
        <f>E65-F66</f>
        <v>1251</v>
      </c>
    </row>
    <row r="70" spans="2:8" customFormat="1" x14ac:dyDescent="0.25">
      <c r="B70" t="s">
        <v>51</v>
      </c>
    </row>
    <row r="74" spans="2:8" customFormat="1" x14ac:dyDescent="0.25">
      <c r="B74" t="s">
        <v>52</v>
      </c>
      <c r="F74">
        <f>C2-1</f>
        <v>41639</v>
      </c>
      <c r="H74">
        <f t="shared" ref="H74:H80" si="0">SUM(F74:G74)</f>
        <v>41639</v>
      </c>
    </row>
    <row r="75" spans="2:8" customFormat="1" x14ac:dyDescent="0.25">
      <c r="B75" t="s">
        <v>52</v>
      </c>
      <c r="F75">
        <f>C2</f>
        <v>41640</v>
      </c>
      <c r="H75">
        <f t="shared" si="0"/>
        <v>41640</v>
      </c>
    </row>
    <row r="76" spans="2:8" customFormat="1" x14ac:dyDescent="0.25">
      <c r="H76">
        <f t="shared" si="0"/>
        <v>0</v>
      </c>
    </row>
    <row r="77" spans="2:8" customFormat="1" x14ac:dyDescent="0.25">
      <c r="B77" t="s">
        <v>53</v>
      </c>
      <c r="F77">
        <f>C2-1</f>
        <v>41639</v>
      </c>
      <c r="H77">
        <f t="shared" si="0"/>
        <v>41639</v>
      </c>
    </row>
    <row r="78" spans="2:8" customFormat="1" x14ac:dyDescent="0.25">
      <c r="B78" t="s">
        <v>53</v>
      </c>
      <c r="F78">
        <f>C2</f>
        <v>41640</v>
      </c>
      <c r="H78">
        <f t="shared" si="0"/>
        <v>41640</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41671</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4200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977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4200</v>
      </c>
    </row>
    <row r="66" spans="2:8" customFormat="1" x14ac:dyDescent="0.25">
      <c r="B66" t="s">
        <v>49</v>
      </c>
      <c r="F66">
        <f>SUM(F30:F65)</f>
        <v>2949</v>
      </c>
    </row>
    <row r="68" spans="2:8" customFormat="1" x14ac:dyDescent="0.25">
      <c r="B68" t="s">
        <v>50</v>
      </c>
      <c r="F68">
        <f>E65-F66</f>
        <v>1251</v>
      </c>
    </row>
    <row r="70" spans="2:8" customFormat="1" x14ac:dyDescent="0.25">
      <c r="B70" t="s">
        <v>51</v>
      </c>
    </row>
    <row r="74" spans="2:8" customFormat="1" x14ac:dyDescent="0.25">
      <c r="B74" t="s">
        <v>52</v>
      </c>
      <c r="F74">
        <f>C2-1</f>
        <v>41670</v>
      </c>
      <c r="H74">
        <f t="shared" ref="H74:H80" si="0">SUM(F74:G74)</f>
        <v>41670</v>
      </c>
    </row>
    <row r="75" spans="2:8" customFormat="1" x14ac:dyDescent="0.25">
      <c r="B75" t="s">
        <v>52</v>
      </c>
      <c r="F75">
        <f>C2</f>
        <v>41671</v>
      </c>
      <c r="H75">
        <f t="shared" si="0"/>
        <v>41671</v>
      </c>
    </row>
    <row r="76" spans="2:8" customFormat="1" x14ac:dyDescent="0.25">
      <c r="H76">
        <f t="shared" si="0"/>
        <v>0</v>
      </c>
    </row>
    <row r="77" spans="2:8" customFormat="1" x14ac:dyDescent="0.25">
      <c r="B77" t="s">
        <v>53</v>
      </c>
      <c r="F77">
        <f>C2-1</f>
        <v>41670</v>
      </c>
      <c r="H77">
        <f t="shared" si="0"/>
        <v>41670</v>
      </c>
    </row>
    <row r="78" spans="2:8" customFormat="1" x14ac:dyDescent="0.25">
      <c r="B78" t="s">
        <v>53</v>
      </c>
      <c r="F78">
        <f>C2</f>
        <v>41671</v>
      </c>
      <c r="H78">
        <f t="shared" si="0"/>
        <v>41671</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41699</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4200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987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4200</v>
      </c>
    </row>
    <row r="66" spans="2:8" customFormat="1" x14ac:dyDescent="0.25">
      <c r="B66" t="s">
        <v>49</v>
      </c>
      <c r="F66">
        <f>SUM(F30:F65)</f>
        <v>2959</v>
      </c>
    </row>
    <row r="68" spans="2:8" customFormat="1" x14ac:dyDescent="0.25">
      <c r="B68" t="s">
        <v>50</v>
      </c>
      <c r="F68">
        <f>E65-F66</f>
        <v>1241</v>
      </c>
    </row>
    <row r="70" spans="2:8" customFormat="1" x14ac:dyDescent="0.25">
      <c r="B70" t="s">
        <v>51</v>
      </c>
    </row>
    <row r="74" spans="2:8" customFormat="1" x14ac:dyDescent="0.25">
      <c r="B74" t="s">
        <v>52</v>
      </c>
      <c r="F74">
        <f>C2-1</f>
        <v>41698</v>
      </c>
      <c r="H74">
        <f t="shared" ref="H74:H80" si="0">SUM(F74:G74)</f>
        <v>41698</v>
      </c>
    </row>
    <row r="75" spans="2:8" customFormat="1" x14ac:dyDescent="0.25">
      <c r="B75" t="s">
        <v>52</v>
      </c>
      <c r="F75">
        <f>C2</f>
        <v>41699</v>
      </c>
      <c r="H75">
        <f t="shared" si="0"/>
        <v>41699</v>
      </c>
    </row>
    <row r="76" spans="2:8" customFormat="1" x14ac:dyDescent="0.25">
      <c r="H76">
        <f t="shared" si="0"/>
        <v>0</v>
      </c>
    </row>
    <row r="77" spans="2:8" customFormat="1" x14ac:dyDescent="0.25">
      <c r="B77" t="s">
        <v>53</v>
      </c>
      <c r="F77">
        <f>C2-1</f>
        <v>41698</v>
      </c>
      <c r="H77">
        <f t="shared" si="0"/>
        <v>41698</v>
      </c>
    </row>
    <row r="78" spans="2:8" customFormat="1" x14ac:dyDescent="0.25">
      <c r="B78" t="s">
        <v>53</v>
      </c>
      <c r="F78">
        <f>C2</f>
        <v>41699</v>
      </c>
      <c r="H78">
        <f t="shared" si="0"/>
        <v>41699</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41730</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4200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987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4200</v>
      </c>
    </row>
    <row r="66" spans="2:8" customFormat="1" x14ac:dyDescent="0.25">
      <c r="B66" t="s">
        <v>49</v>
      </c>
      <c r="F66">
        <f>SUM(F30:F65)</f>
        <v>2959</v>
      </c>
    </row>
    <row r="68" spans="2:8" customFormat="1" x14ac:dyDescent="0.25">
      <c r="B68" t="s">
        <v>50</v>
      </c>
      <c r="F68">
        <f>E65-F66</f>
        <v>1241</v>
      </c>
    </row>
    <row r="70" spans="2:8" customFormat="1" x14ac:dyDescent="0.25">
      <c r="B70" t="s">
        <v>51</v>
      </c>
    </row>
    <row r="74" spans="2:8" customFormat="1" x14ac:dyDescent="0.25">
      <c r="B74" t="s">
        <v>52</v>
      </c>
      <c r="F74">
        <f>C2-1</f>
        <v>41729</v>
      </c>
      <c r="H74">
        <f t="shared" ref="H74:H80" si="0">SUM(F74:G74)</f>
        <v>41729</v>
      </c>
    </row>
    <row r="75" spans="2:8" customFormat="1" x14ac:dyDescent="0.25">
      <c r="B75" t="s">
        <v>52</v>
      </c>
      <c r="F75">
        <f>C2</f>
        <v>41730</v>
      </c>
      <c r="H75">
        <f t="shared" si="0"/>
        <v>41730</v>
      </c>
    </row>
    <row r="76" spans="2:8" customFormat="1" x14ac:dyDescent="0.25">
      <c r="H76">
        <f t="shared" si="0"/>
        <v>0</v>
      </c>
    </row>
    <row r="77" spans="2:8" customFormat="1" x14ac:dyDescent="0.25">
      <c r="B77" t="s">
        <v>53</v>
      </c>
      <c r="F77">
        <f>C2-1</f>
        <v>41729</v>
      </c>
      <c r="H77">
        <f t="shared" si="0"/>
        <v>41729</v>
      </c>
    </row>
    <row r="78" spans="2:8" customFormat="1" x14ac:dyDescent="0.25">
      <c r="B78" t="s">
        <v>53</v>
      </c>
      <c r="F78">
        <f>C2</f>
        <v>41730</v>
      </c>
      <c r="H78">
        <f t="shared" si="0"/>
        <v>41730</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41760</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4300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987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4300</v>
      </c>
    </row>
    <row r="66" spans="2:8" customFormat="1" x14ac:dyDescent="0.25">
      <c r="B66" t="s">
        <v>49</v>
      </c>
      <c r="F66">
        <f>SUM(F30:F65)</f>
        <v>2959</v>
      </c>
    </row>
    <row r="68" spans="2:8" customFormat="1" x14ac:dyDescent="0.25">
      <c r="B68" t="s">
        <v>50</v>
      </c>
      <c r="F68">
        <f>E65-F66</f>
        <v>1341</v>
      </c>
    </row>
    <row r="70" spans="2:8" customFormat="1" x14ac:dyDescent="0.25">
      <c r="B70" t="s">
        <v>51</v>
      </c>
    </row>
    <row r="74" spans="2:8" customFormat="1" x14ac:dyDescent="0.25">
      <c r="B74" t="s">
        <v>52</v>
      </c>
      <c r="F74">
        <f>C2-1</f>
        <v>41759</v>
      </c>
      <c r="H74">
        <f t="shared" ref="H74:H80" si="0">SUM(F74:G74)</f>
        <v>41759</v>
      </c>
    </row>
    <row r="75" spans="2:8" customFormat="1" x14ac:dyDescent="0.25">
      <c r="B75" t="s">
        <v>52</v>
      </c>
      <c r="F75">
        <f>C2</f>
        <v>41760</v>
      </c>
      <c r="H75">
        <f t="shared" si="0"/>
        <v>41760</v>
      </c>
    </row>
    <row r="76" spans="2:8" customFormat="1" x14ac:dyDescent="0.25">
      <c r="H76">
        <f t="shared" si="0"/>
        <v>0</v>
      </c>
    </row>
    <row r="77" spans="2:8" customFormat="1" x14ac:dyDescent="0.25">
      <c r="B77" t="s">
        <v>53</v>
      </c>
      <c r="F77">
        <f>C2-1</f>
        <v>41759</v>
      </c>
      <c r="H77">
        <f t="shared" si="0"/>
        <v>41759</v>
      </c>
    </row>
    <row r="78" spans="2:8" customFormat="1" x14ac:dyDescent="0.25">
      <c r="B78" t="s">
        <v>53</v>
      </c>
      <c r="F78">
        <f>C2</f>
        <v>41760</v>
      </c>
      <c r="H78">
        <f t="shared" si="0"/>
        <v>41760</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41791</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4300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987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4300</v>
      </c>
    </row>
    <row r="66" spans="2:8" customFormat="1" x14ac:dyDescent="0.25">
      <c r="B66" t="s">
        <v>49</v>
      </c>
      <c r="F66">
        <f>SUM(F30:F65)</f>
        <v>2959</v>
      </c>
    </row>
    <row r="68" spans="2:8" customFormat="1" x14ac:dyDescent="0.25">
      <c r="B68" t="s">
        <v>50</v>
      </c>
      <c r="F68">
        <f>E65-F66</f>
        <v>1341</v>
      </c>
    </row>
    <row r="70" spans="2:8" customFormat="1" x14ac:dyDescent="0.25">
      <c r="B70" t="s">
        <v>51</v>
      </c>
    </row>
    <row r="74" spans="2:8" customFormat="1" x14ac:dyDescent="0.25">
      <c r="B74" t="s">
        <v>52</v>
      </c>
      <c r="F74">
        <f>C2-1</f>
        <v>41790</v>
      </c>
      <c r="H74">
        <f t="shared" ref="H74:H80" si="0">SUM(F74:G74)</f>
        <v>41790</v>
      </c>
    </row>
    <row r="75" spans="2:8" customFormat="1" x14ac:dyDescent="0.25">
      <c r="B75" t="s">
        <v>52</v>
      </c>
      <c r="F75">
        <f>C2</f>
        <v>41791</v>
      </c>
      <c r="H75">
        <f t="shared" si="0"/>
        <v>41791</v>
      </c>
    </row>
    <row r="76" spans="2:8" customFormat="1" x14ac:dyDescent="0.25">
      <c r="H76">
        <f t="shared" si="0"/>
        <v>0</v>
      </c>
    </row>
    <row r="77" spans="2:8" customFormat="1" x14ac:dyDescent="0.25">
      <c r="B77" t="s">
        <v>53</v>
      </c>
      <c r="F77">
        <f>C2-1</f>
        <v>41790</v>
      </c>
      <c r="H77">
        <f t="shared" si="0"/>
        <v>41790</v>
      </c>
    </row>
    <row r="78" spans="2:8" customFormat="1" x14ac:dyDescent="0.25">
      <c r="B78" t="s">
        <v>53</v>
      </c>
      <c r="F78">
        <f>C2</f>
        <v>41791</v>
      </c>
      <c r="H78">
        <f t="shared" si="0"/>
        <v>41791</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M82"/>
  <sheetViews>
    <sheetView workbookViewId="0">
      <selection activeCell="F31" sqref="F31"/>
    </sheetView>
  </sheetViews>
  <sheetFormatPr baseColWidth="10" defaultRowHeight="15" x14ac:dyDescent="0.25"/>
  <cols>
    <col min="1" max="1" width="3.85546875" style="1" customWidth="1"/>
    <col min="2" max="2" width="17.85546875" customWidth="1"/>
    <col min="4" max="4" width="15.28515625" customWidth="1"/>
    <col min="5" max="8" width="12.42578125" customWidth="1"/>
    <col min="9" max="9" width="3.5703125" customWidth="1"/>
    <col min="10" max="11" width="11.42578125" style="1"/>
  </cols>
  <sheetData>
    <row r="1" spans="2:13" customFormat="1" ht="21" x14ac:dyDescent="0.25">
      <c r="B1" s="23" t="s">
        <v>0</v>
      </c>
      <c r="C1" s="23"/>
      <c r="D1" s="23"/>
      <c r="E1" s="23"/>
      <c r="F1" s="23"/>
      <c r="G1" s="23"/>
      <c r="H1" s="23"/>
      <c r="J1" s="1"/>
      <c r="K1" s="1"/>
    </row>
    <row r="2" spans="2:13" customFormat="1" x14ac:dyDescent="0.25">
      <c r="B2" t="s">
        <v>1</v>
      </c>
      <c r="C2" s="19">
        <v>41821</v>
      </c>
      <c r="D2" t="s">
        <v>2</v>
      </c>
      <c r="G2" t="s">
        <v>3</v>
      </c>
      <c r="J2" s="1"/>
      <c r="K2" s="1"/>
    </row>
    <row r="3" spans="2:13" customFormat="1" x14ac:dyDescent="0.25">
      <c r="B3" t="s">
        <v>4</v>
      </c>
      <c r="G3" t="s">
        <v>5</v>
      </c>
      <c r="J3" s="1"/>
      <c r="K3" s="1"/>
    </row>
    <row r="4" spans="2:13" customFormat="1" x14ac:dyDescent="0.25">
      <c r="B4" t="s">
        <v>6</v>
      </c>
      <c r="F4" t="s">
        <v>7</v>
      </c>
      <c r="J4" s="1"/>
      <c r="K4" s="1"/>
    </row>
    <row r="5" spans="2:13" customFormat="1" x14ac:dyDescent="0.25">
      <c r="F5" t="s">
        <v>8</v>
      </c>
      <c r="J5" s="1"/>
      <c r="K5" s="1"/>
    </row>
    <row r="6" spans="2:13" customFormat="1" x14ac:dyDescent="0.25">
      <c r="B6" t="s">
        <v>9</v>
      </c>
      <c r="J6" s="1"/>
      <c r="K6" s="1"/>
    </row>
    <row r="7" spans="2:13" customFormat="1" x14ac:dyDescent="0.25">
      <c r="B7" t="s">
        <v>10</v>
      </c>
      <c r="J7" s="1"/>
      <c r="K7" s="1"/>
    </row>
    <row r="8" spans="2:13" customFormat="1" x14ac:dyDescent="0.25">
      <c r="B8" t="s">
        <v>11</v>
      </c>
      <c r="J8" s="1"/>
      <c r="K8" s="1"/>
    </row>
    <row r="9" spans="2:13" customFormat="1" x14ac:dyDescent="0.25">
      <c r="B9" t="s">
        <v>12</v>
      </c>
      <c r="J9" s="1"/>
      <c r="K9" s="1"/>
    </row>
    <row r="10" spans="2:13" customFormat="1" x14ac:dyDescent="0.25">
      <c r="B10" t="s">
        <v>13</v>
      </c>
      <c r="J10" s="1"/>
      <c r="K10" s="1"/>
    </row>
    <row r="11" spans="2:13" customFormat="1" x14ac:dyDescent="0.25">
      <c r="B11" t="s">
        <v>14</v>
      </c>
      <c r="J11" s="1"/>
      <c r="K11" s="1"/>
    </row>
    <row r="12" spans="2:13" customFormat="1" x14ac:dyDescent="0.25">
      <c r="B12" t="s">
        <v>15</v>
      </c>
      <c r="J12" s="1"/>
      <c r="K12" s="1"/>
    </row>
    <row r="13" spans="2:13" customFormat="1" x14ac:dyDescent="0.25">
      <c r="B13" t="s">
        <v>16</v>
      </c>
      <c r="F13" t="s">
        <v>17</v>
      </c>
      <c r="J13" s="1"/>
      <c r="K13" s="1"/>
    </row>
    <row r="14" spans="2:13" s="2" customFormat="1" ht="38.25" x14ac:dyDescent="0.25">
      <c r="E14" s="3" t="s">
        <v>18</v>
      </c>
      <c r="F14" s="3" t="s">
        <v>19</v>
      </c>
      <c r="G14" s="3" t="s">
        <v>20</v>
      </c>
      <c r="H14" s="3" t="s">
        <v>21</v>
      </c>
      <c r="J14" s="2" t="s">
        <v>22</v>
      </c>
      <c r="K14" s="2" t="s">
        <v>23</v>
      </c>
    </row>
    <row r="15" spans="2:13" customFormat="1" x14ac:dyDescent="0.25">
      <c r="B15" t="s">
        <v>24</v>
      </c>
      <c r="E15">
        <f>VLOOKUP(C2,base!$A:$B,2,TRUE)</f>
        <v>4300</v>
      </c>
      <c r="J15" s="1"/>
      <c r="K15" s="1"/>
      <c r="M15" s="4"/>
    </row>
    <row r="16" spans="2:13" customFormat="1" x14ac:dyDescent="0.25">
      <c r="J16" s="1"/>
      <c r="K16" s="1"/>
      <c r="M16" s="4"/>
    </row>
    <row r="17" spans="1:13" x14ac:dyDescent="0.25">
      <c r="M17" s="4"/>
    </row>
    <row r="18" spans="1:13" x14ac:dyDescent="0.25">
      <c r="M18" s="4"/>
    </row>
    <row r="19" spans="1:13" x14ac:dyDescent="0.25">
      <c r="M19" s="4"/>
    </row>
    <row r="20" spans="1:13" x14ac:dyDescent="0.25">
      <c r="M20" s="4"/>
    </row>
    <row r="21" spans="1:13" x14ac:dyDescent="0.25">
      <c r="M21" s="4"/>
    </row>
    <row r="22" spans="1:13" x14ac:dyDescent="0.25">
      <c r="B22" t="s">
        <v>25</v>
      </c>
      <c r="M22" s="4"/>
    </row>
    <row r="23" spans="1:13" x14ac:dyDescent="0.25">
      <c r="M23" s="4"/>
    </row>
    <row r="24" spans="1:13" x14ac:dyDescent="0.25">
      <c r="M24" s="4"/>
    </row>
    <row r="25" spans="1:13" x14ac:dyDescent="0.25">
      <c r="M25" s="4"/>
    </row>
    <row r="26" spans="1:13" x14ac:dyDescent="0.25">
      <c r="C26" s="4"/>
      <c r="M26" s="4"/>
    </row>
    <row r="27" spans="1:13" x14ac:dyDescent="0.25">
      <c r="M27" s="4"/>
    </row>
    <row r="28" spans="1:13" x14ac:dyDescent="0.25">
      <c r="M28" s="4"/>
    </row>
    <row r="29" spans="1:13" ht="15.75" x14ac:dyDescent="0.25">
      <c r="A29" s="24" t="s">
        <v>26</v>
      </c>
      <c r="B29" s="5" t="s">
        <v>27</v>
      </c>
      <c r="C29" s="6"/>
      <c r="D29" s="7"/>
      <c r="E29" s="7"/>
      <c r="F29" s="7"/>
      <c r="G29" s="7"/>
      <c r="H29" s="7"/>
      <c r="M29" s="4"/>
    </row>
    <row r="30" spans="1:13" x14ac:dyDescent="0.25">
      <c r="A30" s="25"/>
      <c r="B30" s="27" t="s">
        <v>28</v>
      </c>
      <c r="C30" s="28"/>
      <c r="D30" s="29"/>
      <c r="E30" s="8"/>
      <c r="F30" s="8">
        <f>VLOOKUP(C2,base!$C:$D,2,TRUE)</f>
        <v>987</v>
      </c>
      <c r="G30" s="8"/>
      <c r="H30" s="8"/>
      <c r="M30" s="4"/>
    </row>
    <row r="31" spans="1:13" x14ac:dyDescent="0.25">
      <c r="A31" s="25"/>
      <c r="B31" s="9" t="s">
        <v>29</v>
      </c>
      <c r="C31" s="10"/>
      <c r="D31" s="11"/>
      <c r="E31" s="8"/>
      <c r="F31" s="8"/>
      <c r="G31" s="8"/>
      <c r="H31" s="8"/>
      <c r="M31" s="4"/>
    </row>
    <row r="32" spans="1:13" x14ac:dyDescent="0.25">
      <c r="A32" s="25"/>
      <c r="B32" s="9"/>
      <c r="C32" s="10"/>
      <c r="D32" s="11"/>
      <c r="E32" s="8"/>
      <c r="F32" s="8"/>
      <c r="G32" s="8"/>
      <c r="H32" s="8"/>
      <c r="M32" s="4"/>
    </row>
    <row r="33" spans="1:13" x14ac:dyDescent="0.25">
      <c r="A33" s="25"/>
      <c r="B33" s="9"/>
      <c r="C33" s="10"/>
      <c r="D33" s="11"/>
      <c r="E33" s="8"/>
      <c r="F33" s="8"/>
      <c r="G33" s="8"/>
      <c r="H33" s="8"/>
      <c r="M33" s="4"/>
    </row>
    <row r="34" spans="1:13" x14ac:dyDescent="0.25">
      <c r="A34" s="25"/>
      <c r="B34" s="9"/>
      <c r="C34" s="10"/>
      <c r="D34" s="11"/>
      <c r="E34" s="8"/>
      <c r="F34" s="8"/>
      <c r="G34" s="8"/>
      <c r="H34" s="8"/>
      <c r="M34" s="4"/>
    </row>
    <row r="35" spans="1:13" x14ac:dyDescent="0.25">
      <c r="A35" s="25"/>
      <c r="B35" s="9"/>
      <c r="C35" s="10"/>
      <c r="D35" s="11"/>
      <c r="E35" s="8"/>
      <c r="F35" s="8"/>
      <c r="G35" s="8"/>
      <c r="H35" s="8"/>
      <c r="M35" s="4"/>
    </row>
    <row r="36" spans="1:13" x14ac:dyDescent="0.25">
      <c r="A36" s="25"/>
      <c r="B36" s="9"/>
      <c r="C36" s="10"/>
      <c r="D36" s="11"/>
      <c r="E36" s="8"/>
      <c r="F36" s="8"/>
      <c r="G36" s="8"/>
      <c r="H36" s="8"/>
      <c r="M36" s="4"/>
    </row>
    <row r="37" spans="1:13" x14ac:dyDescent="0.25">
      <c r="A37" s="25"/>
      <c r="B37" s="9"/>
      <c r="C37" s="10"/>
      <c r="D37" s="11"/>
      <c r="E37" s="8"/>
      <c r="F37" s="8"/>
      <c r="G37" s="8"/>
      <c r="H37" s="8"/>
      <c r="M37" s="4"/>
    </row>
    <row r="38" spans="1:13" x14ac:dyDescent="0.25">
      <c r="A38" s="25"/>
      <c r="B38" s="9"/>
      <c r="C38" s="10"/>
      <c r="D38" s="11"/>
      <c r="E38" s="8"/>
      <c r="F38" s="8"/>
      <c r="G38" s="8"/>
      <c r="H38" s="8"/>
      <c r="M38" s="4"/>
    </row>
    <row r="39" spans="1:13" x14ac:dyDescent="0.25">
      <c r="A39" s="25"/>
      <c r="B39" s="9"/>
      <c r="C39" s="10"/>
      <c r="D39" s="11"/>
      <c r="E39" s="8"/>
      <c r="F39" s="8"/>
      <c r="G39" s="8"/>
      <c r="H39" s="8"/>
      <c r="M39" s="4"/>
    </row>
    <row r="40" spans="1:13" x14ac:dyDescent="0.25">
      <c r="A40" s="25"/>
      <c r="B40" s="9"/>
      <c r="C40" s="4"/>
      <c r="D40" s="8"/>
      <c r="E40" s="8"/>
      <c r="F40" s="8"/>
      <c r="G40" s="8"/>
      <c r="H40" s="8"/>
      <c r="M40" s="4"/>
    </row>
    <row r="41" spans="1:13" x14ac:dyDescent="0.25">
      <c r="A41" s="25"/>
      <c r="B41" s="9" t="s">
        <v>30</v>
      </c>
      <c r="C41" s="4"/>
      <c r="D41" s="8"/>
      <c r="E41" s="8"/>
      <c r="F41" s="8"/>
      <c r="G41" s="8"/>
      <c r="H41" s="8"/>
      <c r="M41" s="4"/>
    </row>
    <row r="42" spans="1:13" s="1" customFormat="1" x14ac:dyDescent="0.25">
      <c r="A42" s="25"/>
      <c r="B42" s="12" t="s">
        <v>31</v>
      </c>
      <c r="C42" s="13"/>
      <c r="D42" s="14"/>
      <c r="E42" s="14"/>
      <c r="F42" s="14"/>
      <c r="G42" s="14"/>
      <c r="H42" s="14"/>
      <c r="M42" s="15"/>
    </row>
    <row r="43" spans="1:13" ht="15.75" x14ac:dyDescent="0.25">
      <c r="A43" s="25"/>
      <c r="B43" s="5" t="s">
        <v>32</v>
      </c>
      <c r="C43" s="6"/>
      <c r="D43" s="6"/>
      <c r="E43" s="6"/>
      <c r="F43" s="6">
        <f>base!H27</f>
        <v>1250</v>
      </c>
      <c r="G43" s="6"/>
      <c r="H43" s="7"/>
    </row>
    <row r="44" spans="1:13" x14ac:dyDescent="0.25">
      <c r="A44" s="25"/>
      <c r="B44" s="9" t="s">
        <v>33</v>
      </c>
      <c r="C44" s="4"/>
      <c r="D44" s="4"/>
      <c r="E44" s="4"/>
      <c r="F44" s="4"/>
      <c r="G44" s="4"/>
      <c r="H44" s="8"/>
      <c r="J44" s="1" t="s">
        <v>34</v>
      </c>
    </row>
    <row r="45" spans="1:13" x14ac:dyDescent="0.25">
      <c r="A45" s="25"/>
      <c r="B45" s="9" t="s">
        <v>35</v>
      </c>
      <c r="C45" s="4"/>
      <c r="D45" s="4"/>
      <c r="E45" s="4"/>
      <c r="F45" s="4">
        <f>base!H28</f>
        <v>127</v>
      </c>
      <c r="G45" s="4"/>
      <c r="H45" s="8"/>
      <c r="J45" s="1" t="s">
        <v>34</v>
      </c>
    </row>
    <row r="46" spans="1:13" s="1" customFormat="1" x14ac:dyDescent="0.25">
      <c r="A46" s="26"/>
      <c r="B46" s="12" t="s">
        <v>36</v>
      </c>
      <c r="C46" s="13"/>
      <c r="D46" s="13"/>
      <c r="E46" s="13"/>
      <c r="F46" s="13"/>
      <c r="G46" s="13"/>
      <c r="H46" s="14"/>
      <c r="J46" s="1" t="s">
        <v>34</v>
      </c>
    </row>
    <row r="48" spans="1:13" ht="15.75" x14ac:dyDescent="0.25">
      <c r="B48" s="5" t="s">
        <v>37</v>
      </c>
      <c r="C48" s="16" t="s">
        <v>38</v>
      </c>
      <c r="D48" s="6"/>
      <c r="E48" s="6"/>
      <c r="F48" s="6"/>
      <c r="G48" s="6"/>
      <c r="H48" s="7"/>
    </row>
    <row r="49" spans="2:10" customFormat="1" x14ac:dyDescent="0.25">
      <c r="B49" s="9"/>
      <c r="C49" s="4"/>
      <c r="D49" s="4" t="s">
        <v>39</v>
      </c>
      <c r="E49" s="4"/>
      <c r="F49" s="4">
        <f>base!H33</f>
        <v>358</v>
      </c>
      <c r="G49" s="4"/>
      <c r="H49" s="8"/>
      <c r="J49" s="1" t="s">
        <v>40</v>
      </c>
    </row>
    <row r="50" spans="2:10" customFormat="1" x14ac:dyDescent="0.25">
      <c r="B50" s="9" t="s">
        <v>41</v>
      </c>
      <c r="C50" s="4"/>
      <c r="D50" s="4"/>
      <c r="E50" s="4"/>
      <c r="F50" s="4">
        <f>base!H34</f>
        <v>237</v>
      </c>
      <c r="G50" s="4"/>
      <c r="H50" s="8"/>
      <c r="J50" s="1"/>
    </row>
    <row r="51" spans="2:10" customFormat="1" x14ac:dyDescent="0.25">
      <c r="B51" s="9"/>
      <c r="C51" s="4"/>
      <c r="D51" s="4" t="s">
        <v>42</v>
      </c>
      <c r="E51" s="4"/>
      <c r="F51" s="4"/>
      <c r="G51" s="4"/>
      <c r="H51" s="8"/>
      <c r="J51" s="1" t="s">
        <v>43</v>
      </c>
    </row>
    <row r="52" spans="2:10" customFormat="1" x14ac:dyDescent="0.25">
      <c r="B52" s="9"/>
      <c r="C52" s="4"/>
      <c r="D52" s="4" t="s">
        <v>44</v>
      </c>
      <c r="E52" s="4"/>
      <c r="F52" s="4"/>
      <c r="G52" s="4"/>
      <c r="H52" s="8"/>
      <c r="J52" s="1" t="s">
        <v>45</v>
      </c>
    </row>
    <row r="53" spans="2:10" x14ac:dyDescent="0.25">
      <c r="B53" s="12" t="s">
        <v>46</v>
      </c>
      <c r="C53" s="13"/>
      <c r="D53" s="13"/>
      <c r="E53" s="13"/>
      <c r="F53" s="13"/>
      <c r="G53" s="13"/>
      <c r="H53" s="14"/>
      <c r="I53" s="1"/>
    </row>
    <row r="54" spans="2:10" customFormat="1" x14ac:dyDescent="0.25">
      <c r="J54" s="1"/>
    </row>
    <row r="55" spans="2:10" customFormat="1" ht="15.75" x14ac:dyDescent="0.25">
      <c r="B55" s="5" t="s">
        <v>47</v>
      </c>
      <c r="C55" s="16"/>
      <c r="D55" s="6"/>
      <c r="E55" s="6"/>
      <c r="F55" s="6"/>
      <c r="G55" s="6"/>
      <c r="H55" s="7"/>
      <c r="J55" s="1"/>
    </row>
    <row r="56" spans="2:10" customFormat="1" x14ac:dyDescent="0.25">
      <c r="B56" s="9"/>
      <c r="C56" s="4"/>
      <c r="D56" s="4"/>
      <c r="E56" s="4"/>
      <c r="F56" s="4"/>
      <c r="G56" s="4"/>
      <c r="H56" s="8"/>
      <c r="J56" s="1"/>
    </row>
    <row r="57" spans="2:10" customFormat="1" x14ac:dyDescent="0.25">
      <c r="B57" s="9"/>
      <c r="C57" s="4"/>
      <c r="D57" s="4"/>
      <c r="E57" s="4"/>
      <c r="F57" s="4"/>
      <c r="G57" s="4"/>
      <c r="H57" s="8"/>
      <c r="J57" s="1"/>
    </row>
    <row r="58" spans="2:10" customFormat="1" x14ac:dyDescent="0.25">
      <c r="B58" s="9"/>
      <c r="C58" s="4"/>
      <c r="D58" s="4"/>
      <c r="E58" s="4"/>
      <c r="F58" s="4"/>
      <c r="G58" s="4"/>
      <c r="H58" s="8"/>
      <c r="J58" s="1"/>
    </row>
    <row r="59" spans="2:10" customFormat="1" x14ac:dyDescent="0.25">
      <c r="B59" s="9"/>
      <c r="C59" s="4"/>
      <c r="D59" s="4"/>
      <c r="E59" s="4"/>
      <c r="F59" s="4"/>
      <c r="G59" s="4"/>
      <c r="H59" s="8"/>
      <c r="J59" s="1"/>
    </row>
    <row r="60" spans="2:10" x14ac:dyDescent="0.25">
      <c r="B60" s="12"/>
      <c r="C60" s="13"/>
      <c r="D60" s="13"/>
      <c r="E60" s="13"/>
      <c r="F60" s="13"/>
      <c r="G60" s="13"/>
      <c r="H60" s="14"/>
      <c r="I60" s="1"/>
    </row>
    <row r="61" spans="2:10" customFormat="1" ht="15.75" x14ac:dyDescent="0.25">
      <c r="B61" s="5"/>
      <c r="C61" s="16"/>
      <c r="D61" s="6"/>
      <c r="E61" s="6"/>
      <c r="F61" s="6"/>
      <c r="G61" s="6"/>
      <c r="H61" s="7"/>
      <c r="J61" s="1"/>
    </row>
    <row r="62" spans="2:10" customFormat="1" x14ac:dyDescent="0.25">
      <c r="B62" s="9"/>
      <c r="C62" s="4"/>
      <c r="D62" s="4"/>
      <c r="E62" s="4"/>
      <c r="F62" s="4"/>
      <c r="G62" s="4"/>
      <c r="H62" s="8"/>
      <c r="J62" s="1"/>
    </row>
    <row r="63" spans="2:10" customFormat="1" x14ac:dyDescent="0.25">
      <c r="J63" s="1"/>
    </row>
    <row r="64" spans="2:10" customFormat="1" x14ac:dyDescent="0.25">
      <c r="J64" s="1"/>
    </row>
    <row r="65" spans="2:8" customFormat="1" x14ac:dyDescent="0.25">
      <c r="B65" t="s">
        <v>48</v>
      </c>
      <c r="E65">
        <f>E15</f>
        <v>4300</v>
      </c>
    </row>
    <row r="66" spans="2:8" customFormat="1" x14ac:dyDescent="0.25">
      <c r="B66" t="s">
        <v>49</v>
      </c>
      <c r="F66">
        <f>SUM(F30:F65)</f>
        <v>2959</v>
      </c>
    </row>
    <row r="68" spans="2:8" customFormat="1" x14ac:dyDescent="0.25">
      <c r="B68" t="s">
        <v>50</v>
      </c>
      <c r="F68">
        <f>E65-F66</f>
        <v>1341</v>
      </c>
    </row>
    <row r="70" spans="2:8" customFormat="1" x14ac:dyDescent="0.25">
      <c r="B70" t="s">
        <v>51</v>
      </c>
    </row>
    <row r="74" spans="2:8" customFormat="1" x14ac:dyDescent="0.25">
      <c r="B74" t="s">
        <v>52</v>
      </c>
      <c r="F74">
        <f>C2-1</f>
        <v>41820</v>
      </c>
      <c r="H74">
        <f t="shared" ref="H74:H80" si="0">SUM(F74:G74)</f>
        <v>41820</v>
      </c>
    </row>
    <row r="75" spans="2:8" customFormat="1" x14ac:dyDescent="0.25">
      <c r="B75" t="s">
        <v>52</v>
      </c>
      <c r="F75">
        <f>C2</f>
        <v>41821</v>
      </c>
      <c r="H75">
        <f t="shared" si="0"/>
        <v>41821</v>
      </c>
    </row>
    <row r="76" spans="2:8" customFormat="1" x14ac:dyDescent="0.25">
      <c r="H76">
        <f t="shared" si="0"/>
        <v>0</v>
      </c>
    </row>
    <row r="77" spans="2:8" customFormat="1" x14ac:dyDescent="0.25">
      <c r="B77" t="s">
        <v>53</v>
      </c>
      <c r="F77">
        <f>C2-1</f>
        <v>41820</v>
      </c>
      <c r="H77">
        <f t="shared" si="0"/>
        <v>41820</v>
      </c>
    </row>
    <row r="78" spans="2:8" customFormat="1" x14ac:dyDescent="0.25">
      <c r="B78" t="s">
        <v>53</v>
      </c>
      <c r="F78">
        <f>C2</f>
        <v>41821</v>
      </c>
      <c r="H78">
        <f t="shared" si="0"/>
        <v>41821</v>
      </c>
    </row>
    <row r="79" spans="2:8" customFormat="1" x14ac:dyDescent="0.25">
      <c r="H79">
        <f t="shared" si="0"/>
        <v>0</v>
      </c>
    </row>
    <row r="80" spans="2:8" s="1" customFormat="1" ht="15.75" thickBot="1" x14ac:dyDescent="0.3">
      <c r="B80" s="1" t="s">
        <v>54</v>
      </c>
      <c r="H80" s="17">
        <f t="shared" si="0"/>
        <v>0</v>
      </c>
    </row>
    <row r="81" spans="2:8" customFormat="1" ht="15.75" thickTop="1" x14ac:dyDescent="0.25"/>
    <row r="82" spans="2:8" customFormat="1" ht="21" x14ac:dyDescent="0.25">
      <c r="B82" s="23" t="s">
        <v>55</v>
      </c>
      <c r="C82" s="23"/>
      <c r="D82" s="23"/>
      <c r="E82" s="23"/>
      <c r="F82" s="23"/>
      <c r="G82" s="23"/>
      <c r="H82" s="23"/>
    </row>
  </sheetData>
  <sheetCalcPr fullCalcOnLoad="1"/>
  <mergeCells count="4">
    <mergeCell ref="B1:H1"/>
    <mergeCell ref="A29:A46"/>
    <mergeCell ref="B30:D30"/>
    <mergeCell ref="B82:H82"/>
  </mergeCells>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base</vt:lpstr>
      <vt:lpstr>janvier</vt:lpstr>
      <vt:lpstr>février</vt:lpstr>
      <vt:lpstr>mars</vt:lpstr>
      <vt:lpstr>avril</vt:lpstr>
      <vt:lpstr>mai</vt:lpstr>
      <vt:lpstr>juin</vt:lpstr>
      <vt:lpstr>juillet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Villet</dc:creator>
  <cp:lastModifiedBy>Eric</cp:lastModifiedBy>
  <dcterms:created xsi:type="dcterms:W3CDTF">2014-11-26T18:24:36Z</dcterms:created>
  <dcterms:modified xsi:type="dcterms:W3CDTF">2014-11-26T20:54:45Z</dcterms:modified>
</cp:coreProperties>
</file>