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040" windowHeight="9075"/>
  </bookViews>
  <sheets>
    <sheet name="Feuil1" sheetId="1" r:id="rId1"/>
  </sheets>
  <externalReferences>
    <externalReference r:id="rId2"/>
  </externalReferences>
  <definedNames>
    <definedName name="Férié">[1]!Tableau2[Date]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P5" i="1" l="1"/>
  <c r="O5" i="1"/>
  <c r="N5" i="1"/>
  <c r="M5" i="1"/>
  <c r="J5" i="1"/>
  <c r="B5" i="1"/>
  <c r="P4" i="1"/>
  <c r="O4" i="1"/>
  <c r="N4" i="1"/>
  <c r="M4" i="1"/>
  <c r="J4" i="1"/>
  <c r="K4" i="1" s="1"/>
  <c r="L4" i="1" s="1"/>
  <c r="B4" i="1"/>
  <c r="K5" i="1" l="1"/>
</calcChain>
</file>

<file path=xl/sharedStrings.xml><?xml version="1.0" encoding="utf-8"?>
<sst xmlns="http://schemas.openxmlformats.org/spreadsheetml/2006/main" count="41" uniqueCount="34">
  <si>
    <t>ID</t>
  </si>
  <si>
    <t>Dates</t>
  </si>
  <si>
    <t>Nom</t>
  </si>
  <si>
    <t>Types</t>
  </si>
  <si>
    <t>Temps start</t>
  </si>
  <si>
    <t>Temps stop</t>
  </si>
  <si>
    <t>Pause start</t>
  </si>
  <si>
    <t>Pause stop</t>
  </si>
  <si>
    <t>Résultat</t>
  </si>
  <si>
    <t>Solde</t>
  </si>
  <si>
    <t>Négatif</t>
  </si>
  <si>
    <t>Weekend</t>
  </si>
  <si>
    <t>Férié</t>
  </si>
  <si>
    <t xml:space="preserve">Mois </t>
  </si>
  <si>
    <t>Année</t>
  </si>
  <si>
    <t>Luis</t>
  </si>
  <si>
    <t>T</t>
  </si>
  <si>
    <t>07:45</t>
  </si>
  <si>
    <t>17:</t>
  </si>
  <si>
    <t>12:00</t>
  </si>
  <si>
    <t>12:30</t>
  </si>
  <si>
    <t>H Sem</t>
  </si>
  <si>
    <t>Lun</t>
  </si>
  <si>
    <t>Mar.</t>
  </si>
  <si>
    <t>Mer.</t>
  </si>
  <si>
    <t>Jeu.</t>
  </si>
  <si>
    <t>Ven.</t>
  </si>
  <si>
    <t>Sam.</t>
  </si>
  <si>
    <t>Dim.</t>
  </si>
  <si>
    <t>Horaire de reference</t>
  </si>
  <si>
    <t>Jean</t>
  </si>
  <si>
    <t>Pause</t>
  </si>
  <si>
    <t>Comment dans la col K et L faire en sorte que les heures supplémentaires ne soit comptée que si elles dépassent les horaires journalier qui peuvent etre variable ?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</si>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</sst>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6" formatCode="\-\ [h];mm"/>
    <numFmt numFmtId="168" formatCode="\+\ [h]:mm;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/>
    <xf numFmtId="0" fontId="2" fillId="0" borderId="0" xfId="0" applyFont="1"/>
    <xf numFmtId="0" fontId="2" fillId="4" borderId="0" xfId="0" applyFont="1" applyFill="1"/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 wrapText="1"/>
    </xf>
    <xf numFmtId="0" fontId="4" fillId="0" borderId="0" xfId="0" applyFont="1" applyAlignment="1">
      <alignment horizontal="center"/>
    </xf>
    <xf numFmtId="168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9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8" formatCode="\+\ [h]:mm;;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6" formatCode="\-\ [h];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hey\OneDrive\BD\Projet%20Employ&#233;%20mag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"/>
      <sheetName val="BD"/>
      <sheetName val="Aperçu"/>
      <sheetName val="Config"/>
      <sheetName val="Absences"/>
      <sheetName val="Individuelle"/>
      <sheetName val="Recherche"/>
      <sheetName val="Projet Employé mag 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au3" displayName="Tableau3" ref="B3:P5" totalsRowShown="0" headerRowDxfId="28" dataDxfId="27">
  <tableColumns count="15">
    <tableColumn id="1" name="ID" dataDxfId="26">
      <calculatedColumnFormula>ROW(B4)-3</calculatedColumnFormula>
    </tableColumn>
    <tableColumn id="2" name="Dates" dataDxfId="25"/>
    <tableColumn id="3" name="Nom" dataDxfId="24"/>
    <tableColumn id="4" name="Types" dataDxfId="23"/>
    <tableColumn id="5" name="Temps start" dataDxfId="22"/>
    <tableColumn id="6" name="Temps stop" dataDxfId="21"/>
    <tableColumn id="7" name="Pause start" dataDxfId="20"/>
    <tableColumn id="8" name="Pause stop" dataDxfId="19"/>
    <tableColumn id="9" name="Résultat" dataDxfId="18">
      <calculatedColumnFormula>IF(E4&lt;&gt;"T",IF(OR(N4=1,M4=1),"",E4),IF(OR(H4="",I4=""),G4-F4,(H4-F4)+(G4-I4)))</calculatedColumnFormula>
    </tableColumn>
    <tableColumn id="10" name="Solde" dataDxfId="0">
      <calculatedColumnFormula>Tableau3[[#This Row],[Résultat]]-INDEX(Tableau2[],MATCH(Tableau3[[#This Row],[Nom]],Tableau2[Nom],0),WEEKDAY(Tableau3[[#This Row],[Dates]],2)+2)</calculatedColumnFormula>
    </tableColumn>
    <tableColumn id="11" name="Négatif" dataDxfId="1">
      <calculatedColumnFormula>IF(Tableau3[[#This Row],[Solde]]&lt;0,"-"&amp;TEXT(ABS(Tableau3[[#This Row],[Solde]]),"[h]:mm"),"")</calculatedColumnFormula>
    </tableColumn>
    <tableColumn id="12" name="Weekend" dataDxfId="17">
      <calculatedColumnFormula>IF(OR(WEEKDAY(C4)=1,WEEKDAY(C4)=7),1,"")</calculatedColumnFormula>
    </tableColumn>
    <tableColumn id="13" name="Férié" dataDxfId="16">
      <calculatedColumnFormula>IFERROR(IF(MATCH(C4,Férié,0),1,""),"")</calculatedColumnFormula>
    </tableColumn>
    <tableColumn id="14" name="Mois " dataDxfId="15">
      <calculatedColumnFormula>MONTH(C4)</calculatedColumnFormula>
    </tableColumn>
    <tableColumn id="15" name="Année" dataDxfId="14">
      <calculatedColumnFormula>YEAR(C4)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1:K13" totalsRowShown="0" headerRowDxfId="13" dataDxfId="12">
  <autoFilter ref="B11:K13"/>
  <tableColumns count="10">
    <tableColumn id="1" name="Nom" dataDxfId="11"/>
    <tableColumn id="2" name="H Sem" dataDxfId="10"/>
    <tableColumn id="3" name="Lun" dataDxfId="9"/>
    <tableColumn id="4" name="Mar." dataDxfId="8"/>
    <tableColumn id="5" name="Mer." dataDxfId="7"/>
    <tableColumn id="6" name="Jeu." dataDxfId="6"/>
    <tableColumn id="7" name="Ven." dataDxfId="5"/>
    <tableColumn id="8" name="Sam." dataDxfId="4"/>
    <tableColumn id="9" name="Dim." dataDxfId="3"/>
    <tableColumn id="10" name="Paus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6"/>
  <sheetViews>
    <sheetView tabSelected="1" workbookViewId="0">
      <selection activeCell="K4" sqref="K4"/>
    </sheetView>
  </sheetViews>
  <sheetFormatPr baseColWidth="10" defaultRowHeight="15" x14ac:dyDescent="0.25"/>
  <cols>
    <col min="1" max="1" width="4.28515625" customWidth="1"/>
    <col min="3" max="3" width="16.140625" bestFit="1" customWidth="1"/>
    <col min="11" max="11" width="11.42578125" customWidth="1"/>
    <col min="17" max="17" width="4.28515625" customWidth="1"/>
  </cols>
  <sheetData>
    <row r="1" spans="1:17" ht="20.45" customHeight="1" x14ac:dyDescent="0.5">
      <c r="D1" s="15" t="s">
        <v>33</v>
      </c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7" ht="9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ht="42" x14ac:dyDescent="0.25">
      <c r="A3" s="9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9"/>
    </row>
    <row r="4" spans="1:17" ht="21" x14ac:dyDescent="0.3">
      <c r="A4" s="9"/>
      <c r="B4" s="2">
        <f>ROW(B4)-3</f>
        <v>1</v>
      </c>
      <c r="C4" s="3">
        <v>43227</v>
      </c>
      <c r="D4" s="2" t="s">
        <v>15</v>
      </c>
      <c r="E4" s="2" t="s">
        <v>16</v>
      </c>
      <c r="F4" s="4" t="s">
        <v>17</v>
      </c>
      <c r="G4" s="4">
        <v>0.625</v>
      </c>
      <c r="H4" s="4" t="s">
        <v>19</v>
      </c>
      <c r="I4" s="4" t="s">
        <v>20</v>
      </c>
      <c r="J4" s="5">
        <f>IF(E4&lt;&gt;"T",IF(OR(N4=1,M4=1),"",E4),IF(OR(H4="",I4=""),G4-F4,(H4-F4)+(G4-I4)))</f>
        <v>0.28124999999999994</v>
      </c>
      <c r="K4" s="16">
        <f>Tableau3[[#This Row],[Résultat]]-INDEX(Tableau2[],MATCH(Tableau3[[#This Row],[Nom]],Tableau2[Nom],0),WEEKDAY(Tableau3[[#This Row],[Dates]],2)+2)</f>
        <v>-5.208333333333337E-2</v>
      </c>
      <c r="L4" s="6" t="str">
        <f>IF(Tableau3[[#This Row],[Solde]]&lt;0,"-"&amp;TEXT(ABS(Tableau3[[#This Row],[Solde]]),"[h]:mm"),"")</f>
        <v>-1:15</v>
      </c>
      <c r="M4" s="2" t="str">
        <f>IF(OR(WEEKDAY(C4)=1,WEEKDAY(C4)=7),1,"")</f>
        <v/>
      </c>
      <c r="N4" s="2" t="str">
        <f>IFERROR(IF(MATCH(C4,Férié,0),1,""),"")</f>
        <v/>
      </c>
      <c r="O4" s="2">
        <f>MONTH(C4)</f>
        <v>5</v>
      </c>
      <c r="P4" s="2">
        <f>YEAR(C4)</f>
        <v>2018</v>
      </c>
      <c r="Q4" s="9"/>
    </row>
    <row r="5" spans="1:17" ht="21" x14ac:dyDescent="0.3">
      <c r="A5" s="9"/>
      <c r="B5" s="2">
        <f>ROW(B5)-3</f>
        <v>2</v>
      </c>
      <c r="C5" s="3">
        <v>43231</v>
      </c>
      <c r="D5" s="2" t="s">
        <v>15</v>
      </c>
      <c r="E5" s="2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5">
        <f>IF(E5&lt;&gt;"T",IF(OR(N5=1,M5=1),"",E5),IF(OR(H5="",I5=""),G5-F5,(H5-F5)+(G5-I5)))</f>
        <v>0.36458333333333331</v>
      </c>
      <c r="K5" s="16">
        <f>Tableau3[[#This Row],[Résultat]]-INDEX(Tableau2[],MATCH(Tableau3[[#This Row],[Nom]],Tableau2[Nom],0),WEEKDAY(Tableau3[[#This Row],[Dates]],2)+2)</f>
        <v>0.11458333333333331</v>
      </c>
      <c r="L5" s="6" t="str">
        <f>IF(Tableau3[[#This Row],[Solde]]&lt;0,"-"&amp;TEXT(ABS(Tableau3[[#This Row],[Solde]]),"[h]:mm"),"")</f>
        <v/>
      </c>
      <c r="M5" s="2" t="str">
        <f>IF(OR(WEEKDAY(C5)=1,WEEKDAY(C5)=7),1,"")</f>
        <v/>
      </c>
      <c r="N5" s="2" t="str">
        <f>IFERROR(IF(MATCH(C5,Férié,0),1,""),"")</f>
        <v/>
      </c>
      <c r="O5" s="2">
        <f>MONTH(C5)</f>
        <v>5</v>
      </c>
      <c r="P5" s="2">
        <f>YEAR(C5)</f>
        <v>2018</v>
      </c>
      <c r="Q5" s="9"/>
    </row>
    <row r="6" spans="1:17" ht="8.4499999999999993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10" spans="1:17" ht="14.45" x14ac:dyDescent="0.3">
      <c r="A10" s="12"/>
      <c r="B10" s="13" t="s">
        <v>29</v>
      </c>
      <c r="C10" s="13"/>
      <c r="D10" s="13"/>
      <c r="E10" s="13"/>
      <c r="F10" s="13"/>
      <c r="G10" s="13"/>
      <c r="H10" s="13"/>
      <c r="I10" s="13"/>
      <c r="J10" s="13"/>
      <c r="K10" s="13"/>
      <c r="L10" s="12"/>
    </row>
    <row r="11" spans="1:17" ht="14.45" x14ac:dyDescent="0.3">
      <c r="A11" s="12"/>
      <c r="B11" s="7" t="s">
        <v>2</v>
      </c>
      <c r="C11" s="7" t="s">
        <v>21</v>
      </c>
      <c r="D11" s="7" t="s">
        <v>22</v>
      </c>
      <c r="E11" s="7" t="s">
        <v>23</v>
      </c>
      <c r="F11" s="7" t="s">
        <v>24</v>
      </c>
      <c r="G11" s="7" t="s">
        <v>25</v>
      </c>
      <c r="H11" s="7" t="s">
        <v>26</v>
      </c>
      <c r="I11" s="7" t="s">
        <v>27</v>
      </c>
      <c r="J11" s="7" t="s">
        <v>28</v>
      </c>
      <c r="K11" s="7" t="s">
        <v>31</v>
      </c>
      <c r="L11" s="12"/>
    </row>
    <row r="12" spans="1:17" ht="14.45" x14ac:dyDescent="0.3">
      <c r="A12" s="12"/>
      <c r="B12" s="7" t="s">
        <v>15</v>
      </c>
      <c r="C12" s="8">
        <v>1.5833333333333333</v>
      </c>
      <c r="D12" s="8">
        <v>0.33333333333333331</v>
      </c>
      <c r="E12" s="8">
        <v>0.33333333333333331</v>
      </c>
      <c r="F12" s="8">
        <v>0.33333333333333331</v>
      </c>
      <c r="G12" s="8">
        <v>0.33333333333333331</v>
      </c>
      <c r="H12" s="8">
        <v>0.25</v>
      </c>
      <c r="I12" s="8">
        <v>0</v>
      </c>
      <c r="J12" s="8">
        <v>0</v>
      </c>
      <c r="K12" s="8">
        <v>2.0833333333333332E-2</v>
      </c>
      <c r="L12" s="12"/>
    </row>
    <row r="13" spans="1:17" ht="14.45" x14ac:dyDescent="0.3">
      <c r="A13" s="12"/>
      <c r="B13" s="7" t="s">
        <v>30</v>
      </c>
      <c r="C13" s="8">
        <v>1.5833333333333333</v>
      </c>
      <c r="D13" s="8">
        <v>0.41666666666666669</v>
      </c>
      <c r="E13" s="8">
        <v>0.41666666666666669</v>
      </c>
      <c r="F13" s="8">
        <v>0</v>
      </c>
      <c r="G13" s="8">
        <v>0.33333333333333331</v>
      </c>
      <c r="H13" s="8">
        <v>0.41666666666666669</v>
      </c>
      <c r="I13" s="8">
        <v>0</v>
      </c>
      <c r="J13" s="8">
        <v>0</v>
      </c>
      <c r="K13" s="8">
        <v>2.0833333333333332E-2</v>
      </c>
      <c r="L13" s="12"/>
    </row>
    <row r="14" spans="1:17" ht="14.45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6" spans="1:17" s="10" customFormat="1" ht="48" customHeight="1" x14ac:dyDescent="0.35">
      <c r="B16" s="14" t="s">
        <v>32</v>
      </c>
      <c r="C16" s="14"/>
      <c r="D16" s="14"/>
      <c r="E16" s="14"/>
      <c r="F16" s="14"/>
      <c r="G16" s="14"/>
      <c r="H16" s="14"/>
      <c r="I16" s="14"/>
      <c r="J16" s="14"/>
      <c r="K16" s="14"/>
      <c r="L16" s="11"/>
      <c r="M16" s="11"/>
    </row>
  </sheetData>
  <mergeCells count="3">
    <mergeCell ref="B10:K10"/>
    <mergeCell ref="B16:K16"/>
    <mergeCell ref="D1:N1"/>
  </mergeCell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[1]Employé!#REF!</xm:f>
          </x14:formula1>
          <xm:sqref>D4:D5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Heyligen</dc:creator>
  <cp:lastModifiedBy>Eric</cp:lastModifiedBy>
  <dcterms:created xsi:type="dcterms:W3CDTF">2018-05-08T14:04:03Z</dcterms:created>
  <dcterms:modified xsi:type="dcterms:W3CDTF">2018-05-08T16:18:21Z</dcterms:modified>
</cp:coreProperties>
</file>