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14628" windowHeight="6360"/>
  </bookViews>
  <sheets>
    <sheet name="Feuil1" sheetId="1" r:id="rId1"/>
  </sheets>
  <definedNames>
    <definedName name="feries">Feuil1!$A$4:$A$15</definedName>
  </definedNames>
  <calcPr calcId="125725"/>
</workbook>
</file>

<file path=xl/calcChain.xml><?xml version="1.0" encoding="utf-8"?>
<calcChain xmlns="http://schemas.openxmlformats.org/spreadsheetml/2006/main">
  <c r="B17" i="1"/>
  <c r="C17" s="1"/>
  <c r="D17" s="1"/>
  <c r="B16"/>
  <c r="D3"/>
  <c r="D2"/>
  <c r="A12"/>
  <c r="A11"/>
  <c r="A10"/>
  <c r="A9"/>
  <c r="A8"/>
  <c r="A7"/>
  <c r="A6"/>
  <c r="A5"/>
  <c r="A4"/>
  <c r="A15" s="1"/>
  <c r="C2"/>
  <c r="B2"/>
  <c r="B3" s="1"/>
  <c r="D16" l="1"/>
  <c r="C16"/>
  <c r="B4"/>
  <c r="C3"/>
  <c r="A13"/>
  <c r="A14"/>
  <c r="B5" l="1"/>
  <c r="C4"/>
  <c r="D4"/>
  <c r="B6" l="1"/>
  <c r="C5"/>
  <c r="D5" s="1"/>
  <c r="B7" l="1"/>
  <c r="C6"/>
  <c r="D6" s="1"/>
  <c r="B8" l="1"/>
  <c r="C7"/>
  <c r="D7" s="1"/>
  <c r="B9" l="1"/>
  <c r="C8"/>
  <c r="D8" s="1"/>
  <c r="B10" l="1"/>
  <c r="C9"/>
  <c r="D9" s="1"/>
  <c r="B11" l="1"/>
  <c r="C10"/>
  <c r="D10" s="1"/>
  <c r="B12" l="1"/>
  <c r="C11"/>
  <c r="D11" s="1"/>
  <c r="B13" l="1"/>
  <c r="C12"/>
  <c r="D12" s="1"/>
  <c r="B14" l="1"/>
  <c r="C13"/>
  <c r="D13"/>
  <c r="B15" l="1"/>
  <c r="C14"/>
  <c r="D14" s="1"/>
  <c r="C15" l="1"/>
  <c r="D15" s="1"/>
</calcChain>
</file>

<file path=xl/sharedStrings.xml><?xml version="1.0" encoding="utf-8"?>
<sst xmlns="http://schemas.openxmlformats.org/spreadsheetml/2006/main" count="14" uniqueCount="13">
  <si>
    <t>Selection année</t>
  </si>
  <si>
    <t>debut</t>
  </si>
  <si>
    <t>dernier jour 
ouvré</t>
  </si>
  <si>
    <t>J = closing</t>
  </si>
  <si>
    <t>Fériés</t>
  </si>
  <si>
    <t xml:space="preserve">J'ai un problème sur ma formule J=closing. </t>
  </si>
  <si>
    <t>'=SI(MOIS(B2)&lt;12;SERIE.JOUR.OUVRE(C2;-3;feries);FIN.MOIS(B2;0))</t>
  </si>
  <si>
    <t>Ce qu'il me faut</t>
  </si>
  <si>
    <t>Mon jour de closing peut-être un samedi ou un dimanche</t>
  </si>
  <si>
    <t>Il faut retirer 3 jours ouvrés à la fin de mois</t>
  </si>
  <si>
    <t>C'est pourtant simple mais dans Excel la gestion des dates c'est bien</t>
  </si>
  <si>
    <t>compliqué…</t>
  </si>
  <si>
    <t>dimanche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</si>
</sst>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Verdana"/>
    </font>
    <font>
      <sz val="10"/>
      <name val="Arial"/>
    </font>
    <font>
      <sz val="9"/>
      <name val="Arial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4" fillId="0" borderId="0"/>
    <xf numFmtId="0" fontId="5" fillId="0" borderId="0"/>
  </cellStyleXfs>
  <cellXfs count="24">
    <xf numFmtId="0" fontId="0" fillId="0" borderId="0" xfId="0"/>
    <xf numFmtId="0" fontId="3" fillId="3" borderId="2" xfId="0" applyFont="1" applyFill="1" applyBorder="1" applyAlignment="1">
      <alignment horizontal="center" vertical="center"/>
    </xf>
    <xf numFmtId="0" fontId="1" fillId="2" borderId="0" xfId="1" applyBorder="1" applyAlignment="1">
      <alignment horizontal="center" vertical="center"/>
    </xf>
    <xf numFmtId="0" fontId="1" fillId="2" borderId="0" xfId="1" applyBorder="1" applyAlignment="1">
      <alignment horizontal="center" vertical="center" wrapText="1"/>
    </xf>
    <xf numFmtId="0" fontId="2" fillId="4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3" xfId="2" applyFont="1" applyFill="1" applyBorder="1" applyAlignment="1">
      <alignment horizontal="center"/>
    </xf>
    <xf numFmtId="14" fontId="6" fillId="0" borderId="3" xfId="3" applyNumberFormat="1" applyFont="1" applyFill="1" applyBorder="1" applyAlignment="1">
      <alignment horizontal="center"/>
    </xf>
    <xf numFmtId="14" fontId="6" fillId="0" borderId="4" xfId="3" applyNumberFormat="1" applyFont="1" applyFill="1" applyBorder="1" applyAlignment="1">
      <alignment horizontal="center"/>
    </xf>
    <xf numFmtId="14" fontId="6" fillId="0" borderId="5" xfId="3" applyNumberFormat="1" applyFont="1" applyFill="1" applyBorder="1" applyAlignment="1">
      <alignment horizontal="center"/>
    </xf>
    <xf numFmtId="14" fontId="6" fillId="0" borderId="6" xfId="3" applyNumberFormat="1" applyFont="1" applyFill="1" applyBorder="1" applyAlignment="1">
      <alignment horizontal="center"/>
    </xf>
    <xf numFmtId="0" fontId="0" fillId="6" borderId="7" xfId="0" applyFill="1" applyBorder="1"/>
    <xf numFmtId="0" fontId="0" fillId="6" borderId="2" xfId="0" applyFill="1" applyBorder="1"/>
    <xf numFmtId="0" fontId="0" fillId="6" borderId="8" xfId="0" applyFill="1" applyBorder="1"/>
    <xf numFmtId="0" fontId="0" fillId="6" borderId="9" xfId="0" applyFill="1" applyBorder="1"/>
    <xf numFmtId="0" fontId="0" fillId="6" borderId="0" xfId="0" applyFill="1" applyBorder="1"/>
    <xf numFmtId="0" fontId="0" fillId="6" borderId="10" xfId="0" applyFill="1" applyBorder="1"/>
    <xf numFmtId="0" fontId="0" fillId="6" borderId="11" xfId="0" applyFill="1" applyBorder="1"/>
    <xf numFmtId="0" fontId="0" fillId="6" borderId="12" xfId="0" applyFill="1" applyBorder="1"/>
    <xf numFmtId="0" fontId="0" fillId="6" borderId="13" xfId="0" applyFill="1" applyBorder="1"/>
    <xf numFmtId="14" fontId="0" fillId="0" borderId="0" xfId="0" quotePrefix="1" applyNumberFormat="1" applyAlignment="1">
      <alignment horizontal="center" vertical="center"/>
    </xf>
    <xf numFmtId="14" fontId="0" fillId="0" borderId="0" xfId="0" applyNumberFormat="1"/>
    <xf numFmtId="0" fontId="7" fillId="2" borderId="0" xfId="1" applyFont="1" applyBorder="1" applyAlignment="1">
      <alignment horizontal="center" vertical="center"/>
    </xf>
    <xf numFmtId="14" fontId="0" fillId="7" borderId="0" xfId="0" applyNumberFormat="1" applyFill="1"/>
  </cellXfs>
  <cellStyles count="4">
    <cellStyle name="Normal" xfId="0" builtinId="0"/>
    <cellStyle name="Normal_calendrier_auto_CalendrierMatriciel" xfId="3"/>
    <cellStyle name="Normal_CalendrierMatriciel" xfId="2"/>
    <cellStyle name="Sortie" xfId="1" builtin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E1" sqref="E1"/>
    </sheetView>
  </sheetViews>
  <sheetFormatPr baseColWidth="10" defaultRowHeight="14.4"/>
  <cols>
    <col min="1" max="1" width="14.77734375" bestFit="1" customWidth="1"/>
    <col min="5" max="5" width="13.6640625" bestFit="1" customWidth="1"/>
  </cols>
  <sheetData>
    <row r="1" spans="1:11" ht="28.8">
      <c r="A1" s="1" t="s">
        <v>0</v>
      </c>
      <c r="B1" s="2" t="s">
        <v>1</v>
      </c>
      <c r="C1" s="3" t="s">
        <v>2</v>
      </c>
      <c r="D1" s="22" t="s">
        <v>3</v>
      </c>
      <c r="E1" t="s">
        <v>7</v>
      </c>
      <c r="G1" s="11" t="s">
        <v>5</v>
      </c>
      <c r="H1" s="12"/>
      <c r="I1" s="12"/>
      <c r="J1" s="12"/>
      <c r="K1" s="13"/>
    </row>
    <row r="2" spans="1:11">
      <c r="A2" s="4">
        <v>2013</v>
      </c>
      <c r="B2" s="5">
        <f>DATE($A$2,1,1)</f>
        <v>41275</v>
      </c>
      <c r="C2" s="5">
        <f>DATE(YEAR(B2),MONTH(B2)+1,-MAX(WEEKDAY(DATE(YEAR(B2),MONTH(B2)+1,0),2)-5,0))</f>
        <v>41305</v>
      </c>
      <c r="D2" s="20">
        <f>IF(MONTH(B2)&lt;12,WORKDAY(C2,-3,feries),EOMONTH(B2,0))</f>
        <v>41302</v>
      </c>
      <c r="E2" s="21">
        <v>41302</v>
      </c>
      <c r="G2" s="14" t="s">
        <v>6</v>
      </c>
      <c r="H2" s="15"/>
      <c r="I2" s="15"/>
      <c r="J2" s="15"/>
      <c r="K2" s="16"/>
    </row>
    <row r="3" spans="1:11">
      <c r="A3" s="6" t="s">
        <v>4</v>
      </c>
      <c r="B3" s="5">
        <f t="shared" ref="B3:B17" si="0">EDATE(B2,1)</f>
        <v>41306</v>
      </c>
      <c r="C3" s="5">
        <f t="shared" ref="C3:C15" si="1">DATE(YEAR(B3),MONTH(B3)+1,-MAX(WEEKDAY(DATE(YEAR(B3),MONTH(B3)+1,0),2)-5,0))</f>
        <v>41333</v>
      </c>
      <c r="D3" s="5">
        <f>IF(MONTH(B3)&lt;12,WORKDAY(C3,-3,feries),EOMONTH(B3,0))</f>
        <v>41330</v>
      </c>
      <c r="E3" s="21">
        <v>41330</v>
      </c>
      <c r="G3" s="14" t="s">
        <v>8</v>
      </c>
      <c r="H3" s="15"/>
      <c r="I3" s="15"/>
      <c r="J3" s="15"/>
      <c r="K3" s="16"/>
    </row>
    <row r="4" spans="1:11">
      <c r="A4" s="7">
        <f>ROUND(DATE(A2,4,MOD(234-11*MOD(A2,19),30))/7,0)*7-6</f>
        <v>41364</v>
      </c>
      <c r="B4" s="5">
        <f t="shared" si="0"/>
        <v>41334</v>
      </c>
      <c r="C4" s="5">
        <f t="shared" si="1"/>
        <v>41362</v>
      </c>
      <c r="D4" s="5">
        <f t="shared" ref="D2:D13" si="2">IF(MONTH(B4)&lt;12,WORKDAY(C4,-3,feries),EOMONTH(B4,0))</f>
        <v>41359</v>
      </c>
      <c r="E4" s="21">
        <v>41359</v>
      </c>
      <c r="G4" s="14" t="s">
        <v>9</v>
      </c>
      <c r="H4" s="15"/>
      <c r="I4" s="15"/>
      <c r="J4" s="15"/>
      <c r="K4" s="16"/>
    </row>
    <row r="5" spans="1:11">
      <c r="A5" s="8">
        <f>DATE(A2,1,1)</f>
        <v>41275</v>
      </c>
      <c r="B5" s="5">
        <f t="shared" si="0"/>
        <v>41365</v>
      </c>
      <c r="C5" s="5">
        <f t="shared" si="1"/>
        <v>41394</v>
      </c>
      <c r="D5" s="5">
        <f t="shared" si="2"/>
        <v>41389</v>
      </c>
      <c r="E5" s="21">
        <v>41389</v>
      </c>
      <c r="G5" s="14" t="s">
        <v>10</v>
      </c>
      <c r="H5" s="15"/>
      <c r="I5" s="15"/>
      <c r="J5" s="15"/>
      <c r="K5" s="16"/>
    </row>
    <row r="6" spans="1:11">
      <c r="A6" s="9">
        <f>DATE(A2,5,1)</f>
        <v>41395</v>
      </c>
      <c r="B6" s="5">
        <f t="shared" si="0"/>
        <v>41395</v>
      </c>
      <c r="C6" s="5">
        <f t="shared" si="1"/>
        <v>41425</v>
      </c>
      <c r="D6" s="5">
        <f t="shared" si="2"/>
        <v>41422</v>
      </c>
      <c r="E6" s="21">
        <v>41422</v>
      </c>
      <c r="G6" s="17" t="s">
        <v>11</v>
      </c>
      <c r="H6" s="18"/>
      <c r="I6" s="18"/>
      <c r="J6" s="18"/>
      <c r="K6" s="19"/>
    </row>
    <row r="7" spans="1:11">
      <c r="A7" s="9">
        <f>DATE(A2,5,8)</f>
        <v>41402</v>
      </c>
      <c r="B7" s="5">
        <f t="shared" si="0"/>
        <v>41426</v>
      </c>
      <c r="C7" s="5">
        <f t="shared" si="1"/>
        <v>41453</v>
      </c>
      <c r="D7" s="5">
        <f t="shared" si="2"/>
        <v>41450</v>
      </c>
      <c r="E7" s="21">
        <v>41450</v>
      </c>
    </row>
    <row r="8" spans="1:11">
      <c r="A8" s="9">
        <f>DATE(A2,7,14)</f>
        <v>41469</v>
      </c>
      <c r="B8" s="5">
        <f t="shared" si="0"/>
        <v>41456</v>
      </c>
      <c r="C8" s="5">
        <f t="shared" si="1"/>
        <v>41486</v>
      </c>
      <c r="D8" s="5">
        <f t="shared" si="2"/>
        <v>41481</v>
      </c>
      <c r="E8" s="23">
        <v>41483</v>
      </c>
      <c r="F8" t="s">
        <v>12</v>
      </c>
    </row>
    <row r="9" spans="1:11">
      <c r="A9" s="9">
        <f>DATE(A2,8,15)</f>
        <v>41501</v>
      </c>
      <c r="B9" s="5">
        <f t="shared" si="0"/>
        <v>41487</v>
      </c>
      <c r="C9" s="5">
        <f t="shared" si="1"/>
        <v>41516</v>
      </c>
      <c r="D9" s="5">
        <f t="shared" si="2"/>
        <v>41513</v>
      </c>
      <c r="E9" s="21">
        <v>41513</v>
      </c>
    </row>
    <row r="10" spans="1:11">
      <c r="A10" s="9">
        <f>DATE(A2,11,1)</f>
        <v>41579</v>
      </c>
      <c r="B10" s="5">
        <f t="shared" si="0"/>
        <v>41518</v>
      </c>
      <c r="C10" s="5">
        <f t="shared" si="1"/>
        <v>41547</v>
      </c>
      <c r="D10" s="5">
        <f t="shared" si="2"/>
        <v>41542</v>
      </c>
      <c r="E10" s="21">
        <v>41542</v>
      </c>
    </row>
    <row r="11" spans="1:11">
      <c r="A11" s="9">
        <f>DATE(A2,11,11)</f>
        <v>41589</v>
      </c>
      <c r="B11" s="5">
        <f t="shared" si="0"/>
        <v>41548</v>
      </c>
      <c r="C11" s="5">
        <f t="shared" si="1"/>
        <v>41578</v>
      </c>
      <c r="D11" s="5">
        <f t="shared" si="2"/>
        <v>41575</v>
      </c>
      <c r="E11" s="21">
        <v>41575</v>
      </c>
    </row>
    <row r="12" spans="1:11">
      <c r="A12" s="9">
        <f>DATE(A2,12,25)</f>
        <v>41633</v>
      </c>
      <c r="B12" s="5">
        <f t="shared" si="0"/>
        <v>41579</v>
      </c>
      <c r="C12" s="5">
        <f t="shared" si="1"/>
        <v>41607</v>
      </c>
      <c r="D12" s="5">
        <f t="shared" si="2"/>
        <v>41604</v>
      </c>
      <c r="E12" s="21">
        <v>41604</v>
      </c>
    </row>
    <row r="13" spans="1:11">
      <c r="A13" s="9">
        <f>A4+1</f>
        <v>41365</v>
      </c>
      <c r="B13" s="5">
        <f t="shared" si="0"/>
        <v>41609</v>
      </c>
      <c r="C13" s="5">
        <f t="shared" si="1"/>
        <v>41639</v>
      </c>
      <c r="D13" s="5">
        <f t="shared" si="2"/>
        <v>41639</v>
      </c>
      <c r="E13" s="21">
        <v>41639</v>
      </c>
    </row>
    <row r="14" spans="1:11">
      <c r="A14" s="9">
        <f>A4+39</f>
        <v>41403</v>
      </c>
      <c r="B14" s="5">
        <f t="shared" si="0"/>
        <v>41640</v>
      </c>
      <c r="C14" s="5">
        <f t="shared" si="1"/>
        <v>41670</v>
      </c>
      <c r="D14" s="5">
        <f>IF(MONTH(B14)&lt;12,WORKDAY(C14,-3,feries),EOMONTH(B14,0))</f>
        <v>41667</v>
      </c>
      <c r="E14" s="21">
        <v>41667</v>
      </c>
    </row>
    <row r="15" spans="1:11">
      <c r="A15" s="10">
        <f>A4+50</f>
        <v>41414</v>
      </c>
      <c r="B15" s="5">
        <f t="shared" si="0"/>
        <v>41671</v>
      </c>
      <c r="C15" s="5">
        <f t="shared" si="1"/>
        <v>41698</v>
      </c>
      <c r="D15" s="5">
        <f>IF(MONTH(B15)&lt;12,WORKDAY(C15,-3,feries),EOMONTH(B15,0))</f>
        <v>41695</v>
      </c>
      <c r="E15" s="21">
        <v>41695</v>
      </c>
    </row>
    <row r="16" spans="1:11">
      <c r="B16" s="5">
        <f t="shared" si="0"/>
        <v>41699</v>
      </c>
      <c r="C16" s="5">
        <f t="shared" ref="C16" si="3">DATE(YEAR(B16),MONTH(B16)+1,-MAX(WEEKDAY(DATE(YEAR(B16),MONTH(B16)+1,0),2)-5,0))</f>
        <v>41729</v>
      </c>
      <c r="D16" s="5">
        <f>IF(MONTH(B16)&lt;12,WORKDAY(C16,-3,feries),EOMONTH(B16,0))</f>
        <v>41724</v>
      </c>
      <c r="E16" s="21">
        <v>41724</v>
      </c>
    </row>
    <row r="17" spans="2:6">
      <c r="B17" s="5">
        <f t="shared" si="0"/>
        <v>41730</v>
      </c>
      <c r="C17" s="5">
        <f t="shared" ref="C17" si="4">DATE(YEAR(B17),MONTH(B17)+1,-MAX(WEEKDAY(DATE(YEAR(B17),MONTH(B17)+1,0),2)-5,0))</f>
        <v>41759</v>
      </c>
      <c r="D17" s="5">
        <f>IF(MONTH(B17)&lt;12,WORKDAY(C17,-3,feries),EOMONTH(B17,0))</f>
        <v>41754</v>
      </c>
      <c r="E17" s="23">
        <v>41756</v>
      </c>
      <c r="F17" t="s">
        <v>12</v>
      </c>
    </row>
  </sheetData>
  <dataValidations count="1">
    <dataValidation type="list" allowBlank="1" showInputMessage="1" showErrorMessage="1" sqref="A2">
      <formula1>"2013,2014,2015,2016,2017,2018,2020"</formula1>
    </dataValidation>
  </dataValidations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feries</vt:lpstr>
    </vt:vector>
  </TitlesOfParts>
  <Company>Vallourec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p-Joel.Fougeron</dc:creator>
  <cp:lastModifiedBy>p-Joel.Fougeron</cp:lastModifiedBy>
  <dcterms:created xsi:type="dcterms:W3CDTF">2013-12-17T17:36:34Z</dcterms:created>
  <dcterms:modified xsi:type="dcterms:W3CDTF">2013-12-17T17:50:57Z</dcterms:modified>
</cp:coreProperties>
</file>