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hautbout\Downloads\"/>
    </mc:Choice>
  </mc:AlternateContent>
  <xr:revisionPtr revIDLastSave="0" documentId="13_ncr:1_{E678172A-4C03-455E-B09E-3B01DE389880}" xr6:coauthVersionLast="45" xr6:coauthVersionMax="47" xr10:uidLastSave="{00000000-0000-0000-0000-000000000000}"/>
  <bookViews>
    <workbookView xWindow="-120" yWindow="-120" windowWidth="29040" windowHeight="15840" tabRatio="511" activeTab="2" xr2:uid="{3A04E58D-5B94-434C-A4AC-FCC519579C2D}"/>
  </bookViews>
  <sheets>
    <sheet name="Ajout Rapide" sheetId="8" r:id="rId1"/>
    <sheet name="Chantier" sheetId="6" r:id="rId2"/>
    <sheet name="Données" sheetId="7" r:id="rId3"/>
  </sheets>
  <definedNames>
    <definedName name="_xlnm._FilterDatabase" localSheetId="1" hidden="1">Chantier!$A$1:$G$6</definedName>
    <definedName name="_xlnm.Criteria" localSheetId="1">Chantier!$AI$1:$AI$2</definedName>
    <definedName name="_xlnm.Extract" localSheetId="1">Chantier!$AA$1:$AG$1</definedName>
    <definedName name="FullTableau">#REF!</definedName>
    <definedName name="Indi_Année">INDIRECT("Année")</definedName>
    <definedName name="Indi_chantier">INDIRECT("Travail")</definedName>
    <definedName name="Indi_Véhicule">INDIRECT("ListeVéhicule")</definedName>
    <definedName name="ListeChantier">OFFSET(Chantier!#REF!,1,0,COUNTA(Chantier!#REF!),1)</definedName>
    <definedName name="ListeRole">OFFSET(#REF!,1,0,COUNTA(#REF!),1)</definedName>
    <definedName name="Recherche_Chantier">OFFSET(Chantier!$AA$2,0,0,COUNTA(Chantier!$AA$2:$AA$1048564),7)</definedName>
    <definedName name="Recherche_Employe">OFFSET(#REF!,0,0,COUNTA(#REF!),4)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3" i="7" l="1"/>
  <c r="R24" i="7"/>
  <c r="R17" i="7"/>
  <c r="R18" i="7"/>
  <c r="R19" i="7"/>
  <c r="R20" i="7"/>
  <c r="R21" i="7"/>
  <c r="R22" i="7"/>
  <c r="R11" i="7"/>
  <c r="R12" i="7"/>
  <c r="R13" i="7"/>
  <c r="R14" i="7"/>
  <c r="R15" i="7"/>
  <c r="R16" i="7"/>
  <c r="R10" i="7"/>
  <c r="G6" i="6"/>
  <c r="R8" i="7"/>
  <c r="R9" i="7"/>
  <c r="R7" i="7"/>
  <c r="P3" i="7" l="1"/>
  <c r="P4" i="7" s="1"/>
  <c r="P5" i="7" s="1"/>
  <c r="P6" i="7" s="1"/>
  <c r="P7" i="7" s="1"/>
  <c r="P8" i="7" s="1"/>
  <c r="P9" i="7" s="1"/>
  <c r="P10" i="7" s="1"/>
  <c r="P11" i="7" s="1"/>
  <c r="P12" i="7" s="1"/>
  <c r="P13" i="7" s="1"/>
  <c r="P14" i="7" s="1"/>
  <c r="P15" i="7" s="1"/>
  <c r="P16" i="7" s="1"/>
  <c r="G5" i="6" l="1"/>
  <c r="G2" i="6" l="1"/>
  <c r="G3" i="6"/>
  <c r="G4" i="6"/>
  <c r="J15" i="7" l="1"/>
  <c r="I15" i="7"/>
  <c r="H15" i="7"/>
  <c r="G15" i="7"/>
  <c r="F15" i="7"/>
  <c r="J14" i="7"/>
  <c r="I14" i="7"/>
  <c r="H14" i="7"/>
  <c r="G14" i="7"/>
  <c r="F14" i="7"/>
  <c r="J13" i="7"/>
  <c r="I13" i="7"/>
  <c r="H13" i="7"/>
  <c r="G13" i="7"/>
  <c r="F13" i="7"/>
  <c r="J12" i="7"/>
  <c r="I12" i="7"/>
  <c r="H12" i="7"/>
  <c r="G12" i="7"/>
  <c r="F12" i="7"/>
  <c r="J11" i="7"/>
  <c r="I11" i="7"/>
  <c r="H11" i="7"/>
  <c r="G11" i="7"/>
  <c r="F11" i="7"/>
  <c r="J7" i="7"/>
  <c r="I7" i="7"/>
  <c r="H7" i="7"/>
  <c r="G7" i="7"/>
  <c r="F7" i="7"/>
  <c r="J6" i="7"/>
  <c r="I6" i="7"/>
  <c r="H6" i="7"/>
  <c r="G6" i="7"/>
  <c r="F6" i="7"/>
  <c r="J4" i="7"/>
  <c r="J9" i="7" s="1"/>
  <c r="I4" i="7"/>
  <c r="I10" i="7" s="1"/>
  <c r="H4" i="7"/>
  <c r="H9" i="7" s="1"/>
  <c r="G4" i="7"/>
  <c r="G10" i="7" s="1"/>
  <c r="F4" i="7"/>
  <c r="F9" i="7" s="1"/>
  <c r="J3" i="7"/>
  <c r="I3" i="7"/>
  <c r="H3" i="7"/>
  <c r="G3" i="7"/>
  <c r="F3" i="7"/>
  <c r="G5" i="7" l="1"/>
  <c r="G9" i="7"/>
  <c r="I5" i="7"/>
  <c r="I9" i="7"/>
  <c r="F8" i="7"/>
  <c r="H8" i="7"/>
  <c r="J8" i="7"/>
  <c r="F10" i="7"/>
  <c r="H10" i="7"/>
  <c r="J10" i="7"/>
  <c r="F5" i="7"/>
  <c r="H5" i="7"/>
  <c r="J5" i="7"/>
  <c r="G8" i="7"/>
  <c r="I8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B986F0-A46A-4416-9D3C-7E183DE503DC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<sst xmlns="http://schemas.openxmlformats.org/spreadsheetml/2006/main" count="87" uniqueCount="67">
  <si>
    <t>Apprenti</t>
  </si>
  <si>
    <t>Nom du chantier</t>
  </si>
  <si>
    <t>Date début</t>
  </si>
  <si>
    <t>Date de fin</t>
  </si>
  <si>
    <t>Zone chantier</t>
  </si>
  <si>
    <t>Nb heures</t>
  </si>
  <si>
    <t>Nb jours ouvrable</t>
  </si>
  <si>
    <t>Les rôles par défaut ( Personnel)</t>
  </si>
  <si>
    <t>Zone Chantier</t>
  </si>
  <si>
    <t>Jours férié</t>
  </si>
  <si>
    <t>Véhicules</t>
  </si>
  <si>
    <t>Salarié</t>
  </si>
  <si>
    <t>A</t>
  </si>
  <si>
    <t>Colonne1</t>
  </si>
  <si>
    <t>2022</t>
  </si>
  <si>
    <t>2023</t>
  </si>
  <si>
    <t>2024</t>
  </si>
  <si>
    <t>2025</t>
  </si>
  <si>
    <t>2026</t>
  </si>
  <si>
    <t>B</t>
  </si>
  <si>
    <t>Jour de l’An</t>
  </si>
  <si>
    <t>Intérimaire</t>
  </si>
  <si>
    <t>C</t>
  </si>
  <si>
    <t>Pâques</t>
  </si>
  <si>
    <t>D</t>
  </si>
  <si>
    <t>Lundi de Pâques</t>
  </si>
  <si>
    <t>E</t>
  </si>
  <si>
    <t>Fête du travail</t>
  </si>
  <si>
    <t>F</t>
  </si>
  <si>
    <t>Victoire 1945</t>
  </si>
  <si>
    <t>P9</t>
  </si>
  <si>
    <t>Ascension</t>
  </si>
  <si>
    <t>PX</t>
  </si>
  <si>
    <t>Pentecôte</t>
  </si>
  <si>
    <t>PY</t>
  </si>
  <si>
    <t>Lundi de Pentecôte</t>
  </si>
  <si>
    <t>PZ</t>
  </si>
  <si>
    <t>Fête Nationale</t>
  </si>
  <si>
    <t>PARIS - PY</t>
  </si>
  <si>
    <t>Assomption</t>
  </si>
  <si>
    <t>PARIS - PZ</t>
  </si>
  <si>
    <t>Toussaint</t>
  </si>
  <si>
    <t>Armistice 1918</t>
  </si>
  <si>
    <t>Noël</t>
  </si>
  <si>
    <t>PAS TOUCHER</t>
  </si>
  <si>
    <t>Ligne</t>
  </si>
  <si>
    <t>Meaux</t>
  </si>
  <si>
    <t>qq</t>
  </si>
  <si>
    <t>yout</t>
  </si>
  <si>
    <t>10/12/2002</t>
  </si>
  <si>
    <t>Nb Places</t>
  </si>
  <si>
    <t>2P</t>
  </si>
  <si>
    <t>3P</t>
  </si>
  <si>
    <t>7P</t>
  </si>
  <si>
    <t xml:space="preserve">La suppresion de véhicule s'effectue </t>
  </si>
  <si>
    <t>manuellement sur le tableau</t>
  </si>
  <si>
    <t>Année</t>
  </si>
  <si>
    <t>Travail</t>
  </si>
  <si>
    <t>Maladie</t>
  </si>
  <si>
    <t>Ecole</t>
  </si>
  <si>
    <t>Modulation</t>
  </si>
  <si>
    <t>Conges</t>
  </si>
  <si>
    <t>Maillage</t>
  </si>
  <si>
    <t>Albert</t>
  </si>
  <si>
    <t>20/12/2022</t>
  </si>
  <si>
    <t>20/01/2023</t>
  </si>
  <si>
    <t>*q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</si>
</sst>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20"/>
      <color theme="1"/>
      <name val="Impact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339966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rgb="FFCC8D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6" borderId="1" xfId="0" applyFill="1" applyBorder="1"/>
    <xf numFmtId="14" fontId="0" fillId="0" borderId="1" xfId="0" applyNumberFormat="1" applyBorder="1"/>
    <xf numFmtId="0" fontId="0" fillId="0" borderId="10" xfId="0" applyBorder="1"/>
    <xf numFmtId="0" fontId="0" fillId="7" borderId="11" xfId="0" applyFill="1" applyBorder="1" applyAlignment="1">
      <alignment horizontal="center" vertical="center"/>
    </xf>
    <xf numFmtId="0" fontId="0" fillId="0" borderId="12" xfId="0" applyBorder="1"/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0" fillId="4" borderId="8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4" xfId="0" applyBorder="1"/>
    <xf numFmtId="14" fontId="0" fillId="0" borderId="14" xfId="0" applyNumberFormat="1" applyBorder="1"/>
    <xf numFmtId="0" fontId="0" fillId="6" borderId="13" xfId="0" applyFill="1" applyBorder="1"/>
    <xf numFmtId="14" fontId="0" fillId="0" borderId="13" xfId="0" applyNumberFormat="1" applyBorder="1"/>
    <xf numFmtId="14" fontId="0" fillId="0" borderId="15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 applyProtection="1">
      <alignment horizontal="center" vertical="top"/>
      <protection locked="0"/>
    </xf>
    <xf numFmtId="0" fontId="0" fillId="0" borderId="0" xfId="0" applyNumberFormat="1"/>
    <xf numFmtId="0" fontId="3" fillId="2" borderId="5" xfId="0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2" borderId="17" xfId="0" applyFill="1" applyBorder="1"/>
    <xf numFmtId="0" fontId="0" fillId="8" borderId="0" xfId="0" applyFill="1"/>
    <xf numFmtId="0" fontId="0" fillId="8" borderId="17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 vertical="top"/>
    </xf>
    <xf numFmtId="0" fontId="0" fillId="5" borderId="1" xfId="0" applyFill="1" applyBorder="1" applyAlignment="1">
      <alignment horizontal="center"/>
    </xf>
    <xf numFmtId="0" fontId="0" fillId="9" borderId="0" xfId="0" applyFill="1" applyBorder="1" applyAlignment="1"/>
    <xf numFmtId="0" fontId="2" fillId="0" borderId="0" xfId="0" applyFont="1" applyAlignment="1">
      <alignment vertical="top"/>
    </xf>
  </cellXfs>
  <cellStyles count="1">
    <cellStyle name="Normal" xfId="0" builtinId="0"/>
  </cellStyles>
  <dxfs count="31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8D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Rôle" pivot="0" count="0" xr9:uid="{B13BE03B-C9D0-4FBA-9C2E-FF2AEA58170C}"/>
  </tableStyles>
  <colors>
    <mruColors>
      <color rgb="FFFF5050"/>
      <color rgb="FFCC8D66"/>
      <color rgb="FFFF3F3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1</xdr:row>
          <xdr:rowOff>133350</xdr:rowOff>
        </xdr:from>
        <xdr:to>
          <xdr:col>6</xdr:col>
          <xdr:colOff>381000</xdr:colOff>
          <xdr:row>4</xdr:row>
          <xdr:rowOff>38100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4</xdr:row>
          <xdr:rowOff>180975</xdr:rowOff>
        </xdr:from>
        <xdr:to>
          <xdr:col>6</xdr:col>
          <xdr:colOff>390525</xdr:colOff>
          <xdr:row>7</xdr:row>
          <xdr:rowOff>95250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1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4</xdr:row>
          <xdr:rowOff>0</xdr:rowOff>
        </xdr:from>
        <xdr:to>
          <xdr:col>10</xdr:col>
          <xdr:colOff>495300</xdr:colOff>
          <xdr:row>6</xdr:row>
          <xdr:rowOff>152400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1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d'un véhicule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19F5F1-EAAF-4B70-B784-AE2626E0BEDB}" name="Chantier" displayName="Chantier" ref="A1:G6" totalsRowShown="0" headerRowDxfId="30" headerRowBorderDxfId="29" tableBorderDxfId="28">
  <tableColumns count="7">
    <tableColumn id="1" xr3:uid="{7A08232B-7CB0-4ADD-AACA-67CAE725A866}" name="Nom du chantier"/>
    <tableColumn id="2" xr3:uid="{429C4AAC-84E4-4722-ABD1-63669306C659}" name="Date début" dataDxfId="27"/>
    <tableColumn id="3" xr3:uid="{FA0092AF-7B37-4B43-9AF8-DB95213E443E}" name="Date de fin" dataDxfId="26"/>
    <tableColumn id="4" xr3:uid="{B2769F16-FA97-4845-B8AB-42A02B175ABA}" name="Zone chantier" dataDxfId="25"/>
    <tableColumn id="5" xr3:uid="{6C287C1A-F4E7-48B3-8C7C-C2DA38D57DEF}" name="Nb heures"/>
    <tableColumn id="6" xr3:uid="{D2DA1318-2727-47DC-A266-F2429767658D}" name="Nb jours ouvrable"/>
    <tableColumn id="7" xr3:uid="{EF8FB973-412C-4CBA-A21A-235B5ADD7D3D}" name="Ligne" dataDxfId="24">
      <calculatedColumnFormula>ROW()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E72786-08B6-4E68-A8E3-E6FB86C35B1A}" name="Rôle" displayName="Rôle" ref="A1:A4" totalsRowShown="0" headerRowDxfId="23" dataDxfId="21" headerRowBorderDxfId="22" tableBorderDxfId="20">
  <autoFilter ref="A1:A4" xr:uid="{97767BAF-6377-4AFD-8EF2-9461B05B708E}"/>
  <tableColumns count="1">
    <tableColumn id="1" xr3:uid="{E7B32669-1101-4076-9B13-D831E0BBF81D}" name="Les rôles par défaut ( Personnel)" dataDxfId="19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B3E976-CE32-41D9-A73A-8F1706E3122B}" name="ZoneChantier" displayName="ZoneChantier" ref="C1:C13" totalsRowShown="0" headerRowDxfId="18" dataDxfId="16" headerRowBorderDxfId="17" tableBorderDxfId="15" totalsRowBorderDxfId="14">
  <autoFilter ref="C1:C13" xr:uid="{D85BFD23-74F5-4DE9-BB43-8FBDE46CC3F9}"/>
  <tableColumns count="1">
    <tableColumn id="1" xr3:uid="{F436A0A9-1AB2-4C6A-A087-34331E1A654D}" name="Zone Chantier" dataDxfId="1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935F4D-52B1-4B36-9262-C8B48D8A8174}" name="ListeVéhicule" displayName="ListeVéhicule" ref="L1:L17" totalsRowShown="0" headerRowDxfId="12" headerRowBorderDxfId="11" tableBorderDxfId="10" totalsRowBorderDxfId="9">
  <autoFilter ref="L1:L17" xr:uid="{80B3D523-3EEA-4883-8742-A653EC4904F6}"/>
  <tableColumns count="1">
    <tableColumn id="1" xr3:uid="{F640D809-562E-4631-9BB5-9EEA0699546C}" name="Véhicules" dataDxfId="8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6711E93-C6E6-4692-88BA-97A6F038EB35}" name="Tableau7" displayName="Tableau7" ref="E2:J15" totalsRowShown="0" headerRowDxfId="7" tableBorderDxfId="6">
  <autoFilter ref="E2:J15" xr:uid="{8B469F7A-7792-4FE0-BEDE-8CEEDAE1AF28}"/>
  <tableColumns count="6">
    <tableColumn id="1" xr3:uid="{7CB199BC-E2AD-47D1-8D9D-11CA367ADA87}" name="Colonne1" dataDxfId="5"/>
    <tableColumn id="2" xr3:uid="{D3D95B38-50DC-4A4A-ACE0-C00A88F3CED1}" name="2022" dataDxfId="4"/>
    <tableColumn id="3" xr3:uid="{A987A6EE-8AB3-40CC-B8AA-DC01F70BC67D}" name="2023" dataDxfId="3"/>
    <tableColumn id="4" xr3:uid="{1C69B478-4364-4C88-9837-156946033A6D}" name="2024" dataDxfId="2"/>
    <tableColumn id="5" xr3:uid="{6B2C9DD8-1B45-4247-8603-DE379C919865}" name="2025" dataDxfId="1"/>
    <tableColumn id="6" xr3:uid="{9E2F59A9-5BDA-4BCC-B1E2-271BBD7D5CAA}" name="2026" dataDxfId="0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41012-8BEC-48B4-8A5D-BB78AECB8475}" name="NbPlaces" displayName="NbPlaces" ref="N1:N4" totalsRowShown="0">
  <autoFilter ref="N1:N4" xr:uid="{94D41012-8BEC-48B4-8A5D-BB78AECB8475}"/>
  <tableColumns count="1">
    <tableColumn id="1" xr3:uid="{3719C235-7867-48F8-9A5B-5FF59F705D6A}" name="Nb Place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6C7276B-D087-42B6-86C4-FDA8F6D52F93}" name="Année" displayName="Année" ref="P1:P16" totalsRowShown="0">
  <autoFilter ref="P1:P16" xr:uid="{CF33AA4C-8EA5-4426-94EB-77C05A2A4AD4}"/>
  <tableColumns count="1">
    <tableColumn id="1" xr3:uid="{57C7A5FA-9D17-496C-B366-CF6E9C507D58}" name="Année">
      <calculatedColumnFormula>P1+1</calculatedColumnFormula>
    </tableColumn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D5BD0-B450-4EB9-BA2B-1CFD470B1C89}" name="Travail" displayName="Travail" ref="R1:R24" totalsRowShown="0">
  <autoFilter ref="R1:R24" xr:uid="{189FA69E-CFF2-43AB-9538-213E53382371}"/>
  <tableColumns count="1">
    <tableColumn id="1" xr3:uid="{773C7BA0-1FC0-4981-9E0B-BBFDA8717909}" name="Travail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50D3-FC34-43A0-AC96-0801CD606218}">
  <sheetPr codeName="Feuil5"/>
  <dimension ref="A1:K8"/>
  <sheetViews>
    <sheetView showGridLines="0" workbookViewId="0">
      <selection activeCell="C10" sqref="C10"/>
    </sheetView>
  </sheetViews>
  <sheetFormatPr baseColWidth="10" defaultRowHeight="15" x14ac:dyDescent="0.25"/>
  <cols>
    <col min="2" max="2" width="16.85546875" bestFit="1" customWidth="1"/>
  </cols>
  <sheetData>
    <row r="1" spans="1:11" ht="15.75" thickBot="1" x14ac:dyDescent="0.3">
      <c r="A1" s="40"/>
      <c r="B1" s="40"/>
      <c r="C1" s="40"/>
      <c r="E1" s="32"/>
      <c r="F1" s="33" t="s">
        <v>8</v>
      </c>
      <c r="G1" s="32"/>
      <c r="I1" s="34"/>
      <c r="J1" s="35" t="s">
        <v>10</v>
      </c>
      <c r="K1" s="34"/>
    </row>
    <row r="2" spans="1:11" x14ac:dyDescent="0.25">
      <c r="A2" s="40"/>
      <c r="B2" s="40"/>
      <c r="C2" s="40"/>
      <c r="E2" s="32"/>
      <c r="F2" s="32"/>
      <c r="G2" s="32"/>
      <c r="I2" s="38" t="s">
        <v>54</v>
      </c>
      <c r="J2" s="38"/>
      <c r="K2" s="38"/>
    </row>
    <row r="3" spans="1:11" x14ac:dyDescent="0.25">
      <c r="A3" s="40"/>
      <c r="B3" s="40"/>
      <c r="C3" s="40"/>
      <c r="E3" s="32"/>
      <c r="F3" s="32"/>
      <c r="G3" s="32"/>
      <c r="I3" s="38" t="s">
        <v>55</v>
      </c>
      <c r="J3" s="38"/>
      <c r="K3" s="38"/>
    </row>
    <row r="4" spans="1:11" x14ac:dyDescent="0.25">
      <c r="A4" s="40"/>
      <c r="B4" s="40"/>
      <c r="C4" s="40"/>
      <c r="E4" s="32"/>
      <c r="F4" s="32"/>
      <c r="G4" s="32"/>
      <c r="I4" s="34"/>
      <c r="J4" s="34"/>
      <c r="K4" s="34"/>
    </row>
    <row r="5" spans="1:11" x14ac:dyDescent="0.25">
      <c r="A5" s="40"/>
      <c r="B5" s="40"/>
      <c r="C5" s="40"/>
      <c r="E5" s="32"/>
      <c r="F5" s="32"/>
      <c r="G5" s="32"/>
      <c r="I5" s="34"/>
      <c r="J5" s="34"/>
      <c r="K5" s="34"/>
    </row>
    <row r="6" spans="1:11" x14ac:dyDescent="0.25">
      <c r="A6" s="40"/>
      <c r="B6" s="40"/>
      <c r="C6" s="40"/>
      <c r="E6" s="32"/>
      <c r="F6" s="32"/>
      <c r="G6" s="32"/>
      <c r="I6" s="34"/>
      <c r="J6" s="34"/>
      <c r="K6" s="34"/>
    </row>
    <row r="7" spans="1:11" x14ac:dyDescent="0.25">
      <c r="A7" s="40"/>
      <c r="B7" s="40"/>
      <c r="C7" s="40"/>
      <c r="E7" s="32"/>
      <c r="F7" s="32"/>
      <c r="G7" s="32"/>
      <c r="I7" s="34"/>
      <c r="J7" s="34"/>
      <c r="K7" s="34"/>
    </row>
    <row r="8" spans="1:11" x14ac:dyDescent="0.25">
      <c r="A8" s="40"/>
      <c r="B8" s="40"/>
      <c r="C8" s="40"/>
      <c r="E8" s="32"/>
      <c r="F8" s="32"/>
      <c r="G8" s="32"/>
      <c r="I8" s="34"/>
      <c r="J8" s="34"/>
      <c r="K8" s="34"/>
    </row>
  </sheetData>
  <mergeCells count="2">
    <mergeCell ref="I2:K2"/>
    <mergeCell ref="I3:K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r:id="rId4" name="Button 9">
              <controlPr defaultSize="0" print="0" autoFill="0" autoPict="0" macro="[0]!Form_Chantier">
                <anchor moveWithCells="1" sizeWithCells="1">
                  <from>
                    <xdr:col>4</xdr:col>
                    <xdr:colOff>390525</xdr:colOff>
                    <xdr:row>1</xdr:row>
                    <xdr:rowOff>133350</xdr:rowOff>
                  </from>
                  <to>
                    <xdr:col>6</xdr:col>
                    <xdr:colOff>381000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Button 10">
              <controlPr defaultSize="0" print="0" autoFill="0" autoPict="0" macro="[0]!FormSup_Chantier">
                <anchor moveWithCells="1" sizeWithCells="1">
                  <from>
                    <xdr:col>4</xdr:col>
                    <xdr:colOff>400050</xdr:colOff>
                    <xdr:row>4</xdr:row>
                    <xdr:rowOff>180975</xdr:rowOff>
                  </from>
                  <to>
                    <xdr:col>6</xdr:col>
                    <xdr:colOff>390525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Form_Vehicule">
                <anchor moveWithCells="1" sizeWithCells="1">
                  <from>
                    <xdr:col>8</xdr:col>
                    <xdr:colOff>257175</xdr:colOff>
                    <xdr:row>4</xdr:row>
                    <xdr:rowOff>0</xdr:rowOff>
                  </from>
                  <to>
                    <xdr:col>10</xdr:col>
                    <xdr:colOff>495300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7103-F99D-4960-9264-5C222FB1A8DB}">
  <sheetPr codeName="Feuil4"/>
  <dimension ref="A1:AI17"/>
  <sheetViews>
    <sheetView zoomScaleNormal="100" workbookViewId="0">
      <selection activeCell="H21" sqref="H21"/>
    </sheetView>
  </sheetViews>
  <sheetFormatPr baseColWidth="10" defaultColWidth="11.42578125" defaultRowHeight="15" x14ac:dyDescent="0.25"/>
  <cols>
    <col min="1" max="1" width="20.28515625" customWidth="1"/>
    <col min="2" max="2" width="15.42578125" style="31" bestFit="1" customWidth="1"/>
    <col min="3" max="3" width="15.28515625" style="31" bestFit="1" customWidth="1"/>
    <col min="4" max="4" width="17.7109375" style="23" bestFit="1" customWidth="1"/>
    <col min="5" max="5" width="14.7109375" bestFit="1" customWidth="1"/>
    <col min="6" max="6" width="21.42578125" bestFit="1" customWidth="1"/>
    <col min="7" max="7" width="10.28515625" bestFit="1" customWidth="1"/>
    <col min="8" max="8" width="22.42578125" customWidth="1"/>
    <col min="27" max="27" width="15.7109375" bestFit="1" customWidth="1"/>
    <col min="28" max="28" width="10.85546875" bestFit="1" customWidth="1"/>
    <col min="29" max="29" width="10.7109375" bestFit="1" customWidth="1"/>
    <col min="30" max="30" width="13.140625" bestFit="1" customWidth="1"/>
    <col min="31" max="31" width="10.140625" bestFit="1" customWidth="1"/>
    <col min="32" max="32" width="16.85546875" bestFit="1" customWidth="1"/>
    <col min="33" max="33" width="5.7109375" bestFit="1" customWidth="1"/>
    <col min="35" max="35" width="15.7109375" bestFit="1" customWidth="1"/>
  </cols>
  <sheetData>
    <row r="1" spans="1:35" ht="15.75" thickBot="1" x14ac:dyDescent="0.3">
      <c r="A1" s="10" t="s">
        <v>1</v>
      </c>
      <c r="B1" s="11" t="s">
        <v>2</v>
      </c>
      <c r="C1" s="11" t="s">
        <v>3</v>
      </c>
      <c r="D1" s="12" t="s">
        <v>4</v>
      </c>
      <c r="E1" s="13" t="s">
        <v>5</v>
      </c>
      <c r="F1" s="14" t="s">
        <v>6</v>
      </c>
      <c r="G1" s="14" t="s">
        <v>45</v>
      </c>
      <c r="AA1" s="26" t="s">
        <v>1</v>
      </c>
      <c r="AB1" s="27" t="s">
        <v>2</v>
      </c>
      <c r="AC1" s="27" t="s">
        <v>3</v>
      </c>
      <c r="AD1" s="28" t="s">
        <v>4</v>
      </c>
      <c r="AE1" s="29" t="s">
        <v>5</v>
      </c>
      <c r="AF1" s="30" t="s">
        <v>6</v>
      </c>
      <c r="AG1" s="30" t="s">
        <v>45</v>
      </c>
      <c r="AI1" s="26" t="s">
        <v>1</v>
      </c>
    </row>
    <row r="2" spans="1:35" ht="15" customHeight="1" x14ac:dyDescent="0.25">
      <c r="A2" t="s">
        <v>44</v>
      </c>
      <c r="B2" s="31" t="s">
        <v>44</v>
      </c>
      <c r="C2" s="31" t="s">
        <v>44</v>
      </c>
      <c r="D2" s="23" t="s">
        <v>44</v>
      </c>
      <c r="G2">
        <f>ROW()</f>
        <v>2</v>
      </c>
      <c r="I2" s="24"/>
      <c r="J2" s="24"/>
      <c r="K2" s="24"/>
      <c r="L2" s="24"/>
      <c r="M2" s="24"/>
      <c r="N2" s="24"/>
      <c r="O2" s="24"/>
      <c r="P2" s="24"/>
      <c r="Q2" s="24"/>
      <c r="AA2" t="s">
        <v>47</v>
      </c>
      <c r="AB2" s="31">
        <v>37600</v>
      </c>
      <c r="AC2" s="31">
        <v>36870</v>
      </c>
      <c r="AD2" s="37" t="s">
        <v>28</v>
      </c>
      <c r="AG2">
        <v>4</v>
      </c>
      <c r="AI2" t="s">
        <v>66</v>
      </c>
    </row>
    <row r="3" spans="1:35" ht="15" customHeight="1" x14ac:dyDescent="0.25">
      <c r="A3" t="s">
        <v>46</v>
      </c>
      <c r="B3" s="31">
        <v>44612</v>
      </c>
      <c r="C3" s="31">
        <v>37366</v>
      </c>
      <c r="D3" s="23" t="s">
        <v>12</v>
      </c>
      <c r="G3">
        <f>ROW()</f>
        <v>3</v>
      </c>
      <c r="I3" s="15"/>
      <c r="J3" s="15"/>
      <c r="K3" s="15"/>
      <c r="L3" s="15"/>
      <c r="M3" s="15"/>
      <c r="N3" s="15"/>
      <c r="O3" s="15"/>
      <c r="P3" s="15"/>
      <c r="Q3" s="15"/>
      <c r="AB3" s="31"/>
      <c r="AC3" s="31"/>
      <c r="AD3" s="37"/>
    </row>
    <row r="4" spans="1:35" ht="15" customHeight="1" x14ac:dyDescent="0.25">
      <c r="A4" t="s">
        <v>47</v>
      </c>
      <c r="B4" s="31">
        <v>37600</v>
      </c>
      <c r="C4" s="31">
        <v>36870</v>
      </c>
      <c r="D4" s="23" t="s">
        <v>28</v>
      </c>
      <c r="G4">
        <f>ROW()</f>
        <v>4</v>
      </c>
      <c r="I4" s="15"/>
      <c r="J4" s="15"/>
      <c r="K4" s="15"/>
      <c r="L4" s="15"/>
      <c r="M4" s="15"/>
      <c r="N4" s="15"/>
      <c r="O4" s="15"/>
      <c r="P4" s="15"/>
      <c r="Q4" s="15"/>
      <c r="AB4" s="31"/>
      <c r="AC4" s="31"/>
      <c r="AD4" s="37"/>
    </row>
    <row r="5" spans="1:35" ht="15" customHeight="1" x14ac:dyDescent="0.25">
      <c r="A5" t="s">
        <v>48</v>
      </c>
      <c r="B5" s="31" t="s">
        <v>49</v>
      </c>
      <c r="C5" s="31" t="s">
        <v>12</v>
      </c>
      <c r="D5" s="23" t="s">
        <v>12</v>
      </c>
      <c r="G5" s="25">
        <f>ROW()</f>
        <v>5</v>
      </c>
      <c r="I5" s="15"/>
      <c r="J5" s="15"/>
      <c r="K5" s="15"/>
      <c r="L5" s="15"/>
      <c r="M5" s="15"/>
      <c r="N5" s="15"/>
      <c r="O5" s="15"/>
      <c r="P5" s="15"/>
      <c r="Q5" s="15"/>
      <c r="AB5" s="31"/>
      <c r="AC5" s="31"/>
      <c r="AD5" s="37"/>
      <c r="AG5" s="25"/>
    </row>
    <row r="6" spans="1:35" x14ac:dyDescent="0.25">
      <c r="A6" t="s">
        <v>63</v>
      </c>
      <c r="B6" s="31" t="s">
        <v>64</v>
      </c>
      <c r="C6" s="31" t="s">
        <v>65</v>
      </c>
      <c r="D6" s="36" t="s">
        <v>12</v>
      </c>
      <c r="G6" s="25">
        <f>ROW()</f>
        <v>6</v>
      </c>
      <c r="AB6" s="31"/>
      <c r="AC6" s="31"/>
      <c r="AD6" s="37"/>
      <c r="AG6" s="25"/>
    </row>
    <row r="7" spans="1:35" ht="15" customHeight="1" x14ac:dyDescent="0.25">
      <c r="I7" s="41"/>
      <c r="J7" s="41"/>
      <c r="K7" s="41"/>
      <c r="L7" s="41"/>
      <c r="M7" s="41"/>
      <c r="N7" s="41"/>
      <c r="O7" s="41"/>
      <c r="P7" s="41"/>
      <c r="Q7" s="41"/>
    </row>
    <row r="8" spans="1:35" ht="15" customHeight="1" x14ac:dyDescent="0.25">
      <c r="I8" s="41"/>
      <c r="J8" s="41"/>
      <c r="K8" s="41"/>
      <c r="L8" s="41"/>
      <c r="M8" s="41"/>
      <c r="N8" s="41"/>
      <c r="O8" s="41"/>
      <c r="P8" s="41"/>
      <c r="Q8" s="41"/>
    </row>
    <row r="9" spans="1:35" ht="15" customHeight="1" x14ac:dyDescent="0.25">
      <c r="I9" s="41"/>
      <c r="J9" s="41"/>
      <c r="K9" s="41"/>
      <c r="L9" s="41"/>
      <c r="M9" s="41"/>
      <c r="N9" s="41"/>
      <c r="O9" s="41"/>
      <c r="P9" s="41"/>
      <c r="Q9" s="41"/>
    </row>
    <row r="10" spans="1:35" ht="15" customHeight="1" x14ac:dyDescent="0.25">
      <c r="I10" s="41"/>
      <c r="J10" s="41"/>
      <c r="K10" s="41"/>
      <c r="L10" s="41"/>
      <c r="M10" s="41"/>
      <c r="N10" s="41"/>
      <c r="O10" s="41"/>
      <c r="P10" s="41"/>
      <c r="Q10" s="41"/>
    </row>
    <row r="11" spans="1:35" ht="15" customHeight="1" x14ac:dyDescent="0.25">
      <c r="I11" s="41"/>
      <c r="J11" s="41"/>
      <c r="K11" s="41"/>
      <c r="L11" s="41"/>
      <c r="M11" s="41"/>
      <c r="N11" s="41"/>
      <c r="O11" s="41"/>
      <c r="P11" s="41"/>
      <c r="Q11" s="41"/>
    </row>
    <row r="12" spans="1:35" ht="15" customHeight="1" x14ac:dyDescent="0.25">
      <c r="I12" s="41"/>
      <c r="J12" s="41"/>
      <c r="K12" s="41"/>
      <c r="L12" s="41"/>
      <c r="M12" s="41"/>
      <c r="N12" s="41"/>
      <c r="O12" s="41"/>
      <c r="P12" s="41"/>
      <c r="Q12" s="41"/>
    </row>
    <row r="13" spans="1:35" ht="15" customHeight="1" x14ac:dyDescent="0.25">
      <c r="I13" s="41"/>
      <c r="J13" s="41"/>
      <c r="K13" s="41"/>
      <c r="L13" s="41"/>
      <c r="M13" s="41"/>
      <c r="N13" s="41"/>
      <c r="O13" s="41"/>
      <c r="P13" s="41"/>
      <c r="Q13" s="41"/>
    </row>
    <row r="14" spans="1:35" ht="15" customHeight="1" x14ac:dyDescent="0.25">
      <c r="I14" s="41"/>
      <c r="J14" s="41"/>
      <c r="K14" s="41"/>
      <c r="L14" s="41"/>
      <c r="M14" s="41"/>
      <c r="N14" s="41"/>
      <c r="O14" s="41"/>
      <c r="P14" s="41"/>
      <c r="Q14" s="41"/>
    </row>
    <row r="15" spans="1:35" ht="15" customHeight="1" x14ac:dyDescent="0.25">
      <c r="I15" s="41"/>
      <c r="J15" s="41"/>
      <c r="K15" s="41"/>
      <c r="L15" s="41"/>
      <c r="M15" s="41"/>
      <c r="N15" s="41"/>
      <c r="O15" s="41"/>
      <c r="P15" s="41"/>
      <c r="Q15" s="41"/>
    </row>
    <row r="16" spans="1:35" ht="15" customHeight="1" x14ac:dyDescent="0.25">
      <c r="I16" s="41"/>
      <c r="J16" s="41"/>
      <c r="K16" s="41"/>
      <c r="L16" s="41"/>
      <c r="M16" s="41"/>
      <c r="N16" s="41"/>
      <c r="O16" s="41"/>
      <c r="P16" s="41"/>
      <c r="Q16" s="41"/>
    </row>
    <row r="17" spans="9:17" ht="15" customHeight="1" x14ac:dyDescent="0.25">
      <c r="I17" s="41"/>
      <c r="J17" s="41"/>
      <c r="K17" s="41"/>
      <c r="L17" s="41"/>
      <c r="M17" s="41"/>
      <c r="N17" s="41"/>
      <c r="O17" s="41"/>
      <c r="P17" s="41"/>
      <c r="Q17" s="4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771E-2AC2-4D7F-8444-48AFD80DE3B4}">
  <sheetPr codeName="Feuil3"/>
  <dimension ref="A1:R24"/>
  <sheetViews>
    <sheetView tabSelected="1" workbookViewId="0">
      <selection activeCell="F20" sqref="F20"/>
    </sheetView>
  </sheetViews>
  <sheetFormatPr baseColWidth="10" defaultColWidth="11.42578125" defaultRowHeight="15" x14ac:dyDescent="0.25"/>
  <cols>
    <col min="1" max="1" width="34.5703125" bestFit="1" customWidth="1"/>
    <col min="3" max="3" width="18" bestFit="1" customWidth="1"/>
    <col min="5" max="5" width="18.28515625" bestFit="1" customWidth="1"/>
    <col min="12" max="12" width="15.28515625" bestFit="1" customWidth="1"/>
    <col min="13" max="13" width="13.140625" customWidth="1"/>
    <col min="14" max="14" width="11.85546875" bestFit="1" customWidth="1"/>
    <col min="17" max="18" width="11.5703125" customWidth="1"/>
  </cols>
  <sheetData>
    <row r="1" spans="1:18" x14ac:dyDescent="0.25">
      <c r="A1" s="17" t="s">
        <v>7</v>
      </c>
      <c r="C1" s="9" t="s">
        <v>8</v>
      </c>
      <c r="F1" s="39" t="s">
        <v>9</v>
      </c>
      <c r="G1" s="39"/>
      <c r="H1" s="39"/>
      <c r="I1" s="39"/>
      <c r="J1" s="39"/>
      <c r="L1" s="5" t="s">
        <v>10</v>
      </c>
      <c r="N1" t="s">
        <v>50</v>
      </c>
      <c r="P1" t="s">
        <v>56</v>
      </c>
      <c r="R1" t="s">
        <v>57</v>
      </c>
    </row>
    <row r="2" spans="1:18" x14ac:dyDescent="0.25">
      <c r="A2" s="16" t="s">
        <v>11</v>
      </c>
      <c r="C2" s="7" t="s">
        <v>12</v>
      </c>
      <c r="E2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8" t="s">
        <v>18</v>
      </c>
      <c r="L2" s="4"/>
      <c r="N2" t="s">
        <v>51</v>
      </c>
      <c r="P2">
        <v>2020</v>
      </c>
      <c r="R2" t="s">
        <v>60</v>
      </c>
    </row>
    <row r="3" spans="1:18" x14ac:dyDescent="0.25">
      <c r="A3" s="16" t="s">
        <v>0</v>
      </c>
      <c r="C3" s="7" t="s">
        <v>19</v>
      </c>
      <c r="E3" s="2" t="s">
        <v>20</v>
      </c>
      <c r="F3" s="3">
        <f xml:space="preserve"> DATE($U$2,1,1)</f>
        <v>1</v>
      </c>
      <c r="G3" s="3">
        <f>DATE(G2,1,1)</f>
        <v>44927</v>
      </c>
      <c r="H3" s="3">
        <f>DATE(H2,1,1)</f>
        <v>45292</v>
      </c>
      <c r="I3" s="3">
        <f>DATE(I2,1,1)</f>
        <v>45658</v>
      </c>
      <c r="J3" s="19">
        <f>DATE(J2,1,1)</f>
        <v>46023</v>
      </c>
      <c r="L3" s="4"/>
      <c r="N3" t="s">
        <v>52</v>
      </c>
      <c r="P3">
        <f>P2+1</f>
        <v>2021</v>
      </c>
      <c r="R3" t="s">
        <v>59</v>
      </c>
    </row>
    <row r="4" spans="1:18" x14ac:dyDescent="0.25">
      <c r="A4" s="16" t="s">
        <v>21</v>
      </c>
      <c r="C4" s="7" t="s">
        <v>22</v>
      </c>
      <c r="E4" s="2" t="s">
        <v>23</v>
      </c>
      <c r="F4" s="3">
        <f>ROUND(DATE(F2,4,MOD(234-11*MOD(F2,19),30))/7,0)*7-6</f>
        <v>44668</v>
      </c>
      <c r="G4" s="3">
        <f>ROUND(DATE(G2,4,MOD(234-11*MOD(G2,19),30))/7,0)*7-6</f>
        <v>45025</v>
      </c>
      <c r="H4" s="3">
        <f>ROUND(DATE(H2,4,MOD(234-11*MOD(H2,19),30))/7,0)*7-6</f>
        <v>45382</v>
      </c>
      <c r="I4" s="3">
        <f>ROUND(DATE(I2,4,MOD(234-11*MOD(I2,19),30))/7,0)*7-6</f>
        <v>45767</v>
      </c>
      <c r="J4" s="19">
        <f>ROUND(DATE(J2,4,MOD(234-11*MOD(J2,19),30))/7,0)*7-6</f>
        <v>46117</v>
      </c>
      <c r="L4" s="4"/>
      <c r="N4" t="s">
        <v>53</v>
      </c>
      <c r="P4">
        <f t="shared" ref="P4:P16" si="0">P3+1</f>
        <v>2022</v>
      </c>
      <c r="R4" t="s">
        <v>61</v>
      </c>
    </row>
    <row r="5" spans="1:18" x14ac:dyDescent="0.25">
      <c r="A5" s="16"/>
      <c r="C5" s="7" t="s">
        <v>24</v>
      </c>
      <c r="E5" s="2" t="s">
        <v>25</v>
      </c>
      <c r="F5" s="3">
        <f>F4+1</f>
        <v>44669</v>
      </c>
      <c r="G5" s="3">
        <f>G4+1</f>
        <v>45026</v>
      </c>
      <c r="H5" s="3">
        <f>H4+1</f>
        <v>45383</v>
      </c>
      <c r="I5" s="3">
        <f>I4+1</f>
        <v>45768</v>
      </c>
      <c r="J5" s="19">
        <f>J4+1</f>
        <v>46118</v>
      </c>
      <c r="L5" s="4"/>
      <c r="P5">
        <f t="shared" si="0"/>
        <v>2023</v>
      </c>
      <c r="R5" t="s">
        <v>62</v>
      </c>
    </row>
    <row r="6" spans="1:18" x14ac:dyDescent="0.25">
      <c r="C6" s="7" t="s">
        <v>26</v>
      </c>
      <c r="E6" s="2" t="s">
        <v>27</v>
      </c>
      <c r="F6" s="3">
        <f>DATE(F2,5,1)</f>
        <v>44682</v>
      </c>
      <c r="G6" s="3">
        <f>DATE(G2,5,1)</f>
        <v>45047</v>
      </c>
      <c r="H6" s="3">
        <f>DATE(H2,5,1)</f>
        <v>45413</v>
      </c>
      <c r="I6" s="3">
        <f>DATE(I2,5,1)</f>
        <v>45778</v>
      </c>
      <c r="J6" s="19">
        <f>DATE(J2,5,1)</f>
        <v>46143</v>
      </c>
      <c r="L6" s="4"/>
      <c r="P6">
        <f t="shared" si="0"/>
        <v>2024</v>
      </c>
      <c r="R6" t="s">
        <v>58</v>
      </c>
    </row>
    <row r="7" spans="1:18" x14ac:dyDescent="0.25">
      <c r="C7" s="7" t="s">
        <v>28</v>
      </c>
      <c r="E7" s="2" t="s">
        <v>29</v>
      </c>
      <c r="F7" s="3">
        <f>DATE(F2,5,8)</f>
        <v>44689</v>
      </c>
      <c r="G7" s="3">
        <f>DATE(G2,5,8)</f>
        <v>45054</v>
      </c>
      <c r="H7" s="3">
        <f>DATE(H2,5,8)</f>
        <v>45420</v>
      </c>
      <c r="I7" s="3">
        <f>DATE(I2,5,8)</f>
        <v>45785</v>
      </c>
      <c r="J7" s="19">
        <f>DATE(J2,5,8)</f>
        <v>46150</v>
      </c>
      <c r="L7" s="4"/>
      <c r="P7">
        <f t="shared" si="0"/>
        <v>2025</v>
      </c>
      <c r="R7" t="str">
        <f>Chantier!A3</f>
        <v>Meaux</v>
      </c>
    </row>
    <row r="8" spans="1:18" x14ac:dyDescent="0.25">
      <c r="C8" s="7" t="s">
        <v>30</v>
      </c>
      <c r="E8" s="2" t="s">
        <v>31</v>
      </c>
      <c r="F8" s="3">
        <f>F4+39</f>
        <v>44707</v>
      </c>
      <c r="G8" s="3">
        <f>G4+39</f>
        <v>45064</v>
      </c>
      <c r="H8" s="3">
        <f>H4+39</f>
        <v>45421</v>
      </c>
      <c r="I8" s="3">
        <f>I4+39</f>
        <v>45806</v>
      </c>
      <c r="J8" s="19">
        <f>J4+39</f>
        <v>46156</v>
      </c>
      <c r="L8" s="4"/>
      <c r="P8">
        <f t="shared" si="0"/>
        <v>2026</v>
      </c>
      <c r="R8" t="str">
        <f>Chantier!A4</f>
        <v>qq</v>
      </c>
    </row>
    <row r="9" spans="1:18" x14ac:dyDescent="0.25">
      <c r="C9" s="7" t="s">
        <v>32</v>
      </c>
      <c r="E9" s="2" t="s">
        <v>33</v>
      </c>
      <c r="F9" s="3">
        <f>F4+49</f>
        <v>44717</v>
      </c>
      <c r="G9" s="3">
        <f>G4+49</f>
        <v>45074</v>
      </c>
      <c r="H9" s="3">
        <f>H4+49</f>
        <v>45431</v>
      </c>
      <c r="I9" s="3">
        <f>I4+49</f>
        <v>45816</v>
      </c>
      <c r="J9" s="19">
        <f>J4+49</f>
        <v>46166</v>
      </c>
      <c r="L9" s="4"/>
      <c r="P9">
        <f t="shared" si="0"/>
        <v>2027</v>
      </c>
      <c r="R9" t="str">
        <f>Chantier!A5</f>
        <v>yout</v>
      </c>
    </row>
    <row r="10" spans="1:18" x14ac:dyDescent="0.25">
      <c r="C10" s="7" t="s">
        <v>34</v>
      </c>
      <c r="E10" s="2" t="s">
        <v>35</v>
      </c>
      <c r="F10" s="3">
        <f>F4+50</f>
        <v>44718</v>
      </c>
      <c r="G10" s="3">
        <f>G4+50</f>
        <v>45075</v>
      </c>
      <c r="H10" s="3">
        <f>H4+50</f>
        <v>45432</v>
      </c>
      <c r="I10" s="3">
        <f>I4+50</f>
        <v>45817</v>
      </c>
      <c r="J10" s="19">
        <f>J4+50</f>
        <v>46167</v>
      </c>
      <c r="L10" s="4"/>
      <c r="P10">
        <f t="shared" si="0"/>
        <v>2028</v>
      </c>
      <c r="R10" t="str">
        <f>Chantier!A6</f>
        <v>Albert</v>
      </c>
    </row>
    <row r="11" spans="1:18" x14ac:dyDescent="0.25">
      <c r="C11" s="7" t="s">
        <v>36</v>
      </c>
      <c r="E11" s="2" t="s">
        <v>37</v>
      </c>
      <c r="F11" s="3">
        <f>DATE(F2,7,14)</f>
        <v>44756</v>
      </c>
      <c r="G11" s="3">
        <f>DATE(G2,7,14)</f>
        <v>45121</v>
      </c>
      <c r="H11" s="3">
        <f>DATE(H2,7,14)</f>
        <v>45487</v>
      </c>
      <c r="I11" s="3">
        <f>DATE(I2,7,14)</f>
        <v>45852</v>
      </c>
      <c r="J11" s="19">
        <f>DATE(J2,7,14)</f>
        <v>46217</v>
      </c>
      <c r="L11" s="4"/>
      <c r="P11">
        <f t="shared" si="0"/>
        <v>2029</v>
      </c>
      <c r="R11">
        <f>Chantier!A7</f>
        <v>0</v>
      </c>
    </row>
    <row r="12" spans="1:18" x14ac:dyDescent="0.25">
      <c r="C12" s="7" t="s">
        <v>38</v>
      </c>
      <c r="E12" s="2" t="s">
        <v>39</v>
      </c>
      <c r="F12" s="3">
        <f>DATE(F2,8,15)</f>
        <v>44788</v>
      </c>
      <c r="G12" s="3">
        <f>DATE(G2,8,15)</f>
        <v>45153</v>
      </c>
      <c r="H12" s="3">
        <f>DATE(H2,8,15)</f>
        <v>45519</v>
      </c>
      <c r="I12" s="3">
        <f>DATE(I2,8,15)</f>
        <v>45884</v>
      </c>
      <c r="J12" s="19">
        <f>DATE(J2,8,15)</f>
        <v>46249</v>
      </c>
      <c r="L12" s="4"/>
      <c r="P12">
        <f t="shared" si="0"/>
        <v>2030</v>
      </c>
      <c r="R12">
        <f>Chantier!A8</f>
        <v>0</v>
      </c>
    </row>
    <row r="13" spans="1:18" x14ac:dyDescent="0.25">
      <c r="C13" s="8" t="s">
        <v>40</v>
      </c>
      <c r="E13" s="2" t="s">
        <v>41</v>
      </c>
      <c r="F13" s="3">
        <f>DATE(F2,11,1)</f>
        <v>44866</v>
      </c>
      <c r="G13" s="3">
        <f>DATE(G2,11,1)</f>
        <v>45231</v>
      </c>
      <c r="H13" s="3">
        <f>DATE(H2,11,1)</f>
        <v>45597</v>
      </c>
      <c r="I13" s="3">
        <f>DATE(I2,11,1)</f>
        <v>45962</v>
      </c>
      <c r="J13" s="19">
        <f>DATE(J2,11,1)</f>
        <v>46327</v>
      </c>
      <c r="L13" s="4"/>
      <c r="P13">
        <f t="shared" si="0"/>
        <v>2031</v>
      </c>
      <c r="R13">
        <f>Chantier!A9</f>
        <v>0</v>
      </c>
    </row>
    <row r="14" spans="1:18" x14ac:dyDescent="0.25">
      <c r="C14" s="8"/>
      <c r="E14" s="2" t="s">
        <v>42</v>
      </c>
      <c r="F14" s="3">
        <f>DATE(F2,11,11)</f>
        <v>44876</v>
      </c>
      <c r="G14" s="3">
        <f>DATE(G2,11,11)</f>
        <v>45241</v>
      </c>
      <c r="H14" s="3">
        <f>DATE(H2,11,11)</f>
        <v>45607</v>
      </c>
      <c r="I14" s="3">
        <f>DATE(I2,11,11)</f>
        <v>45972</v>
      </c>
      <c r="J14" s="19">
        <f>DATE(J2,11,11)</f>
        <v>46337</v>
      </c>
      <c r="L14" s="4"/>
      <c r="P14">
        <f t="shared" si="0"/>
        <v>2032</v>
      </c>
      <c r="R14">
        <f>Chantier!A10</f>
        <v>0</v>
      </c>
    </row>
    <row r="15" spans="1:18" x14ac:dyDescent="0.25">
      <c r="E15" s="20" t="s">
        <v>43</v>
      </c>
      <c r="F15" s="21">
        <f>DATE(F2,12,25)</f>
        <v>44920</v>
      </c>
      <c r="G15" s="21">
        <f>DATE(G2,12,25)</f>
        <v>45285</v>
      </c>
      <c r="H15" s="21">
        <f>DATE(H2,12,25)</f>
        <v>45651</v>
      </c>
      <c r="I15" s="21">
        <f>DATE(I2,12,25)</f>
        <v>46016</v>
      </c>
      <c r="J15" s="22">
        <f>DATE(J2,12,25)</f>
        <v>46381</v>
      </c>
      <c r="L15" s="4"/>
      <c r="P15">
        <f t="shared" si="0"/>
        <v>2033</v>
      </c>
      <c r="R15">
        <f>Chantier!A11</f>
        <v>0</v>
      </c>
    </row>
    <row r="16" spans="1:18" x14ac:dyDescent="0.25">
      <c r="L16" s="4"/>
      <c r="P16">
        <f t="shared" si="0"/>
        <v>2034</v>
      </c>
      <c r="R16">
        <f>Chantier!A12</f>
        <v>0</v>
      </c>
    </row>
    <row r="17" spans="12:18" x14ac:dyDescent="0.25">
      <c r="L17" s="6"/>
      <c r="R17">
        <f>Chantier!A13</f>
        <v>0</v>
      </c>
    </row>
    <row r="18" spans="12:18" x14ac:dyDescent="0.25">
      <c r="L18" s="6"/>
      <c r="R18">
        <f>Chantier!A14</f>
        <v>0</v>
      </c>
    </row>
    <row r="19" spans="12:18" x14ac:dyDescent="0.25">
      <c r="L19" s="6"/>
      <c r="R19">
        <f>Chantier!A15</f>
        <v>0</v>
      </c>
    </row>
    <row r="20" spans="12:18" x14ac:dyDescent="0.25">
      <c r="R20">
        <f>Chantier!A16</f>
        <v>0</v>
      </c>
    </row>
    <row r="21" spans="12:18" x14ac:dyDescent="0.25">
      <c r="R21">
        <f>Chantier!A17</f>
        <v>0</v>
      </c>
    </row>
    <row r="22" spans="12:18" x14ac:dyDescent="0.25">
      <c r="R22">
        <f>Chantier!A18</f>
        <v>0</v>
      </c>
    </row>
    <row r="23" spans="12:18" x14ac:dyDescent="0.25">
      <c r="R23">
        <f>Chantier!A19</f>
        <v>0</v>
      </c>
    </row>
    <row r="24" spans="12:18" x14ac:dyDescent="0.25">
      <c r="R24">
        <f>Chantier!A20</f>
        <v>0</v>
      </c>
    </row>
  </sheetData>
  <mergeCells count="1">
    <mergeCell ref="F1:J1"/>
  </mergeCells>
  <dataValidations count="1">
    <dataValidation type="list" allowBlank="1" showInputMessage="1" showErrorMessage="1" sqref="M1" xr:uid="{493C0D77-D2B0-45CF-8996-B1E8A376896A}">
      <formula1>$L$2:$L$17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3694345069A64C8FBAA69F180C2D79" ma:contentTypeVersion="2" ma:contentTypeDescription="Crée un document." ma:contentTypeScope="" ma:versionID="3206e0b9cc35df97a7d736dd3dfef8c6">
  <xsd:schema xmlns:xsd="http://www.w3.org/2001/XMLSchema" xmlns:xs="http://www.w3.org/2001/XMLSchema" xmlns:p="http://schemas.microsoft.com/office/2006/metadata/properties" xmlns:ns3="084f2ab0-216c-4313-929b-b199373672e6" targetNamespace="http://schemas.microsoft.com/office/2006/metadata/properties" ma:root="true" ma:fieldsID="9e0105f1e58af186d201fc3459e4fccf" ns3:_="">
    <xsd:import namespace="084f2ab0-216c-4313-929b-b199373672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f2ab0-216c-4313-929b-b199373672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CB025-9968-4418-A6D6-3EB9E9D597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A5C3A2-028F-4502-9304-594D151BFD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6F67E01-7483-441C-8711-4DACCE3F1D9B}">
  <ds:schemaRefs>
    <ds:schemaRef ds:uri="084f2ab0-216c-4313-929b-b199373672e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DE21D479-9070-417E-A6F6-19114619F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f2ab0-216c-4313-929b-b19937367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Ajout Rapide</vt:lpstr>
      <vt:lpstr>Chantier</vt:lpstr>
      <vt:lpstr>Données</vt:lpstr>
      <vt:lpstr>Chantier!Criteres</vt:lpstr>
      <vt:lpstr>Chantier!Extraire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ZodiiaK</dc:creator>
  <cp:keywords/>
  <dc:description/>
  <cp:lastModifiedBy>HAUTBOUT Thomas</cp:lastModifiedBy>
  <cp:revision/>
  <dcterms:created xsi:type="dcterms:W3CDTF">2022-01-31T11:35:22Z</dcterms:created>
  <dcterms:modified xsi:type="dcterms:W3CDTF">2022-02-17T10:03:35Z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0x010100133694345069A64C8FBAA69F180C2D79</vt:lpwstr>
  </property>
</Properties>
</file>