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ttgi\Downloads\"/>
    </mc:Choice>
  </mc:AlternateContent>
  <xr:revisionPtr revIDLastSave="0" documentId="13_ncr:1_{9F0739CB-7BED-4631-8425-0E179CAEA4E9}" xr6:coauthVersionLast="47" xr6:coauthVersionMax="47" xr10:uidLastSave="{00000000-0000-0000-0000-000000000000}"/>
  <bookViews>
    <workbookView xWindow="-16188" yWindow="-16464" windowWidth="29016" windowHeight="15816" xr2:uid="{196012B8-2132-4B11-B675-A9EAB284CB3D}"/>
  </bookViews>
  <sheets>
    <sheet name="Ex1" sheetId="1" r:id="rId1"/>
    <sheet name="Ex2" sheetId="4" r:id="rId2"/>
  </sheets>
  <definedNames>
    <definedName name="mois_encours" localSheetId="1">'Ex2'!$O$1</definedName>
    <definedName name="mois_encours">'Ex1'!$O$1</definedName>
    <definedName name="report_debut" localSheetId="1">'Ex2'!$O$2</definedName>
    <definedName name="report_debut">'Ex1'!$O$2</definedName>
    <definedName name="report_fin" localSheetId="1">'Ex2'!$O$3</definedName>
    <definedName name="report_fin">'Ex1'!$O$3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4" l="1"/>
  <c r="E27" i="4"/>
  <c r="E26" i="4"/>
  <c r="E25" i="4"/>
  <c r="E24" i="4"/>
  <c r="E23" i="4"/>
  <c r="E22" i="4"/>
  <c r="E21" i="4"/>
  <c r="E20" i="4"/>
  <c r="E19" i="4"/>
  <c r="E18" i="4"/>
  <c r="E17" i="4"/>
  <c r="F16" i="4"/>
  <c r="H16" i="4" s="1"/>
  <c r="E16" i="4"/>
  <c r="F28" i="4" s="1"/>
  <c r="H28" i="4" s="1"/>
  <c r="E15" i="4"/>
  <c r="E14" i="4"/>
  <c r="F25" i="4" s="1"/>
  <c r="H25" i="4" s="1"/>
  <c r="H13" i="4"/>
  <c r="E13" i="4"/>
  <c r="H12" i="4"/>
  <c r="E12" i="4"/>
  <c r="H11" i="4"/>
  <c r="E11" i="4"/>
  <c r="F23" i="4" s="1"/>
  <c r="H23" i="4" s="1"/>
  <c r="H10" i="4"/>
  <c r="E10" i="4"/>
  <c r="F22" i="4" s="1"/>
  <c r="H22" i="4" s="1"/>
  <c r="H9" i="4"/>
  <c r="E9" i="4"/>
  <c r="F21" i="4" s="1"/>
  <c r="H21" i="4" s="1"/>
  <c r="H8" i="4"/>
  <c r="E8" i="4"/>
  <c r="F20" i="4" s="1"/>
  <c r="H20" i="4" s="1"/>
  <c r="H7" i="4"/>
  <c r="E7" i="4"/>
  <c r="H6" i="4"/>
  <c r="E6" i="4"/>
  <c r="F17" i="4" s="1"/>
  <c r="H17" i="4" s="1"/>
  <c r="H5" i="4"/>
  <c r="E5" i="4"/>
  <c r="H4" i="4"/>
  <c r="E4" i="4"/>
  <c r="H3" i="4"/>
  <c r="E3" i="4"/>
  <c r="F15" i="4" s="1"/>
  <c r="H15" i="4" s="1"/>
  <c r="H2" i="4"/>
  <c r="E2" i="4"/>
  <c r="F14" i="4" s="1"/>
  <c r="H14" i="4" s="1"/>
  <c r="O1" i="4"/>
  <c r="O3" i="4" s="1"/>
  <c r="O1" i="1"/>
  <c r="O2" i="1" s="1"/>
  <c r="L2" i="1" s="1"/>
  <c r="H3" i="1"/>
  <c r="H4" i="1"/>
  <c r="H5" i="1"/>
  <c r="H6" i="1"/>
  <c r="H7" i="1"/>
  <c r="H8" i="1"/>
  <c r="H9" i="1"/>
  <c r="H10" i="1"/>
  <c r="H11" i="1"/>
  <c r="H12" i="1"/>
  <c r="H13" i="1"/>
  <c r="J3" i="1" l="1"/>
  <c r="L3" i="1" s="1"/>
  <c r="O2" i="4"/>
  <c r="J3" i="4" s="1"/>
  <c r="F19" i="4"/>
  <c r="H19" i="4" s="1"/>
  <c r="F27" i="4"/>
  <c r="H27" i="4" s="1"/>
  <c r="F24" i="4"/>
  <c r="H24" i="4" s="1"/>
  <c r="F18" i="4"/>
  <c r="H18" i="4" s="1"/>
  <c r="F26" i="4"/>
  <c r="H26" i="4" s="1"/>
  <c r="H2" i="1"/>
  <c r="O3" i="1"/>
  <c r="L2" i="4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F26" i="1" s="1"/>
  <c r="H26" i="1" s="1"/>
  <c r="E13" i="1"/>
  <c r="F25" i="1" s="1"/>
  <c r="H25" i="1" s="1"/>
  <c r="E12" i="1"/>
  <c r="F24" i="1" s="1"/>
  <c r="H24" i="1" s="1"/>
  <c r="E11" i="1"/>
  <c r="F23" i="1" s="1"/>
  <c r="H23" i="1" s="1"/>
  <c r="E10" i="1"/>
  <c r="E9" i="1"/>
  <c r="F21" i="1" s="1"/>
  <c r="H21" i="1" s="1"/>
  <c r="E8" i="1"/>
  <c r="E7" i="1"/>
  <c r="E6" i="1"/>
  <c r="F18" i="1" s="1"/>
  <c r="H18" i="1" s="1"/>
  <c r="E5" i="1"/>
  <c r="F17" i="1" s="1"/>
  <c r="H17" i="1" s="1"/>
  <c r="E4" i="1"/>
  <c r="F16" i="1" s="1"/>
  <c r="H16" i="1" s="1"/>
  <c r="E3" i="1"/>
  <c r="E2" i="1"/>
  <c r="L3" i="4" l="1"/>
  <c r="F15" i="1"/>
  <c r="H15" i="1" s="1"/>
  <c r="J4" i="1"/>
  <c r="L4" i="1" s="1"/>
  <c r="J5" i="1" s="1"/>
  <c r="L5" i="1" s="1"/>
  <c r="J6" i="1" s="1"/>
  <c r="L6" i="1" s="1"/>
  <c r="F22" i="1"/>
  <c r="H22" i="1" s="1"/>
  <c r="F28" i="1"/>
  <c r="H28" i="1" s="1"/>
  <c r="F19" i="1"/>
  <c r="H19" i="1" s="1"/>
  <c r="F20" i="1"/>
  <c r="H20" i="1" s="1"/>
  <c r="F27" i="1"/>
  <c r="H27" i="1" s="1"/>
  <c r="F14" i="1"/>
  <c r="H14" i="1" s="1"/>
  <c r="J4" i="4" l="1"/>
  <c r="L4" i="4" s="1"/>
  <c r="J7" i="1"/>
  <c r="L7" i="1" s="1"/>
  <c r="J5" i="4" l="1"/>
  <c r="L5" i="4" s="1"/>
  <c r="J8" i="1"/>
  <c r="L8" i="1" s="1"/>
  <c r="J6" i="4" l="1"/>
  <c r="L6" i="4" s="1"/>
  <c r="J9" i="1"/>
  <c r="L9" i="1" s="1"/>
  <c r="J7" i="4" l="1"/>
  <c r="L7" i="4" s="1"/>
  <c r="J10" i="1"/>
  <c r="L10" i="1" s="1"/>
  <c r="J8" i="4" l="1"/>
  <c r="L8" i="4" s="1"/>
  <c r="J11" i="1"/>
  <c r="L11" i="1" s="1"/>
  <c r="J9" i="4" l="1"/>
  <c r="L9" i="4" s="1"/>
  <c r="J12" i="1"/>
  <c r="L12" i="1" s="1"/>
  <c r="J10" i="4" l="1"/>
  <c r="L10" i="4" s="1"/>
  <c r="J13" i="1"/>
  <c r="L13" i="1" s="1"/>
  <c r="J11" i="4" l="1"/>
  <c r="L11" i="4" s="1"/>
  <c r="J14" i="1"/>
  <c r="L14" i="1" s="1"/>
  <c r="J12" i="4" l="1"/>
  <c r="L12" i="4" s="1"/>
  <c r="J15" i="1"/>
  <c r="L15" i="1" s="1"/>
  <c r="J13" i="4" l="1"/>
  <c r="L13" i="4" s="1"/>
  <c r="J16" i="1"/>
  <c r="L16" i="1" s="1"/>
  <c r="J17" i="1" s="1"/>
  <c r="L17" i="1" s="1"/>
  <c r="J14" i="4" l="1"/>
  <c r="L14" i="4" s="1"/>
  <c r="J18" i="1"/>
  <c r="L18" i="1" s="1"/>
  <c r="J15" i="4" l="1"/>
  <c r="L15" i="4" s="1"/>
  <c r="J19" i="1"/>
  <c r="L19" i="1" s="1"/>
  <c r="J16" i="4" l="1"/>
  <c r="L16" i="4" s="1"/>
  <c r="J20" i="1"/>
  <c r="L20" i="1" s="1"/>
  <c r="J21" i="1" s="1"/>
  <c r="L21" i="1" s="1"/>
  <c r="J17" i="4" l="1"/>
  <c r="L17" i="4" s="1"/>
  <c r="J22" i="1"/>
  <c r="L22" i="1" s="1"/>
  <c r="J18" i="4" l="1"/>
  <c r="L18" i="4" s="1"/>
  <c r="J23" i="1"/>
  <c r="L23" i="1" s="1"/>
  <c r="J19" i="4" l="1"/>
  <c r="L19" i="4" s="1"/>
  <c r="J24" i="1"/>
  <c r="L24" i="1" s="1"/>
  <c r="J20" i="4" l="1"/>
  <c r="L20" i="4" s="1"/>
  <c r="J25" i="1"/>
  <c r="L25" i="1" s="1"/>
  <c r="J21" i="4" l="1"/>
  <c r="L21" i="4" s="1"/>
  <c r="J26" i="1"/>
  <c r="L26" i="1" s="1"/>
  <c r="J22" i="4" l="1"/>
  <c r="L22" i="4" s="1"/>
  <c r="J27" i="1"/>
  <c r="L27" i="1" s="1"/>
  <c r="J23" i="4" l="1"/>
  <c r="L23" i="4" s="1"/>
  <c r="J28" i="1"/>
  <c r="L28" i="1" s="1"/>
  <c r="J24" i="4" l="1"/>
  <c r="L24" i="4" s="1"/>
  <c r="J25" i="4" l="1"/>
  <c r="L25" i="4" s="1"/>
  <c r="J26" i="4" l="1"/>
  <c r="L26" i="4" s="1"/>
  <c r="J27" i="4" l="1"/>
  <c r="L27" i="4" s="1"/>
  <c r="J28" i="4" l="1"/>
  <c r="L28" i="4" s="1"/>
</calcChain>
</file>

<file path=xl/sharedStrings.xml><?xml version="1.0" encoding="utf-8"?>
<sst xmlns="http://schemas.openxmlformats.org/spreadsheetml/2006/main" count="35" uniqueCount="17">
  <si>
    <t>Date</t>
  </si>
  <si>
    <t>Crédit</t>
  </si>
  <si>
    <t>Report Dispo</t>
  </si>
  <si>
    <t>Report utilisé</t>
  </si>
  <si>
    <t>Report restant</t>
  </si>
  <si>
    <t>Achat</t>
  </si>
  <si>
    <t>Solde</t>
  </si>
  <si>
    <t>Epargne</t>
  </si>
  <si>
    <t>Ma recherche : comment obtenir un report du solde dans la limite de 12 mois glissants et en tenant compte des reports utilisés</t>
  </si>
  <si>
    <t xml:space="preserve">Dis autrement : le solde de janvier est reporté en février 2020. Ce report est valide sur 12 mois. La portion non utilisé sera périmée au-delà de 12 mois et donc non utilisable </t>
  </si>
  <si>
    <t xml:space="preserve">Mois encours </t>
  </si>
  <si>
    <t>Validité du report début</t>
  </si>
  <si>
    <t>Validité du report fin</t>
  </si>
  <si>
    <t>Report Utilisé</t>
  </si>
  <si>
    <t>Report Restant</t>
  </si>
  <si>
    <t>changer la valeur de P2 pour se balader dans le temps</t>
  </si>
  <si>
    <t>une partie du "report restant", valide au moment où les 52 ont été utilisés, ne sont plus pris en compte ce qui amène ce résultat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</si>
</sst>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"/>
    <numFmt numFmtId="165" formatCode="mmm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1" fillId="2" borderId="2" xfId="0" applyFont="1" applyFill="1" applyBorder="1"/>
    <xf numFmtId="0" fontId="1" fillId="3" borderId="2" xfId="0" applyFont="1" applyFill="1" applyBorder="1"/>
    <xf numFmtId="164" fontId="0" fillId="0" borderId="3" xfId="0" applyNumberFormat="1" applyBorder="1"/>
    <xf numFmtId="0" fontId="0" fillId="2" borderId="4" xfId="0" applyFill="1" applyBorder="1"/>
    <xf numFmtId="0" fontId="0" fillId="3" borderId="4" xfId="0" applyFill="1" applyBorder="1"/>
    <xf numFmtId="164" fontId="0" fillId="0" borderId="5" xfId="0" applyNumberFormat="1" applyBorder="1"/>
    <xf numFmtId="0" fontId="0" fillId="2" borderId="6" xfId="0" applyFill="1" applyBorder="1"/>
    <xf numFmtId="0" fontId="0" fillId="3" borderId="6" xfId="0" applyFill="1" applyBorder="1"/>
    <xf numFmtId="0" fontId="2" fillId="2" borderId="6" xfId="0" applyFont="1" applyFill="1" applyBorder="1"/>
    <xf numFmtId="0" fontId="2" fillId="3" borderId="6" xfId="0" applyFont="1" applyFill="1" applyBorder="1"/>
    <xf numFmtId="0" fontId="0" fillId="2" borderId="7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164" fontId="0" fillId="0" borderId="10" xfId="0" applyNumberFormat="1" applyBorder="1"/>
    <xf numFmtId="0" fontId="0" fillId="2" borderId="11" xfId="0" applyFill="1" applyBorder="1"/>
    <xf numFmtId="0" fontId="0" fillId="3" borderId="11" xfId="0" applyFill="1" applyBorder="1"/>
    <xf numFmtId="0" fontId="0" fillId="3" borderId="12" xfId="0" applyFill="1" applyBorder="1"/>
    <xf numFmtId="164" fontId="0" fillId="0" borderId="6" xfId="0" applyNumberFormat="1" applyBorder="1"/>
    <xf numFmtId="164" fontId="0" fillId="0" borderId="7" xfId="0" applyNumberFormat="1" applyBorder="1"/>
    <xf numFmtId="0" fontId="1" fillId="3" borderId="0" xfId="0" applyFont="1" applyFill="1" applyBorder="1"/>
    <xf numFmtId="165" fontId="0" fillId="0" borderId="0" xfId="0" applyNumberFormat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5" fillId="0" borderId="0" xfId="0" applyFont="1" applyAlignment="1">
      <alignment horizontal="left" wrapText="1"/>
    </xf>
    <xf numFmtId="0" fontId="4" fillId="0" borderId="0" xfId="0" applyFont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601980</xdr:colOff>
      <xdr:row>2</xdr:row>
      <xdr:rowOff>114300</xdr:rowOff>
    </xdr:from>
    <xdr:to>
      <xdr:col>11</xdr:col>
      <xdr:colOff>205740</xdr:colOff>
      <xdr:row>9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2EF0442-18A0-4CD4-A628-9BB76AB6AEC8}"/>
            </a:ext>
          </a:extLst>
        </xdr:cNvPr>
        <xdr:cNvCxnSpPr/>
      </xdr:nvCxnSpPr>
      <xdr:spPr>
        <a:xfrm flipH="1">
          <a:off x="8092440" y="487680"/>
          <a:ext cx="1371600" cy="1219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B8CA3-AFF2-445C-8EF6-D577E2C37AEB}">
  <dimension ref="A1:Q31"/>
  <sheetViews>
    <sheetView tabSelected="1" workbookViewId="0">
      <selection activeCell="J2" sqref="J2"/>
    </sheetView>
  </sheetViews>
  <sheetFormatPr baseColWidth="10" defaultRowHeight="14.4" x14ac:dyDescent="0.3"/>
  <cols>
    <col min="5" max="5" width="12.33203125" bestFit="1" customWidth="1"/>
    <col min="6" max="6" width="12.44140625" bestFit="1" customWidth="1"/>
    <col min="7" max="7" width="13" bestFit="1" customWidth="1"/>
    <col min="8" max="8" width="13.6640625" bestFit="1" customWidth="1"/>
    <col min="10" max="10" width="12.44140625" style="25" bestFit="1" customWidth="1"/>
    <col min="11" max="11" width="13.33203125" style="25" bestFit="1" customWidth="1"/>
    <col min="12" max="12" width="14.109375" style="25" bestFit="1" customWidth="1"/>
    <col min="14" max="14" width="22.6640625" bestFit="1" customWidth="1"/>
  </cols>
  <sheetData>
    <row r="1" spans="1:17" ht="15" thickBot="1" x14ac:dyDescent="0.35">
      <c r="A1" s="1" t="s">
        <v>0</v>
      </c>
      <c r="B1" s="2" t="s">
        <v>1</v>
      </c>
      <c r="C1" s="2" t="s">
        <v>5</v>
      </c>
      <c r="D1" s="2" t="s">
        <v>7</v>
      </c>
      <c r="E1" s="2" t="s">
        <v>6</v>
      </c>
      <c r="F1" s="3" t="s">
        <v>2</v>
      </c>
      <c r="G1" s="3" t="s">
        <v>3</v>
      </c>
      <c r="H1" s="3" t="s">
        <v>4</v>
      </c>
      <c r="J1" s="24" t="s">
        <v>2</v>
      </c>
      <c r="K1" s="24" t="s">
        <v>13</v>
      </c>
      <c r="L1" s="24" t="s">
        <v>14</v>
      </c>
      <c r="N1" s="22" t="s">
        <v>10</v>
      </c>
      <c r="O1" s="23">
        <f ca="1">DATE(YEAR(TODAY()),MONTH(TODAY()),1)-P1</f>
        <v>44093</v>
      </c>
      <c r="P1" s="26">
        <v>500</v>
      </c>
      <c r="Q1" s="31" t="s">
        <v>15</v>
      </c>
    </row>
    <row r="2" spans="1:17" x14ac:dyDescent="0.3">
      <c r="A2" s="4">
        <v>43831</v>
      </c>
      <c r="B2" s="5">
        <v>10</v>
      </c>
      <c r="C2" s="5">
        <v>3</v>
      </c>
      <c r="D2" s="5"/>
      <c r="E2" s="5">
        <f>B2-C2-D2</f>
        <v>7</v>
      </c>
      <c r="F2" s="6">
        <v>0</v>
      </c>
      <c r="G2" s="6"/>
      <c r="H2" s="14">
        <f>IF(F2="","",F2-G2)</f>
        <v>0</v>
      </c>
      <c r="J2" s="25">
        <v>0</v>
      </c>
      <c r="L2" s="25">
        <f>IF(J2="",0,J2-K2)</f>
        <v>0</v>
      </c>
      <c r="N2" t="s">
        <v>11</v>
      </c>
      <c r="O2" s="23">
        <f ca="1">O1-330</f>
        <v>43763</v>
      </c>
    </row>
    <row r="3" spans="1:17" x14ac:dyDescent="0.3">
      <c r="A3" s="7">
        <v>43862</v>
      </c>
      <c r="B3" s="8">
        <v>10</v>
      </c>
      <c r="C3" s="8">
        <v>5</v>
      </c>
      <c r="D3" s="8"/>
      <c r="E3" s="8">
        <f t="shared" ref="E3:E28" si="0">B3-C3-D3</f>
        <v>5</v>
      </c>
      <c r="F3" s="9">
        <v>7</v>
      </c>
      <c r="G3" s="9">
        <v>1</v>
      </c>
      <c r="H3" s="15">
        <f>F3-G3</f>
        <v>6</v>
      </c>
      <c r="J3" s="25">
        <f ca="1">IF(A3&lt;report_debut,"",E2+L2)</f>
        <v>7</v>
      </c>
      <c r="K3" s="25">
        <v>1</v>
      </c>
      <c r="L3" s="25">
        <f ca="1">IF(J3="",0,J3-K3)</f>
        <v>6</v>
      </c>
      <c r="N3" t="s">
        <v>12</v>
      </c>
      <c r="O3" s="23">
        <f ca="1">O1</f>
        <v>44093</v>
      </c>
    </row>
    <row r="4" spans="1:17" x14ac:dyDescent="0.3">
      <c r="A4" s="7">
        <v>43891</v>
      </c>
      <c r="B4" s="8">
        <v>10</v>
      </c>
      <c r="C4" s="8">
        <v>3</v>
      </c>
      <c r="D4" s="8"/>
      <c r="E4" s="8">
        <f t="shared" si="0"/>
        <v>7</v>
      </c>
      <c r="F4" s="9">
        <v>11</v>
      </c>
      <c r="G4" s="9"/>
      <c r="H4" s="15">
        <f t="shared" ref="H4:H28" si="1">F4-G4</f>
        <v>11</v>
      </c>
      <c r="J4" s="25">
        <f ca="1">IF(A4&lt;report_debut,"",E3+L3)</f>
        <v>11</v>
      </c>
      <c r="L4" s="25">
        <f t="shared" ref="L3:L28" ca="1" si="2">IF(J4="",0,J4-K4)</f>
        <v>11</v>
      </c>
    </row>
    <row r="5" spans="1:17" x14ac:dyDescent="0.3">
      <c r="A5" s="7">
        <v>43922</v>
      </c>
      <c r="B5" s="8">
        <v>10</v>
      </c>
      <c r="C5" s="8">
        <v>6</v>
      </c>
      <c r="D5" s="8"/>
      <c r="E5" s="8">
        <f t="shared" si="0"/>
        <v>4</v>
      </c>
      <c r="F5" s="9">
        <v>18</v>
      </c>
      <c r="G5" s="9"/>
      <c r="H5" s="15">
        <f t="shared" si="1"/>
        <v>18</v>
      </c>
      <c r="J5" s="25">
        <f ca="1">IF(A5&lt;report_debut,"",E4+L4)</f>
        <v>18</v>
      </c>
      <c r="L5" s="25">
        <f t="shared" ca="1" si="2"/>
        <v>18</v>
      </c>
    </row>
    <row r="6" spans="1:17" x14ac:dyDescent="0.3">
      <c r="A6" s="7">
        <v>43952</v>
      </c>
      <c r="B6" s="8">
        <v>10</v>
      </c>
      <c r="C6" s="10">
        <v>7</v>
      </c>
      <c r="D6" s="8"/>
      <c r="E6" s="8">
        <f t="shared" si="0"/>
        <v>3</v>
      </c>
      <c r="F6" s="9">
        <v>22</v>
      </c>
      <c r="G6" s="11"/>
      <c r="H6" s="15">
        <f t="shared" si="1"/>
        <v>22</v>
      </c>
      <c r="J6" s="25">
        <f ca="1">IF(A6&lt;report_debut,"",E5+L5)</f>
        <v>22</v>
      </c>
      <c r="L6" s="25">
        <f t="shared" ca="1" si="2"/>
        <v>22</v>
      </c>
    </row>
    <row r="7" spans="1:17" x14ac:dyDescent="0.3">
      <c r="A7" s="7">
        <v>43983</v>
      </c>
      <c r="B7" s="8">
        <v>10</v>
      </c>
      <c r="C7" s="10">
        <v>2</v>
      </c>
      <c r="D7" s="8"/>
      <c r="E7" s="8">
        <f t="shared" si="0"/>
        <v>8</v>
      </c>
      <c r="F7" s="9">
        <v>25</v>
      </c>
      <c r="G7" s="9"/>
      <c r="H7" s="15">
        <f t="shared" si="1"/>
        <v>25</v>
      </c>
      <c r="J7" s="25">
        <f ca="1">IF(A7&lt;report_debut,"",E6+L6)</f>
        <v>25</v>
      </c>
      <c r="L7" s="25">
        <f t="shared" ca="1" si="2"/>
        <v>25</v>
      </c>
    </row>
    <row r="8" spans="1:17" x14ac:dyDescent="0.3">
      <c r="A8" s="7">
        <v>44013</v>
      </c>
      <c r="B8" s="8">
        <v>10</v>
      </c>
      <c r="C8" s="8">
        <v>1</v>
      </c>
      <c r="D8" s="8"/>
      <c r="E8" s="8">
        <f t="shared" si="0"/>
        <v>9</v>
      </c>
      <c r="F8" s="9">
        <v>33</v>
      </c>
      <c r="G8" s="9"/>
      <c r="H8" s="15">
        <f t="shared" si="1"/>
        <v>33</v>
      </c>
      <c r="J8" s="25">
        <f ca="1">IF(A8&lt;report_debut,"",E7+L7)</f>
        <v>33</v>
      </c>
      <c r="L8" s="25">
        <f t="shared" ca="1" si="2"/>
        <v>33</v>
      </c>
    </row>
    <row r="9" spans="1:17" x14ac:dyDescent="0.3">
      <c r="A9" s="7">
        <v>44044</v>
      </c>
      <c r="B9" s="8">
        <v>10</v>
      </c>
      <c r="C9" s="8">
        <v>0</v>
      </c>
      <c r="D9" s="8"/>
      <c r="E9" s="8">
        <f t="shared" si="0"/>
        <v>10</v>
      </c>
      <c r="F9" s="9">
        <v>42</v>
      </c>
      <c r="G9" s="9"/>
      <c r="H9" s="15">
        <f t="shared" si="1"/>
        <v>42</v>
      </c>
      <c r="J9" s="25">
        <f ca="1">IF(A9&lt;report_debut,"",E8+L8)</f>
        <v>42</v>
      </c>
      <c r="L9" s="25">
        <f t="shared" ca="1" si="2"/>
        <v>42</v>
      </c>
    </row>
    <row r="10" spans="1:17" x14ac:dyDescent="0.3">
      <c r="A10" s="7">
        <v>44075</v>
      </c>
      <c r="B10" s="8">
        <v>10</v>
      </c>
      <c r="C10" s="8">
        <v>10</v>
      </c>
      <c r="D10" s="8"/>
      <c r="E10" s="8">
        <f t="shared" si="0"/>
        <v>0</v>
      </c>
      <c r="F10" s="9">
        <v>52</v>
      </c>
      <c r="G10" s="9"/>
      <c r="H10" s="15">
        <f t="shared" si="1"/>
        <v>52</v>
      </c>
      <c r="J10" s="25">
        <f ca="1">IF(A10&lt;report_debut,"",E9+L9)</f>
        <v>52</v>
      </c>
      <c r="K10" s="25">
        <v>52</v>
      </c>
      <c r="L10" s="28">
        <f t="shared" ca="1" si="2"/>
        <v>0</v>
      </c>
    </row>
    <row r="11" spans="1:17" x14ac:dyDescent="0.3">
      <c r="A11" s="7">
        <v>44105</v>
      </c>
      <c r="B11" s="8">
        <v>10</v>
      </c>
      <c r="C11" s="8">
        <v>1</v>
      </c>
      <c r="D11" s="8"/>
      <c r="E11" s="8">
        <f t="shared" si="0"/>
        <v>9</v>
      </c>
      <c r="F11" s="9">
        <v>52</v>
      </c>
      <c r="G11" s="9"/>
      <c r="H11" s="15">
        <f t="shared" si="1"/>
        <v>52</v>
      </c>
      <c r="J11" s="25">
        <f ca="1">IF(A11&lt;report_debut,"",E10+L10)</f>
        <v>0</v>
      </c>
      <c r="L11" s="25">
        <f t="shared" ca="1" si="2"/>
        <v>0</v>
      </c>
    </row>
    <row r="12" spans="1:17" x14ac:dyDescent="0.3">
      <c r="A12" s="7">
        <v>44136</v>
      </c>
      <c r="B12" s="8">
        <v>10</v>
      </c>
      <c r="C12" s="8">
        <v>0</v>
      </c>
      <c r="D12" s="8"/>
      <c r="E12" s="8">
        <f t="shared" si="0"/>
        <v>10</v>
      </c>
      <c r="F12" s="9">
        <v>61</v>
      </c>
      <c r="G12" s="9"/>
      <c r="H12" s="15">
        <f t="shared" si="1"/>
        <v>61</v>
      </c>
      <c r="J12" s="25">
        <f ca="1">IF(A12&lt;report_debut,"",E11+L11)</f>
        <v>9</v>
      </c>
      <c r="L12" s="25">
        <f t="shared" ca="1" si="2"/>
        <v>9</v>
      </c>
    </row>
    <row r="13" spans="1:17" ht="15" thickBot="1" x14ac:dyDescent="0.35">
      <c r="A13" s="16">
        <v>44166</v>
      </c>
      <c r="B13" s="17">
        <v>10</v>
      </c>
      <c r="C13" s="17">
        <v>8</v>
      </c>
      <c r="D13" s="17"/>
      <c r="E13" s="17">
        <f t="shared" si="0"/>
        <v>2</v>
      </c>
      <c r="F13" s="18">
        <v>71</v>
      </c>
      <c r="G13" s="18"/>
      <c r="H13" s="19">
        <f t="shared" si="1"/>
        <v>71</v>
      </c>
      <c r="J13" s="25">
        <f ca="1">IF(A13&lt;report_debut,"",E12+L12)</f>
        <v>19</v>
      </c>
      <c r="L13" s="25">
        <f t="shared" ca="1" si="2"/>
        <v>19</v>
      </c>
    </row>
    <row r="14" spans="1:17" x14ac:dyDescent="0.3">
      <c r="A14" s="4">
        <v>44197</v>
      </c>
      <c r="B14" s="5">
        <v>10</v>
      </c>
      <c r="C14" s="5">
        <v>9</v>
      </c>
      <c r="D14" s="5"/>
      <c r="E14" s="5">
        <f t="shared" si="0"/>
        <v>1</v>
      </c>
      <c r="F14" s="6">
        <f>SUM(E2:E13)-SUM(G2:G13)</f>
        <v>73</v>
      </c>
      <c r="G14" s="6"/>
      <c r="H14" s="14">
        <f t="shared" si="1"/>
        <v>73</v>
      </c>
      <c r="J14" s="25">
        <f ca="1">IF(A14&lt;report_debut,"",E13+L13)</f>
        <v>21</v>
      </c>
      <c r="L14" s="25">
        <f t="shared" ca="1" si="2"/>
        <v>21</v>
      </c>
    </row>
    <row r="15" spans="1:17" x14ac:dyDescent="0.3">
      <c r="A15" s="7">
        <v>44228</v>
      </c>
      <c r="B15" s="8">
        <v>10</v>
      </c>
      <c r="C15" s="8">
        <v>5</v>
      </c>
      <c r="D15" s="8"/>
      <c r="E15" s="8">
        <f t="shared" si="0"/>
        <v>5</v>
      </c>
      <c r="F15" s="9">
        <f t="shared" ref="F15:F28" si="3">SUM(E3:E14)-SUM(G3:G14)</f>
        <v>67</v>
      </c>
      <c r="G15" s="9"/>
      <c r="H15" s="15">
        <f t="shared" si="1"/>
        <v>67</v>
      </c>
      <c r="J15" s="25">
        <f ca="1">IF(A15&lt;report_debut,"",E14+L14)</f>
        <v>22</v>
      </c>
      <c r="L15" s="25">
        <f t="shared" ca="1" si="2"/>
        <v>22</v>
      </c>
    </row>
    <row r="16" spans="1:17" x14ac:dyDescent="0.3">
      <c r="A16" s="7">
        <v>44256</v>
      </c>
      <c r="B16" s="8">
        <v>10</v>
      </c>
      <c r="C16" s="8">
        <v>6</v>
      </c>
      <c r="D16" s="8"/>
      <c r="E16" s="8">
        <f t="shared" si="0"/>
        <v>4</v>
      </c>
      <c r="F16" s="9">
        <f>SUM(E4:E15)-SUM(G4:G15)</f>
        <v>68</v>
      </c>
      <c r="G16" s="9"/>
      <c r="H16" s="15">
        <f t="shared" si="1"/>
        <v>68</v>
      </c>
      <c r="J16" s="25">
        <f ca="1">IF(A16&lt;report_debut,"",E15+L15)</f>
        <v>27</v>
      </c>
      <c r="L16" s="25">
        <f t="shared" ca="1" si="2"/>
        <v>27</v>
      </c>
    </row>
    <row r="17" spans="1:12" x14ac:dyDescent="0.3">
      <c r="A17" s="7">
        <v>44287</v>
      </c>
      <c r="B17" s="8">
        <v>10</v>
      </c>
      <c r="C17" s="8">
        <v>3</v>
      </c>
      <c r="D17" s="8"/>
      <c r="E17" s="8">
        <f t="shared" si="0"/>
        <v>7</v>
      </c>
      <c r="F17" s="9">
        <f t="shared" si="3"/>
        <v>65</v>
      </c>
      <c r="G17" s="9"/>
      <c r="H17" s="15">
        <f t="shared" si="1"/>
        <v>65</v>
      </c>
      <c r="J17" s="25">
        <f ca="1">IF(A17&lt;report_debut,"",E16+L16)</f>
        <v>31</v>
      </c>
      <c r="K17" s="25">
        <v>20</v>
      </c>
      <c r="L17" s="25">
        <f t="shared" ca="1" si="2"/>
        <v>11</v>
      </c>
    </row>
    <row r="18" spans="1:12" x14ac:dyDescent="0.3">
      <c r="A18" s="7">
        <v>44317</v>
      </c>
      <c r="B18" s="8">
        <v>10</v>
      </c>
      <c r="C18" s="8">
        <v>4</v>
      </c>
      <c r="D18" s="8"/>
      <c r="E18" s="8">
        <f t="shared" si="0"/>
        <v>6</v>
      </c>
      <c r="F18" s="9">
        <f t="shared" si="3"/>
        <v>68</v>
      </c>
      <c r="G18" s="9"/>
      <c r="H18" s="15">
        <f t="shared" si="1"/>
        <v>68</v>
      </c>
      <c r="J18" s="25">
        <f ca="1">IF(A18&lt;report_debut,"",E17+L17)</f>
        <v>18</v>
      </c>
      <c r="L18" s="25">
        <f t="shared" ca="1" si="2"/>
        <v>18</v>
      </c>
    </row>
    <row r="19" spans="1:12" x14ac:dyDescent="0.3">
      <c r="A19" s="7">
        <v>44348</v>
      </c>
      <c r="B19" s="8">
        <v>10</v>
      </c>
      <c r="C19" s="8">
        <v>9</v>
      </c>
      <c r="D19" s="8"/>
      <c r="E19" s="8">
        <f t="shared" si="0"/>
        <v>1</v>
      </c>
      <c r="F19" s="9">
        <f t="shared" si="3"/>
        <v>71</v>
      </c>
      <c r="G19" s="9"/>
      <c r="H19" s="15">
        <f t="shared" si="1"/>
        <v>71</v>
      </c>
      <c r="J19" s="25">
        <f ca="1">IF(A19&lt;report_debut,"",E18+L18)</f>
        <v>24</v>
      </c>
      <c r="L19" s="25">
        <f t="shared" ca="1" si="2"/>
        <v>24</v>
      </c>
    </row>
    <row r="20" spans="1:12" x14ac:dyDescent="0.3">
      <c r="A20" s="7">
        <v>44378</v>
      </c>
      <c r="B20" s="8">
        <v>10</v>
      </c>
      <c r="C20" s="8">
        <v>7</v>
      </c>
      <c r="D20" s="8"/>
      <c r="E20" s="8">
        <f t="shared" si="0"/>
        <v>3</v>
      </c>
      <c r="F20" s="9">
        <f t="shared" si="3"/>
        <v>64</v>
      </c>
      <c r="G20" s="9"/>
      <c r="H20" s="15">
        <f t="shared" si="1"/>
        <v>64</v>
      </c>
      <c r="J20" s="25">
        <f ca="1">IF(A20&lt;report_debut,"",E19+L19)</f>
        <v>25</v>
      </c>
      <c r="L20" s="25">
        <f t="shared" ca="1" si="2"/>
        <v>25</v>
      </c>
    </row>
    <row r="21" spans="1:12" x14ac:dyDescent="0.3">
      <c r="A21" s="7">
        <v>44409</v>
      </c>
      <c r="B21" s="8">
        <v>10</v>
      </c>
      <c r="C21" s="8">
        <v>5</v>
      </c>
      <c r="D21" s="8"/>
      <c r="E21" s="8">
        <f t="shared" si="0"/>
        <v>5</v>
      </c>
      <c r="F21" s="9">
        <f t="shared" si="3"/>
        <v>58</v>
      </c>
      <c r="G21" s="9"/>
      <c r="H21" s="15">
        <f t="shared" si="1"/>
        <v>58</v>
      </c>
      <c r="J21" s="25">
        <f ca="1">IF(A21&lt;report_debut,"",E20+L20)</f>
        <v>28</v>
      </c>
      <c r="L21" s="25">
        <f t="shared" ca="1" si="2"/>
        <v>28</v>
      </c>
    </row>
    <row r="22" spans="1:12" x14ac:dyDescent="0.3">
      <c r="A22" s="7">
        <v>44440</v>
      </c>
      <c r="B22" s="8">
        <v>10</v>
      </c>
      <c r="C22" s="8">
        <v>2</v>
      </c>
      <c r="D22" s="8"/>
      <c r="E22" s="8">
        <f t="shared" si="0"/>
        <v>8</v>
      </c>
      <c r="F22" s="9">
        <f t="shared" si="3"/>
        <v>53</v>
      </c>
      <c r="G22" s="9"/>
      <c r="H22" s="15">
        <f t="shared" si="1"/>
        <v>53</v>
      </c>
      <c r="J22" s="25">
        <f ca="1">IF(A22&lt;report_debut,"",E21+L21)</f>
        <v>33</v>
      </c>
      <c r="L22" s="25">
        <f t="shared" ca="1" si="2"/>
        <v>33</v>
      </c>
    </row>
    <row r="23" spans="1:12" x14ac:dyDescent="0.3">
      <c r="A23" s="7">
        <v>44470</v>
      </c>
      <c r="B23" s="8">
        <v>10</v>
      </c>
      <c r="C23" s="8">
        <v>1</v>
      </c>
      <c r="D23" s="8"/>
      <c r="E23" s="8">
        <f t="shared" si="0"/>
        <v>9</v>
      </c>
      <c r="F23" s="9">
        <f t="shared" si="3"/>
        <v>61</v>
      </c>
      <c r="G23" s="9"/>
      <c r="H23" s="15">
        <f t="shared" si="1"/>
        <v>61</v>
      </c>
      <c r="J23" s="25">
        <f ca="1">IF(A23&lt;report_debut,"",E22+L22)</f>
        <v>41</v>
      </c>
      <c r="L23" s="25">
        <f t="shared" ca="1" si="2"/>
        <v>41</v>
      </c>
    </row>
    <row r="24" spans="1:12" x14ac:dyDescent="0.3">
      <c r="A24" s="7">
        <v>44501</v>
      </c>
      <c r="B24" s="8">
        <v>10</v>
      </c>
      <c r="C24" s="8">
        <v>1</v>
      </c>
      <c r="D24" s="8"/>
      <c r="E24" s="8">
        <f t="shared" si="0"/>
        <v>9</v>
      </c>
      <c r="F24" s="9">
        <f t="shared" si="3"/>
        <v>61</v>
      </c>
      <c r="G24" s="9"/>
      <c r="H24" s="15">
        <f t="shared" si="1"/>
        <v>61</v>
      </c>
      <c r="J24" s="25">
        <f ca="1">IF(A24&lt;report_debut,"",E23+L23)</f>
        <v>50</v>
      </c>
      <c r="L24" s="25">
        <f t="shared" ca="1" si="2"/>
        <v>50</v>
      </c>
    </row>
    <row r="25" spans="1:12" ht="15" thickBot="1" x14ac:dyDescent="0.35">
      <c r="A25" s="16">
        <v>44531</v>
      </c>
      <c r="B25" s="17">
        <v>10</v>
      </c>
      <c r="C25" s="17">
        <v>5</v>
      </c>
      <c r="D25" s="17"/>
      <c r="E25" s="17">
        <f t="shared" si="0"/>
        <v>5</v>
      </c>
      <c r="F25" s="18">
        <f t="shared" si="3"/>
        <v>60</v>
      </c>
      <c r="G25" s="18"/>
      <c r="H25" s="19">
        <f t="shared" si="1"/>
        <v>60</v>
      </c>
      <c r="J25" s="25">
        <f ca="1">IF(A25&lt;report_debut,"",E24+L24)</f>
        <v>59</v>
      </c>
      <c r="L25" s="25">
        <f t="shared" ca="1" si="2"/>
        <v>59</v>
      </c>
    </row>
    <row r="26" spans="1:12" x14ac:dyDescent="0.3">
      <c r="A26" s="21">
        <v>44562</v>
      </c>
      <c r="B26" s="12">
        <v>10</v>
      </c>
      <c r="C26" s="12">
        <v>6</v>
      </c>
      <c r="D26" s="12"/>
      <c r="E26" s="12">
        <f t="shared" si="0"/>
        <v>4</v>
      </c>
      <c r="F26" s="13">
        <f t="shared" si="3"/>
        <v>63</v>
      </c>
      <c r="G26" s="13"/>
      <c r="H26" s="13">
        <f t="shared" si="1"/>
        <v>63</v>
      </c>
      <c r="J26" s="25">
        <f ca="1">IF(A26&lt;report_debut,"",E25+L25)</f>
        <v>64</v>
      </c>
      <c r="L26" s="25">
        <f t="shared" ca="1" si="2"/>
        <v>64</v>
      </c>
    </row>
    <row r="27" spans="1:12" x14ac:dyDescent="0.3">
      <c r="A27" s="20">
        <v>44593</v>
      </c>
      <c r="B27" s="8">
        <v>10</v>
      </c>
      <c r="C27" s="8">
        <v>4</v>
      </c>
      <c r="D27" s="8"/>
      <c r="E27" s="8">
        <f t="shared" si="0"/>
        <v>6</v>
      </c>
      <c r="F27" s="9">
        <f t="shared" si="3"/>
        <v>66</v>
      </c>
      <c r="G27" s="9"/>
      <c r="H27" s="9">
        <f t="shared" si="1"/>
        <v>66</v>
      </c>
      <c r="J27" s="25">
        <f ca="1">IF(A27&lt;report_debut,"",E26+L26)</f>
        <v>68</v>
      </c>
      <c r="L27" s="25">
        <f t="shared" ca="1" si="2"/>
        <v>68</v>
      </c>
    </row>
    <row r="28" spans="1:12" x14ac:dyDescent="0.3">
      <c r="A28" s="20">
        <v>44621</v>
      </c>
      <c r="B28" s="8">
        <v>10</v>
      </c>
      <c r="C28" s="8">
        <v>9</v>
      </c>
      <c r="D28" s="8"/>
      <c r="E28" s="8">
        <f t="shared" si="0"/>
        <v>1</v>
      </c>
      <c r="F28" s="9">
        <f t="shared" si="3"/>
        <v>67</v>
      </c>
      <c r="G28" s="9"/>
      <c r="H28" s="9">
        <f t="shared" si="1"/>
        <v>67</v>
      </c>
      <c r="J28" s="25">
        <f ca="1">IF(A28&lt;report_debut,"",E27+L27)</f>
        <v>74</v>
      </c>
      <c r="L28" s="25">
        <f t="shared" ca="1" si="2"/>
        <v>74</v>
      </c>
    </row>
    <row r="30" spans="1:12" x14ac:dyDescent="0.3">
      <c r="A30" t="s">
        <v>8</v>
      </c>
    </row>
    <row r="31" spans="1:12" x14ac:dyDescent="0.3">
      <c r="A3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5BF00-2F46-4EA8-B589-F278803F2BED}">
  <dimension ref="A1:Q31"/>
  <sheetViews>
    <sheetView workbookViewId="0">
      <selection activeCell="M10" sqref="M10:O12"/>
    </sheetView>
  </sheetViews>
  <sheetFormatPr baseColWidth="10" defaultRowHeight="14.4" x14ac:dyDescent="0.3"/>
  <cols>
    <col min="5" max="5" width="12.33203125" bestFit="1" customWidth="1"/>
    <col min="6" max="6" width="12.44140625" bestFit="1" customWidth="1"/>
    <col min="7" max="7" width="13" bestFit="1" customWidth="1"/>
    <col min="8" max="8" width="13.6640625" bestFit="1" customWidth="1"/>
    <col min="10" max="10" width="12.44140625" style="25" bestFit="1" customWidth="1"/>
    <col min="11" max="11" width="13.33203125" style="25" bestFit="1" customWidth="1"/>
    <col min="12" max="12" width="14.109375" style="25" bestFit="1" customWidth="1"/>
    <col min="14" max="14" width="22.6640625" bestFit="1" customWidth="1"/>
  </cols>
  <sheetData>
    <row r="1" spans="1:17" ht="15" thickBot="1" x14ac:dyDescent="0.35">
      <c r="A1" s="1" t="s">
        <v>0</v>
      </c>
      <c r="B1" s="2" t="s">
        <v>1</v>
      </c>
      <c r="C1" s="2" t="s">
        <v>5</v>
      </c>
      <c r="D1" s="2" t="s">
        <v>7</v>
      </c>
      <c r="E1" s="2" t="s">
        <v>6</v>
      </c>
      <c r="F1" s="3" t="s">
        <v>2</v>
      </c>
      <c r="G1" s="3" t="s">
        <v>3</v>
      </c>
      <c r="H1" s="3" t="s">
        <v>4</v>
      </c>
      <c r="J1" s="24" t="s">
        <v>2</v>
      </c>
      <c r="K1" s="24" t="s">
        <v>13</v>
      </c>
      <c r="L1" s="24" t="s">
        <v>14</v>
      </c>
      <c r="N1" s="22" t="s">
        <v>10</v>
      </c>
      <c r="O1" s="23">
        <f ca="1">DATE(YEAR(TODAY()),MONTH(TODAY()),1)-P1</f>
        <v>44193</v>
      </c>
      <c r="P1" s="26">
        <v>400</v>
      </c>
      <c r="Q1" s="31" t="s">
        <v>15</v>
      </c>
    </row>
    <row r="2" spans="1:17" x14ac:dyDescent="0.3">
      <c r="A2" s="4">
        <v>43831</v>
      </c>
      <c r="B2" s="5">
        <v>10</v>
      </c>
      <c r="C2" s="5">
        <v>3</v>
      </c>
      <c r="D2" s="5"/>
      <c r="E2" s="5">
        <f>B2-C2-D2</f>
        <v>7</v>
      </c>
      <c r="F2" s="6">
        <v>0</v>
      </c>
      <c r="G2" s="6"/>
      <c r="H2" s="14">
        <f>IF(F2="","",F2-G2)</f>
        <v>0</v>
      </c>
      <c r="J2" s="29"/>
      <c r="L2" s="29">
        <f>IF(J2="",0,J2-K2)</f>
        <v>0</v>
      </c>
      <c r="N2" t="s">
        <v>11</v>
      </c>
      <c r="O2" s="23">
        <f ca="1">O1-330</f>
        <v>43863</v>
      </c>
    </row>
    <row r="3" spans="1:17" x14ac:dyDescent="0.3">
      <c r="A3" s="7">
        <v>43862</v>
      </c>
      <c r="B3" s="8">
        <v>10</v>
      </c>
      <c r="C3" s="8">
        <v>5</v>
      </c>
      <c r="D3" s="8"/>
      <c r="E3" s="8">
        <f t="shared" ref="E3:E28" si="0">B3-C3-D3</f>
        <v>5</v>
      </c>
      <c r="F3" s="9">
        <v>7</v>
      </c>
      <c r="G3" s="9">
        <v>1</v>
      </c>
      <c r="H3" s="15">
        <f>F3-G3</f>
        <v>6</v>
      </c>
      <c r="J3" s="29" t="str">
        <f ca="1">IF(A3&lt;report_debut,"",E2+L2)</f>
        <v/>
      </c>
      <c r="K3" s="25">
        <v>1</v>
      </c>
      <c r="L3" s="29">
        <f t="shared" ref="L3:L28" ca="1" si="1">IF(J3="",0,J3-K3)</f>
        <v>0</v>
      </c>
      <c r="N3" t="s">
        <v>12</v>
      </c>
      <c r="O3" s="23">
        <f ca="1">O1</f>
        <v>44193</v>
      </c>
    </row>
    <row r="4" spans="1:17" x14ac:dyDescent="0.3">
      <c r="A4" s="7">
        <v>43891</v>
      </c>
      <c r="B4" s="8">
        <v>10</v>
      </c>
      <c r="C4" s="8">
        <v>3</v>
      </c>
      <c r="D4" s="8"/>
      <c r="E4" s="8">
        <f t="shared" si="0"/>
        <v>7</v>
      </c>
      <c r="F4" s="9">
        <v>11</v>
      </c>
      <c r="G4" s="9"/>
      <c r="H4" s="15">
        <f t="shared" ref="H4:H28" si="2">F4-G4</f>
        <v>11</v>
      </c>
      <c r="J4" s="32">
        <f ca="1">IF(A4&lt;report_debut,"",E3+L3)</f>
        <v>5</v>
      </c>
      <c r="L4" s="25">
        <f t="shared" ca="1" si="1"/>
        <v>5</v>
      </c>
    </row>
    <row r="5" spans="1:17" x14ac:dyDescent="0.3">
      <c r="A5" s="7">
        <v>43922</v>
      </c>
      <c r="B5" s="8">
        <v>10</v>
      </c>
      <c r="C5" s="8">
        <v>6</v>
      </c>
      <c r="D5" s="8"/>
      <c r="E5" s="8">
        <f t="shared" si="0"/>
        <v>4</v>
      </c>
      <c r="F5" s="9">
        <v>18</v>
      </c>
      <c r="G5" s="9"/>
      <c r="H5" s="15">
        <f t="shared" si="2"/>
        <v>18</v>
      </c>
      <c r="J5" s="32">
        <f ca="1">IF(A5&lt;report_debut,"",E4+L4)</f>
        <v>12</v>
      </c>
      <c r="L5" s="25">
        <f t="shared" ca="1" si="1"/>
        <v>12</v>
      </c>
    </row>
    <row r="6" spans="1:17" x14ac:dyDescent="0.3">
      <c r="A6" s="7">
        <v>43952</v>
      </c>
      <c r="B6" s="8">
        <v>10</v>
      </c>
      <c r="C6" s="10">
        <v>7</v>
      </c>
      <c r="D6" s="8"/>
      <c r="E6" s="8">
        <f t="shared" si="0"/>
        <v>3</v>
      </c>
      <c r="F6" s="9">
        <v>22</v>
      </c>
      <c r="G6" s="11"/>
      <c r="H6" s="15">
        <f t="shared" si="2"/>
        <v>22</v>
      </c>
      <c r="J6" s="32">
        <f ca="1">IF(A6&lt;report_debut,"",E5+L5)</f>
        <v>16</v>
      </c>
      <c r="L6" s="25">
        <f t="shared" ca="1" si="1"/>
        <v>16</v>
      </c>
    </row>
    <row r="7" spans="1:17" x14ac:dyDescent="0.3">
      <c r="A7" s="7">
        <v>43983</v>
      </c>
      <c r="B7" s="8">
        <v>10</v>
      </c>
      <c r="C7" s="10">
        <v>2</v>
      </c>
      <c r="D7" s="8"/>
      <c r="E7" s="8">
        <f t="shared" si="0"/>
        <v>8</v>
      </c>
      <c r="F7" s="9">
        <v>25</v>
      </c>
      <c r="G7" s="9"/>
      <c r="H7" s="15">
        <f t="shared" si="2"/>
        <v>25</v>
      </c>
      <c r="J7" s="32">
        <f ca="1">IF(A7&lt;report_debut,"",E6+L6)</f>
        <v>19</v>
      </c>
      <c r="L7" s="25">
        <f t="shared" ca="1" si="1"/>
        <v>19</v>
      </c>
    </row>
    <row r="8" spans="1:17" x14ac:dyDescent="0.3">
      <c r="A8" s="7">
        <v>44013</v>
      </c>
      <c r="B8" s="8">
        <v>10</v>
      </c>
      <c r="C8" s="8">
        <v>1</v>
      </c>
      <c r="D8" s="8"/>
      <c r="E8" s="8">
        <f t="shared" si="0"/>
        <v>9</v>
      </c>
      <c r="F8" s="9">
        <v>33</v>
      </c>
      <c r="G8" s="9"/>
      <c r="H8" s="15">
        <f t="shared" si="2"/>
        <v>33</v>
      </c>
      <c r="J8" s="32">
        <f ca="1">IF(A8&lt;report_debut,"",E7+L7)</f>
        <v>27</v>
      </c>
      <c r="L8" s="25">
        <f t="shared" ca="1" si="1"/>
        <v>27</v>
      </c>
    </row>
    <row r="9" spans="1:17" x14ac:dyDescent="0.3">
      <c r="A9" s="7">
        <v>44044</v>
      </c>
      <c r="B9" s="8">
        <v>10</v>
      </c>
      <c r="C9" s="8">
        <v>0</v>
      </c>
      <c r="D9" s="8"/>
      <c r="E9" s="8">
        <f t="shared" si="0"/>
        <v>10</v>
      </c>
      <c r="F9" s="9">
        <v>42</v>
      </c>
      <c r="G9" s="9"/>
      <c r="H9" s="15">
        <f t="shared" si="2"/>
        <v>42</v>
      </c>
      <c r="J9" s="32">
        <f ca="1">IF(A9&lt;report_debut,"",E8+L8)</f>
        <v>36</v>
      </c>
      <c r="L9" s="25">
        <f t="shared" ca="1" si="1"/>
        <v>36</v>
      </c>
    </row>
    <row r="10" spans="1:17" x14ac:dyDescent="0.3">
      <c r="A10" s="7">
        <v>44075</v>
      </c>
      <c r="B10" s="8">
        <v>10</v>
      </c>
      <c r="C10" s="8">
        <v>10</v>
      </c>
      <c r="D10" s="8"/>
      <c r="E10" s="8">
        <f t="shared" si="0"/>
        <v>0</v>
      </c>
      <c r="F10" s="9">
        <v>52</v>
      </c>
      <c r="G10" s="9"/>
      <c r="H10" s="15">
        <f t="shared" si="2"/>
        <v>52</v>
      </c>
      <c r="J10" s="33">
        <f ca="1">IF(A10&lt;report_debut,"",E9+L9)</f>
        <v>46</v>
      </c>
      <c r="K10" s="25">
        <v>52</v>
      </c>
      <c r="L10" s="27">
        <f t="shared" ca="1" si="1"/>
        <v>-6</v>
      </c>
      <c r="M10" s="30" t="s">
        <v>16</v>
      </c>
      <c r="N10" s="30"/>
      <c r="O10" s="30"/>
    </row>
    <row r="11" spans="1:17" x14ac:dyDescent="0.3">
      <c r="A11" s="7">
        <v>44105</v>
      </c>
      <c r="B11" s="8">
        <v>10</v>
      </c>
      <c r="C11" s="8">
        <v>1</v>
      </c>
      <c r="D11" s="8"/>
      <c r="E11" s="8">
        <f t="shared" si="0"/>
        <v>9</v>
      </c>
      <c r="F11" s="9">
        <v>52</v>
      </c>
      <c r="G11" s="9"/>
      <c r="H11" s="15">
        <f t="shared" si="2"/>
        <v>52</v>
      </c>
      <c r="J11" s="34">
        <f ca="1">IF(A11&lt;report_debut,"",E10+L10)</f>
        <v>-6</v>
      </c>
      <c r="L11" s="25">
        <f t="shared" ca="1" si="1"/>
        <v>-6</v>
      </c>
      <c r="M11" s="30"/>
      <c r="N11" s="30"/>
      <c r="O11" s="30"/>
    </row>
    <row r="12" spans="1:17" x14ac:dyDescent="0.3">
      <c r="A12" s="7">
        <v>44136</v>
      </c>
      <c r="B12" s="8">
        <v>10</v>
      </c>
      <c r="C12" s="8">
        <v>0</v>
      </c>
      <c r="D12" s="8"/>
      <c r="E12" s="8">
        <f t="shared" si="0"/>
        <v>10</v>
      </c>
      <c r="F12" s="9">
        <v>61</v>
      </c>
      <c r="G12" s="9"/>
      <c r="H12" s="15">
        <f t="shared" si="2"/>
        <v>61</v>
      </c>
      <c r="J12" s="32">
        <f ca="1">IF(A12&lt;report_debut,"",E11+L11)</f>
        <v>3</v>
      </c>
      <c r="L12" s="25">
        <f t="shared" ca="1" si="1"/>
        <v>3</v>
      </c>
      <c r="M12" s="30"/>
      <c r="N12" s="30"/>
      <c r="O12" s="30"/>
    </row>
    <row r="13" spans="1:17" ht="15" thickBot="1" x14ac:dyDescent="0.35">
      <c r="A13" s="16">
        <v>44166</v>
      </c>
      <c r="B13" s="17">
        <v>10</v>
      </c>
      <c r="C13" s="17">
        <v>8</v>
      </c>
      <c r="D13" s="17"/>
      <c r="E13" s="17">
        <f t="shared" si="0"/>
        <v>2</v>
      </c>
      <c r="F13" s="18">
        <v>71</v>
      </c>
      <c r="G13" s="18"/>
      <c r="H13" s="19">
        <f t="shared" si="2"/>
        <v>71</v>
      </c>
      <c r="J13" s="32">
        <f ca="1">IF(A13&lt;report_debut,"",E12+L12)</f>
        <v>13</v>
      </c>
      <c r="L13" s="25">
        <f t="shared" ca="1" si="1"/>
        <v>13</v>
      </c>
    </row>
    <row r="14" spans="1:17" x14ac:dyDescent="0.3">
      <c r="A14" s="4">
        <v>44197</v>
      </c>
      <c r="B14" s="5">
        <v>10</v>
      </c>
      <c r="C14" s="5">
        <v>9</v>
      </c>
      <c r="D14" s="5"/>
      <c r="E14" s="5">
        <f t="shared" si="0"/>
        <v>1</v>
      </c>
      <c r="F14" s="6">
        <f>SUM(E2:E13)-SUM(G2:G13)</f>
        <v>73</v>
      </c>
      <c r="G14" s="6"/>
      <c r="H14" s="14">
        <f t="shared" si="2"/>
        <v>73</v>
      </c>
      <c r="J14" s="32">
        <f ca="1">IF(A14&lt;report_debut,"",E13+L13)</f>
        <v>15</v>
      </c>
      <c r="L14" s="25">
        <f t="shared" ca="1" si="1"/>
        <v>15</v>
      </c>
    </row>
    <row r="15" spans="1:17" x14ac:dyDescent="0.3">
      <c r="A15" s="7">
        <v>44228</v>
      </c>
      <c r="B15" s="8">
        <v>10</v>
      </c>
      <c r="C15" s="8">
        <v>5</v>
      </c>
      <c r="D15" s="8"/>
      <c r="E15" s="8">
        <f t="shared" si="0"/>
        <v>5</v>
      </c>
      <c r="F15" s="9">
        <f t="shared" ref="F15:F28" si="3">SUM(E3:E14)-SUM(G3:G14)</f>
        <v>67</v>
      </c>
      <c r="G15" s="9"/>
      <c r="H15" s="15">
        <f t="shared" si="2"/>
        <v>67</v>
      </c>
      <c r="J15" s="32">
        <f ca="1">IF(A15&lt;report_debut,"",E14+L14)</f>
        <v>16</v>
      </c>
      <c r="L15" s="25">
        <f t="shared" ca="1" si="1"/>
        <v>16</v>
      </c>
    </row>
    <row r="16" spans="1:17" x14ac:dyDescent="0.3">
      <c r="A16" s="7">
        <v>44256</v>
      </c>
      <c r="B16" s="8">
        <v>10</v>
      </c>
      <c r="C16" s="8">
        <v>6</v>
      </c>
      <c r="D16" s="8"/>
      <c r="E16" s="8">
        <f t="shared" si="0"/>
        <v>4</v>
      </c>
      <c r="F16" s="9">
        <f>SUM(E4:E15)-SUM(G4:G15)</f>
        <v>68</v>
      </c>
      <c r="G16" s="9"/>
      <c r="H16" s="15">
        <f t="shared" si="2"/>
        <v>68</v>
      </c>
      <c r="J16" s="32">
        <f ca="1">IF(A16&lt;report_debut,"",E15+L15)</f>
        <v>21</v>
      </c>
      <c r="L16" s="25">
        <f t="shared" ca="1" si="1"/>
        <v>21</v>
      </c>
    </row>
    <row r="17" spans="1:12" x14ac:dyDescent="0.3">
      <c r="A17" s="7">
        <v>44287</v>
      </c>
      <c r="B17" s="8">
        <v>10</v>
      </c>
      <c r="C17" s="8">
        <v>3</v>
      </c>
      <c r="D17" s="8"/>
      <c r="E17" s="8">
        <f t="shared" si="0"/>
        <v>7</v>
      </c>
      <c r="F17" s="9">
        <f t="shared" si="3"/>
        <v>65</v>
      </c>
      <c r="G17" s="9"/>
      <c r="H17" s="15">
        <f t="shared" si="2"/>
        <v>65</v>
      </c>
      <c r="J17" s="32">
        <f ca="1">IF(A17&lt;report_debut,"",E16+L16)</f>
        <v>25</v>
      </c>
      <c r="K17" s="25">
        <v>20</v>
      </c>
      <c r="L17" s="25">
        <f t="shared" ca="1" si="1"/>
        <v>5</v>
      </c>
    </row>
    <row r="18" spans="1:12" x14ac:dyDescent="0.3">
      <c r="A18" s="7">
        <v>44317</v>
      </c>
      <c r="B18" s="8">
        <v>10</v>
      </c>
      <c r="C18" s="8">
        <v>4</v>
      </c>
      <c r="D18" s="8"/>
      <c r="E18" s="8">
        <f t="shared" si="0"/>
        <v>6</v>
      </c>
      <c r="F18" s="9">
        <f t="shared" si="3"/>
        <v>68</v>
      </c>
      <c r="G18" s="9"/>
      <c r="H18" s="15">
        <f t="shared" si="2"/>
        <v>68</v>
      </c>
      <c r="J18" s="32">
        <f ca="1">IF(A18&lt;report_debut,"",E17+L17)</f>
        <v>12</v>
      </c>
      <c r="L18" s="25">
        <f t="shared" ca="1" si="1"/>
        <v>12</v>
      </c>
    </row>
    <row r="19" spans="1:12" x14ac:dyDescent="0.3">
      <c r="A19" s="7">
        <v>44348</v>
      </c>
      <c r="B19" s="8">
        <v>10</v>
      </c>
      <c r="C19" s="8">
        <v>9</v>
      </c>
      <c r="D19" s="8"/>
      <c r="E19" s="8">
        <f t="shared" si="0"/>
        <v>1</v>
      </c>
      <c r="F19" s="9">
        <f t="shared" si="3"/>
        <v>71</v>
      </c>
      <c r="G19" s="9"/>
      <c r="H19" s="15">
        <f t="shared" si="2"/>
        <v>71</v>
      </c>
      <c r="J19" s="32">
        <f ca="1">IF(A19&lt;report_debut,"",E18+L18)</f>
        <v>18</v>
      </c>
      <c r="L19" s="25">
        <f t="shared" ca="1" si="1"/>
        <v>18</v>
      </c>
    </row>
    <row r="20" spans="1:12" x14ac:dyDescent="0.3">
      <c r="A20" s="7">
        <v>44378</v>
      </c>
      <c r="B20" s="8">
        <v>10</v>
      </c>
      <c r="C20" s="8">
        <v>7</v>
      </c>
      <c r="D20" s="8"/>
      <c r="E20" s="8">
        <f t="shared" si="0"/>
        <v>3</v>
      </c>
      <c r="F20" s="9">
        <f t="shared" si="3"/>
        <v>64</v>
      </c>
      <c r="G20" s="9"/>
      <c r="H20" s="15">
        <f t="shared" si="2"/>
        <v>64</v>
      </c>
      <c r="J20" s="32">
        <f ca="1">IF(A20&lt;report_debut,"",E19+L19)</f>
        <v>19</v>
      </c>
      <c r="L20" s="25">
        <f t="shared" ca="1" si="1"/>
        <v>19</v>
      </c>
    </row>
    <row r="21" spans="1:12" x14ac:dyDescent="0.3">
      <c r="A21" s="7">
        <v>44409</v>
      </c>
      <c r="B21" s="8">
        <v>10</v>
      </c>
      <c r="C21" s="8">
        <v>5</v>
      </c>
      <c r="D21" s="8"/>
      <c r="E21" s="8">
        <f t="shared" si="0"/>
        <v>5</v>
      </c>
      <c r="F21" s="9">
        <f t="shared" si="3"/>
        <v>58</v>
      </c>
      <c r="G21" s="9"/>
      <c r="H21" s="15">
        <f t="shared" si="2"/>
        <v>58</v>
      </c>
      <c r="J21" s="32">
        <f ca="1">IF(A21&lt;report_debut,"",E20+L20)</f>
        <v>22</v>
      </c>
      <c r="L21" s="25">
        <f t="shared" ca="1" si="1"/>
        <v>22</v>
      </c>
    </row>
    <row r="22" spans="1:12" x14ac:dyDescent="0.3">
      <c r="A22" s="7">
        <v>44440</v>
      </c>
      <c r="B22" s="8">
        <v>10</v>
      </c>
      <c r="C22" s="8">
        <v>2</v>
      </c>
      <c r="D22" s="8"/>
      <c r="E22" s="8">
        <f t="shared" si="0"/>
        <v>8</v>
      </c>
      <c r="F22" s="9">
        <f t="shared" si="3"/>
        <v>53</v>
      </c>
      <c r="G22" s="9"/>
      <c r="H22" s="15">
        <f t="shared" si="2"/>
        <v>53</v>
      </c>
      <c r="J22" s="32">
        <f ca="1">IF(A22&lt;report_debut,"",E21+L21)</f>
        <v>27</v>
      </c>
      <c r="L22" s="25">
        <f t="shared" ca="1" si="1"/>
        <v>27</v>
      </c>
    </row>
    <row r="23" spans="1:12" x14ac:dyDescent="0.3">
      <c r="A23" s="7">
        <v>44470</v>
      </c>
      <c r="B23" s="8">
        <v>10</v>
      </c>
      <c r="C23" s="8">
        <v>1</v>
      </c>
      <c r="D23" s="8"/>
      <c r="E23" s="8">
        <f t="shared" si="0"/>
        <v>9</v>
      </c>
      <c r="F23" s="9">
        <f t="shared" si="3"/>
        <v>61</v>
      </c>
      <c r="G23" s="9"/>
      <c r="H23" s="15">
        <f t="shared" si="2"/>
        <v>61</v>
      </c>
      <c r="J23" s="32">
        <f ca="1">IF(A23&lt;report_debut,"",E22+L22)</f>
        <v>35</v>
      </c>
      <c r="L23" s="25">
        <f t="shared" ca="1" si="1"/>
        <v>35</v>
      </c>
    </row>
    <row r="24" spans="1:12" x14ac:dyDescent="0.3">
      <c r="A24" s="7">
        <v>44501</v>
      </c>
      <c r="B24" s="8">
        <v>10</v>
      </c>
      <c r="C24" s="8">
        <v>1</v>
      </c>
      <c r="D24" s="8"/>
      <c r="E24" s="8">
        <f t="shared" si="0"/>
        <v>9</v>
      </c>
      <c r="F24" s="9">
        <f t="shared" si="3"/>
        <v>61</v>
      </c>
      <c r="G24" s="9"/>
      <c r="H24" s="15">
        <f t="shared" si="2"/>
        <v>61</v>
      </c>
      <c r="J24" s="32">
        <f ca="1">IF(A24&lt;report_debut,"",E23+L23)</f>
        <v>44</v>
      </c>
      <c r="L24" s="25">
        <f t="shared" ca="1" si="1"/>
        <v>44</v>
      </c>
    </row>
    <row r="25" spans="1:12" ht="15" thickBot="1" x14ac:dyDescent="0.35">
      <c r="A25" s="16">
        <v>44531</v>
      </c>
      <c r="B25" s="17">
        <v>10</v>
      </c>
      <c r="C25" s="17">
        <v>5</v>
      </c>
      <c r="D25" s="17"/>
      <c r="E25" s="17">
        <f t="shared" si="0"/>
        <v>5</v>
      </c>
      <c r="F25" s="18">
        <f t="shared" si="3"/>
        <v>60</v>
      </c>
      <c r="G25" s="18"/>
      <c r="H25" s="19">
        <f t="shared" si="2"/>
        <v>60</v>
      </c>
      <c r="J25" s="32">
        <f ca="1">IF(A25&lt;report_debut,"",E24+L24)</f>
        <v>53</v>
      </c>
      <c r="L25" s="25">
        <f t="shared" ca="1" si="1"/>
        <v>53</v>
      </c>
    </row>
    <row r="26" spans="1:12" x14ac:dyDescent="0.3">
      <c r="A26" s="21">
        <v>44562</v>
      </c>
      <c r="B26" s="12">
        <v>10</v>
      </c>
      <c r="C26" s="12">
        <v>6</v>
      </c>
      <c r="D26" s="12"/>
      <c r="E26" s="12">
        <f t="shared" si="0"/>
        <v>4</v>
      </c>
      <c r="F26" s="13">
        <f t="shared" si="3"/>
        <v>63</v>
      </c>
      <c r="G26" s="13"/>
      <c r="H26" s="13">
        <f t="shared" si="2"/>
        <v>63</v>
      </c>
      <c r="J26" s="32">
        <f ca="1">IF(A26&lt;report_debut,"",E25+L25)</f>
        <v>58</v>
      </c>
      <c r="L26" s="25">
        <f t="shared" ca="1" si="1"/>
        <v>58</v>
      </c>
    </row>
    <row r="27" spans="1:12" x14ac:dyDescent="0.3">
      <c r="A27" s="20">
        <v>44593</v>
      </c>
      <c r="B27" s="8">
        <v>10</v>
      </c>
      <c r="C27" s="8">
        <v>4</v>
      </c>
      <c r="D27" s="8"/>
      <c r="E27" s="8">
        <f t="shared" si="0"/>
        <v>6</v>
      </c>
      <c r="F27" s="9">
        <f t="shared" si="3"/>
        <v>66</v>
      </c>
      <c r="G27" s="9"/>
      <c r="H27" s="9">
        <f t="shared" si="2"/>
        <v>66</v>
      </c>
      <c r="J27" s="32">
        <f ca="1">IF(A27&lt;report_debut,"",E26+L26)</f>
        <v>62</v>
      </c>
      <c r="L27" s="25">
        <f t="shared" ca="1" si="1"/>
        <v>62</v>
      </c>
    </row>
    <row r="28" spans="1:12" x14ac:dyDescent="0.3">
      <c r="A28" s="20">
        <v>44621</v>
      </c>
      <c r="B28" s="8">
        <v>10</v>
      </c>
      <c r="C28" s="8">
        <v>9</v>
      </c>
      <c r="D28" s="8"/>
      <c r="E28" s="8">
        <f t="shared" si="0"/>
        <v>1</v>
      </c>
      <c r="F28" s="9">
        <f t="shared" si="3"/>
        <v>67</v>
      </c>
      <c r="G28" s="9"/>
      <c r="H28" s="9">
        <f t="shared" si="2"/>
        <v>67</v>
      </c>
      <c r="J28" s="32">
        <f ca="1">IF(A28&lt;report_debut,"",E27+L27)</f>
        <v>68</v>
      </c>
      <c r="L28" s="25">
        <f t="shared" ca="1" si="1"/>
        <v>68</v>
      </c>
    </row>
    <row r="30" spans="1:12" x14ac:dyDescent="0.3">
      <c r="A30" t="s">
        <v>8</v>
      </c>
    </row>
    <row r="31" spans="1:12" x14ac:dyDescent="0.3">
      <c r="A31" t="s">
        <v>9</v>
      </c>
    </row>
  </sheetData>
  <mergeCells count="1">
    <mergeCell ref="M10:O12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Ex1</vt:lpstr>
      <vt:lpstr>Ex2</vt:lpstr>
      <vt:lpstr>'Ex2'!mois_encours</vt:lpstr>
      <vt:lpstr>mois_encours</vt:lpstr>
      <vt:lpstr>'Ex2'!report_debut</vt:lpstr>
      <vt:lpstr>report_debut</vt:lpstr>
      <vt:lpstr>'Ex2'!report_fin</vt:lpstr>
      <vt:lpstr>report_fin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Gillet-Legrand</dc:creator>
  <cp:lastModifiedBy>Matthieu Gillet-Legrand</cp:lastModifiedBy>
  <dcterms:created xsi:type="dcterms:W3CDTF">2022-02-08T19:18:35Z</dcterms:created>
  <dcterms:modified xsi:type="dcterms:W3CDTF">2022-02-09T09:02:28Z</dcterms:modified>
</cp:coreProperties>
</file>