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 codeName="{B6124F1A-AFFB-F854-7757-9A1D4C6FC43C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univangersfr-my.sharepoint.com/personal/renan_chauveau_etud_univ-angers_fr/Documents/Cours/S2/Outils numériques de gestion/DM/"/>
    </mc:Choice>
  </mc:AlternateContent>
  <xr:revisionPtr revIDLastSave="1686" documentId="8_{2969F059-D987-49E5-B46B-A23D82D3800F}" xr6:coauthVersionLast="47" xr6:coauthVersionMax="47" xr10:uidLastSave="{D4209A68-CCB3-4D5D-8965-1D624832F08B}"/>
  <bookViews>
    <workbookView xWindow="-110" yWindow="-110" windowWidth="19420" windowHeight="10420" tabRatio="641" xr2:uid="{00000000-000D-0000-FFFF-FFFF00000000}"/>
  </bookViews>
  <sheets>
    <sheet name="Emprunt annuités constantes" sheetId="1" r:id="rId1"/>
    <sheet name="Emprunt amort. constants" sheetId="2" r:id="rId2"/>
    <sheet name="Emprunt in fine" sheetId="3" r:id="rId3"/>
    <sheet name="Emprunt mensualité fixée" sheetId="4" r:id="rId4"/>
  </sheet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J13" i="1" l="1"/>
  <c r="AJ14" i="1" s="1"/>
  <c r="AJ15" i="1" s="1"/>
  <c r="AJ16" i="1" s="1"/>
  <c r="AJ17" i="1" s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9" i="1"/>
  <c r="AP9" i="1" s="1"/>
  <c r="F10" i="3"/>
  <c r="F9" i="3"/>
  <c r="D11" i="2"/>
  <c r="D19" i="2"/>
  <c r="D25" i="2"/>
  <c r="D35" i="2"/>
  <c r="C9" i="2"/>
  <c r="D9" i="2" s="1"/>
  <c r="C10" i="2"/>
  <c r="D10" i="2" s="1"/>
  <c r="C11" i="2"/>
  <c r="C12" i="2"/>
  <c r="D12" i="2" s="1"/>
  <c r="C13" i="2"/>
  <c r="D13" i="2" s="1"/>
  <c r="C14" i="2"/>
  <c r="D14" i="2" s="1"/>
  <c r="C15" i="2"/>
  <c r="D15" i="2" s="1"/>
  <c r="C16" i="2"/>
  <c r="D16" i="2" s="1"/>
  <c r="C17" i="2"/>
  <c r="D17" i="2" s="1"/>
  <c r="C18" i="2"/>
  <c r="D18" i="2" s="1"/>
  <c r="C19" i="2"/>
  <c r="C20" i="2"/>
  <c r="D20" i="2" s="1"/>
  <c r="C21" i="2"/>
  <c r="D21" i="2" s="1"/>
  <c r="C22" i="2"/>
  <c r="D22" i="2" s="1"/>
  <c r="C23" i="2"/>
  <c r="D23" i="2" s="1"/>
  <c r="C24" i="2"/>
  <c r="D24" i="2" s="1"/>
  <c r="C25" i="2"/>
  <c r="C26" i="2"/>
  <c r="D26" i="2" s="1"/>
  <c r="C27" i="2"/>
  <c r="D27" i="2" s="1"/>
  <c r="C28" i="2"/>
  <c r="D28" i="2" s="1"/>
  <c r="C29" i="2"/>
  <c r="D29" i="2" s="1"/>
  <c r="C30" i="2"/>
  <c r="D30" i="2" s="1"/>
  <c r="C31" i="2"/>
  <c r="D31" i="2" s="1"/>
  <c r="C32" i="2"/>
  <c r="D32" i="2" s="1"/>
  <c r="C33" i="2"/>
  <c r="D33" i="2" s="1"/>
  <c r="C34" i="2"/>
  <c r="D34" i="2" s="1"/>
  <c r="C35" i="2"/>
  <c r="C36" i="2"/>
  <c r="D36" i="2" s="1"/>
  <c r="C37" i="2"/>
  <c r="D37" i="2" s="1"/>
  <c r="C38" i="2"/>
  <c r="D38" i="2" s="1"/>
  <c r="D4" i="2"/>
  <c r="D4" i="1"/>
  <c r="E9" i="3"/>
  <c r="B9" i="1" l="1"/>
  <c r="B9" i="4"/>
  <c r="E9" i="2"/>
  <c r="C9" i="4" l="1"/>
  <c r="D9" i="4" s="1"/>
  <c r="A10" i="3"/>
  <c r="B9" i="3"/>
  <c r="A10" i="2"/>
  <c r="B9" i="2"/>
  <c r="F9" i="2" l="1"/>
  <c r="C9" i="3"/>
  <c r="D9" i="3" s="1"/>
  <c r="B10" i="3"/>
  <c r="E10" i="2"/>
  <c r="A11" i="3"/>
  <c r="E11" i="3" s="1"/>
  <c r="E10" i="3"/>
  <c r="D4" i="3"/>
  <c r="A11" i="2"/>
  <c r="B10" i="2"/>
  <c r="A10" i="1"/>
  <c r="AP10" i="1" s="1"/>
  <c r="C9" i="1"/>
  <c r="D9" i="1" l="1"/>
  <c r="F10" i="2"/>
  <c r="E11" i="2"/>
  <c r="B11" i="3"/>
  <c r="F11" i="3" s="1"/>
  <c r="A12" i="3"/>
  <c r="E12" i="3" s="1"/>
  <c r="A12" i="2"/>
  <c r="C10" i="3"/>
  <c r="A11" i="1"/>
  <c r="AP11" i="1" s="1"/>
  <c r="E12" i="2" l="1"/>
  <c r="C11" i="3"/>
  <c r="D11" i="3" s="1"/>
  <c r="B12" i="3"/>
  <c r="F12" i="3" s="1"/>
  <c r="A13" i="3"/>
  <c r="E13" i="3" s="1"/>
  <c r="A13" i="2"/>
  <c r="D10" i="3"/>
  <c r="A14" i="3"/>
  <c r="E14" i="3" s="1"/>
  <c r="B11" i="2"/>
  <c r="A12" i="1"/>
  <c r="AP12" i="1" s="1"/>
  <c r="E13" i="2" l="1"/>
  <c r="F11" i="2"/>
  <c r="C12" i="3"/>
  <c r="D12" i="3" s="1"/>
  <c r="B13" i="3"/>
  <c r="F13" i="3" s="1"/>
  <c r="A14" i="2"/>
  <c r="A15" i="3"/>
  <c r="E15" i="3" s="1"/>
  <c r="A13" i="1"/>
  <c r="AP13" i="1" s="1"/>
  <c r="E14" i="2" l="1"/>
  <c r="C13" i="3"/>
  <c r="D13" i="3" s="1"/>
  <c r="B14" i="3"/>
  <c r="A15" i="2"/>
  <c r="A16" i="3"/>
  <c r="E16" i="3" s="1"/>
  <c r="B12" i="2"/>
  <c r="A14" i="1"/>
  <c r="AP14" i="1" s="1"/>
  <c r="F14" i="3" l="1"/>
  <c r="B15" i="3" s="1"/>
  <c r="C14" i="3"/>
  <c r="D14" i="3" s="1"/>
  <c r="F12" i="2"/>
  <c r="E15" i="2"/>
  <c r="A16" i="2"/>
  <c r="A17" i="3"/>
  <c r="E17" i="3" s="1"/>
  <c r="A15" i="1"/>
  <c r="AP15" i="1" s="1"/>
  <c r="F15" i="3" l="1"/>
  <c r="B16" i="3" s="1"/>
  <c r="F16" i="3" s="1"/>
  <c r="B17" i="3" s="1"/>
  <c r="F17" i="3" s="1"/>
  <c r="C15" i="3"/>
  <c r="D15" i="3" s="1"/>
  <c r="E16" i="2"/>
  <c r="A17" i="2"/>
  <c r="A18" i="3"/>
  <c r="E18" i="3" s="1"/>
  <c r="B13" i="2"/>
  <c r="A16" i="1"/>
  <c r="AP16" i="1" s="1"/>
  <c r="C16" i="3" l="1"/>
  <c r="D16" i="3" s="1"/>
  <c r="F13" i="2"/>
  <c r="E17" i="2"/>
  <c r="C17" i="3"/>
  <c r="D17" i="3" s="1"/>
  <c r="B18" i="3"/>
  <c r="F18" i="3" s="1"/>
  <c r="A18" i="2"/>
  <c r="A19" i="3"/>
  <c r="E19" i="3" s="1"/>
  <c r="A17" i="1"/>
  <c r="AP17" i="1" s="1"/>
  <c r="E18" i="2" l="1"/>
  <c r="A19" i="2"/>
  <c r="B19" i="3"/>
  <c r="F19" i="3" s="1"/>
  <c r="C18" i="3"/>
  <c r="D18" i="3" s="1"/>
  <c r="A20" i="3"/>
  <c r="E20" i="3" s="1"/>
  <c r="B14" i="2"/>
  <c r="A18" i="1"/>
  <c r="AP18" i="1" s="1"/>
  <c r="E19" i="2" l="1"/>
  <c r="F14" i="2"/>
  <c r="C19" i="3"/>
  <c r="D19" i="3" s="1"/>
  <c r="B20" i="3"/>
  <c r="F20" i="3" s="1"/>
  <c r="A20" i="2"/>
  <c r="A21" i="3"/>
  <c r="A19" i="1"/>
  <c r="E21" i="3" l="1"/>
  <c r="E20" i="2"/>
  <c r="A20" i="1"/>
  <c r="AP20" i="1" s="1"/>
  <c r="AP19" i="1"/>
  <c r="A21" i="2"/>
  <c r="C20" i="3"/>
  <c r="D20" i="3" s="1"/>
  <c r="A22" i="3"/>
  <c r="B21" i="3"/>
  <c r="B15" i="2"/>
  <c r="C21" i="3" l="1"/>
  <c r="D21" i="3" s="1"/>
  <c r="F21" i="3"/>
  <c r="B22" i="3" s="1"/>
  <c r="F22" i="3" s="1"/>
  <c r="E22" i="3"/>
  <c r="F15" i="2"/>
  <c r="E21" i="2"/>
  <c r="A22" i="2"/>
  <c r="A23" i="3"/>
  <c r="A21" i="1"/>
  <c r="AP21" i="1" s="1"/>
  <c r="B23" i="3" l="1"/>
  <c r="E23" i="3"/>
  <c r="E22" i="2"/>
  <c r="A23" i="2"/>
  <c r="C22" i="3"/>
  <c r="D22" i="3" s="1"/>
  <c r="A24" i="3"/>
  <c r="B16" i="2"/>
  <c r="A22" i="1"/>
  <c r="AP22" i="1" s="1"/>
  <c r="C23" i="3" l="1"/>
  <c r="D23" i="3" s="1"/>
  <c r="F23" i="3"/>
  <c r="E24" i="3"/>
  <c r="B24" i="3"/>
  <c r="F24" i="3" s="1"/>
  <c r="E23" i="2"/>
  <c r="F16" i="2"/>
  <c r="A24" i="2"/>
  <c r="A25" i="3"/>
  <c r="A23" i="1"/>
  <c r="AP23" i="1" s="1"/>
  <c r="C24" i="3" l="1"/>
  <c r="D24" i="3" s="1"/>
  <c r="B25" i="3"/>
  <c r="F25" i="3" s="1"/>
  <c r="E25" i="3"/>
  <c r="E24" i="2"/>
  <c r="A25" i="2"/>
  <c r="A26" i="3"/>
  <c r="B17" i="2"/>
  <c r="A24" i="1"/>
  <c r="AP24" i="1" s="1"/>
  <c r="B26" i="3" l="1"/>
  <c r="F26" i="3" s="1"/>
  <c r="E26" i="3"/>
  <c r="F17" i="2"/>
  <c r="E25" i="2"/>
  <c r="A26" i="2"/>
  <c r="C25" i="3"/>
  <c r="D25" i="3" s="1"/>
  <c r="A27" i="3"/>
  <c r="B18" i="2"/>
  <c r="A25" i="1"/>
  <c r="AP25" i="1" s="1"/>
  <c r="B27" i="3" l="1"/>
  <c r="E27" i="3"/>
  <c r="E26" i="2"/>
  <c r="F18" i="2"/>
  <c r="A27" i="2"/>
  <c r="A28" i="3"/>
  <c r="C26" i="3"/>
  <c r="D26" i="3" s="1"/>
  <c r="A26" i="1"/>
  <c r="AP26" i="1" s="1"/>
  <c r="C27" i="3" l="1"/>
  <c r="D27" i="3" s="1"/>
  <c r="F27" i="3"/>
  <c r="B28" i="3" s="1"/>
  <c r="F28" i="3" s="1"/>
  <c r="E28" i="3"/>
  <c r="E27" i="2"/>
  <c r="A28" i="2"/>
  <c r="A29" i="3"/>
  <c r="B19" i="2"/>
  <c r="A27" i="1"/>
  <c r="AP27" i="1" s="1"/>
  <c r="E29" i="3" l="1"/>
  <c r="F19" i="2"/>
  <c r="E28" i="2"/>
  <c r="A29" i="2"/>
  <c r="C28" i="3"/>
  <c r="D28" i="3" s="1"/>
  <c r="A30" i="3"/>
  <c r="B29" i="3"/>
  <c r="A28" i="1"/>
  <c r="AP28" i="1" s="1"/>
  <c r="C29" i="3" l="1"/>
  <c r="D29" i="3" s="1"/>
  <c r="F29" i="3"/>
  <c r="B30" i="3"/>
  <c r="F30" i="3" s="1"/>
  <c r="E30" i="3"/>
  <c r="E29" i="2"/>
  <c r="A30" i="2"/>
  <c r="A31" i="3"/>
  <c r="B20" i="2"/>
  <c r="A29" i="1"/>
  <c r="AP29" i="1" s="1"/>
  <c r="E31" i="3" l="1"/>
  <c r="E30" i="2"/>
  <c r="F20" i="2"/>
  <c r="A31" i="2"/>
  <c r="C30" i="3"/>
  <c r="D30" i="3" s="1"/>
  <c r="B31" i="3"/>
  <c r="F31" i="3" s="1"/>
  <c r="A32" i="3"/>
  <c r="A30" i="1"/>
  <c r="AP30" i="1" s="1"/>
  <c r="E32" i="3" l="1"/>
  <c r="E31" i="2"/>
  <c r="A32" i="2"/>
  <c r="B32" i="3"/>
  <c r="F32" i="3" s="1"/>
  <c r="C31" i="3"/>
  <c r="D31" i="3" s="1"/>
  <c r="A33" i="3"/>
  <c r="A31" i="1"/>
  <c r="AP31" i="1" s="1"/>
  <c r="E33" i="3" l="1"/>
  <c r="E32" i="2"/>
  <c r="A33" i="2"/>
  <c r="C32" i="3"/>
  <c r="D32" i="3" s="1"/>
  <c r="A34" i="3"/>
  <c r="B33" i="3"/>
  <c r="A32" i="1"/>
  <c r="AP32" i="1" s="1"/>
  <c r="C33" i="3" l="1"/>
  <c r="D33" i="3" s="1"/>
  <c r="F33" i="3"/>
  <c r="B34" i="3" s="1"/>
  <c r="F34" i="3" s="1"/>
  <c r="E34" i="3"/>
  <c r="E33" i="2"/>
  <c r="A34" i="2"/>
  <c r="A35" i="3"/>
  <c r="A33" i="1"/>
  <c r="AP33" i="1" s="1"/>
  <c r="E35" i="3" l="1"/>
  <c r="E34" i="2"/>
  <c r="A35" i="2"/>
  <c r="B35" i="3"/>
  <c r="F35" i="3" s="1"/>
  <c r="C34" i="3"/>
  <c r="D34" i="3" s="1"/>
  <c r="A36" i="3"/>
  <c r="A34" i="1"/>
  <c r="AP34" i="1" s="1"/>
  <c r="E36" i="3" l="1"/>
  <c r="E35" i="2"/>
  <c r="A36" i="2"/>
  <c r="C35" i="3"/>
  <c r="D35" i="3" s="1"/>
  <c r="B36" i="3"/>
  <c r="F36" i="3" s="1"/>
  <c r="A37" i="3"/>
  <c r="A35" i="1"/>
  <c r="AP35" i="1" s="1"/>
  <c r="E37" i="3" l="1"/>
  <c r="E36" i="2"/>
  <c r="A37" i="2"/>
  <c r="B37" i="3"/>
  <c r="F37" i="3" s="1"/>
  <c r="C36" i="3"/>
  <c r="D36" i="3" s="1"/>
  <c r="A38" i="3"/>
  <c r="A36" i="1"/>
  <c r="AP36" i="1" s="1"/>
  <c r="E38" i="3" l="1"/>
  <c r="E37" i="2"/>
  <c r="A38" i="2"/>
  <c r="C37" i="3"/>
  <c r="D37" i="3" s="1"/>
  <c r="B38" i="3"/>
  <c r="F38" i="3" s="1"/>
  <c r="A37" i="1"/>
  <c r="AP37" i="1" s="1"/>
  <c r="E38" i="2" l="1"/>
  <c r="C38" i="3"/>
  <c r="D38" i="3" s="1"/>
  <c r="F4" i="3" s="1"/>
  <c r="A38" i="1"/>
  <c r="AP38" i="1" s="1"/>
  <c r="E4" i="3" l="1"/>
  <c r="E9" i="4" l="1"/>
  <c r="F9" i="4" s="1"/>
  <c r="A10" i="4" l="1"/>
  <c r="D10" i="4" l="1"/>
  <c r="B10" i="4"/>
  <c r="C10" i="4" s="1"/>
  <c r="E10" i="4" l="1"/>
  <c r="F10" i="4" s="1"/>
  <c r="A11" i="4" s="1"/>
  <c r="B11" i="4" l="1"/>
  <c r="C11" i="4" s="1"/>
  <c r="D11" i="4"/>
  <c r="E11" i="4" l="1"/>
  <c r="F11" i="4" s="1"/>
  <c r="A12" i="4" s="1"/>
  <c r="B12" i="4" l="1"/>
  <c r="C12" i="4" s="1"/>
  <c r="D12" i="4" s="1"/>
  <c r="E12" i="4" s="1"/>
  <c r="F12" i="4" l="1"/>
  <c r="A13" i="4" s="1"/>
  <c r="B13" i="4" l="1"/>
  <c r="C13" i="4" s="1"/>
  <c r="D13" i="4"/>
  <c r="E13" i="4" l="1"/>
  <c r="F13" i="4" s="1"/>
  <c r="A14" i="4" l="1"/>
  <c r="D14" i="4" l="1"/>
  <c r="B14" i="4"/>
  <c r="C14" i="4" s="1"/>
  <c r="E14" i="4" l="1"/>
  <c r="F14" i="4" s="1"/>
  <c r="A15" i="4" s="1"/>
  <c r="D15" i="4" l="1"/>
  <c r="B15" i="4"/>
  <c r="C15" i="4" s="1"/>
  <c r="E15" i="4" s="1"/>
  <c r="F15" i="4" l="1"/>
  <c r="A16" i="4"/>
  <c r="B16" i="4" l="1"/>
  <c r="C16" i="4" s="1"/>
  <c r="D16" i="4"/>
  <c r="E16" i="4" l="1"/>
  <c r="F16" i="4" s="1"/>
  <c r="A17" i="4" l="1"/>
  <c r="D17" i="4" l="1"/>
  <c r="B17" i="4"/>
  <c r="C17" i="4" s="1"/>
  <c r="E17" i="4" l="1"/>
  <c r="F17" i="4" l="1"/>
  <c r="A18" i="4" s="1"/>
  <c r="D18" i="4" l="1"/>
  <c r="B18" i="4"/>
  <c r="C18" i="4" s="1"/>
  <c r="E18" i="4" l="1"/>
  <c r="F18" i="4" s="1"/>
  <c r="A19" i="4" s="1"/>
  <c r="D19" i="4" l="1"/>
  <c r="B19" i="4"/>
  <c r="C19" i="4" s="1"/>
  <c r="E19" i="4" s="1"/>
  <c r="F19" i="4" l="1"/>
  <c r="A20" i="4" s="1"/>
  <c r="B20" i="4" l="1"/>
  <c r="D20" i="4"/>
  <c r="C20" i="4"/>
  <c r="E20" i="4" l="1"/>
  <c r="F20" i="4"/>
  <c r="A21" i="4" s="1"/>
  <c r="B21" i="4" s="1"/>
  <c r="C21" i="4" s="1"/>
  <c r="D21" i="4" s="1"/>
  <c r="E21" i="4" s="1"/>
  <c r="F21" i="4" l="1"/>
  <c r="A22" i="4" s="1"/>
  <c r="B22" i="4" l="1"/>
  <c r="C22" i="4" s="1"/>
  <c r="D22" i="4" s="1"/>
  <c r="E22" i="4" s="1"/>
  <c r="F22" i="4" l="1"/>
  <c r="A23" i="4"/>
  <c r="B23" i="4" l="1"/>
  <c r="C23" i="4" s="1"/>
  <c r="D23" i="4"/>
  <c r="E23" i="4" s="1"/>
  <c r="F23" i="4" l="1"/>
  <c r="A24" i="4" s="1"/>
  <c r="D24" i="4" l="1"/>
  <c r="B24" i="4"/>
  <c r="C24" i="4" s="1"/>
  <c r="E24" i="4" s="1"/>
  <c r="F24" i="4" l="1"/>
  <c r="A25" i="4"/>
  <c r="B25" i="4" l="1"/>
  <c r="C25" i="4" s="1"/>
  <c r="D25" i="4" s="1"/>
  <c r="E25" i="4" s="1"/>
  <c r="F25" i="4" l="1"/>
  <c r="A26" i="4"/>
  <c r="B26" i="4" l="1"/>
  <c r="C26" i="4" s="1"/>
  <c r="D26" i="4" s="1"/>
  <c r="E26" i="4" s="1"/>
  <c r="F26" i="4" l="1"/>
  <c r="A27" i="4"/>
  <c r="B27" i="4" l="1"/>
  <c r="C27" i="4" s="1"/>
  <c r="D27" i="4" s="1"/>
  <c r="E27" i="4" s="1"/>
  <c r="F27" i="4" l="1"/>
  <c r="A28" i="4"/>
  <c r="B28" i="4" l="1"/>
  <c r="C28" i="4" s="1"/>
  <c r="D28" i="4" s="1"/>
  <c r="E28" i="4" s="1"/>
  <c r="F28" i="4" l="1"/>
  <c r="A29" i="4"/>
  <c r="B29" i="4" l="1"/>
  <c r="C29" i="4" s="1"/>
  <c r="D29" i="4" s="1"/>
  <c r="E29" i="4" s="1"/>
  <c r="F29" i="4" l="1"/>
  <c r="A30" i="4" s="1"/>
  <c r="B30" i="4" l="1"/>
  <c r="C30" i="4" s="1"/>
  <c r="D30" i="4" s="1"/>
  <c r="E30" i="4" s="1"/>
  <c r="F30" i="4" l="1"/>
  <c r="A31" i="4" s="1"/>
  <c r="B31" i="4" l="1"/>
  <c r="C31" i="4" s="1"/>
  <c r="D31" i="4" s="1"/>
  <c r="E31" i="4" s="1"/>
  <c r="F31" i="4" l="1"/>
  <c r="A32" i="4"/>
  <c r="B32" i="4" l="1"/>
  <c r="C32" i="4" s="1"/>
  <c r="D32" i="4" s="1"/>
  <c r="E32" i="4" s="1"/>
  <c r="F32" i="4" l="1"/>
  <c r="A33" i="4"/>
  <c r="B33" i="4" l="1"/>
  <c r="C33" i="4" s="1"/>
  <c r="D33" i="4" s="1"/>
  <c r="E33" i="4" s="1"/>
  <c r="F33" i="4" l="1"/>
  <c r="A34" i="4" s="1"/>
  <c r="B34" i="4" l="1"/>
  <c r="C34" i="4" s="1"/>
  <c r="D34" i="4" s="1"/>
  <c r="E34" i="4" s="1"/>
  <c r="F34" i="4" l="1"/>
  <c r="A35" i="4"/>
  <c r="B35" i="4" l="1"/>
  <c r="C35" i="4" s="1"/>
  <c r="D35" i="4" s="1"/>
  <c r="E35" i="4" s="1"/>
  <c r="F35" i="4" l="1"/>
  <c r="A36" i="4"/>
  <c r="B36" i="4" l="1"/>
  <c r="C36" i="4" s="1"/>
  <c r="D36" i="4" s="1"/>
  <c r="E36" i="4" s="1"/>
  <c r="F36" i="4" l="1"/>
  <c r="A37" i="4"/>
  <c r="B37" i="4" l="1"/>
  <c r="C37" i="4" s="1"/>
  <c r="D37" i="4" s="1"/>
  <c r="E37" i="4" s="1"/>
  <c r="F37" i="4" l="1"/>
  <c r="A38" i="4"/>
  <c r="B38" i="4" l="1"/>
  <c r="C38" i="4" s="1"/>
  <c r="D38" i="4" s="1"/>
  <c r="E38" i="4" s="1"/>
  <c r="F38" i="4" l="1"/>
  <c r="A39" i="4"/>
  <c r="B39" i="4" l="1"/>
  <c r="C39" i="4" s="1"/>
  <c r="D39" i="4" s="1"/>
  <c r="E39" i="4" s="1"/>
  <c r="F39" i="4" l="1"/>
  <c r="A40" i="4" s="1"/>
  <c r="B40" i="4" l="1"/>
  <c r="C40" i="4" s="1"/>
  <c r="D40" i="4"/>
  <c r="E40" i="4" l="1"/>
  <c r="F40" i="4" s="1"/>
  <c r="A41" i="4" s="1"/>
  <c r="B41" i="4" l="1"/>
  <c r="C41" i="4" s="1"/>
  <c r="D41" i="4"/>
  <c r="E41" i="4" l="1"/>
  <c r="F41" i="4" l="1"/>
  <c r="A42" i="4" s="1"/>
  <c r="B42" i="4" l="1"/>
  <c r="C42" i="4" s="1"/>
  <c r="D42" i="4"/>
  <c r="E42" i="4" l="1"/>
  <c r="F42" i="4" s="1"/>
  <c r="A43" i="4" s="1"/>
  <c r="D43" i="4" l="1"/>
  <c r="B43" i="4"/>
  <c r="C43" i="4" s="1"/>
  <c r="E43" i="4" l="1"/>
  <c r="F43" i="4" s="1"/>
  <c r="A44" i="4" s="1"/>
  <c r="B44" i="4" s="1"/>
  <c r="C44" i="4" s="1"/>
  <c r="D44" i="4" s="1"/>
  <c r="E44" i="4" s="1"/>
  <c r="F44" i="4" l="1"/>
  <c r="A45" i="4" s="1"/>
  <c r="B45" i="4" l="1"/>
  <c r="C45" i="4" s="1"/>
  <c r="D45" i="4"/>
  <c r="E45" i="4" l="1"/>
  <c r="F45" i="4" s="1"/>
  <c r="A46" i="4" l="1"/>
  <c r="B46" i="4" l="1"/>
  <c r="C46" i="4" s="1"/>
  <c r="D46" i="4" s="1"/>
  <c r="E46" i="4" s="1"/>
  <c r="F46" i="4" l="1"/>
  <c r="A47" i="4" s="1"/>
  <c r="D47" i="4" l="1"/>
  <c r="B47" i="4"/>
  <c r="C47" i="4" s="1"/>
  <c r="E47" i="4" l="1"/>
  <c r="F47" i="4" s="1"/>
  <c r="A48" i="4" s="1"/>
  <c r="B48" i="4" l="1"/>
  <c r="C48" i="4" s="1"/>
  <c r="D48" i="4" s="1"/>
  <c r="E48" i="4" s="1"/>
  <c r="F48" i="4" l="1"/>
  <c r="A49" i="4" s="1"/>
  <c r="B49" i="4" l="1"/>
  <c r="C49" i="4" s="1"/>
  <c r="D49" i="4"/>
  <c r="E49" i="4" l="1"/>
  <c r="F49" i="4" l="1"/>
  <c r="A50" i="4" s="1"/>
  <c r="B50" i="4" l="1"/>
  <c r="C50" i="4" s="1"/>
  <c r="D50" i="4" s="1"/>
  <c r="E50" i="4" s="1"/>
  <c r="F50" i="4" l="1"/>
  <c r="A51" i="4" s="1"/>
  <c r="B51" i="4" s="1"/>
  <c r="D51" i="4" l="1"/>
  <c r="C51" i="4"/>
  <c r="E51" i="4" l="1"/>
  <c r="F51" i="4" s="1"/>
  <c r="A52" i="4"/>
  <c r="B52" i="4" l="1"/>
  <c r="C52" i="4" s="1"/>
  <c r="D52" i="4" s="1"/>
  <c r="E52" i="4" s="1"/>
  <c r="F52" i="4" l="1"/>
  <c r="A53" i="4" s="1"/>
  <c r="B53" i="4" l="1"/>
  <c r="C53" i="4" s="1"/>
  <c r="D53" i="4" s="1"/>
  <c r="E53" i="4" s="1"/>
  <c r="F53" i="4" l="1"/>
  <c r="A54" i="4" s="1"/>
  <c r="B54" i="4" l="1"/>
  <c r="C54" i="4" s="1"/>
  <c r="D54" i="4" s="1"/>
  <c r="E54" i="4" s="1"/>
  <c r="F54" i="4" l="1"/>
  <c r="A55" i="4" s="1"/>
  <c r="B55" i="4" s="1"/>
  <c r="C55" i="4" s="1"/>
  <c r="D55" i="4" l="1"/>
  <c r="E55" i="4" s="1"/>
  <c r="F55" i="4" s="1"/>
  <c r="A56" i="4" l="1"/>
  <c r="B56" i="4" s="1"/>
  <c r="C56" i="4" s="1"/>
  <c r="D56" i="4" s="1"/>
  <c r="E56" i="4" s="1"/>
  <c r="F56" i="4" l="1"/>
  <c r="A57" i="4" s="1"/>
  <c r="B57" i="4" l="1"/>
  <c r="C57" i="4" s="1"/>
  <c r="D57" i="4" s="1"/>
  <c r="E57" i="4" s="1"/>
  <c r="F57" i="4" l="1"/>
  <c r="A58" i="4"/>
  <c r="B58" i="4" l="1"/>
  <c r="C58" i="4" s="1"/>
  <c r="D58" i="4"/>
  <c r="E58" i="4" l="1"/>
  <c r="F58" i="4" l="1"/>
  <c r="A59" i="4" s="1"/>
  <c r="B59" i="4" l="1"/>
  <c r="C59" i="4" s="1"/>
  <c r="D59" i="4" s="1"/>
  <c r="E59" i="4" s="1"/>
  <c r="F59" i="4" l="1"/>
  <c r="A60" i="4" s="1"/>
  <c r="B60" i="4" s="1"/>
  <c r="C60" i="4" s="1"/>
  <c r="D60" i="4" s="1"/>
  <c r="E60" i="4" s="1"/>
  <c r="F60" i="4" l="1"/>
  <c r="A61" i="4"/>
  <c r="B61" i="4" l="1"/>
  <c r="C61" i="4" s="1"/>
  <c r="D61" i="4" s="1"/>
  <c r="E61" i="4" s="1"/>
  <c r="F61" i="4" l="1"/>
  <c r="A62" i="4"/>
  <c r="B62" i="4" l="1"/>
  <c r="C62" i="4" l="1"/>
  <c r="D62" i="4" s="1"/>
  <c r="E62" i="4" s="1"/>
  <c r="F62" i="4" s="1"/>
  <c r="A63" i="4" l="1"/>
  <c r="B63" i="4" l="1"/>
  <c r="C63" i="4" l="1"/>
  <c r="D63" i="4" s="1"/>
  <c r="E63" i="4" s="1"/>
  <c r="F63" i="4" s="1"/>
  <c r="A64" i="4" l="1"/>
  <c r="B64" i="4" l="1"/>
  <c r="C64" i="4" s="1"/>
  <c r="D64" i="4" s="1"/>
  <c r="E64" i="4" s="1"/>
  <c r="F64" i="4" l="1"/>
  <c r="A65" i="4" s="1"/>
  <c r="B65" i="4" l="1"/>
  <c r="C65" i="4" s="1"/>
  <c r="D65" i="4"/>
  <c r="E65" i="4" s="1"/>
  <c r="F65" i="4" l="1"/>
  <c r="A66" i="4"/>
  <c r="B66" i="4" l="1"/>
  <c r="C66" i="4" s="1"/>
  <c r="D66" i="4" s="1"/>
  <c r="E66" i="4" s="1"/>
  <c r="F66" i="4" l="1"/>
  <c r="A67" i="4" s="1"/>
  <c r="B67" i="4" l="1"/>
  <c r="C67" i="4" s="1"/>
  <c r="D67" i="4"/>
  <c r="E67" i="4" l="1"/>
  <c r="F67" i="4" s="1"/>
  <c r="A68" i="4" s="1"/>
  <c r="B68" i="4" s="1"/>
  <c r="C68" i="4" s="1"/>
  <c r="D68" i="4" s="1"/>
  <c r="E68" i="4" s="1"/>
  <c r="F68" i="4" l="1"/>
  <c r="A69" i="4" s="1"/>
  <c r="B69" i="4" l="1"/>
  <c r="C69" i="4" s="1"/>
  <c r="D69" i="4" s="1"/>
  <c r="E69" i="4" s="1"/>
  <c r="F69" i="4" l="1"/>
  <c r="A70" i="4" s="1"/>
  <c r="B70" i="4" l="1"/>
  <c r="C70" i="4" s="1"/>
  <c r="D70" i="4" s="1"/>
  <c r="E70" i="4" s="1"/>
  <c r="F70" i="4" l="1"/>
  <c r="A71" i="4" s="1"/>
  <c r="B71" i="4" l="1"/>
  <c r="C71" i="4" s="1"/>
  <c r="D71" i="4" s="1"/>
  <c r="E71" i="4" s="1"/>
  <c r="F71" i="4" l="1"/>
  <c r="A72" i="4" s="1"/>
  <c r="B72" i="4" l="1"/>
  <c r="D72" i="4"/>
  <c r="C72" i="4" l="1"/>
  <c r="E72" i="4" s="1"/>
  <c r="F72" i="4" s="1"/>
  <c r="A73" i="4" l="1"/>
  <c r="B73" i="4" l="1"/>
  <c r="C73" i="4" s="1"/>
  <c r="D73" i="4" s="1"/>
  <c r="E73" i="4" s="1"/>
  <c r="F73" i="4" l="1"/>
  <c r="A74" i="4" s="1"/>
  <c r="B74" i="4" l="1"/>
  <c r="C74" i="4" s="1"/>
  <c r="D74" i="4"/>
  <c r="E74" i="4" l="1"/>
  <c r="F74" i="4" s="1"/>
  <c r="A75" i="4" s="1"/>
  <c r="B75" i="4" l="1"/>
  <c r="C75" i="4" s="1"/>
  <c r="D75" i="4" s="1"/>
  <c r="E75" i="4" s="1"/>
  <c r="F75" i="4" l="1"/>
  <c r="A76" i="4" s="1"/>
  <c r="B76" i="4" l="1"/>
  <c r="C76" i="4" s="1"/>
  <c r="D76" i="4"/>
  <c r="E76" i="4" l="1"/>
  <c r="F76" i="4" s="1"/>
  <c r="A77" i="4" s="1"/>
  <c r="B77" i="4" l="1"/>
  <c r="C77" i="4" s="1"/>
  <c r="D77" i="4"/>
  <c r="E77" i="4" l="1"/>
  <c r="F77" i="4" s="1"/>
  <c r="A78" i="4" l="1"/>
  <c r="B78" i="4" l="1"/>
  <c r="C78" i="4" s="1"/>
  <c r="D78" i="4" s="1"/>
  <c r="E78" i="4" s="1"/>
  <c r="F78" i="4" l="1"/>
  <c r="A79" i="4" s="1"/>
  <c r="B79" i="4" l="1"/>
  <c r="C79" i="4" s="1"/>
  <c r="D79" i="4"/>
  <c r="E79" i="4" l="1"/>
  <c r="F79" i="4" s="1"/>
  <c r="A80" i="4" s="1"/>
  <c r="B80" i="4" l="1"/>
  <c r="C80" i="4" s="1"/>
  <c r="D80" i="4" s="1"/>
  <c r="E80" i="4" s="1"/>
  <c r="F80" i="4" l="1"/>
  <c r="A81" i="4" s="1"/>
  <c r="B81" i="4" l="1"/>
  <c r="C81" i="4" s="1"/>
  <c r="D81" i="4" s="1"/>
  <c r="E81" i="4" s="1"/>
  <c r="F81" i="4" l="1"/>
  <c r="A82" i="4"/>
  <c r="B82" i="4" l="1"/>
  <c r="C82" i="4" s="1"/>
  <c r="D82" i="4" s="1"/>
  <c r="E82" i="4" s="1"/>
  <c r="F82" i="4" l="1"/>
  <c r="A83" i="4"/>
  <c r="B83" i="4" l="1"/>
  <c r="D83" i="4"/>
  <c r="C83" i="4" l="1"/>
  <c r="E83" i="4" s="1"/>
  <c r="F83" i="4" s="1"/>
  <c r="A84" i="4" l="1"/>
  <c r="B84" i="4" l="1"/>
  <c r="C84" i="4" s="1"/>
  <c r="D84" i="4" s="1"/>
  <c r="E84" i="4" s="1"/>
  <c r="F84" i="4" l="1"/>
  <c r="A85" i="4"/>
  <c r="B85" i="4" l="1"/>
  <c r="C85" i="4" s="1"/>
  <c r="D85" i="4"/>
  <c r="E85" i="4" l="1"/>
  <c r="F85" i="4"/>
  <c r="A86" i="4"/>
  <c r="B86" i="4" l="1"/>
  <c r="C86" i="4" s="1"/>
  <c r="D86" i="4" s="1"/>
  <c r="E86" i="4" s="1"/>
  <c r="F86" i="4" l="1"/>
  <c r="A87" i="4"/>
  <c r="B87" i="4" l="1"/>
  <c r="C87" i="4" s="1"/>
  <c r="D87" i="4"/>
  <c r="E87" i="4" s="1"/>
  <c r="F87" i="4" l="1"/>
  <c r="A88" i="4"/>
  <c r="B88" i="4" l="1"/>
  <c r="C88" i="4" s="1"/>
  <c r="D88" i="4" s="1"/>
  <c r="E88" i="4" s="1"/>
  <c r="F88" i="4" l="1"/>
  <c r="A89" i="4" s="1"/>
  <c r="B89" i="4" l="1"/>
  <c r="C89" i="4" s="1"/>
  <c r="D89" i="4" s="1"/>
  <c r="E89" i="4" s="1"/>
  <c r="F89" i="4" l="1"/>
  <c r="A90" i="4"/>
  <c r="B90" i="4" l="1"/>
  <c r="C90" i="4" s="1"/>
  <c r="D90" i="4" s="1"/>
  <c r="E90" i="4" s="1"/>
  <c r="F90" i="4" l="1"/>
  <c r="A91" i="4"/>
  <c r="B91" i="4" l="1"/>
  <c r="C91" i="4" s="1"/>
  <c r="D91" i="4" s="1"/>
  <c r="E91" i="4" s="1"/>
  <c r="F91" i="4" l="1"/>
  <c r="A92" i="4" s="1"/>
  <c r="B92" i="4" l="1"/>
  <c r="C92" i="4" s="1"/>
  <c r="D92" i="4" s="1"/>
  <c r="E92" i="4" s="1"/>
  <c r="F92" i="4" l="1"/>
  <c r="A93" i="4"/>
  <c r="B93" i="4" l="1"/>
  <c r="C93" i="4" s="1"/>
  <c r="D93" i="4" s="1"/>
  <c r="E93" i="4" s="1"/>
  <c r="F93" i="4" l="1"/>
  <c r="A94" i="4"/>
  <c r="B94" i="4" l="1"/>
  <c r="C94" i="4" s="1"/>
  <c r="D94" i="4" s="1"/>
  <c r="E94" i="4" s="1"/>
  <c r="F94" i="4" l="1"/>
  <c r="A95" i="4"/>
  <c r="B95" i="4" l="1"/>
  <c r="C95" i="4" s="1"/>
  <c r="D95" i="4"/>
  <c r="E95" i="4" s="1"/>
  <c r="F95" i="4" l="1"/>
  <c r="A96" i="4"/>
  <c r="B96" i="4" l="1"/>
  <c r="C96" i="4" s="1"/>
  <c r="D96" i="4"/>
  <c r="E96" i="4" l="1"/>
  <c r="F96" i="4" s="1"/>
  <c r="A97" i="4" l="1"/>
  <c r="B97" i="4" l="1"/>
  <c r="C97" i="4" s="1"/>
  <c r="D97" i="4" s="1"/>
  <c r="E97" i="4" s="1"/>
  <c r="F97" i="4" l="1"/>
  <c r="A98" i="4"/>
  <c r="B98" i="4" l="1"/>
  <c r="C98" i="4" s="1"/>
  <c r="D98" i="4" s="1"/>
  <c r="E98" i="4" s="1"/>
  <c r="F98" i="4" l="1"/>
  <c r="A99" i="4" s="1"/>
  <c r="B99" i="4" s="1"/>
  <c r="C99" i="4" s="1"/>
  <c r="D99" i="4" s="1"/>
  <c r="E99" i="4" s="1"/>
  <c r="F99" i="4" l="1"/>
  <c r="A100" i="4"/>
  <c r="B100" i="4" l="1"/>
  <c r="C100" i="4" s="1"/>
  <c r="D100" i="4"/>
  <c r="E100" i="4" s="1"/>
  <c r="F100" i="4" l="1"/>
  <c r="A101" i="4"/>
  <c r="B101" i="4" l="1"/>
  <c r="C101" i="4" s="1"/>
  <c r="D101" i="4" s="1"/>
  <c r="E101" i="4" s="1"/>
  <c r="F101" i="4" s="1"/>
  <c r="A102" i="4" l="1"/>
  <c r="D102" i="4" l="1"/>
  <c r="B102" i="4"/>
  <c r="C102" i="4" s="1"/>
  <c r="E102" i="4" l="1"/>
  <c r="F102" i="4" s="1"/>
  <c r="A103" i="4" l="1"/>
  <c r="B103" i="4" l="1"/>
  <c r="C103" i="4" s="1"/>
  <c r="D103" i="4" s="1"/>
  <c r="E103" i="4" s="1"/>
  <c r="F103" i="4" l="1"/>
  <c r="A104" i="4"/>
  <c r="B104" i="4" l="1"/>
  <c r="C104" i="4" s="1"/>
  <c r="D104" i="4" s="1"/>
  <c r="E104" i="4" s="1"/>
  <c r="F104" i="4" s="1"/>
  <c r="A105" i="4" s="1"/>
  <c r="B105" i="4" l="1"/>
  <c r="D105" i="4"/>
  <c r="C105" i="4" l="1"/>
  <c r="E105" i="4" s="1"/>
  <c r="F105" i="4" s="1"/>
  <c r="A106" i="4" l="1"/>
  <c r="B106" i="4" l="1"/>
  <c r="C106" i="4" s="1"/>
  <c r="D106" i="4" s="1"/>
  <c r="E106" i="4" s="1"/>
  <c r="F106" i="4" l="1"/>
  <c r="A107" i="4"/>
  <c r="B107" i="4" l="1"/>
  <c r="C107" i="4" s="1"/>
  <c r="D107" i="4" s="1"/>
  <c r="E107" i="4" s="1"/>
  <c r="F107" i="4" l="1"/>
  <c r="A108" i="4"/>
  <c r="B108" i="4" l="1"/>
  <c r="C108" i="4" s="1"/>
  <c r="D108" i="4" s="1"/>
  <c r="E108" i="4" s="1"/>
  <c r="F108" i="4" l="1"/>
  <c r="A109" i="4"/>
  <c r="B109" i="4" l="1"/>
  <c r="C109" i="4" s="1"/>
  <c r="D109" i="4"/>
  <c r="E109" i="4" l="1"/>
  <c r="F109" i="4" s="1"/>
  <c r="A110" i="4" l="1"/>
  <c r="B110" i="4" l="1"/>
  <c r="C110" i="4" s="1"/>
  <c r="D110" i="4"/>
  <c r="E110" i="4" s="1"/>
  <c r="F110" i="4" l="1"/>
  <c r="A111" i="4" s="1"/>
  <c r="B111" i="4" l="1"/>
  <c r="C111" i="4" s="1"/>
  <c r="D111" i="4" s="1"/>
  <c r="E111" i="4" s="1"/>
  <c r="F111" i="4" l="1"/>
  <c r="A112" i="4"/>
  <c r="B112" i="4" l="1"/>
  <c r="C112" i="4" s="1"/>
  <c r="D112" i="4" s="1"/>
  <c r="E112" i="4" s="1"/>
  <c r="F112" i="4" l="1"/>
  <c r="A113" i="4"/>
  <c r="B113" i="4" l="1"/>
  <c r="D113" i="4"/>
  <c r="C113" i="4" l="1"/>
  <c r="E113" i="4" s="1"/>
  <c r="F113" i="4" s="1"/>
  <c r="A114" i="4" l="1"/>
  <c r="B114" i="4" l="1"/>
  <c r="C114" i="4" s="1"/>
  <c r="D114" i="4" s="1"/>
  <c r="E114" i="4" s="1"/>
  <c r="F114" i="4" l="1"/>
  <c r="A115" i="4"/>
  <c r="B115" i="4" l="1"/>
  <c r="C115" i="4" s="1"/>
  <c r="D115" i="4"/>
  <c r="E115" i="4" s="1"/>
  <c r="F115" i="4" l="1"/>
  <c r="A116" i="4"/>
  <c r="B116" i="4" l="1"/>
  <c r="C116" i="4" s="1"/>
  <c r="D116" i="4" s="1"/>
  <c r="E116" i="4" s="1"/>
  <c r="F116" i="4" l="1"/>
  <c r="A117" i="4"/>
  <c r="B117" i="4" l="1"/>
  <c r="C117" i="4" s="1"/>
  <c r="D117" i="4"/>
  <c r="E117" i="4" s="1"/>
  <c r="F117" i="4" l="1"/>
  <c r="A118" i="4"/>
  <c r="D118" i="4" l="1"/>
  <c r="B118" i="4"/>
  <c r="C118" i="4" s="1"/>
  <c r="E118" i="4" s="1"/>
  <c r="F118" i="4" l="1"/>
  <c r="A119" i="4" s="1"/>
  <c r="D119" i="4" l="1"/>
  <c r="B119" i="4"/>
  <c r="C119" i="4" s="1"/>
  <c r="E119" i="4" s="1"/>
  <c r="F119" i="4" l="1"/>
  <c r="A120" i="4"/>
  <c r="B120" i="4" l="1"/>
  <c r="C120" i="4" s="1"/>
  <c r="D120" i="4"/>
  <c r="E120" i="4" s="1"/>
  <c r="F120" i="4" l="1"/>
  <c r="A121" i="4"/>
  <c r="B121" i="4" l="1"/>
  <c r="C121" i="4" s="1"/>
  <c r="D121" i="4"/>
  <c r="E121" i="4" s="1"/>
  <c r="F121" i="4" l="1"/>
  <c r="A122" i="4"/>
  <c r="D122" i="4" l="1"/>
  <c r="B122" i="4"/>
  <c r="C122" i="4" s="1"/>
  <c r="E122" i="4" s="1"/>
  <c r="F122" i="4" l="1"/>
  <c r="A123" i="4" s="1"/>
  <c r="B123" i="4" l="1"/>
  <c r="C123" i="4" s="1"/>
  <c r="D123" i="4"/>
  <c r="E123" i="4" s="1"/>
  <c r="F123" i="4" l="1"/>
  <c r="A124" i="4"/>
  <c r="B124" i="4" l="1"/>
  <c r="C124" i="4" s="1"/>
  <c r="D124" i="4" s="1"/>
  <c r="E124" i="4" s="1"/>
  <c r="F124" i="4" l="1"/>
  <c r="A125" i="4" s="1"/>
  <c r="B125" i="4" l="1"/>
  <c r="C125" i="4" s="1"/>
  <c r="D125" i="4"/>
  <c r="E125" i="4" l="1"/>
  <c r="F125" i="4" l="1"/>
  <c r="A126" i="4" s="1"/>
  <c r="D126" i="4" l="1"/>
  <c r="B126" i="4"/>
  <c r="C126" i="4" s="1"/>
  <c r="E126" i="4" s="1"/>
  <c r="F126" i="4" l="1"/>
  <c r="A127" i="4" s="1"/>
  <c r="B127" i="4" s="1"/>
  <c r="C127" i="4" s="1"/>
  <c r="D127" i="4" s="1"/>
  <c r="E127" i="4" s="1"/>
  <c r="F127" i="4" l="1"/>
  <c r="A128" i="4"/>
  <c r="B128" i="4" l="1"/>
  <c r="C128" i="4" s="1"/>
  <c r="D128" i="4" s="1"/>
  <c r="E128" i="4" s="1"/>
  <c r="F128" i="4" l="1"/>
  <c r="A129" i="4"/>
  <c r="B129" i="4" l="1"/>
  <c r="C129" i="4" s="1"/>
  <c r="D129" i="4" s="1"/>
  <c r="E129" i="4" s="1"/>
  <c r="F129" i="4" l="1"/>
  <c r="A130" i="4" s="1"/>
  <c r="B130" i="4" l="1"/>
  <c r="C130" i="4" s="1"/>
  <c r="D130" i="4" s="1"/>
  <c r="E130" i="4" s="1"/>
  <c r="F130" i="4" l="1"/>
  <c r="A131" i="4" s="1"/>
  <c r="B131" i="4" s="1"/>
  <c r="C131" i="4" s="1"/>
  <c r="D131" i="4" s="1"/>
  <c r="E131" i="4" s="1"/>
  <c r="F131" i="4" l="1"/>
  <c r="A132" i="4"/>
  <c r="B132" i="4" l="1"/>
  <c r="C132" i="4" l="1"/>
  <c r="D132" i="4" s="1"/>
  <c r="E132" i="4" s="1"/>
  <c r="F132" i="4" l="1"/>
  <c r="A133" i="4" s="1"/>
  <c r="B133" i="4" l="1"/>
  <c r="C133" i="4" s="1"/>
  <c r="D133" i="4" s="1"/>
  <c r="E133" i="4" s="1"/>
  <c r="F133" i="4" l="1"/>
  <c r="A134" i="4" s="1"/>
  <c r="B134" i="4" s="1"/>
  <c r="C134" i="4" s="1"/>
  <c r="D134" i="4" s="1"/>
  <c r="E134" i="4" s="1"/>
  <c r="F134" i="4" l="1"/>
  <c r="A135" i="4" s="1"/>
  <c r="B135" i="4" l="1"/>
  <c r="C135" i="4" s="1"/>
  <c r="D135" i="4"/>
  <c r="E135" i="4" l="1"/>
  <c r="F135" i="4" s="1"/>
  <c r="A136" i="4" l="1"/>
  <c r="B136" i="4" l="1"/>
  <c r="C136" i="4" s="1"/>
  <c r="D136" i="4" s="1"/>
  <c r="E136" i="4" s="1"/>
  <c r="F136" i="4" l="1"/>
  <c r="A137" i="4" s="1"/>
  <c r="B137" i="4" l="1"/>
  <c r="C137" i="4" s="1"/>
  <c r="D137" i="4" s="1"/>
  <c r="E137" i="4" s="1"/>
  <c r="F137" i="4" l="1"/>
  <c r="A138" i="4" s="1"/>
  <c r="B138" i="4" l="1"/>
  <c r="C138" i="4" s="1"/>
  <c r="D138" i="4"/>
  <c r="E138" i="4" l="1"/>
  <c r="F138" i="4"/>
  <c r="A139" i="4" s="1"/>
  <c r="B139" i="4" l="1"/>
  <c r="C139" i="4" s="1"/>
  <c r="D139" i="4" s="1"/>
  <c r="E139" i="4" s="1"/>
  <c r="F139" i="4" l="1"/>
  <c r="A140" i="4" s="1"/>
  <c r="B140" i="4" l="1"/>
  <c r="C140" i="4" s="1"/>
  <c r="D140" i="4"/>
  <c r="E140" i="4" s="1"/>
  <c r="F140" i="4" l="1"/>
  <c r="A141" i="4" s="1"/>
  <c r="B141" i="4" l="1"/>
  <c r="C141" i="4" s="1"/>
  <c r="D141" i="4" s="1"/>
  <c r="E141" i="4" s="1"/>
  <c r="F141" i="4" l="1"/>
  <c r="A142" i="4" s="1"/>
  <c r="B142" i="4" l="1"/>
  <c r="C142" i="4" s="1"/>
  <c r="D142" i="4" s="1"/>
  <c r="E142" i="4" s="1"/>
  <c r="F142" i="4" l="1"/>
  <c r="A143" i="4" s="1"/>
  <c r="B143" i="4" l="1"/>
  <c r="C143" i="4" s="1"/>
  <c r="D143" i="4" s="1"/>
  <c r="E143" i="4" s="1"/>
  <c r="F143" i="4" l="1"/>
  <c r="A144" i="4" s="1"/>
  <c r="B144" i="4" l="1"/>
  <c r="C144" i="4" s="1"/>
  <c r="D144" i="4"/>
  <c r="E144" i="4" s="1"/>
  <c r="F144" i="4" l="1"/>
  <c r="A145" i="4" s="1"/>
  <c r="B145" i="4" l="1"/>
  <c r="C145" i="4" s="1"/>
  <c r="D145" i="4" s="1"/>
  <c r="E145" i="4" s="1"/>
  <c r="F145" i="4" l="1"/>
  <c r="A146" i="4" s="1"/>
  <c r="B146" i="4" l="1"/>
  <c r="C146" i="4" s="1"/>
  <c r="D146" i="4" s="1"/>
  <c r="E146" i="4" s="1"/>
  <c r="F146" i="4" l="1"/>
  <c r="A147" i="4"/>
  <c r="B147" i="4" l="1"/>
  <c r="C147" i="4" s="1"/>
  <c r="D147" i="4"/>
  <c r="E147" i="4" s="1"/>
  <c r="F147" i="4" s="1"/>
  <c r="A148" i="4" l="1"/>
  <c r="B148" i="4" l="1"/>
  <c r="C148" i="4" s="1"/>
  <c r="D148" i="4" s="1"/>
  <c r="E148" i="4" s="1"/>
  <c r="F148" i="4" l="1"/>
  <c r="A149" i="4" s="1"/>
  <c r="B149" i="4" l="1"/>
  <c r="C149" i="4" s="1"/>
  <c r="D149" i="4" s="1"/>
  <c r="E149" i="4" s="1"/>
  <c r="F149" i="4" l="1"/>
  <c r="A150" i="4" s="1"/>
  <c r="B150" i="4" l="1"/>
  <c r="C150" i="4" s="1"/>
  <c r="D150" i="4"/>
  <c r="E150" i="4" s="1"/>
  <c r="F150" i="4" l="1"/>
  <c r="A151" i="4" s="1"/>
  <c r="B151" i="4" l="1"/>
  <c r="C151" i="4" s="1"/>
  <c r="D151" i="4" s="1"/>
  <c r="E151" i="4" s="1"/>
  <c r="F151" i="4" l="1"/>
  <c r="A152" i="4" s="1"/>
  <c r="B152" i="4" l="1"/>
  <c r="C152" i="4" s="1"/>
  <c r="D152" i="4"/>
  <c r="E152" i="4" l="1"/>
  <c r="F152" i="4" s="1"/>
  <c r="A153" i="4" s="1"/>
  <c r="B153" i="4" l="1"/>
  <c r="C153" i="4" s="1"/>
  <c r="D153" i="4" s="1"/>
  <c r="E153" i="4" s="1"/>
  <c r="F153" i="4" l="1"/>
  <c r="A154" i="4" s="1"/>
  <c r="B154" i="4" l="1"/>
  <c r="C154" i="4" s="1"/>
  <c r="D154" i="4" s="1"/>
  <c r="E154" i="4" s="1"/>
  <c r="F154" i="4" l="1"/>
  <c r="A155" i="4" s="1"/>
  <c r="B155" i="4" l="1"/>
  <c r="C155" i="4" s="1"/>
  <c r="D155" i="4" s="1"/>
  <c r="E155" i="4" s="1"/>
  <c r="F155" i="4" l="1"/>
  <c r="A156" i="4"/>
  <c r="B156" i="4" l="1"/>
  <c r="C156" i="4" s="1"/>
  <c r="D156" i="4" s="1"/>
  <c r="E156" i="4" s="1"/>
  <c r="F156" i="4" l="1"/>
  <c r="A157" i="4" s="1"/>
  <c r="B157" i="4" l="1"/>
  <c r="C157" i="4" s="1"/>
  <c r="D157" i="4" s="1"/>
  <c r="E157" i="4" s="1"/>
  <c r="F157" i="4" l="1"/>
  <c r="A158" i="4" s="1"/>
  <c r="B158" i="4" l="1"/>
  <c r="C158" i="4" s="1"/>
  <c r="D158" i="4" s="1"/>
  <c r="E158" i="4" s="1"/>
  <c r="F158" i="4" l="1"/>
  <c r="A159" i="4" s="1"/>
  <c r="B159" i="4" l="1"/>
  <c r="C159" i="4" s="1"/>
  <c r="D159" i="4"/>
  <c r="E159" i="4" l="1"/>
  <c r="F159" i="4" l="1"/>
  <c r="A160" i="4" s="1"/>
  <c r="B160" i="4" l="1"/>
  <c r="C160" i="4" s="1"/>
  <c r="D160" i="4"/>
  <c r="E160" i="4" s="1"/>
  <c r="F160" i="4" l="1"/>
  <c r="A161" i="4" s="1"/>
  <c r="B161" i="4" s="1"/>
  <c r="C161" i="4" s="1"/>
  <c r="D161" i="4" s="1"/>
  <c r="E161" i="4" s="1"/>
  <c r="F161" i="4" l="1"/>
  <c r="A162" i="4" s="1"/>
  <c r="B162" i="4" l="1"/>
  <c r="C162" i="4" s="1"/>
  <c r="D162" i="4"/>
  <c r="E162" i="4" l="1"/>
  <c r="F162" i="4" s="1"/>
  <c r="A163" i="4" l="1"/>
  <c r="B163" i="4" l="1"/>
  <c r="C163" i="4" s="1"/>
  <c r="D163" i="4"/>
  <c r="E163" i="4" l="1"/>
  <c r="F163" i="4" s="1"/>
  <c r="A164" i="4" s="1"/>
  <c r="B164" i="4" l="1"/>
  <c r="C164" i="4" s="1"/>
  <c r="D164" i="4" s="1"/>
  <c r="E164" i="4" s="1"/>
  <c r="F164" i="4" l="1"/>
  <c r="A165" i="4" s="1"/>
  <c r="B165" i="4" l="1"/>
  <c r="C165" i="4" s="1"/>
  <c r="D165" i="4" s="1"/>
  <c r="E165" i="4" s="1"/>
  <c r="F165" i="4" l="1"/>
  <c r="A166" i="4" s="1"/>
  <c r="B166" i="4" l="1"/>
  <c r="C166" i="4" s="1"/>
  <c r="D166" i="4" s="1"/>
  <c r="E166" i="4" s="1"/>
  <c r="F166" i="4" l="1"/>
  <c r="A167" i="4" s="1"/>
  <c r="B167" i="4" l="1"/>
  <c r="C167" i="4" s="1"/>
  <c r="D167" i="4"/>
  <c r="E167" i="4" l="1"/>
  <c r="F167" i="4" s="1"/>
  <c r="A168" i="4" l="1"/>
  <c r="B168" i="4" l="1"/>
  <c r="C168" i="4" s="1"/>
  <c r="D168" i="4" s="1"/>
  <c r="E168" i="4" s="1"/>
  <c r="F168" i="4" l="1"/>
  <c r="A169" i="4" s="1"/>
  <c r="B169" i="4" l="1"/>
  <c r="C169" i="4" s="1"/>
  <c r="D169" i="4" s="1"/>
  <c r="E169" i="4" s="1"/>
  <c r="F169" i="4" s="1"/>
  <c r="A170" i="4" s="1"/>
  <c r="B170" i="4" l="1"/>
  <c r="C170" i="4" s="1"/>
  <c r="D170" i="4" s="1"/>
  <c r="E170" i="4" s="1"/>
  <c r="F170" i="4" l="1"/>
  <c r="A171" i="4" s="1"/>
  <c r="B171" i="4" l="1"/>
  <c r="C171" i="4" s="1"/>
  <c r="D171" i="4" s="1"/>
  <c r="E171" i="4" s="1"/>
  <c r="F171" i="4" l="1"/>
  <c r="A172" i="4" s="1"/>
  <c r="B172" i="4" l="1"/>
  <c r="C172" i="4" s="1"/>
  <c r="D172" i="4"/>
  <c r="E172" i="4" s="1"/>
  <c r="F172" i="4" l="1"/>
  <c r="A173" i="4" s="1"/>
  <c r="B173" i="4" l="1"/>
  <c r="C173" i="4" s="1"/>
  <c r="D173" i="4"/>
  <c r="E173" i="4" l="1"/>
  <c r="F173" i="4" l="1"/>
  <c r="A174" i="4" s="1"/>
  <c r="B174" i="4" l="1"/>
  <c r="C174" i="4" s="1"/>
  <c r="D174" i="4"/>
  <c r="E174" i="4" s="1"/>
  <c r="F174" i="4" l="1"/>
  <c r="A175" i="4" s="1"/>
  <c r="B175" i="4" s="1"/>
  <c r="C175" i="4" s="1"/>
  <c r="D175" i="4" s="1"/>
  <c r="E175" i="4" s="1"/>
  <c r="F175" i="4" l="1"/>
  <c r="A176" i="4" s="1"/>
  <c r="B176" i="4" l="1"/>
  <c r="C176" i="4" s="1"/>
  <c r="D176" i="4" s="1"/>
  <c r="E176" i="4" s="1"/>
  <c r="F176" i="4" l="1"/>
  <c r="A177" i="4" s="1"/>
  <c r="B177" i="4" l="1"/>
  <c r="C177" i="4" s="1"/>
  <c r="D177" i="4" s="1"/>
  <c r="E177" i="4" s="1"/>
  <c r="F177" i="4" l="1"/>
  <c r="A178" i="4" s="1"/>
  <c r="B178" i="4" l="1"/>
  <c r="C178" i="4" l="1"/>
  <c r="D178" i="4" s="1"/>
  <c r="E178" i="4" s="1"/>
  <c r="F178" i="4" s="1"/>
  <c r="A179" i="4" l="1"/>
  <c r="B179" i="4" l="1"/>
  <c r="C179" i="4" s="1"/>
  <c r="D179" i="4" s="1"/>
  <c r="E179" i="4" s="1"/>
  <c r="F179" i="4" l="1"/>
  <c r="A180" i="4" s="1"/>
  <c r="B180" i="4" l="1"/>
  <c r="C180" i="4" s="1"/>
  <c r="D180" i="4" s="1"/>
  <c r="E180" i="4" s="1"/>
  <c r="F180" i="4" l="1"/>
  <c r="A181" i="4" s="1"/>
  <c r="B181" i="4" l="1"/>
  <c r="C181" i="4" s="1"/>
  <c r="D181" i="4"/>
  <c r="E181" i="4" l="1"/>
  <c r="F181" i="4" l="1"/>
  <c r="A182" i="4" s="1"/>
  <c r="B182" i="4" l="1"/>
  <c r="C182" i="4" s="1"/>
  <c r="D182" i="4" s="1"/>
  <c r="E182" i="4" s="1"/>
  <c r="F182" i="4" l="1"/>
  <c r="A183" i="4" s="1"/>
  <c r="B183" i="4" s="1"/>
  <c r="C183" i="4" s="1"/>
  <c r="D183" i="4" s="1"/>
  <c r="E183" i="4" s="1"/>
  <c r="F183" i="4" l="1"/>
  <c r="A184" i="4" s="1"/>
  <c r="B184" i="4" l="1"/>
  <c r="C184" i="4" s="1"/>
  <c r="D184" i="4"/>
  <c r="E184" i="4" l="1"/>
  <c r="F184" i="4" l="1"/>
  <c r="A185" i="4" s="1"/>
  <c r="B185" i="4" l="1"/>
  <c r="C185" i="4" s="1"/>
  <c r="D185" i="4"/>
  <c r="E185" i="4" s="1"/>
  <c r="F185" i="4" l="1"/>
  <c r="A186" i="4" s="1"/>
  <c r="B186" i="4" s="1"/>
  <c r="C186" i="4" s="1"/>
  <c r="D186" i="4" s="1"/>
  <c r="E186" i="4" s="1"/>
  <c r="F186" i="4" l="1"/>
  <c r="A187" i="4" s="1"/>
  <c r="B187" i="4" l="1"/>
  <c r="C187" i="4" s="1"/>
  <c r="D187" i="4" s="1"/>
  <c r="E187" i="4" s="1"/>
  <c r="F187" i="4" l="1"/>
  <c r="A188" i="4" s="1"/>
  <c r="B188" i="4" l="1"/>
  <c r="C188" i="4" s="1"/>
  <c r="D188" i="4" s="1"/>
  <c r="E188" i="4" s="1"/>
  <c r="F188" i="4" l="1"/>
  <c r="A189" i="4" s="1"/>
  <c r="B189" i="4" l="1"/>
  <c r="C189" i="4" s="1"/>
  <c r="D189" i="4"/>
  <c r="E189" i="4" s="1"/>
  <c r="F189" i="4" l="1"/>
  <c r="A190" i="4"/>
  <c r="B190" i="4" l="1"/>
  <c r="C190" i="4" s="1"/>
  <c r="D190" i="4" s="1"/>
  <c r="E190" i="4" s="1"/>
  <c r="F190" i="4" l="1"/>
  <c r="A191" i="4" s="1"/>
  <c r="B191" i="4" l="1"/>
  <c r="C191" i="4" s="1"/>
  <c r="D191" i="4" s="1"/>
  <c r="E191" i="4" s="1"/>
  <c r="F191" i="4" l="1"/>
  <c r="A192" i="4" s="1"/>
  <c r="B192" i="4" l="1"/>
  <c r="C192" i="4" s="1"/>
  <c r="D192" i="4" s="1"/>
  <c r="E192" i="4" s="1"/>
  <c r="F192" i="4" l="1"/>
  <c r="A193" i="4" s="1"/>
  <c r="B193" i="4" l="1"/>
  <c r="C193" i="4" s="1"/>
  <c r="D193" i="4" s="1"/>
  <c r="E193" i="4" s="1"/>
  <c r="F193" i="4" l="1"/>
  <c r="A194" i="4" s="1"/>
  <c r="B194" i="4" l="1"/>
  <c r="C194" i="4" s="1"/>
  <c r="D194" i="4" s="1"/>
  <c r="E194" i="4" s="1"/>
  <c r="F194" i="4" l="1"/>
  <c r="A195" i="4" s="1"/>
  <c r="B195" i="4" l="1"/>
  <c r="C195" i="4" s="1"/>
  <c r="D195" i="4" s="1"/>
  <c r="E195" i="4" s="1"/>
  <c r="F195" i="4" l="1"/>
  <c r="A196" i="4" s="1"/>
  <c r="D196" i="4" l="1"/>
  <c r="B196" i="4"/>
  <c r="C196" i="4" s="1"/>
  <c r="E196" i="4" l="1"/>
  <c r="F196" i="4" s="1"/>
  <c r="A197" i="4" l="1"/>
  <c r="B197" i="4" l="1"/>
  <c r="C197" i="4" s="1"/>
  <c r="D197" i="4" s="1"/>
  <c r="E197" i="4" s="1"/>
  <c r="F197" i="4" l="1"/>
  <c r="A198" i="4" s="1"/>
  <c r="B198" i="4" l="1"/>
  <c r="C198" i="4" s="1"/>
  <c r="D198" i="4"/>
  <c r="E198" i="4" l="1"/>
  <c r="F198" i="4"/>
  <c r="A199" i="4" s="1"/>
  <c r="B199" i="4" l="1"/>
  <c r="C199" i="4" s="1"/>
  <c r="D199" i="4" s="1"/>
  <c r="E199" i="4" s="1"/>
  <c r="F199" i="4" l="1"/>
  <c r="A200" i="4" s="1"/>
  <c r="B200" i="4" l="1"/>
  <c r="C200" i="4" s="1"/>
  <c r="D200" i="4"/>
  <c r="E200" i="4" s="1"/>
  <c r="F200" i="4" l="1"/>
  <c r="A201" i="4" s="1"/>
  <c r="B201" i="4" l="1"/>
  <c r="C201" i="4" s="1"/>
  <c r="D201" i="4"/>
  <c r="E201" i="4" s="1"/>
  <c r="F201" i="4" l="1"/>
  <c r="A202" i="4" s="1"/>
  <c r="B202" i="4" l="1"/>
  <c r="C202" i="4" s="1"/>
  <c r="D202" i="4" s="1"/>
  <c r="E202" i="4" s="1"/>
  <c r="F202" i="4" l="1"/>
  <c r="A203" i="4" s="1"/>
  <c r="B203" i="4" l="1"/>
  <c r="C203" i="4" s="1"/>
  <c r="D203" i="4" s="1"/>
  <c r="E203" i="4" s="1"/>
  <c r="F203" i="4" l="1"/>
  <c r="A204" i="4" s="1"/>
  <c r="B204" i="4" l="1"/>
  <c r="C204" i="4" s="1"/>
  <c r="D204" i="4" s="1"/>
  <c r="E204" i="4" s="1"/>
  <c r="F204" i="4" l="1"/>
  <c r="A205" i="4" s="1"/>
  <c r="B205" i="4" l="1"/>
  <c r="C205" i="4" s="1"/>
  <c r="D205" i="4" s="1"/>
  <c r="E205" i="4" s="1"/>
  <c r="F205" i="4" l="1"/>
  <c r="A206" i="4" s="1"/>
  <c r="B206" i="4" l="1"/>
  <c r="C206" i="4"/>
  <c r="D206" i="4" s="1"/>
  <c r="E206" i="4" s="1"/>
  <c r="F206" i="4" l="1"/>
  <c r="A207" i="4"/>
  <c r="B207" i="4" s="1"/>
  <c r="C207" i="4" s="1"/>
  <c r="D207" i="4" s="1"/>
  <c r="E207" i="4" s="1"/>
  <c r="F207" i="4" l="1"/>
  <c r="A208" i="4" s="1"/>
  <c r="B208" i="4" l="1"/>
  <c r="C208" i="4" s="1"/>
  <c r="D208" i="4" s="1"/>
  <c r="E208" i="4" s="1"/>
  <c r="F208" i="4" l="1"/>
  <c r="A209" i="4" s="1"/>
  <c r="B209" i="4" l="1"/>
  <c r="C209" i="4" s="1"/>
  <c r="D209" i="4" s="1"/>
  <c r="E209" i="4" s="1"/>
  <c r="F209" i="4" l="1"/>
  <c r="A210" i="4" s="1"/>
  <c r="B210" i="4" l="1"/>
  <c r="C210" i="4" s="1"/>
  <c r="D210" i="4" s="1"/>
  <c r="E210" i="4" s="1"/>
  <c r="F210" i="4" l="1"/>
  <c r="A211" i="4" s="1"/>
  <c r="B211" i="4" l="1"/>
  <c r="C211" i="4" s="1"/>
  <c r="D211" i="4"/>
  <c r="E211" i="4" s="1"/>
  <c r="F211" i="4" l="1"/>
  <c r="A212" i="4" s="1"/>
  <c r="B212" i="4" l="1"/>
  <c r="C212" i="4" s="1"/>
  <c r="D212" i="4" s="1"/>
  <c r="E212" i="4" s="1"/>
  <c r="F212" i="4" l="1"/>
  <c r="A213" i="4" s="1"/>
  <c r="B213" i="4" l="1"/>
  <c r="C213" i="4" s="1"/>
  <c r="D213" i="4" s="1"/>
  <c r="E213" i="4" s="1"/>
  <c r="F213" i="4" l="1"/>
  <c r="A214" i="4" s="1"/>
  <c r="B214" i="4" l="1"/>
  <c r="C214" i="4" s="1"/>
  <c r="D214" i="4" s="1"/>
  <c r="E214" i="4" s="1"/>
  <c r="F214" i="4" l="1"/>
  <c r="A215" i="4" s="1"/>
  <c r="B215" i="4" l="1"/>
  <c r="C215" i="4" s="1"/>
  <c r="D215" i="4"/>
  <c r="E215" i="4" s="1"/>
  <c r="F215" i="4" l="1"/>
  <c r="A216" i="4" s="1"/>
  <c r="B216" i="4" l="1"/>
  <c r="C216" i="4" s="1"/>
  <c r="D216" i="4" s="1"/>
  <c r="E216" i="4" s="1"/>
  <c r="F216" i="4" l="1"/>
  <c r="A217" i="4" s="1"/>
  <c r="D217" i="4" l="1"/>
  <c r="B217" i="4"/>
  <c r="C217" i="4" s="1"/>
  <c r="E217" i="4" l="1"/>
  <c r="F217" i="4" s="1"/>
  <c r="A218" i="4" l="1"/>
  <c r="B218" i="4" l="1"/>
  <c r="C218" i="4" s="1"/>
  <c r="D218" i="4"/>
  <c r="E218" i="4" l="1"/>
  <c r="F218" i="4"/>
  <c r="A219" i="4" s="1"/>
  <c r="B219" i="4" l="1"/>
  <c r="C219" i="4" s="1"/>
  <c r="D219" i="4" s="1"/>
  <c r="E219" i="4" s="1"/>
  <c r="F219" i="4" l="1"/>
  <c r="A220" i="4" s="1"/>
  <c r="B220" i="4" l="1"/>
  <c r="C220" i="4" s="1"/>
  <c r="D220" i="4" s="1"/>
  <c r="E220" i="4" s="1"/>
  <c r="F220" i="4" l="1"/>
  <c r="A221" i="4" s="1"/>
  <c r="D221" i="4" l="1"/>
  <c r="B221" i="4"/>
  <c r="C221" i="4" s="1"/>
  <c r="E221" i="4" l="1"/>
  <c r="F221" i="4" s="1"/>
  <c r="A222" i="4" s="1"/>
  <c r="B222" i="4" l="1"/>
  <c r="C222" i="4" s="1"/>
  <c r="D222" i="4" s="1"/>
  <c r="E222" i="4" s="1"/>
  <c r="F222" i="4" l="1"/>
  <c r="A223" i="4" s="1"/>
  <c r="B223" i="4" l="1"/>
  <c r="C223" i="4" s="1"/>
  <c r="D223" i="4" s="1"/>
  <c r="E223" i="4" s="1"/>
  <c r="F223" i="4" l="1"/>
  <c r="A224" i="4" s="1"/>
  <c r="B224" i="4" l="1"/>
  <c r="C224" i="4" s="1"/>
  <c r="D224" i="4" s="1"/>
  <c r="E224" i="4" s="1"/>
  <c r="F224" i="4" l="1"/>
  <c r="A225" i="4" s="1"/>
  <c r="B225" i="4" l="1"/>
  <c r="C225" i="4" s="1"/>
  <c r="D225" i="4"/>
  <c r="E225" i="4" s="1"/>
  <c r="F225" i="4" l="1"/>
  <c r="A226" i="4" s="1"/>
  <c r="B226" i="4" l="1"/>
  <c r="C226" i="4" s="1"/>
  <c r="D226" i="4" s="1"/>
  <c r="E226" i="4" s="1"/>
  <c r="F226" i="4" l="1"/>
  <c r="A227" i="4" s="1"/>
  <c r="B227" i="4" l="1"/>
  <c r="C227" i="4" s="1"/>
  <c r="D227" i="4"/>
  <c r="E227" i="4" s="1"/>
  <c r="F227" i="4" l="1"/>
  <c r="A228" i="4" s="1"/>
  <c r="B228" i="4" l="1"/>
  <c r="C228" i="4" s="1"/>
  <c r="D228" i="4" s="1"/>
  <c r="E228" i="4" s="1"/>
  <c r="F228" i="4" l="1"/>
  <c r="A229" i="4" s="1"/>
  <c r="D229" i="4" l="1"/>
  <c r="B229" i="4"/>
  <c r="C229" i="4" s="1"/>
  <c r="E229" i="4" l="1"/>
  <c r="F229" i="4" s="1"/>
  <c r="A230" i="4" l="1"/>
  <c r="B230" i="4" l="1"/>
  <c r="C230" i="4" s="1"/>
  <c r="D230" i="4" s="1"/>
  <c r="E230" i="4" s="1"/>
  <c r="F230" i="4" l="1"/>
  <c r="A231" i="4" s="1"/>
  <c r="B231" i="4" l="1"/>
  <c r="C231" i="4" s="1"/>
  <c r="D231" i="4" s="1"/>
  <c r="E231" i="4" s="1"/>
  <c r="F231" i="4" l="1"/>
  <c r="A232" i="4" s="1"/>
  <c r="B232" i="4" l="1"/>
  <c r="C232" i="4" s="1"/>
  <c r="D232" i="4" s="1"/>
  <c r="E232" i="4" s="1"/>
  <c r="F232" i="4" l="1"/>
  <c r="A233" i="4" s="1"/>
  <c r="B233" i="4" s="1"/>
  <c r="C233" i="4" s="1"/>
  <c r="D233" i="4" s="1"/>
  <c r="E233" i="4" s="1"/>
  <c r="F233" i="4" l="1"/>
  <c r="A234" i="4" s="1"/>
  <c r="B234" i="4" l="1"/>
  <c r="C234" i="4" s="1"/>
  <c r="D234" i="4" s="1"/>
  <c r="E234" i="4" s="1"/>
  <c r="F234" i="4" l="1"/>
  <c r="A235" i="4" s="1"/>
  <c r="D235" i="4" l="1"/>
  <c r="B235" i="4"/>
  <c r="C235" i="4" s="1"/>
  <c r="E235" i="4" l="1"/>
  <c r="F235" i="4" s="1"/>
  <c r="A236" i="4" s="1"/>
  <c r="B236" i="4" l="1"/>
  <c r="C236" i="4" s="1"/>
  <c r="D236" i="4" s="1"/>
  <c r="E236" i="4" s="1"/>
  <c r="F236" i="4" l="1"/>
  <c r="A237" i="4" s="1"/>
  <c r="B237" i="4" l="1"/>
  <c r="C237" i="4" s="1"/>
  <c r="D237" i="4" s="1"/>
  <c r="E237" i="4" s="1"/>
  <c r="F237" i="4" l="1"/>
  <c r="A238" i="4" s="1"/>
  <c r="B238" i="4" l="1"/>
  <c r="C238" i="4" l="1"/>
  <c r="D238" i="4" s="1"/>
  <c r="E238" i="4" s="1"/>
  <c r="F238" i="4" l="1"/>
  <c r="A239" i="4" s="1"/>
  <c r="B239" i="4" l="1"/>
  <c r="C239" i="4" s="1"/>
  <c r="D239" i="4" s="1"/>
  <c r="E239" i="4" s="1"/>
  <c r="F239" i="4" l="1"/>
  <c r="A240" i="4" s="1"/>
  <c r="B240" i="4" s="1"/>
  <c r="C240" i="4" s="1"/>
  <c r="D240" i="4" s="1"/>
  <c r="E240" i="4" s="1"/>
  <c r="F240" i="4" l="1"/>
  <c r="A241" i="4" s="1"/>
  <c r="D241" i="4" l="1"/>
  <c r="B241" i="4"/>
  <c r="C241" i="4" s="1"/>
  <c r="E241" i="4" l="1"/>
  <c r="F241" i="4" s="1"/>
  <c r="A242" i="4" l="1"/>
  <c r="D242" i="4" l="1"/>
  <c r="B242" i="4"/>
  <c r="C242" i="4" s="1"/>
  <c r="E242" i="4" l="1"/>
  <c r="F242" i="4" s="1"/>
  <c r="A243" i="4" l="1"/>
  <c r="B243" i="4" l="1"/>
  <c r="C243" i="4" s="1"/>
  <c r="D243" i="4" s="1"/>
  <c r="E243" i="4" s="1"/>
  <c r="F243" i="4" l="1"/>
  <c r="A244" i="4" s="1"/>
  <c r="B244" i="4" l="1"/>
  <c r="C244" i="4" s="1"/>
  <c r="D244" i="4" s="1"/>
  <c r="E244" i="4" s="1"/>
  <c r="F244" i="4" l="1"/>
  <c r="A245" i="4" s="1"/>
  <c r="B245" i="4" l="1"/>
  <c r="C245" i="4" s="1"/>
  <c r="D245" i="4" s="1"/>
  <c r="E245" i="4" s="1"/>
  <c r="F245" i="4" l="1"/>
  <c r="A246" i="4" s="1"/>
  <c r="B246" i="4" l="1"/>
  <c r="C246" i="4" s="1"/>
  <c r="D246" i="4" s="1"/>
  <c r="E246" i="4" s="1"/>
  <c r="F246" i="4" l="1"/>
  <c r="A247" i="4" s="1"/>
  <c r="B247" i="4" l="1"/>
  <c r="C247" i="4" s="1"/>
  <c r="D247" i="4" s="1"/>
  <c r="E247" i="4" s="1"/>
  <c r="F247" i="4" l="1"/>
  <c r="A248" i="4" s="1"/>
  <c r="B248" i="4" l="1"/>
  <c r="C248" i="4" s="1"/>
  <c r="D248" i="4"/>
  <c r="E248" i="4" s="1"/>
  <c r="F248" i="4" l="1"/>
  <c r="A249" i="4" s="1"/>
  <c r="B249" i="4" l="1"/>
  <c r="C249" i="4" s="1"/>
  <c r="D249" i="4" s="1"/>
  <c r="E249" i="4" s="1"/>
  <c r="F249" i="4" l="1"/>
  <c r="A250" i="4" s="1"/>
  <c r="B250" i="4" l="1"/>
  <c r="C250" i="4" s="1"/>
  <c r="D250" i="4" s="1"/>
  <c r="E250" i="4" s="1"/>
  <c r="F250" i="4" l="1"/>
  <c r="A251" i="4" s="1"/>
  <c r="B251" i="4" l="1"/>
  <c r="C251" i="4" s="1"/>
  <c r="D251" i="4" s="1"/>
  <c r="E251" i="4" s="1"/>
  <c r="F251" i="4" l="1"/>
  <c r="A252" i="4" s="1"/>
  <c r="B252" i="4" l="1"/>
  <c r="C252" i="4" s="1"/>
  <c r="D252" i="4" s="1"/>
  <c r="E252" i="4" s="1"/>
  <c r="F252" i="4" l="1"/>
  <c r="A253" i="4" s="1"/>
  <c r="B253" i="4" l="1"/>
  <c r="C253" i="4" s="1"/>
  <c r="D253" i="4" s="1"/>
  <c r="E253" i="4" s="1"/>
  <c r="F253" i="4" l="1"/>
  <c r="A254" i="4" s="1"/>
  <c r="B254" i="4" l="1"/>
  <c r="C254" i="4" s="1"/>
  <c r="D254" i="4" s="1"/>
  <c r="E254" i="4" s="1"/>
  <c r="F254" i="4" l="1"/>
  <c r="A255" i="4" s="1"/>
  <c r="B255" i="4" l="1"/>
  <c r="C255" i="4" l="1"/>
  <c r="D255" i="4" s="1"/>
  <c r="E255" i="4" s="1"/>
  <c r="F255" i="4" l="1"/>
  <c r="A256" i="4" s="1"/>
  <c r="B256" i="4" l="1"/>
  <c r="C256" i="4" s="1"/>
  <c r="D256" i="4" s="1"/>
  <c r="E256" i="4" s="1"/>
  <c r="F256" i="4" l="1"/>
  <c r="A257" i="4" s="1"/>
  <c r="B257" i="4" l="1"/>
  <c r="C257" i="4" s="1"/>
  <c r="D257" i="4" s="1"/>
  <c r="E257" i="4" s="1"/>
  <c r="F257" i="4" l="1"/>
  <c r="A258" i="4" s="1"/>
  <c r="B258" i="4" l="1"/>
  <c r="C258" i="4" s="1"/>
  <c r="D258" i="4"/>
  <c r="E258" i="4" s="1"/>
  <c r="F258" i="4" l="1"/>
  <c r="A259" i="4" s="1"/>
  <c r="B259" i="4" l="1"/>
  <c r="C259" i="4" s="1"/>
  <c r="D259" i="4" s="1"/>
  <c r="E259" i="4" s="1"/>
  <c r="F259" i="4" l="1"/>
  <c r="A260" i="4" s="1"/>
  <c r="B260" i="4" l="1"/>
  <c r="C260" i="4" s="1"/>
  <c r="D260" i="4"/>
  <c r="E260" i="4" s="1"/>
  <c r="F260" i="4" l="1"/>
  <c r="A261" i="4" s="1"/>
  <c r="B261" i="4" l="1"/>
  <c r="C261" i="4" s="1"/>
  <c r="D261" i="4"/>
  <c r="E261" i="4" s="1"/>
  <c r="F261" i="4" l="1"/>
  <c r="A262" i="4" s="1"/>
  <c r="B262" i="4" l="1"/>
  <c r="C262" i="4" s="1"/>
  <c r="D262" i="4" s="1"/>
  <c r="E262" i="4" s="1"/>
  <c r="F262" i="4" l="1"/>
  <c r="A263" i="4" s="1"/>
  <c r="B263" i="4" l="1"/>
  <c r="C263" i="4" s="1"/>
  <c r="D263" i="4" s="1"/>
  <c r="E263" i="4" s="1"/>
  <c r="F263" i="4" l="1"/>
  <c r="A264" i="4" s="1"/>
  <c r="B264" i="4" l="1"/>
  <c r="C264" i="4" s="1"/>
  <c r="D264" i="4" s="1"/>
  <c r="E264" i="4" s="1"/>
  <c r="F264" i="4" l="1"/>
  <c r="A265" i="4" s="1"/>
  <c r="B265" i="4" l="1"/>
  <c r="C265" i="4" s="1"/>
  <c r="D265" i="4" s="1"/>
  <c r="E265" i="4" s="1"/>
  <c r="F265" i="4" l="1"/>
  <c r="A266" i="4" s="1"/>
  <c r="D266" i="4" l="1"/>
  <c r="B266" i="4"/>
  <c r="C266" i="4" s="1"/>
  <c r="E266" i="4" l="1"/>
  <c r="F266" i="4"/>
  <c r="A267" i="4" l="1"/>
  <c r="B267" i="4" l="1"/>
  <c r="C267" i="4" s="1"/>
  <c r="D267" i="4" s="1"/>
  <c r="E267" i="4" s="1"/>
  <c r="F267" i="4" l="1"/>
  <c r="A268" i="4" s="1"/>
  <c r="D268" i="4" l="1"/>
  <c r="B268" i="4"/>
  <c r="C268" i="4" s="1"/>
  <c r="E268" i="4" l="1"/>
  <c r="F268" i="4"/>
  <c r="A269" i="4" l="1"/>
  <c r="B269" i="4" l="1"/>
  <c r="C269" i="4" s="1"/>
  <c r="D269" i="4" s="1"/>
  <c r="E269" i="4" s="1"/>
  <c r="F269" i="4" l="1"/>
  <c r="A270" i="4" s="1"/>
  <c r="B270" i="4" l="1"/>
  <c r="C270" i="4" s="1"/>
  <c r="D270" i="4" s="1"/>
  <c r="E270" i="4" s="1"/>
  <c r="F270" i="4" l="1"/>
  <c r="A271" i="4" s="1"/>
  <c r="B271" i="4" l="1"/>
  <c r="C271" i="4" s="1"/>
  <c r="D271" i="4" s="1"/>
  <c r="E271" i="4" s="1"/>
  <c r="F271" i="4" l="1"/>
  <c r="A272" i="4" s="1"/>
  <c r="B272" i="4" l="1"/>
  <c r="C272" i="4" s="1"/>
  <c r="D272" i="4"/>
  <c r="E272" i="4" l="1"/>
  <c r="F272" i="4"/>
  <c r="A273" i="4" s="1"/>
  <c r="B273" i="4" l="1"/>
  <c r="C273" i="4" s="1"/>
  <c r="D273" i="4"/>
  <c r="E273" i="4" s="1"/>
  <c r="F273" i="4" l="1"/>
  <c r="A274" i="4" s="1"/>
  <c r="B274" i="4" l="1"/>
  <c r="C274" i="4" s="1"/>
  <c r="D274" i="4" s="1"/>
  <c r="E274" i="4" s="1"/>
  <c r="F274" i="4" l="1"/>
  <c r="A275" i="4" s="1"/>
  <c r="D275" i="4" l="1"/>
  <c r="B275" i="4"/>
  <c r="C275" i="4" s="1"/>
  <c r="E275" i="4" l="1"/>
  <c r="F275" i="4"/>
  <c r="A276" i="4" s="1"/>
  <c r="B276" i="4" l="1"/>
  <c r="C276" i="4" s="1"/>
  <c r="D276" i="4" s="1"/>
  <c r="E276" i="4" s="1"/>
  <c r="F276" i="4" l="1"/>
  <c r="A277" i="4" s="1"/>
  <c r="B277" i="4" l="1"/>
  <c r="C277" i="4" s="1"/>
  <c r="D277" i="4" s="1"/>
  <c r="E277" i="4" s="1"/>
  <c r="F277" i="4" l="1"/>
  <c r="A278" i="4" s="1"/>
  <c r="B278" i="4" l="1"/>
  <c r="C278" i="4" s="1"/>
  <c r="D278" i="4" s="1"/>
  <c r="E278" i="4" s="1"/>
  <c r="F278" i="4" l="1"/>
  <c r="A279" i="4" s="1"/>
  <c r="B279" i="4" l="1"/>
  <c r="C279" i="4" s="1"/>
  <c r="D279" i="4" s="1"/>
  <c r="E279" i="4" s="1"/>
  <c r="F279" i="4" l="1"/>
  <c r="A280" i="4" s="1"/>
  <c r="D280" i="4" l="1"/>
  <c r="B280" i="4"/>
  <c r="C280" i="4" s="1"/>
  <c r="E280" i="4" l="1"/>
  <c r="F280" i="4"/>
  <c r="A281" i="4" s="1"/>
  <c r="B281" i="4" l="1"/>
  <c r="C281" i="4" s="1"/>
  <c r="D281" i="4" s="1"/>
  <c r="E281" i="4" s="1"/>
  <c r="F281" i="4" l="1"/>
  <c r="A282" i="4" s="1"/>
  <c r="B282" i="4" l="1"/>
  <c r="C282" i="4" s="1"/>
  <c r="D282" i="4"/>
  <c r="E282" i="4" s="1"/>
  <c r="F282" i="4" l="1"/>
  <c r="A283" i="4" s="1"/>
  <c r="B283" i="4" l="1"/>
  <c r="C283" i="4" s="1"/>
  <c r="D283" i="4"/>
  <c r="E283" i="4" s="1"/>
  <c r="F283" i="4" l="1"/>
  <c r="A284" i="4" s="1"/>
  <c r="B284" i="4" l="1"/>
  <c r="C284" i="4" s="1"/>
  <c r="D284" i="4" s="1"/>
  <c r="E284" i="4" s="1"/>
  <c r="F284" i="4" l="1"/>
  <c r="A285" i="4" s="1"/>
  <c r="B285" i="4" l="1"/>
  <c r="C285" i="4" s="1"/>
  <c r="D285" i="4" s="1"/>
  <c r="E285" i="4" s="1"/>
  <c r="F285" i="4" l="1"/>
  <c r="A286" i="4" s="1"/>
  <c r="D286" i="4" l="1"/>
  <c r="B286" i="4"/>
  <c r="C286" i="4" s="1"/>
  <c r="E286" i="4" l="1"/>
  <c r="F286" i="4"/>
  <c r="A287" i="4" s="1"/>
  <c r="B287" i="4" l="1"/>
  <c r="C287" i="4" s="1"/>
  <c r="D287" i="4" s="1"/>
  <c r="E287" i="4" s="1"/>
  <c r="F287" i="4" l="1"/>
  <c r="A288" i="4" s="1"/>
  <c r="B288" i="4" l="1"/>
  <c r="C288" i="4" s="1"/>
  <c r="D288" i="4" s="1"/>
  <c r="E288" i="4" s="1"/>
  <c r="F288" i="4" l="1"/>
  <c r="A289" i="4" s="1"/>
  <c r="B289" i="4" l="1"/>
  <c r="C289" i="4" s="1"/>
  <c r="D289" i="4" s="1"/>
  <c r="E289" i="4" s="1"/>
  <c r="F289" i="4" l="1"/>
  <c r="A290" i="4" s="1"/>
  <c r="B290" i="4" l="1"/>
  <c r="C290" i="4" s="1"/>
  <c r="D290" i="4" s="1"/>
  <c r="E290" i="4" s="1"/>
  <c r="F290" i="4" l="1"/>
  <c r="A291" i="4" s="1"/>
  <c r="D291" i="4" l="1"/>
  <c r="B291" i="4"/>
  <c r="C291" i="4" s="1"/>
  <c r="E291" i="4" l="1"/>
  <c r="F291" i="4"/>
  <c r="A292" i="4" l="1"/>
  <c r="B292" i="4" l="1"/>
  <c r="C292" i="4" s="1"/>
  <c r="D292" i="4" s="1"/>
  <c r="E292" i="4" s="1"/>
  <c r="F292" i="4" l="1"/>
  <c r="A293" i="4" s="1"/>
  <c r="B293" i="4" l="1"/>
  <c r="C293" i="4" s="1"/>
  <c r="D293" i="4" s="1"/>
  <c r="E293" i="4" s="1"/>
  <c r="F293" i="4" l="1"/>
  <c r="A294" i="4" s="1"/>
  <c r="B294" i="4" l="1"/>
  <c r="C294" i="4" s="1"/>
  <c r="D294" i="4" s="1"/>
  <c r="E294" i="4" s="1"/>
  <c r="F294" i="4" l="1"/>
  <c r="A295" i="4" s="1"/>
  <c r="B295" i="4" l="1"/>
  <c r="C295" i="4" s="1"/>
  <c r="D295" i="4"/>
  <c r="E295" i="4" s="1"/>
  <c r="F295" i="4" l="1"/>
  <c r="A296" i="4" s="1"/>
  <c r="B296" i="4" l="1"/>
  <c r="C296" i="4" s="1"/>
  <c r="D296" i="4" s="1"/>
  <c r="E296" i="4" s="1"/>
  <c r="F296" i="4" l="1"/>
  <c r="A297" i="4" s="1"/>
  <c r="B297" i="4" l="1"/>
  <c r="C297" i="4" s="1"/>
  <c r="D297" i="4" s="1"/>
  <c r="E297" i="4"/>
  <c r="F297" i="4" s="1"/>
  <c r="A298" i="4" s="1"/>
  <c r="D298" i="4" l="1"/>
  <c r="E298" i="4" s="1"/>
  <c r="B298" i="4"/>
  <c r="C298" i="4" s="1"/>
  <c r="F298" i="4" l="1"/>
  <c r="A299" i="4" s="1"/>
  <c r="B299" i="4" l="1"/>
  <c r="C299" i="4" s="1"/>
  <c r="D299" i="4" s="1"/>
  <c r="E299" i="4" s="1"/>
  <c r="F299" i="4" l="1"/>
  <c r="A300" i="4" s="1"/>
  <c r="B300" i="4" l="1"/>
  <c r="C300" i="4" s="1"/>
  <c r="D300" i="4" s="1"/>
  <c r="E300" i="4" s="1"/>
  <c r="F300" i="4" l="1"/>
  <c r="A301" i="4" s="1"/>
  <c r="D301" i="4" l="1"/>
  <c r="B301" i="4"/>
  <c r="C301" i="4" s="1"/>
  <c r="E301" i="4" l="1"/>
  <c r="F301" i="4"/>
  <c r="A302" i="4" l="1"/>
  <c r="B302" i="4" l="1"/>
  <c r="C302" i="4" s="1"/>
  <c r="D302" i="4" s="1"/>
  <c r="E302" i="4" s="1"/>
  <c r="F302" i="4" l="1"/>
  <c r="A303" i="4" s="1"/>
  <c r="D303" i="4" l="1"/>
  <c r="B303" i="4"/>
  <c r="C303" i="4" s="1"/>
  <c r="E303" i="4" l="1"/>
  <c r="F303" i="4"/>
  <c r="A304" i="4" l="1"/>
  <c r="B304" i="4" l="1"/>
  <c r="C304" i="4" s="1"/>
  <c r="D304" i="4" s="1"/>
  <c r="E304" i="4" s="1"/>
  <c r="F304" i="4" l="1"/>
  <c r="A305" i="4" s="1"/>
  <c r="E9" i="1"/>
  <c r="F9" i="1" s="1"/>
  <c r="B305" i="4" l="1"/>
  <c r="C305" i="4" s="1"/>
  <c r="D305" i="4" s="1"/>
  <c r="E305" i="4" s="1"/>
  <c r="B10" i="1"/>
  <c r="C10" i="1" s="1"/>
  <c r="F305" i="4" l="1"/>
  <c r="A306" i="4" s="1"/>
  <c r="D10" i="1"/>
  <c r="E10" i="1" s="1"/>
  <c r="F10" i="1" s="1"/>
  <c r="B306" i="4" l="1"/>
  <c r="C306" i="4" s="1"/>
  <c r="D306" i="4" s="1"/>
  <c r="E306" i="4" s="1"/>
  <c r="B11" i="1"/>
  <c r="C11" i="1" s="1"/>
  <c r="F306" i="4" l="1"/>
  <c r="A307" i="4" s="1"/>
  <c r="D11" i="1"/>
  <c r="E11" i="1" s="1"/>
  <c r="F11" i="1" s="1"/>
  <c r="B307" i="4" l="1"/>
  <c r="C307" i="4" s="1"/>
  <c r="B12" i="1"/>
  <c r="C12" i="1" s="1"/>
  <c r="D307" i="4" l="1"/>
  <c r="D12" i="1"/>
  <c r="E12" i="1" s="1"/>
  <c r="F12" i="1" s="1"/>
  <c r="E307" i="4" l="1"/>
  <c r="F307" i="4" s="1"/>
  <c r="A308" i="4" s="1"/>
  <c r="B13" i="1"/>
  <c r="C13" i="1" s="1"/>
  <c r="B308" i="4" l="1"/>
  <c r="C308" i="4" s="1"/>
  <c r="D13" i="1"/>
  <c r="E13" i="1" s="1"/>
  <c r="F13" i="1" s="1"/>
  <c r="D308" i="4" l="1"/>
  <c r="B14" i="1"/>
  <c r="C14" i="1" s="1"/>
  <c r="E308" i="4" l="1"/>
  <c r="D14" i="1"/>
  <c r="E14" i="1" s="1"/>
  <c r="F14" i="1" s="1"/>
  <c r="F308" i="4" l="1"/>
  <c r="A309" i="4" s="1"/>
  <c r="B15" i="1"/>
  <c r="C15" i="1" s="1"/>
  <c r="B309" i="4" l="1"/>
  <c r="D15" i="1"/>
  <c r="E15" i="1" s="1"/>
  <c r="F15" i="1" s="1"/>
  <c r="C309" i="4" l="1"/>
  <c r="B16" i="1"/>
  <c r="C16" i="1" s="1"/>
  <c r="D309" i="4" l="1"/>
  <c r="D16" i="1"/>
  <c r="E16" i="1" s="1"/>
  <c r="F16" i="1" s="1"/>
  <c r="E309" i="4" l="1"/>
  <c r="B17" i="1"/>
  <c r="C17" i="1" s="1"/>
  <c r="F309" i="4" l="1"/>
  <c r="A310" i="4" s="1"/>
  <c r="D17" i="1"/>
  <c r="E17" i="1" s="1"/>
  <c r="F17" i="1" s="1"/>
  <c r="B310" i="4" l="1"/>
  <c r="C310" i="4" s="1"/>
  <c r="B18" i="1"/>
  <c r="C18" i="1" s="1"/>
  <c r="D310" i="4" l="1"/>
  <c r="D18" i="1"/>
  <c r="E18" i="1" s="1"/>
  <c r="F18" i="1" s="1"/>
  <c r="E310" i="4" l="1"/>
  <c r="B19" i="1"/>
  <c r="C19" i="1" s="1"/>
  <c r="F310" i="4" l="1"/>
  <c r="A311" i="4" s="1"/>
  <c r="D19" i="1"/>
  <c r="E19" i="1" s="1"/>
  <c r="B311" i="4" l="1"/>
  <c r="C311" i="4" s="1"/>
  <c r="F19" i="1"/>
  <c r="B20" i="1" s="1"/>
  <c r="C20" i="1" s="1"/>
  <c r="D311" i="4" l="1"/>
  <c r="D20" i="1"/>
  <c r="E20" i="1" s="1"/>
  <c r="F20" i="1" s="1"/>
  <c r="B21" i="1" s="1"/>
  <c r="C21" i="1" s="1"/>
  <c r="E311" i="4" l="1"/>
  <c r="D21" i="1"/>
  <c r="E21" i="1" s="1"/>
  <c r="F21" i="1" s="1"/>
  <c r="F311" i="4" l="1"/>
  <c r="A312" i="4" s="1"/>
  <c r="B22" i="1"/>
  <c r="C22" i="1" s="1"/>
  <c r="B312" i="4" l="1"/>
  <c r="C312" i="4" s="1"/>
  <c r="D312" i="4" s="1"/>
  <c r="E312" i="4" s="1"/>
  <c r="D22" i="1"/>
  <c r="E22" i="1" s="1"/>
  <c r="F22" i="1" s="1"/>
  <c r="F312" i="4" l="1"/>
  <c r="A313" i="4" s="1"/>
  <c r="B23" i="1"/>
  <c r="C23" i="1" s="1"/>
  <c r="D313" i="4" l="1"/>
  <c r="B313" i="4"/>
  <c r="C313" i="4" s="1"/>
  <c r="D23" i="1"/>
  <c r="E23" i="1" s="1"/>
  <c r="F23" i="1" s="1"/>
  <c r="E313" i="4" l="1"/>
  <c r="F313" i="4"/>
  <c r="B24" i="1"/>
  <c r="C24" i="1" s="1"/>
  <c r="A314" i="4" l="1"/>
  <c r="D24" i="1"/>
  <c r="E24" i="1" s="1"/>
  <c r="F24" i="1" s="1"/>
  <c r="B314" i="4" l="1"/>
  <c r="C314" i="4" s="1"/>
  <c r="D314" i="4"/>
  <c r="E314" i="4" s="1"/>
  <c r="B25" i="1"/>
  <c r="C25" i="1" s="1"/>
  <c r="F314" i="4" l="1"/>
  <c r="A315" i="4" s="1"/>
  <c r="D25" i="1"/>
  <c r="E25" i="1" s="1"/>
  <c r="F25" i="1" s="1"/>
  <c r="B315" i="4" l="1"/>
  <c r="C315" i="4" s="1"/>
  <c r="D315" i="4" s="1"/>
  <c r="E315" i="4" s="1"/>
  <c r="B26" i="1"/>
  <c r="C26" i="1" s="1"/>
  <c r="F315" i="4" l="1"/>
  <c r="A316" i="4" s="1"/>
  <c r="D26" i="1"/>
  <c r="E26" i="1" s="1"/>
  <c r="F26" i="1" s="1"/>
  <c r="B316" i="4" l="1"/>
  <c r="C316" i="4" s="1"/>
  <c r="D316" i="4"/>
  <c r="E316" i="4" s="1"/>
  <c r="B27" i="1"/>
  <c r="C27" i="1" s="1"/>
  <c r="F316" i="4" l="1"/>
  <c r="A317" i="4" s="1"/>
  <c r="D27" i="1"/>
  <c r="E27" i="1" s="1"/>
  <c r="F27" i="1" s="1"/>
  <c r="B317" i="4" l="1"/>
  <c r="C317" i="4" s="1"/>
  <c r="D317" i="4" s="1"/>
  <c r="E317" i="4" s="1"/>
  <c r="B28" i="1"/>
  <c r="C28" i="1" s="1"/>
  <c r="F317" i="4" l="1"/>
  <c r="A318" i="4" s="1"/>
  <c r="B21" i="2"/>
  <c r="B318" i="4" l="1"/>
  <c r="C318" i="4" s="1"/>
  <c r="D318" i="4" s="1"/>
  <c r="E318" i="4" s="1"/>
  <c r="F21" i="2"/>
  <c r="B22" i="2" s="1"/>
  <c r="D28" i="1"/>
  <c r="E28" i="1" s="1"/>
  <c r="F28" i="1" s="1"/>
  <c r="F318" i="4" l="1"/>
  <c r="A319" i="4" s="1"/>
  <c r="F22" i="2"/>
  <c r="B23" i="2" s="1"/>
  <c r="B29" i="1"/>
  <c r="C29" i="1" s="1"/>
  <c r="B319" i="4" l="1"/>
  <c r="C319" i="4" s="1"/>
  <c r="D319" i="4" s="1"/>
  <c r="E319" i="4" s="1"/>
  <c r="F23" i="2"/>
  <c r="B24" i="2" s="1"/>
  <c r="D29" i="1"/>
  <c r="E29" i="1" s="1"/>
  <c r="F29" i="1" s="1"/>
  <c r="F319" i="4" l="1"/>
  <c r="A320" i="4" s="1"/>
  <c r="F24" i="2"/>
  <c r="B25" i="2" s="1"/>
  <c r="B30" i="1"/>
  <c r="C30" i="1" s="1"/>
  <c r="B320" i="4" l="1"/>
  <c r="C320" i="4" s="1"/>
  <c r="D320" i="4" s="1"/>
  <c r="E320" i="4" s="1"/>
  <c r="F25" i="2"/>
  <c r="B26" i="2" s="1"/>
  <c r="D30" i="1"/>
  <c r="E30" i="1" s="1"/>
  <c r="F30" i="1" s="1"/>
  <c r="F320" i="4" l="1"/>
  <c r="A321" i="4" s="1"/>
  <c r="F26" i="2"/>
  <c r="B27" i="2" s="1"/>
  <c r="B31" i="1"/>
  <c r="C31" i="1" s="1"/>
  <c r="B321" i="4" l="1"/>
  <c r="C321" i="4" s="1"/>
  <c r="D321" i="4" s="1"/>
  <c r="E321" i="4" s="1"/>
  <c r="F27" i="2"/>
  <c r="B28" i="2" s="1"/>
  <c r="D31" i="1"/>
  <c r="E31" i="1" s="1"/>
  <c r="F31" i="1" s="1"/>
  <c r="F321" i="4" l="1"/>
  <c r="A322" i="4" s="1"/>
  <c r="F28" i="2"/>
  <c r="B29" i="2" s="1"/>
  <c r="B32" i="1"/>
  <c r="C32" i="1" s="1"/>
  <c r="B322" i="4" l="1"/>
  <c r="C322" i="4" s="1"/>
  <c r="D322" i="4" s="1"/>
  <c r="E322" i="4" s="1"/>
  <c r="F29" i="2"/>
  <c r="B30" i="2" s="1"/>
  <c r="D32" i="1"/>
  <c r="E32" i="1" s="1"/>
  <c r="F32" i="1" s="1"/>
  <c r="F322" i="4" l="1"/>
  <c r="A323" i="4" s="1"/>
  <c r="F30" i="2"/>
  <c r="B31" i="2" s="1"/>
  <c r="B33" i="1"/>
  <c r="C33" i="1" s="1"/>
  <c r="B323" i="4" l="1"/>
  <c r="C323" i="4" s="1"/>
  <c r="D323" i="4" s="1"/>
  <c r="E323" i="4" s="1"/>
  <c r="F31" i="2"/>
  <c r="B32" i="2" s="1"/>
  <c r="D33" i="1"/>
  <c r="E33" i="1" s="1"/>
  <c r="F33" i="1" s="1"/>
  <c r="F323" i="4" l="1"/>
  <c r="A324" i="4" s="1"/>
  <c r="F32" i="2"/>
  <c r="B33" i="2" s="1"/>
  <c r="B34" i="1"/>
  <c r="C34" i="1" s="1"/>
  <c r="B324" i="4" l="1"/>
  <c r="C324" i="4" s="1"/>
  <c r="D324" i="4" s="1"/>
  <c r="E324" i="4" s="1"/>
  <c r="F33" i="2"/>
  <c r="B34" i="2" s="1"/>
  <c r="D34" i="1"/>
  <c r="E34" i="1" s="1"/>
  <c r="F34" i="1" s="1"/>
  <c r="F324" i="4" l="1"/>
  <c r="A325" i="4" s="1"/>
  <c r="F34" i="2"/>
  <c r="B35" i="2" s="1"/>
  <c r="B35" i="1"/>
  <c r="C35" i="1" s="1"/>
  <c r="B325" i="4" l="1"/>
  <c r="C325" i="4" s="1"/>
  <c r="D325" i="4" s="1"/>
  <c r="E325" i="4" s="1"/>
  <c r="F35" i="2"/>
  <c r="B36" i="2" s="1"/>
  <c r="D35" i="1"/>
  <c r="E35" i="1" s="1"/>
  <c r="F35" i="1" s="1"/>
  <c r="F325" i="4" l="1"/>
  <c r="A326" i="4" s="1"/>
  <c r="F36" i="2"/>
  <c r="B37" i="2" s="1"/>
  <c r="B36" i="1"/>
  <c r="C36" i="1" s="1"/>
  <c r="B326" i="4" l="1"/>
  <c r="C326" i="4" s="1"/>
  <c r="D326" i="4" s="1"/>
  <c r="E326" i="4" s="1"/>
  <c r="F37" i="2"/>
  <c r="B38" i="2" s="1"/>
  <c r="D36" i="1"/>
  <c r="E36" i="1" s="1"/>
  <c r="F36" i="1" s="1"/>
  <c r="F326" i="4" l="1"/>
  <c r="A327" i="4" s="1"/>
  <c r="F38" i="2"/>
  <c r="F4" i="2"/>
  <c r="B37" i="1"/>
  <c r="C37" i="1" s="1"/>
  <c r="B327" i="4" l="1"/>
  <c r="C327" i="4" s="1"/>
  <c r="D327" i="4"/>
  <c r="E327" i="4" s="1"/>
  <c r="E4" i="2"/>
  <c r="D37" i="1"/>
  <c r="E37" i="1" s="1"/>
  <c r="F37" i="1" s="1"/>
  <c r="F327" i="4" l="1"/>
  <c r="A328" i="4" s="1"/>
  <c r="B38" i="1"/>
  <c r="C38" i="1" s="1"/>
  <c r="B328" i="4" l="1"/>
  <c r="C328" i="4" s="1"/>
  <c r="D328" i="4" s="1"/>
  <c r="E328" i="4" s="1"/>
  <c r="D38" i="1"/>
  <c r="E4" i="1"/>
  <c r="F328" i="4" l="1"/>
  <c r="A329" i="4" s="1"/>
  <c r="F4" i="1"/>
  <c r="E38" i="1"/>
  <c r="F38" i="1" s="1"/>
  <c r="B329" i="4" l="1"/>
  <c r="C329" i="4" s="1"/>
  <c r="D329" i="4"/>
  <c r="E329" i="4" s="1"/>
  <c r="F329" i="4" l="1"/>
  <c r="A330" i="4" s="1"/>
  <c r="B330" i="4" l="1"/>
  <c r="C330" i="4" s="1"/>
  <c r="D330" i="4" s="1"/>
  <c r="E330" i="4" s="1"/>
  <c r="F330" i="4" l="1"/>
  <c r="A331" i="4" s="1"/>
  <c r="B331" i="4" l="1"/>
  <c r="C331" i="4" s="1"/>
  <c r="D331" i="4"/>
  <c r="E331" i="4" s="1"/>
  <c r="F331" i="4" l="1"/>
  <c r="A332" i="4" s="1"/>
  <c r="B332" i="4" l="1"/>
  <c r="C332" i="4" s="1"/>
  <c r="D332" i="4" s="1"/>
  <c r="E332" i="4" s="1"/>
  <c r="F332" i="4" l="1"/>
  <c r="A333" i="4" s="1"/>
  <c r="B333" i="4" l="1"/>
  <c r="C333" i="4" s="1"/>
  <c r="D333" i="4" s="1"/>
  <c r="E333" i="4" s="1"/>
  <c r="F333" i="4" l="1"/>
  <c r="A334" i="4" s="1"/>
  <c r="B334" i="4" l="1"/>
  <c r="C334" i="4" s="1"/>
  <c r="D334" i="4" s="1"/>
  <c r="E334" i="4" s="1"/>
  <c r="F334" i="4" l="1"/>
  <c r="A335" i="4" s="1"/>
  <c r="B335" i="4" l="1"/>
  <c r="C335" i="4" s="1"/>
  <c r="D335" i="4" s="1"/>
  <c r="E335" i="4" s="1"/>
  <c r="F335" i="4" l="1"/>
  <c r="A336" i="4" s="1"/>
  <c r="B336" i="4" l="1"/>
  <c r="C336" i="4" s="1"/>
  <c r="D336" i="4" s="1"/>
  <c r="E336" i="4" s="1"/>
  <c r="F336" i="4" l="1"/>
  <c r="A337" i="4" s="1"/>
  <c r="B337" i="4" l="1"/>
  <c r="C337" i="4" s="1"/>
  <c r="D337" i="4" s="1"/>
  <c r="E337" i="4" s="1"/>
  <c r="F337" i="4" l="1"/>
  <c r="A338" i="4" s="1"/>
  <c r="B338" i="4" l="1"/>
  <c r="C338" i="4" s="1"/>
  <c r="D338" i="4" s="1"/>
  <c r="E338" i="4" s="1"/>
  <c r="F338" i="4" l="1"/>
  <c r="A339" i="4" s="1"/>
  <c r="B339" i="4" l="1"/>
  <c r="C339" i="4" s="1"/>
  <c r="D339" i="4" s="1"/>
  <c r="E339" i="4" s="1"/>
  <c r="F339" i="4" l="1"/>
  <c r="A340" i="4" s="1"/>
  <c r="B340" i="4" l="1"/>
  <c r="C340" i="4" s="1"/>
  <c r="D340" i="4" s="1"/>
  <c r="E340" i="4" s="1"/>
  <c r="F340" i="4" l="1"/>
  <c r="A341" i="4" s="1"/>
  <c r="B341" i="4" l="1"/>
  <c r="C341" i="4" l="1"/>
  <c r="D341" i="4" s="1"/>
  <c r="E341" i="4" s="1"/>
  <c r="F341" i="4" l="1"/>
  <c r="A342" i="4" s="1"/>
  <c r="B342" i="4" l="1"/>
  <c r="C342" i="4" s="1"/>
  <c r="D342" i="4" s="1"/>
  <c r="E342" i="4" s="1"/>
  <c r="F342" i="4" l="1"/>
  <c r="A343" i="4" s="1"/>
  <c r="D343" i="4" l="1"/>
  <c r="B343" i="4"/>
  <c r="C343" i="4" s="1"/>
  <c r="E343" i="4" l="1"/>
  <c r="F343" i="4"/>
  <c r="A344" i="4" l="1"/>
  <c r="B344" i="4" l="1"/>
  <c r="C344" i="4" s="1"/>
  <c r="D344" i="4" s="1"/>
  <c r="E344" i="4" s="1"/>
  <c r="F344" i="4" l="1"/>
  <c r="A345" i="4" s="1"/>
  <c r="D345" i="4" l="1"/>
  <c r="E345" i="4" s="1"/>
  <c r="B345" i="4"/>
  <c r="C345" i="4" s="1"/>
  <c r="F345" i="4" l="1"/>
  <c r="A346" i="4" s="1"/>
  <c r="B346" i="4" l="1"/>
  <c r="C346" i="4" s="1"/>
  <c r="D346" i="4" s="1"/>
  <c r="E346" i="4" s="1"/>
  <c r="F346" i="4" l="1"/>
  <c r="A347" i="4" s="1"/>
  <c r="B347" i="4" l="1"/>
  <c r="C347" i="4" s="1"/>
  <c r="D347" i="4" s="1"/>
  <c r="E347" i="4" s="1"/>
  <c r="F347" i="4" l="1"/>
  <c r="A348" i="4" s="1"/>
  <c r="B348" i="4" l="1"/>
  <c r="C348" i="4" s="1"/>
  <c r="D348" i="4" s="1"/>
  <c r="E348" i="4" s="1"/>
  <c r="F348" i="4" l="1"/>
  <c r="A349" i="4" s="1"/>
  <c r="B349" i="4" l="1"/>
  <c r="C349" i="4" s="1"/>
  <c r="D349" i="4"/>
  <c r="E349" i="4" s="1"/>
  <c r="F349" i="4" l="1"/>
  <c r="A350" i="4" s="1"/>
  <c r="B350" i="4" l="1"/>
  <c r="C350" i="4" s="1"/>
  <c r="D350" i="4" s="1"/>
  <c r="E350" i="4" s="1"/>
  <c r="F350" i="4" l="1"/>
  <c r="A351" i="4" s="1"/>
  <c r="B351" i="4" l="1"/>
  <c r="C351" i="4" s="1"/>
  <c r="D351" i="4"/>
  <c r="E351" i="4" s="1"/>
  <c r="F351" i="4" l="1"/>
  <c r="A352" i="4" s="1"/>
  <c r="B352" i="4" l="1"/>
  <c r="C352" i="4" s="1"/>
  <c r="D352" i="4" s="1"/>
  <c r="E352" i="4" s="1"/>
  <c r="F352" i="4" l="1"/>
  <c r="A353" i="4" s="1"/>
  <c r="B353" i="4" l="1"/>
  <c r="C353" i="4" s="1"/>
  <c r="D353" i="4"/>
  <c r="E353" i="4" s="1"/>
  <c r="F353" i="4" l="1"/>
  <c r="A354" i="4" s="1"/>
  <c r="B354" i="4" l="1"/>
  <c r="C354" i="4" s="1"/>
  <c r="D354" i="4" s="1"/>
  <c r="E354" i="4" s="1"/>
  <c r="F354" i="4" l="1"/>
  <c r="A355" i="4" s="1"/>
  <c r="B355" i="4" l="1"/>
  <c r="C355" i="4" s="1"/>
  <c r="D355" i="4" s="1"/>
  <c r="E355" i="4" s="1"/>
  <c r="F355" i="4" l="1"/>
  <c r="A356" i="4" s="1"/>
  <c r="D356" i="4" l="1"/>
  <c r="B356" i="4"/>
  <c r="C356" i="4" s="1"/>
  <c r="E356" i="4" l="1"/>
  <c r="F356" i="4"/>
  <c r="A357" i="4" l="1"/>
  <c r="B357" i="4" l="1"/>
  <c r="C357" i="4" s="1"/>
  <c r="D357" i="4" s="1"/>
  <c r="E357" i="4" s="1"/>
  <c r="F357" i="4" l="1"/>
  <c r="A358" i="4" s="1"/>
  <c r="B358" i="4" l="1"/>
  <c r="C358" i="4" s="1"/>
  <c r="D358" i="4" s="1"/>
  <c r="E358" i="4" s="1"/>
  <c r="F358" i="4" l="1"/>
  <c r="A359" i="4" s="1"/>
  <c r="B359" i="4" l="1"/>
  <c r="C359" i="4" s="1"/>
  <c r="D359" i="4" s="1"/>
  <c r="E359" i="4" s="1"/>
  <c r="F359" i="4" l="1"/>
  <c r="A360" i="4" s="1"/>
  <c r="B360" i="4" l="1"/>
  <c r="C360" i="4" s="1"/>
  <c r="D360" i="4" s="1"/>
  <c r="E360" i="4" s="1"/>
  <c r="F360" i="4" l="1"/>
  <c r="A361" i="4" s="1"/>
  <c r="B361" i="4" l="1"/>
  <c r="C361" i="4" s="1"/>
  <c r="D361" i="4"/>
  <c r="E361" i="4" s="1"/>
  <c r="F361" i="4" l="1"/>
  <c r="A362" i="4" s="1"/>
  <c r="B362" i="4" l="1"/>
  <c r="C362" i="4" s="1"/>
  <c r="D362" i="4"/>
  <c r="E362" i="4" s="1"/>
  <c r="F362" i="4" l="1"/>
  <c r="A363" i="4" s="1"/>
  <c r="D363" i="4" l="1"/>
  <c r="B363" i="4"/>
  <c r="C363" i="4" s="1"/>
  <c r="E363" i="4" l="1"/>
  <c r="F363" i="4"/>
  <c r="A364" i="4" l="1"/>
  <c r="B364" i="4" l="1"/>
  <c r="C364" i="4" s="1"/>
  <c r="D364" i="4" s="1"/>
  <c r="E364" i="4" s="1"/>
  <c r="F364" i="4" l="1"/>
  <c r="A365" i="4" s="1"/>
  <c r="B365" i="4" l="1"/>
  <c r="C365" i="4" s="1"/>
  <c r="D365" i="4" s="1"/>
  <c r="E365" i="4" s="1"/>
  <c r="F365" i="4" l="1"/>
  <c r="A366" i="4" s="1"/>
  <c r="B366" i="4" l="1"/>
  <c r="C366" i="4" s="1"/>
  <c r="D366" i="4" s="1"/>
  <c r="E366" i="4" s="1"/>
  <c r="F366" i="4" l="1"/>
  <c r="A367" i="4" s="1"/>
  <c r="B367" i="4" l="1"/>
  <c r="C367" i="4" s="1"/>
  <c r="D367" i="4" s="1"/>
  <c r="E367" i="4" s="1"/>
  <c r="F367" i="4" l="1"/>
  <c r="A368" i="4" s="1"/>
  <c r="B368" i="4" l="1"/>
  <c r="C368" i="4" s="1"/>
  <c r="E4" i="4" s="1"/>
  <c r="D368" i="4"/>
  <c r="F4" i="4" s="1"/>
  <c r="E368" i="4"/>
  <c r="D4" i="4"/>
  <c r="F368" i="4" l="1"/>
</calcChain>
</file>

<file path=xl/sharedStrings.xml><?xml version="1.0" encoding="utf-8"?>
<sst xmlns="http://schemas.openxmlformats.org/spreadsheetml/2006/main" count="62" uniqueCount="22">
  <si>
    <t>Durée de l'emprunt (en année)</t>
  </si>
  <si>
    <t>Montant de l'emprunt (en €)</t>
  </si>
  <si>
    <t>Amortissement</t>
  </si>
  <si>
    <t>Annuité</t>
  </si>
  <si>
    <t>Intérêts</t>
  </si>
  <si>
    <t>Capital restant dû à la fin de l'année</t>
  </si>
  <si>
    <t>Capital restant dû au début de l'année</t>
  </si>
  <si>
    <t>Taux d'intérêts annuel (en %)</t>
  </si>
  <si>
    <t>Montant des annuités (en €)</t>
  </si>
  <si>
    <t>Montant total des intérêts (en €)</t>
  </si>
  <si>
    <t>Montant total des annuités (en €)</t>
  </si>
  <si>
    <t>Échéance (en année)</t>
  </si>
  <si>
    <t>VALEURS À RENSEIGNER DANS LES CASES ORANGÉES</t>
  </si>
  <si>
    <t>TABLEAUX D'AMORTISSEMENT (ATTENTION, NE PAS TOUCHER AUX FORMULES DANS LES CASES EN VERT)</t>
  </si>
  <si>
    <t>CHIFFRES-CLEFS</t>
  </si>
  <si>
    <t>Montant de la mensualité (en €)</t>
  </si>
  <si>
    <t>Mensualité</t>
  </si>
  <si>
    <t>Échéance (mensualité)</t>
  </si>
  <si>
    <t>Durée de l'emprunt (en mois)</t>
  </si>
  <si>
    <t>Montant des amortissements annuels(en €)</t>
  </si>
  <si>
    <t>TABLEAU MODÉLISANT L'ÉVOLUTION DES INTÉRÊTS ET DES AMORTISSEMENT EN FONCTION DE L'ÉCHÉANCE</t>
  </si>
  <si>
    <t>TABLEAU MODÉLISANT L'ÉVOLUTION DU CAPITAL RESTANT DÛ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</si>
</sst>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.00\ &quot;€&quot;"/>
    <numFmt numFmtId="165" formatCode="[&gt;1]#&quot; ans&quot;;[&lt;=1]#0&quot; an&quot;"/>
    <numFmt numFmtId="166" formatCode="[&gt;1]#&quot; mois&quot;;[&lt;=1]#0&quot; mois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5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/>
      <top/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4" borderId="1" xfId="0" applyNumberFormat="1" applyFill="1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0" fontId="0" fillId="4" borderId="15" xfId="1" applyNumberFormat="1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164" fontId="0" fillId="2" borderId="16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/>
    <xf numFmtId="0" fontId="0" fillId="0" borderId="0" xfId="0" applyFill="1" applyAlignment="1"/>
    <xf numFmtId="0" fontId="4" fillId="0" borderId="0" xfId="0" applyFont="1" applyFill="1" applyAlignment="1">
      <alignment wrapText="1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vertical="top" wrapText="1"/>
    </xf>
    <xf numFmtId="0" fontId="4" fillId="0" borderId="0" xfId="0" applyFont="1" applyFill="1" applyAlignment="1">
      <alignment vertical="top"/>
    </xf>
    <xf numFmtId="0" fontId="5" fillId="0" borderId="0" xfId="0" applyFont="1" applyFill="1" applyAlignment="1"/>
    <xf numFmtId="0" fontId="0" fillId="0" borderId="0" xfId="0" applyFill="1" applyAlignment="1">
      <alignment horizontal="center"/>
    </xf>
    <xf numFmtId="164" fontId="0" fillId="2" borderId="19" xfId="0" applyNumberForma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6" fillId="5" borderId="0" xfId="0" applyFont="1" applyFill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15">
    <dxf>
      <fill>
        <patternFill>
          <bgColor rgb="FFC00000"/>
        </patternFill>
      </fill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000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  <fill>
        <patternFill>
          <bgColor rgb="FF7030A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Capital restant dû à la fin de l'année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'Emprunt annuités constantes'!$A$9:$A$38</c:f>
              <c:strCache>
                <c:ptCount val="22"/>
                <c:pt idx="0">
                  <c:v>1 an</c:v>
                </c:pt>
                <c:pt idx="1">
                  <c:v>2 ans</c:v>
                </c:pt>
                <c:pt idx="2">
                  <c:v>3 ans</c:v>
                </c:pt>
                <c:pt idx="3">
                  <c:v>4 ans</c:v>
                </c:pt>
                <c:pt idx="4">
                  <c:v>5 ans</c:v>
                </c:pt>
                <c:pt idx="5">
                  <c:v>6 ans</c:v>
                </c:pt>
                <c:pt idx="6">
                  <c:v>7 ans</c:v>
                </c:pt>
                <c:pt idx="7">
                  <c:v>8 ans</c:v>
                </c:pt>
                <c:pt idx="8">
                  <c:v>9 ans</c:v>
                </c:pt>
                <c:pt idx="9">
                  <c:v>10 ans</c:v>
                </c:pt>
                <c:pt idx="10">
                  <c:v>11 ans</c:v>
                </c:pt>
                <c:pt idx="11">
                  <c:v>12 ans</c:v>
                </c:pt>
                <c:pt idx="12">
                  <c:v>13 ans</c:v>
                </c:pt>
                <c:pt idx="13">
                  <c:v>14 ans</c:v>
                </c:pt>
                <c:pt idx="14">
                  <c:v>15 ans</c:v>
                </c:pt>
                <c:pt idx="15">
                  <c:v>16 ans</c:v>
                </c:pt>
                <c:pt idx="16">
                  <c:v>17 ans</c:v>
                </c:pt>
                <c:pt idx="17">
                  <c:v>18 ans</c:v>
                </c:pt>
                <c:pt idx="18">
                  <c:v>19 ans</c:v>
                </c:pt>
                <c:pt idx="19">
                  <c:v>20 ans</c:v>
                </c:pt>
                <c:pt idx="20">
                  <c:v>21 ans</c:v>
                </c:pt>
                <c:pt idx="21">
                  <c:v>22 ans</c:v>
                </c:pt>
              </c:strCache>
            </c:strRef>
          </c:xVal>
          <c:yVal>
            <c:numRef>
              <c:f>'Emprunt annuités constantes'!$F$9:$F$38</c:f>
              <c:numCache>
                <c:formatCode>#\ ##0.00\ "€"</c:formatCode>
                <c:ptCount val="30"/>
                <c:pt idx="0">
                  <c:v>93357.483217871864</c:v>
                </c:pt>
                <c:pt idx="1">
                  <c:v>90500.822730894346</c:v>
                </c:pt>
                <c:pt idx="2">
                  <c:v>87524.182503463759</c:v>
                </c:pt>
                <c:pt idx="3">
                  <c:v>84422.523386481087</c:v>
                </c:pt>
                <c:pt idx="4">
                  <c:v>81190.594586585154</c:v>
                </c:pt>
                <c:pt idx="5">
                  <c:v>77822.924777093591</c:v>
                </c:pt>
                <c:pt idx="6">
                  <c:v>74313.812835603385</c:v>
                </c:pt>
                <c:pt idx="7">
                  <c:v>70657.318192570587</c:v>
                </c:pt>
                <c:pt idx="8">
                  <c:v>66847.250774530403</c:v>
                </c:pt>
                <c:pt idx="9">
                  <c:v>62877.160524932537</c:v>
                </c:pt>
                <c:pt idx="10">
                  <c:v>58740.326484851561</c:v>
                </c:pt>
                <c:pt idx="11">
                  <c:v>54429.745415087185</c:v>
                </c:pt>
                <c:pt idx="12">
                  <c:v>49938.119940392702</c:v>
                </c:pt>
                <c:pt idx="13">
                  <c:v>45257.846195761056</c:v>
                </c:pt>
                <c:pt idx="14">
                  <c:v>40381.000953854877</c:v>
                </c:pt>
                <c:pt idx="15">
                  <c:v>35299.328211788641</c:v>
                </c:pt>
                <c:pt idx="16">
                  <c:v>30004.225214555619</c:v>
                </c:pt>
                <c:pt idx="17">
                  <c:v>24486.727891438812</c:v>
                </c:pt>
                <c:pt idx="18">
                  <c:v>18737.495680751097</c:v>
                </c:pt>
                <c:pt idx="19">
                  <c:v>12746.7957172145</c:v>
                </c:pt>
                <c:pt idx="20">
                  <c:v>6504.4863552093657</c:v>
                </c:pt>
                <c:pt idx="21">
                  <c:v>1.546140993013978E-11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BC3-4520-AAC5-4D312327C556}"/>
            </c:ext>
          </c:extLst>
        </c:ser>
        <c:ser>
          <c:idx val="1"/>
          <c:order val="1"/>
          <c:tx>
            <c:v>Montant emprunté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Lit>
              <c:formatCode>General</c:formatCode>
              <c:ptCount val="1"/>
              <c:pt idx="0">
                <c:v>0</c:v>
              </c:pt>
            </c:numLit>
          </c:xVal>
          <c:yVal>
            <c:numRef>
              <c:f>'Emprunt annuités constantes'!$A$4</c:f>
              <c:numCache>
                <c:formatCode>#\ ##0.00\ "€"</c:formatCode>
                <c:ptCount val="1"/>
                <c:pt idx="0">
                  <c:v>96099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2F-4432-9130-10DF4A0C6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4162383"/>
        <c:axId val="444164463"/>
      </c:scatterChart>
      <c:valAx>
        <c:axId val="44416238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Échéance en année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164463"/>
        <c:crosses val="autoZero"/>
        <c:crossBetween val="midCat"/>
      </c:valAx>
      <c:valAx>
        <c:axId val="444164463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162383"/>
        <c:crosses val="autoZero"/>
        <c:crossBetween val="midCat"/>
        <c:majorUnit val="10000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'Emprunt annuités constantes'!$C$9:$C$30</c:f>
              <c:numCache>
                <c:formatCode>#\ ##0.00\ "€"</c:formatCode>
                <c:ptCount val="22"/>
                <c:pt idx="0">
                  <c:v>4036.1580000000004</c:v>
                </c:pt>
                <c:pt idx="1">
                  <c:v>3921.0142951506186</c:v>
                </c:pt>
                <c:pt idx="2">
                  <c:v>3801.0345546975627</c:v>
                </c:pt>
                <c:pt idx="3">
                  <c:v>3676.0156651454781</c:v>
                </c:pt>
                <c:pt idx="4">
                  <c:v>3545.7459822322057</c:v>
                </c:pt>
                <c:pt idx="5">
                  <c:v>3410.0049726365764</c:v>
                </c:pt>
                <c:pt idx="6">
                  <c:v>3268.562840637931</c:v>
                </c:pt>
                <c:pt idx="7">
                  <c:v>3121.1801390953424</c:v>
                </c:pt>
                <c:pt idx="8">
                  <c:v>2967.6073640879649</c:v>
                </c:pt>
                <c:pt idx="9">
                  <c:v>2807.5845325302771</c:v>
                </c:pt>
                <c:pt idx="10">
                  <c:v>2640.8407420471667</c:v>
                </c:pt>
                <c:pt idx="11">
                  <c:v>2467.0937123637659</c:v>
                </c:pt>
                <c:pt idx="12">
                  <c:v>2286.0493074336619</c:v>
                </c:pt>
                <c:pt idx="13">
                  <c:v>2097.4010374964937</c:v>
                </c:pt>
                <c:pt idx="14">
                  <c:v>1900.8295402219644</c:v>
                </c:pt>
                <c:pt idx="15">
                  <c:v>1696.0020400619048</c:v>
                </c:pt>
                <c:pt idx="16">
                  <c:v>1482.5717848951231</c:v>
                </c:pt>
                <c:pt idx="17">
                  <c:v>1260.1774590113362</c:v>
                </c:pt>
                <c:pt idx="18">
                  <c:v>1028.4425714404301</c:v>
                </c:pt>
                <c:pt idx="19">
                  <c:v>786.97481859154618</c:v>
                </c:pt>
                <c:pt idx="20">
                  <c:v>535.36542012300902</c:v>
                </c:pt>
                <c:pt idx="21">
                  <c:v>273.18842691879337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52-4549-8D6D-05238C8B5B5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79520240"/>
        <c:axId val="2079520656"/>
      </c:barChart>
      <c:catAx>
        <c:axId val="207952024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9520656"/>
        <c:crosses val="autoZero"/>
        <c:auto val="1"/>
        <c:lblAlgn val="ctr"/>
        <c:lblOffset val="100"/>
        <c:noMultiLvlLbl val="0"/>
      </c:catAx>
      <c:valAx>
        <c:axId val="2079520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795202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percentStack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bg1">
                        <a:lumMod val="10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'Emprunt annuités constantes'!$C$9:$C$38</c:f>
              <c:strCache>
                <c:ptCount val="22"/>
                <c:pt idx="0">
                  <c:v>4 036,16 €</c:v>
                </c:pt>
                <c:pt idx="1">
                  <c:v>3 921,01 €</c:v>
                </c:pt>
                <c:pt idx="2">
                  <c:v>3 801,03 €</c:v>
                </c:pt>
                <c:pt idx="3">
                  <c:v>3 676,02 €</c:v>
                </c:pt>
                <c:pt idx="4">
                  <c:v>3 545,75 €</c:v>
                </c:pt>
                <c:pt idx="5">
                  <c:v>3 410,00 €</c:v>
                </c:pt>
                <c:pt idx="6">
                  <c:v>3 268,56 €</c:v>
                </c:pt>
                <c:pt idx="7">
                  <c:v>3 121,18 €</c:v>
                </c:pt>
                <c:pt idx="8">
                  <c:v>2 967,61 €</c:v>
                </c:pt>
                <c:pt idx="9">
                  <c:v>2 807,58 €</c:v>
                </c:pt>
                <c:pt idx="10">
                  <c:v>2 640,84 €</c:v>
                </c:pt>
                <c:pt idx="11">
                  <c:v>2 467,09 €</c:v>
                </c:pt>
                <c:pt idx="12">
                  <c:v>2 286,05 €</c:v>
                </c:pt>
                <c:pt idx="13">
                  <c:v>2 097,40 €</c:v>
                </c:pt>
                <c:pt idx="14">
                  <c:v>1 900,83 €</c:v>
                </c:pt>
                <c:pt idx="15">
                  <c:v>1 696,00 €</c:v>
                </c:pt>
                <c:pt idx="16">
                  <c:v>1 482,57 €</c:v>
                </c:pt>
                <c:pt idx="17">
                  <c:v>1 260,18 €</c:v>
                </c:pt>
                <c:pt idx="18">
                  <c:v>1 028,44 €</c:v>
                </c:pt>
                <c:pt idx="19">
                  <c:v>786,97 €</c:v>
                </c:pt>
                <c:pt idx="20">
                  <c:v>535,37 €</c:v>
                </c:pt>
                <c:pt idx="21">
                  <c:v>273,19 €</c:v>
                </c:pt>
              </c:strCache>
            </c:strRef>
          </c:cat>
          <c:val>
            <c:numRef>
              <c:f>'Emprunt annuités constantes'!$E$9:$E$38</c:f>
              <c:numCache>
                <c:formatCode>#\ ##0.00\ "€"</c:formatCode>
                <c:ptCount val="30"/>
                <c:pt idx="0">
                  <c:v>2741.5167821281429</c:v>
                </c:pt>
                <c:pt idx="1">
                  <c:v>2856.6604869775247</c:v>
                </c:pt>
                <c:pt idx="2">
                  <c:v>2976.6402274305806</c:v>
                </c:pt>
                <c:pt idx="3">
                  <c:v>3101.6591169826652</c:v>
                </c:pt>
                <c:pt idx="4">
                  <c:v>3231.9287998959376</c:v>
                </c:pt>
                <c:pt idx="5">
                  <c:v>3367.6698094915669</c:v>
                </c:pt>
                <c:pt idx="6">
                  <c:v>3509.1119414902123</c:v>
                </c:pt>
                <c:pt idx="7">
                  <c:v>3656.4946430328009</c:v>
                </c:pt>
                <c:pt idx="8">
                  <c:v>3810.0674180401784</c:v>
                </c:pt>
                <c:pt idx="9">
                  <c:v>3970.0902495978662</c:v>
                </c:pt>
                <c:pt idx="10">
                  <c:v>4136.8340400809766</c:v>
                </c:pt>
                <c:pt idx="11">
                  <c:v>4310.5810697643774</c:v>
                </c:pt>
                <c:pt idx="12">
                  <c:v>4491.6254746944815</c:v>
                </c:pt>
                <c:pt idx="13">
                  <c:v>4680.2737446316496</c:v>
                </c:pt>
                <c:pt idx="14">
                  <c:v>4876.8452419061787</c:v>
                </c:pt>
                <c:pt idx="15">
                  <c:v>5081.6727420662382</c:v>
                </c:pt>
                <c:pt idx="16">
                  <c:v>5295.1029972330198</c:v>
                </c:pt>
                <c:pt idx="17">
                  <c:v>5517.4973231168069</c:v>
                </c:pt>
                <c:pt idx="18">
                  <c:v>5749.2322106877127</c:v>
                </c:pt>
                <c:pt idx="19">
                  <c:v>5990.6999635365974</c:v>
                </c:pt>
                <c:pt idx="20">
                  <c:v>6242.3093620051341</c:v>
                </c:pt>
                <c:pt idx="21">
                  <c:v>6504.4863552093502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2A-45E0-9C42-86DFACC3720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784694288"/>
        <c:axId val="1784695120"/>
      </c:barChart>
      <c:catAx>
        <c:axId val="1784694288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4695120"/>
        <c:crosses val="autoZero"/>
        <c:auto val="1"/>
        <c:lblAlgn val="ctr"/>
        <c:lblOffset val="100"/>
        <c:noMultiLvlLbl val="0"/>
      </c:catAx>
      <c:valAx>
        <c:axId val="1784695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846942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8</xdr:col>
      <xdr:colOff>2484297</xdr:colOff>
      <xdr:row>31</xdr:row>
      <xdr:rowOff>23090</xdr:rowOff>
    </xdr:to>
    <xdr:sp macro="" textlink="">
      <xdr:nvSpPr>
        <xdr:cNvPr id="5" name="ZoneTexte 1">
          <a:extLst>
            <a:ext uri="{FF2B5EF4-FFF2-40B4-BE49-F238E27FC236}">
              <a16:creationId xmlns:a16="http://schemas.microsoft.com/office/drawing/2014/main" id="{A81867DE-B846-4DC8-B276-4ECDA3B61105}"/>
            </a:ext>
          </a:extLst>
        </xdr:cNvPr>
        <xdr:cNvSpPr txBox="1"/>
      </xdr:nvSpPr>
      <xdr:spPr>
        <a:xfrm>
          <a:off x="17390088" y="1537368"/>
          <a:ext cx="4968595" cy="437896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des cases rouges apparaissent, cela signifie qu’il y a sûrement une ou des erreurs et/ou une ou des incohérences dans les données que vous avez renseignées. Si c’est le cas, veuillez faire attention à ces différents critères : 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-Il faut, dans la cellule C4, renseigner le taux en ajoutant « % » après celui-ci (Il faut écrire 2,5% et pas seulement 2,5) ou alors,</a:t>
          </a:r>
          <a:r>
            <a:rPr lang="fr-FR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il faut</a:t>
          </a:r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rentrer le taux annuel sous forme décimale (2,5% = 0,025).</a:t>
          </a:r>
          <a:b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exemple, si je fais un emprunt de 40000€ sur une durée de 12 ans avec un taux annuel de 2,5%, je renseigne en A4 : « 40000 » ; en B4 « 12 » ; et en C4 « 2,5% » OU « 0,025 ».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-Veillez également à la cohérence du taux par rapport au montant emprunté et à la durée de l’emprunt.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la case B4 apparait en rouge c’est soit parce que la valeur renseignée est négative soit parce que la valeur renseignée est supérieure à 30 (30 ans) qui est la durée légale maximale d’un crédit en France.</a:t>
          </a: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13</xdr:col>
      <xdr:colOff>0</xdr:colOff>
      <xdr:row>54</xdr:row>
      <xdr:rowOff>0</xdr:rowOff>
    </xdr:to>
    <xdr:graphicFrame macro="">
      <xdr:nvGraphicFramePr>
        <xdr:cNvPr id="21" name="Test2">
          <a:extLst>
            <a:ext uri="{FF2B5EF4-FFF2-40B4-BE49-F238E27FC236}">
              <a16:creationId xmlns:a16="http://schemas.microsoft.com/office/drawing/2014/main" id="{53C70B98-FC0B-4CC9-87C6-CBC7150940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1136650</xdr:colOff>
      <xdr:row>9</xdr:row>
      <xdr:rowOff>69850</xdr:rowOff>
    </xdr:from>
    <xdr:to>
      <xdr:col>11</xdr:col>
      <xdr:colOff>730250</xdr:colOff>
      <xdr:row>24</xdr:row>
      <xdr:rowOff>50800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920F3AE4-D4D6-42C9-A5E0-32983B8B6A6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1136650</xdr:colOff>
      <xdr:row>9</xdr:row>
      <xdr:rowOff>69850</xdr:rowOff>
    </xdr:from>
    <xdr:to>
      <xdr:col>11</xdr:col>
      <xdr:colOff>730250</xdr:colOff>
      <xdr:row>24</xdr:row>
      <xdr:rowOff>50800</xdr:rowOff>
    </xdr:to>
    <xdr:graphicFrame macro="">
      <xdr:nvGraphicFramePr>
        <xdr:cNvPr id="11" name="Test1">
          <a:extLst>
            <a:ext uri="{FF2B5EF4-FFF2-40B4-BE49-F238E27FC236}">
              <a16:creationId xmlns:a16="http://schemas.microsoft.com/office/drawing/2014/main" id="{69FF068F-7BE0-4ACE-AA17-5F72BAAA63A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8</xdr:col>
      <xdr:colOff>2474777</xdr:colOff>
      <xdr:row>31</xdr:row>
      <xdr:rowOff>130241</xdr:rowOff>
    </xdr:to>
    <xdr:sp macro="" textlink="">
      <xdr:nvSpPr>
        <xdr:cNvPr id="3" name="ZoneTexte 1">
          <a:extLst>
            <a:ext uri="{FF2B5EF4-FFF2-40B4-BE49-F238E27FC236}">
              <a16:creationId xmlns:a16="http://schemas.microsoft.com/office/drawing/2014/main" id="{0C18F4C8-773F-4B81-9EDD-44F9DB015A5E}"/>
            </a:ext>
          </a:extLst>
        </xdr:cNvPr>
        <xdr:cNvSpPr txBox="1"/>
      </xdr:nvSpPr>
      <xdr:spPr>
        <a:xfrm>
          <a:off x="17456727" y="1477818"/>
          <a:ext cx="4968595" cy="437896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des cases rouges apparaissent, cela signifie qu’il y a sûrement une ou des erreurs et/ou une ou des incohérences dans les données que vous avez renseignées. Si c’est le cas, veuillez faire attention à ces différents critères : 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-Il faut, dans la cellule C4, renseigner le taux en ajoutant « % » après celui-ci (Il faut écrire 2,5% et pas seulement 2,5) ou alors,</a:t>
          </a:r>
          <a:r>
            <a:rPr lang="fr-FR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il faut</a:t>
          </a:r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rentrer le taux annuel sous forme décimale (2,5% = 0,025).</a:t>
          </a:r>
          <a:b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exemple, si je fais un emprunt de 40000€ sur une durée de 12 ans avec un taux annuel de 2,5%, je renseigne en A4 : « 40000 » ; en B4 « 12 » ; et en C4 « 2,5% » OU « 0,025 ».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-Veillez également à la cohérence du taux par rapport au montant emprunté et à la durée de l’emprunt.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la case B4 apparait en rouge c’est soit parce que la valeur renseignée est négative soit parce que la valeur renseignée est supérieure à 30 (30 ans) qui est la durée légale maximale d’un crédit en France.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8</xdr:col>
      <xdr:colOff>2474777</xdr:colOff>
      <xdr:row>31</xdr:row>
      <xdr:rowOff>130241</xdr:rowOff>
    </xdr:to>
    <xdr:sp macro="" textlink="">
      <xdr:nvSpPr>
        <xdr:cNvPr id="3" name="ZoneTexte 1">
          <a:extLst>
            <a:ext uri="{FF2B5EF4-FFF2-40B4-BE49-F238E27FC236}">
              <a16:creationId xmlns:a16="http://schemas.microsoft.com/office/drawing/2014/main" id="{10FE29C3-9749-4A62-AC89-3883AF656178}"/>
            </a:ext>
          </a:extLst>
        </xdr:cNvPr>
        <xdr:cNvSpPr txBox="1"/>
      </xdr:nvSpPr>
      <xdr:spPr>
        <a:xfrm>
          <a:off x="17456727" y="1477818"/>
          <a:ext cx="4968595" cy="437896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des cases rouges apparaissent, cela signifie qu’il y a sûrement une ou des erreurs et/ou une ou des incohérences dans les données que vous avez renseignées. Si c’est le cas, veuillez faire attention à ces différents critères : 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-Il faut, dans la cellule C4, renseigner le taux en ajoutant « % » après celui-ci (Il faut écrire 2,5% et pas seulement 2,5) ou alors,</a:t>
          </a:r>
          <a:r>
            <a:rPr lang="fr-FR" sz="13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il faut</a:t>
          </a:r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rentrer le taux annuel sous forme décimale (2,5% = 0,025).</a:t>
          </a:r>
          <a:b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exemple, si je fais un emprunt de 40000€ sur une durée de 12 ans avec un taux annuel de 2,5%, je renseigne en A4 : « 40000 » ; en B4 « 12 » ; et en C4 « 2,5% » OU « 0,025 ».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-Veillez également à la cohérence du taux par rapport au montant emprunté et à la durée de l’emprunt.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-Si la case B4 apparait en rouge c’est soit parce que la valeur renseignée est négative soit parce que la valeur renseignée est supérieure à 30 (30 ans) qui est la durée légale maximale d’un crédit en France.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8</xdr:row>
      <xdr:rowOff>0</xdr:rowOff>
    </xdr:from>
    <xdr:to>
      <xdr:col>9</xdr:col>
      <xdr:colOff>13606</xdr:colOff>
      <xdr:row>26</xdr:row>
      <xdr:rowOff>168371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F18BEFBF-656A-44CB-9AFF-52FB55396344}"/>
            </a:ext>
          </a:extLst>
        </xdr:cNvPr>
        <xdr:cNvSpPr txBox="1"/>
      </xdr:nvSpPr>
      <xdr:spPr>
        <a:xfrm>
          <a:off x="17409583" y="1439333"/>
          <a:ext cx="4987773" cy="340687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des cases rouges apparaissent, cela signifie qu’il y a sûrement une ou des erreurs et/ou une ou des incohérences dans les données que vous avez renseignées. Si c’est le cas, veuillez faire attention à ces différents critères : 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-Il faut que le montant des mensualités soit supérieur au montant des intérêts du premier mois (cf.  C9).</a:t>
          </a:r>
          <a:b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(Montant emprunté*taux d’intérêt annuel/12&lt;montant des mensualités)</a:t>
          </a:r>
        </a:p>
        <a:p>
          <a:pPr algn="ctr"/>
          <a:endParaRPr lang="fr-FR" sz="13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fr-FR" sz="13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-Il faut que le montant des mensualités soit cohérent (c’est-à-dire qu’il soit assez élevé par rapport au montant emprunté et au taux d’intérêt renseigné). Si le tableur indique une case rouge à la durée de l’emprunt (D4) c’est parce que la durée de l’emprunt (d’après les données renseignées) est supérieure à 360 mois (30 ans) qui correspond à la durée légale maximale d’un crédit en France.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P43"/>
  <sheetViews>
    <sheetView showGridLines="0" tabSelected="1" zoomScale="51" zoomScaleNormal="55" workbookViewId="0">
      <pane ySplit="8" topLeftCell="A9" activePane="bottomLeft" state="frozen"/>
      <selection activeCell="B1" sqref="B1"/>
      <selection pane="bottomLeft" activeCell="C9" sqref="C9:C30"/>
    </sheetView>
  </sheetViews>
  <sheetFormatPr baseColWidth="10" defaultColWidth="35.6328125" defaultRowHeight="14.5" x14ac:dyDescent="0.35"/>
  <cols>
    <col min="1" max="16384" width="35.6328125" style="3"/>
  </cols>
  <sheetData>
    <row r="1" spans="1:42" x14ac:dyDescent="0.35">
      <c r="A1" s="29" t="s">
        <v>12</v>
      </c>
      <c r="B1" s="30"/>
      <c r="C1" s="31"/>
      <c r="D1" s="39" t="s">
        <v>14</v>
      </c>
      <c r="E1" s="30"/>
      <c r="F1" s="37"/>
      <c r="H1" s="17"/>
      <c r="I1" s="17"/>
      <c r="N1" s="17"/>
      <c r="O1" s="17"/>
    </row>
    <row r="2" spans="1:42" ht="17" customHeight="1" x14ac:dyDescent="0.35">
      <c r="A2" s="32"/>
      <c r="B2" s="33"/>
      <c r="C2" s="34"/>
      <c r="D2" s="40"/>
      <c r="E2" s="33"/>
      <c r="F2" s="35"/>
      <c r="N2" s="17"/>
      <c r="O2" s="17"/>
    </row>
    <row r="3" spans="1:42" x14ac:dyDescent="0.35">
      <c r="A3" s="1" t="s">
        <v>1</v>
      </c>
      <c r="B3" s="1" t="s">
        <v>0</v>
      </c>
      <c r="C3" s="11" t="s">
        <v>7</v>
      </c>
      <c r="D3" s="12" t="s">
        <v>8</v>
      </c>
      <c r="E3" s="1" t="s">
        <v>9</v>
      </c>
      <c r="F3" s="1" t="s">
        <v>10</v>
      </c>
      <c r="H3"/>
      <c r="I3"/>
      <c r="J3"/>
      <c r="K3"/>
    </row>
    <row r="4" spans="1:42" x14ac:dyDescent="0.35">
      <c r="A4" s="4">
        <v>96099</v>
      </c>
      <c r="B4" s="5">
        <v>22</v>
      </c>
      <c r="C4" s="10">
        <v>4.2000000000000003E-2</v>
      </c>
      <c r="D4" s="13">
        <f>IF(NOT(A4=0),PMT(C4,B4,-A4),0)</f>
        <v>6777.6747821281433</v>
      </c>
      <c r="E4" s="6">
        <f>SUM(C9:C38)</f>
        <v>53009.84520681914</v>
      </c>
      <c r="F4" s="6">
        <f>SUM(D9:D38)</f>
        <v>149108.84520681915</v>
      </c>
    </row>
    <row r="6" spans="1:42" ht="14.5" customHeight="1" x14ac:dyDescent="0.35">
      <c r="A6" s="35" t="s">
        <v>13</v>
      </c>
      <c r="B6" s="36"/>
      <c r="C6" s="36"/>
      <c r="D6" s="36"/>
      <c r="E6" s="36"/>
      <c r="F6" s="32"/>
    </row>
    <row r="7" spans="1:42" ht="14.5" customHeight="1" x14ac:dyDescent="0.35">
      <c r="A7" s="37"/>
      <c r="B7" s="38"/>
      <c r="C7" s="38"/>
      <c r="D7" s="38"/>
      <c r="E7" s="38"/>
      <c r="F7" s="29"/>
    </row>
    <row r="8" spans="1:42" x14ac:dyDescent="0.35">
      <c r="A8" s="2" t="s">
        <v>11</v>
      </c>
      <c r="B8" s="2" t="s">
        <v>6</v>
      </c>
      <c r="C8" s="2" t="s">
        <v>4</v>
      </c>
      <c r="D8" s="2" t="s">
        <v>3</v>
      </c>
      <c r="E8" s="2" t="s">
        <v>2</v>
      </c>
      <c r="F8" s="2" t="s">
        <v>5</v>
      </c>
    </row>
    <row r="9" spans="1:42" x14ac:dyDescent="0.35">
      <c r="A9" s="8">
        <f>IFERROR(IF(B$4="","",1),"")</f>
        <v>1</v>
      </c>
      <c r="B9" s="9">
        <f>IF(A9="","",A$4)</f>
        <v>96099</v>
      </c>
      <c r="C9" s="9">
        <f>IF(A9="","",B9*$C$4)</f>
        <v>4036.1580000000004</v>
      </c>
      <c r="D9" s="7">
        <f>IF(A9="","",(IF((A$4-(D$4-C9))&lt;0,D$4+(((A$4-(D$4-C9)))+C9),D$4)))</f>
        <v>6777.6747821281433</v>
      </c>
      <c r="E9" s="7">
        <f>IF(A9="","",IF(NOT(A$4=0),D9-C9,0))</f>
        <v>2741.5167821281429</v>
      </c>
      <c r="F9" s="9">
        <f>IF(A9="","",B9-E9)</f>
        <v>93357.483217871864</v>
      </c>
      <c r="J9" s="28" t="s">
        <v>20</v>
      </c>
      <c r="K9" s="28"/>
      <c r="L9" s="28"/>
      <c r="M9" s="28"/>
      <c r="AP9" s="27">
        <f>IF(A9="","",A$4)</f>
        <v>96099</v>
      </c>
    </row>
    <row r="10" spans="1:42" x14ac:dyDescent="0.35">
      <c r="A10" s="8">
        <f t="shared" ref="A10:A38" si="0">IFERROR(IF(A9+1&lt;=$B$4,A9+1,""),"")</f>
        <v>2</v>
      </c>
      <c r="B10" s="9">
        <f t="shared" ref="B10:B21" si="1">IF(A10="","",F9)</f>
        <v>93357.483217871864</v>
      </c>
      <c r="C10" s="9">
        <f t="shared" ref="C10:C38" si="2">IF(A10="","",B10*$C$4)</f>
        <v>3921.0142951506186</v>
      </c>
      <c r="D10" s="7">
        <f t="shared" ref="D10:D38" si="3">IF(A10="","",(IF((A$4-(D$4-C10))&lt;0,D$4+(((A$4-(D$4-C10)))+C10),D$4)))</f>
        <v>6777.6747821281433</v>
      </c>
      <c r="E10" s="7">
        <f t="shared" ref="E10:E20" si="4">IF(A10="","",D10-C10)</f>
        <v>2856.6604869775247</v>
      </c>
      <c r="F10" s="9">
        <f t="shared" ref="F10:F20" si="5">IF(A10="","",B10-E10)</f>
        <v>90500.822730894346</v>
      </c>
      <c r="J10" s="28"/>
      <c r="K10" s="28"/>
      <c r="L10" s="28"/>
      <c r="M10" s="28"/>
      <c r="AP10" s="27">
        <f t="shared" ref="AP10:AP38" si="6">IF(A10="","",A$4)</f>
        <v>96099</v>
      </c>
    </row>
    <row r="11" spans="1:42" x14ac:dyDescent="0.35">
      <c r="A11" s="8">
        <f t="shared" si="0"/>
        <v>3</v>
      </c>
      <c r="B11" s="9">
        <f t="shared" si="1"/>
        <v>90500.822730894346</v>
      </c>
      <c r="C11" s="9">
        <f t="shared" si="2"/>
        <v>3801.0345546975627</v>
      </c>
      <c r="D11" s="7">
        <f t="shared" si="3"/>
        <v>6777.6747821281433</v>
      </c>
      <c r="E11" s="7">
        <f t="shared" si="4"/>
        <v>2976.6402274305806</v>
      </c>
      <c r="F11" s="9">
        <f t="shared" si="5"/>
        <v>87524.182503463759</v>
      </c>
      <c r="AP11" s="27">
        <f t="shared" si="6"/>
        <v>96099</v>
      </c>
    </row>
    <row r="12" spans="1:42" x14ac:dyDescent="0.35">
      <c r="A12" s="8">
        <f t="shared" si="0"/>
        <v>4</v>
      </c>
      <c r="B12" s="9">
        <f t="shared" si="1"/>
        <v>87524.182503463759</v>
      </c>
      <c r="C12" s="9">
        <f t="shared" si="2"/>
        <v>3676.0156651454781</v>
      </c>
      <c r="D12" s="7">
        <f t="shared" si="3"/>
        <v>6777.6747821281433</v>
      </c>
      <c r="E12" s="7">
        <f t="shared" si="4"/>
        <v>3101.6591169826652</v>
      </c>
      <c r="F12" s="9">
        <f t="shared" si="5"/>
        <v>84422.523386481087</v>
      </c>
      <c r="AP12" s="27">
        <f t="shared" si="6"/>
        <v>96099</v>
      </c>
    </row>
    <row r="13" spans="1:42" x14ac:dyDescent="0.35">
      <c r="A13" s="8">
        <f t="shared" si="0"/>
        <v>5</v>
      </c>
      <c r="B13" s="9">
        <f t="shared" si="1"/>
        <v>84422.523386481087</v>
      </c>
      <c r="C13" s="9">
        <f t="shared" si="2"/>
        <v>3545.7459822322057</v>
      </c>
      <c r="D13" s="7">
        <f t="shared" si="3"/>
        <v>6777.6747821281433</v>
      </c>
      <c r="E13" s="7">
        <f t="shared" si="4"/>
        <v>3231.9287998959376</v>
      </c>
      <c r="F13" s="9">
        <f t="shared" si="5"/>
        <v>81190.594586585154</v>
      </c>
      <c r="AJ13" s="3">
        <f>IFERROR(IF(B$4="","",0),"")</f>
        <v>0</v>
      </c>
      <c r="AP13" s="27">
        <f t="shared" si="6"/>
        <v>96099</v>
      </c>
    </row>
    <row r="14" spans="1:42" x14ac:dyDescent="0.35">
      <c r="A14" s="8">
        <f t="shared" si="0"/>
        <v>6</v>
      </c>
      <c r="B14" s="9">
        <f t="shared" si="1"/>
        <v>81190.594586585154</v>
      </c>
      <c r="C14" s="9">
        <f t="shared" si="2"/>
        <v>3410.0049726365764</v>
      </c>
      <c r="D14" s="7">
        <f t="shared" si="3"/>
        <v>6777.6747821281433</v>
      </c>
      <c r="E14" s="7">
        <f t="shared" si="4"/>
        <v>3367.6698094915669</v>
      </c>
      <c r="F14" s="9">
        <f t="shared" si="5"/>
        <v>77822.924777093591</v>
      </c>
      <c r="AJ14" s="3">
        <f>IFERROR(IF(AJ13+1&lt;=$B$4,AJ13+1,""),"")</f>
        <v>1</v>
      </c>
      <c r="AP14" s="27">
        <f t="shared" si="6"/>
        <v>96099</v>
      </c>
    </row>
    <row r="15" spans="1:42" x14ac:dyDescent="0.35">
      <c r="A15" s="8">
        <f t="shared" si="0"/>
        <v>7</v>
      </c>
      <c r="B15" s="9">
        <f t="shared" si="1"/>
        <v>77822.924777093591</v>
      </c>
      <c r="C15" s="9">
        <f t="shared" si="2"/>
        <v>3268.562840637931</v>
      </c>
      <c r="D15" s="7">
        <f t="shared" si="3"/>
        <v>6777.6747821281433</v>
      </c>
      <c r="E15" s="7">
        <f t="shared" si="4"/>
        <v>3509.1119414902123</v>
      </c>
      <c r="F15" s="9">
        <f t="shared" si="5"/>
        <v>74313.812835603385</v>
      </c>
      <c r="AJ15" s="3">
        <f t="shared" ref="AJ15:AJ43" si="7">IFERROR(IF(AJ14+1&lt;=$B$4,AJ14+1,""),"")</f>
        <v>2</v>
      </c>
      <c r="AP15" s="27">
        <f t="shared" si="6"/>
        <v>96099</v>
      </c>
    </row>
    <row r="16" spans="1:42" x14ac:dyDescent="0.35">
      <c r="A16" s="8">
        <f t="shared" si="0"/>
        <v>8</v>
      </c>
      <c r="B16" s="9">
        <f t="shared" si="1"/>
        <v>74313.812835603385</v>
      </c>
      <c r="C16" s="9">
        <f t="shared" si="2"/>
        <v>3121.1801390953424</v>
      </c>
      <c r="D16" s="7">
        <f t="shared" si="3"/>
        <v>6777.6747821281433</v>
      </c>
      <c r="E16" s="7">
        <f t="shared" si="4"/>
        <v>3656.4946430328009</v>
      </c>
      <c r="F16" s="9">
        <f t="shared" si="5"/>
        <v>70657.318192570587</v>
      </c>
      <c r="AJ16" s="3">
        <f t="shared" si="7"/>
        <v>3</v>
      </c>
      <c r="AP16" s="27">
        <f t="shared" si="6"/>
        <v>96099</v>
      </c>
    </row>
    <row r="17" spans="1:42" x14ac:dyDescent="0.35">
      <c r="A17" s="8">
        <f t="shared" si="0"/>
        <v>9</v>
      </c>
      <c r="B17" s="9">
        <f t="shared" si="1"/>
        <v>70657.318192570587</v>
      </c>
      <c r="C17" s="9">
        <f t="shared" si="2"/>
        <v>2967.6073640879649</v>
      </c>
      <c r="D17" s="7">
        <f t="shared" si="3"/>
        <v>6777.6747821281433</v>
      </c>
      <c r="E17" s="7">
        <f t="shared" si="4"/>
        <v>3810.0674180401784</v>
      </c>
      <c r="F17" s="9">
        <f t="shared" si="5"/>
        <v>66847.250774530403</v>
      </c>
      <c r="AJ17" s="3">
        <f t="shared" si="7"/>
        <v>4</v>
      </c>
      <c r="AP17" s="27">
        <f t="shared" si="6"/>
        <v>96099</v>
      </c>
    </row>
    <row r="18" spans="1:42" x14ac:dyDescent="0.35">
      <c r="A18" s="8">
        <f t="shared" si="0"/>
        <v>10</v>
      </c>
      <c r="B18" s="9">
        <f t="shared" si="1"/>
        <v>66847.250774530403</v>
      </c>
      <c r="C18" s="9">
        <f t="shared" si="2"/>
        <v>2807.5845325302771</v>
      </c>
      <c r="D18" s="7">
        <f t="shared" si="3"/>
        <v>6777.6747821281433</v>
      </c>
      <c r="E18" s="7">
        <f t="shared" si="4"/>
        <v>3970.0902495978662</v>
      </c>
      <c r="F18" s="9">
        <f t="shared" si="5"/>
        <v>62877.160524932537</v>
      </c>
      <c r="AJ18" s="3">
        <f t="shared" si="7"/>
        <v>5</v>
      </c>
      <c r="AP18" s="27">
        <f t="shared" si="6"/>
        <v>96099</v>
      </c>
    </row>
    <row r="19" spans="1:42" x14ac:dyDescent="0.35">
      <c r="A19" s="8">
        <f t="shared" si="0"/>
        <v>11</v>
      </c>
      <c r="B19" s="9">
        <f t="shared" si="1"/>
        <v>62877.160524932537</v>
      </c>
      <c r="C19" s="9">
        <f t="shared" si="2"/>
        <v>2640.8407420471667</v>
      </c>
      <c r="D19" s="7">
        <f t="shared" si="3"/>
        <v>6777.6747821281433</v>
      </c>
      <c r="E19" s="7">
        <f t="shared" si="4"/>
        <v>4136.8340400809766</v>
      </c>
      <c r="F19" s="9">
        <f t="shared" si="5"/>
        <v>58740.326484851561</v>
      </c>
      <c r="AJ19" s="3">
        <f t="shared" si="7"/>
        <v>6</v>
      </c>
      <c r="AP19" s="27">
        <f t="shared" si="6"/>
        <v>96099</v>
      </c>
    </row>
    <row r="20" spans="1:42" x14ac:dyDescent="0.35">
      <c r="A20" s="8">
        <f t="shared" si="0"/>
        <v>12</v>
      </c>
      <c r="B20" s="9">
        <f t="shared" si="1"/>
        <v>58740.326484851561</v>
      </c>
      <c r="C20" s="9">
        <f t="shared" si="2"/>
        <v>2467.0937123637659</v>
      </c>
      <c r="D20" s="7">
        <f t="shared" si="3"/>
        <v>6777.6747821281433</v>
      </c>
      <c r="E20" s="7">
        <f t="shared" si="4"/>
        <v>4310.5810697643774</v>
      </c>
      <c r="F20" s="9">
        <f t="shared" si="5"/>
        <v>54429.745415087185</v>
      </c>
      <c r="AJ20" s="3">
        <f t="shared" si="7"/>
        <v>7</v>
      </c>
      <c r="AP20" s="27">
        <f t="shared" si="6"/>
        <v>96099</v>
      </c>
    </row>
    <row r="21" spans="1:42" x14ac:dyDescent="0.35">
      <c r="A21" s="8">
        <f t="shared" si="0"/>
        <v>13</v>
      </c>
      <c r="B21" s="9">
        <f t="shared" si="1"/>
        <v>54429.745415087185</v>
      </c>
      <c r="C21" s="9">
        <f t="shared" si="2"/>
        <v>2286.0493074336619</v>
      </c>
      <c r="D21" s="7">
        <f t="shared" si="3"/>
        <v>6777.6747821281433</v>
      </c>
      <c r="E21" s="7">
        <f t="shared" ref="E21:E38" si="8">IF(A21="","",D21-C21)</f>
        <v>4491.6254746944815</v>
      </c>
      <c r="F21" s="9">
        <f t="shared" ref="F21:F38" si="9">IF(A21="","",B21-E21)</f>
        <v>49938.119940392702</v>
      </c>
      <c r="AJ21" s="3">
        <f t="shared" si="7"/>
        <v>8</v>
      </c>
      <c r="AP21" s="27">
        <f t="shared" si="6"/>
        <v>96099</v>
      </c>
    </row>
    <row r="22" spans="1:42" x14ac:dyDescent="0.35">
      <c r="A22" s="8">
        <f t="shared" si="0"/>
        <v>14</v>
      </c>
      <c r="B22" s="9">
        <f t="shared" ref="B22:B38" si="10">IF(A22="","",F21)</f>
        <v>49938.119940392702</v>
      </c>
      <c r="C22" s="9">
        <f t="shared" si="2"/>
        <v>2097.4010374964937</v>
      </c>
      <c r="D22" s="7">
        <f t="shared" si="3"/>
        <v>6777.6747821281433</v>
      </c>
      <c r="E22" s="7">
        <f t="shared" si="8"/>
        <v>4680.2737446316496</v>
      </c>
      <c r="F22" s="9">
        <f t="shared" si="9"/>
        <v>45257.846195761056</v>
      </c>
      <c r="AJ22" s="3">
        <f t="shared" si="7"/>
        <v>9</v>
      </c>
      <c r="AP22" s="27">
        <f t="shared" si="6"/>
        <v>96099</v>
      </c>
    </row>
    <row r="23" spans="1:42" x14ac:dyDescent="0.35">
      <c r="A23" s="8">
        <f t="shared" si="0"/>
        <v>15</v>
      </c>
      <c r="B23" s="9">
        <f t="shared" si="10"/>
        <v>45257.846195761056</v>
      </c>
      <c r="C23" s="9">
        <f t="shared" si="2"/>
        <v>1900.8295402219644</v>
      </c>
      <c r="D23" s="7">
        <f t="shared" si="3"/>
        <v>6777.6747821281433</v>
      </c>
      <c r="E23" s="7">
        <f t="shared" si="8"/>
        <v>4876.8452419061787</v>
      </c>
      <c r="F23" s="9">
        <f t="shared" si="9"/>
        <v>40381.000953854877</v>
      </c>
      <c r="AJ23" s="3">
        <f t="shared" si="7"/>
        <v>10</v>
      </c>
      <c r="AP23" s="27">
        <f t="shared" si="6"/>
        <v>96099</v>
      </c>
    </row>
    <row r="24" spans="1:42" x14ac:dyDescent="0.35">
      <c r="A24" s="8">
        <f t="shared" si="0"/>
        <v>16</v>
      </c>
      <c r="B24" s="9">
        <f t="shared" si="10"/>
        <v>40381.000953854877</v>
      </c>
      <c r="C24" s="9">
        <f t="shared" si="2"/>
        <v>1696.0020400619048</v>
      </c>
      <c r="D24" s="7">
        <f t="shared" si="3"/>
        <v>6777.6747821281433</v>
      </c>
      <c r="E24" s="7">
        <f t="shared" si="8"/>
        <v>5081.6727420662382</v>
      </c>
      <c r="F24" s="9">
        <f t="shared" si="9"/>
        <v>35299.328211788641</v>
      </c>
      <c r="AJ24" s="3">
        <f t="shared" si="7"/>
        <v>11</v>
      </c>
      <c r="AP24" s="27">
        <f t="shared" si="6"/>
        <v>96099</v>
      </c>
    </row>
    <row r="25" spans="1:42" x14ac:dyDescent="0.35">
      <c r="A25" s="8">
        <f t="shared" si="0"/>
        <v>17</v>
      </c>
      <c r="B25" s="9">
        <f t="shared" si="10"/>
        <v>35299.328211788641</v>
      </c>
      <c r="C25" s="9">
        <f t="shared" si="2"/>
        <v>1482.5717848951231</v>
      </c>
      <c r="D25" s="7">
        <f t="shared" si="3"/>
        <v>6777.6747821281433</v>
      </c>
      <c r="E25" s="7">
        <f t="shared" si="8"/>
        <v>5295.1029972330198</v>
      </c>
      <c r="F25" s="9">
        <f t="shared" si="9"/>
        <v>30004.225214555619</v>
      </c>
      <c r="AJ25" s="3">
        <f t="shared" si="7"/>
        <v>12</v>
      </c>
      <c r="AP25" s="27">
        <f t="shared" si="6"/>
        <v>96099</v>
      </c>
    </row>
    <row r="26" spans="1:42" x14ac:dyDescent="0.35">
      <c r="A26" s="8">
        <f t="shared" si="0"/>
        <v>18</v>
      </c>
      <c r="B26" s="9">
        <f t="shared" si="10"/>
        <v>30004.225214555619</v>
      </c>
      <c r="C26" s="9">
        <f t="shared" si="2"/>
        <v>1260.1774590113362</v>
      </c>
      <c r="D26" s="7">
        <f t="shared" si="3"/>
        <v>6777.6747821281433</v>
      </c>
      <c r="E26" s="7">
        <f t="shared" si="8"/>
        <v>5517.4973231168069</v>
      </c>
      <c r="F26" s="9">
        <f t="shared" si="9"/>
        <v>24486.727891438812</v>
      </c>
      <c r="AJ26" s="3">
        <f t="shared" si="7"/>
        <v>13</v>
      </c>
      <c r="AP26" s="27">
        <f t="shared" si="6"/>
        <v>96099</v>
      </c>
    </row>
    <row r="27" spans="1:42" x14ac:dyDescent="0.35">
      <c r="A27" s="8">
        <f t="shared" si="0"/>
        <v>19</v>
      </c>
      <c r="B27" s="9">
        <f t="shared" si="10"/>
        <v>24486.727891438812</v>
      </c>
      <c r="C27" s="9">
        <f t="shared" si="2"/>
        <v>1028.4425714404301</v>
      </c>
      <c r="D27" s="7">
        <f t="shared" si="3"/>
        <v>6777.6747821281433</v>
      </c>
      <c r="E27" s="7">
        <f t="shared" si="8"/>
        <v>5749.2322106877127</v>
      </c>
      <c r="F27" s="9">
        <f t="shared" si="9"/>
        <v>18737.495680751097</v>
      </c>
      <c r="AJ27" s="3">
        <f t="shared" si="7"/>
        <v>14</v>
      </c>
      <c r="AP27" s="27">
        <f t="shared" si="6"/>
        <v>96099</v>
      </c>
    </row>
    <row r="28" spans="1:42" x14ac:dyDescent="0.35">
      <c r="A28" s="8">
        <f t="shared" si="0"/>
        <v>20</v>
      </c>
      <c r="B28" s="9">
        <f t="shared" si="10"/>
        <v>18737.495680751097</v>
      </c>
      <c r="C28" s="9">
        <f t="shared" si="2"/>
        <v>786.97481859154618</v>
      </c>
      <c r="D28" s="7">
        <f t="shared" si="3"/>
        <v>6777.6747821281433</v>
      </c>
      <c r="E28" s="7">
        <f t="shared" si="8"/>
        <v>5990.6999635365974</v>
      </c>
      <c r="F28" s="9">
        <f t="shared" si="9"/>
        <v>12746.7957172145</v>
      </c>
      <c r="AJ28" s="3">
        <f t="shared" si="7"/>
        <v>15</v>
      </c>
      <c r="AP28" s="27">
        <f t="shared" si="6"/>
        <v>96099</v>
      </c>
    </row>
    <row r="29" spans="1:42" x14ac:dyDescent="0.35">
      <c r="A29" s="8">
        <f t="shared" si="0"/>
        <v>21</v>
      </c>
      <c r="B29" s="9">
        <f t="shared" si="10"/>
        <v>12746.7957172145</v>
      </c>
      <c r="C29" s="9">
        <f t="shared" si="2"/>
        <v>535.36542012300902</v>
      </c>
      <c r="D29" s="7">
        <f t="shared" si="3"/>
        <v>6777.6747821281433</v>
      </c>
      <c r="E29" s="7">
        <f t="shared" si="8"/>
        <v>6242.3093620051341</v>
      </c>
      <c r="F29" s="9">
        <f t="shared" si="9"/>
        <v>6504.4863552093657</v>
      </c>
      <c r="AJ29" s="3">
        <f t="shared" si="7"/>
        <v>16</v>
      </c>
      <c r="AP29" s="27">
        <f t="shared" si="6"/>
        <v>96099</v>
      </c>
    </row>
    <row r="30" spans="1:42" x14ac:dyDescent="0.35">
      <c r="A30" s="8">
        <f t="shared" si="0"/>
        <v>22</v>
      </c>
      <c r="B30" s="9">
        <f t="shared" si="10"/>
        <v>6504.4863552093657</v>
      </c>
      <c r="C30" s="9">
        <f t="shared" si="2"/>
        <v>273.18842691879337</v>
      </c>
      <c r="D30" s="7">
        <f t="shared" si="3"/>
        <v>6777.6747821281433</v>
      </c>
      <c r="E30" s="7">
        <f t="shared" si="8"/>
        <v>6504.4863552093502</v>
      </c>
      <c r="F30" s="9">
        <f t="shared" si="9"/>
        <v>1.546140993013978E-11</v>
      </c>
      <c r="AJ30" s="3">
        <f t="shared" si="7"/>
        <v>17</v>
      </c>
      <c r="AP30" s="27">
        <f t="shared" si="6"/>
        <v>96099</v>
      </c>
    </row>
    <row r="31" spans="1:42" x14ac:dyDescent="0.35">
      <c r="A31" s="8" t="str">
        <f t="shared" si="0"/>
        <v/>
      </c>
      <c r="B31" s="9" t="str">
        <f t="shared" si="10"/>
        <v/>
      </c>
      <c r="C31" s="9" t="str">
        <f t="shared" si="2"/>
        <v/>
      </c>
      <c r="D31" s="7" t="str">
        <f t="shared" si="3"/>
        <v/>
      </c>
      <c r="E31" s="7" t="str">
        <f t="shared" si="8"/>
        <v/>
      </c>
      <c r="F31" s="9" t="str">
        <f t="shared" si="9"/>
        <v/>
      </c>
      <c r="AJ31" s="3">
        <f t="shared" si="7"/>
        <v>18</v>
      </c>
      <c r="AP31" s="27" t="str">
        <f t="shared" si="6"/>
        <v/>
      </c>
    </row>
    <row r="32" spans="1:42" x14ac:dyDescent="0.35">
      <c r="A32" s="8" t="str">
        <f t="shared" si="0"/>
        <v/>
      </c>
      <c r="B32" s="9" t="str">
        <f t="shared" si="10"/>
        <v/>
      </c>
      <c r="C32" s="9" t="str">
        <f t="shared" si="2"/>
        <v/>
      </c>
      <c r="D32" s="7" t="str">
        <f t="shared" si="3"/>
        <v/>
      </c>
      <c r="E32" s="7" t="str">
        <f t="shared" si="8"/>
        <v/>
      </c>
      <c r="F32" s="9" t="str">
        <f t="shared" si="9"/>
        <v/>
      </c>
      <c r="J32" s="28" t="s">
        <v>21</v>
      </c>
      <c r="K32" s="28"/>
      <c r="L32" s="28"/>
      <c r="M32" s="28"/>
      <c r="AJ32" s="3">
        <f t="shared" si="7"/>
        <v>19</v>
      </c>
      <c r="AP32" s="27" t="str">
        <f t="shared" si="6"/>
        <v/>
      </c>
    </row>
    <row r="33" spans="1:42" x14ac:dyDescent="0.35">
      <c r="A33" s="8" t="str">
        <f t="shared" si="0"/>
        <v/>
      </c>
      <c r="B33" s="9" t="str">
        <f t="shared" si="10"/>
        <v/>
      </c>
      <c r="C33" s="9" t="str">
        <f t="shared" si="2"/>
        <v/>
      </c>
      <c r="D33" s="7" t="str">
        <f t="shared" si="3"/>
        <v/>
      </c>
      <c r="E33" s="7" t="str">
        <f t="shared" si="8"/>
        <v/>
      </c>
      <c r="F33" s="9" t="str">
        <f t="shared" si="9"/>
        <v/>
      </c>
      <c r="J33" s="28"/>
      <c r="K33" s="28"/>
      <c r="L33" s="28"/>
      <c r="M33" s="28"/>
      <c r="AJ33" s="3">
        <f t="shared" si="7"/>
        <v>20</v>
      </c>
      <c r="AP33" s="27" t="str">
        <f t="shared" si="6"/>
        <v/>
      </c>
    </row>
    <row r="34" spans="1:42" x14ac:dyDescent="0.35">
      <c r="A34" s="8" t="str">
        <f t="shared" si="0"/>
        <v/>
      </c>
      <c r="B34" s="9" t="str">
        <f t="shared" si="10"/>
        <v/>
      </c>
      <c r="C34" s="9" t="str">
        <f t="shared" si="2"/>
        <v/>
      </c>
      <c r="D34" s="7" t="str">
        <f t="shared" si="3"/>
        <v/>
      </c>
      <c r="E34" s="7" t="str">
        <f t="shared" si="8"/>
        <v/>
      </c>
      <c r="F34" s="9" t="str">
        <f t="shared" si="9"/>
        <v/>
      </c>
      <c r="AJ34" s="3">
        <f t="shared" si="7"/>
        <v>21</v>
      </c>
      <c r="AP34" s="27" t="str">
        <f t="shared" si="6"/>
        <v/>
      </c>
    </row>
    <row r="35" spans="1:42" x14ac:dyDescent="0.35">
      <c r="A35" s="8" t="str">
        <f t="shared" si="0"/>
        <v/>
      </c>
      <c r="B35" s="9" t="str">
        <f t="shared" si="10"/>
        <v/>
      </c>
      <c r="C35" s="9" t="str">
        <f t="shared" si="2"/>
        <v/>
      </c>
      <c r="D35" s="7" t="str">
        <f t="shared" si="3"/>
        <v/>
      </c>
      <c r="E35" s="7" t="str">
        <f t="shared" si="8"/>
        <v/>
      </c>
      <c r="F35" s="9" t="str">
        <f t="shared" si="9"/>
        <v/>
      </c>
      <c r="AJ35" s="3">
        <f t="shared" si="7"/>
        <v>22</v>
      </c>
      <c r="AP35" s="27" t="str">
        <f t="shared" si="6"/>
        <v/>
      </c>
    </row>
    <row r="36" spans="1:42" x14ac:dyDescent="0.35">
      <c r="A36" s="8" t="str">
        <f t="shared" si="0"/>
        <v/>
      </c>
      <c r="B36" s="9" t="str">
        <f t="shared" si="10"/>
        <v/>
      </c>
      <c r="C36" s="9" t="str">
        <f t="shared" si="2"/>
        <v/>
      </c>
      <c r="D36" s="7" t="str">
        <f t="shared" si="3"/>
        <v/>
      </c>
      <c r="E36" s="7" t="str">
        <f t="shared" si="8"/>
        <v/>
      </c>
      <c r="F36" s="9" t="str">
        <f t="shared" si="9"/>
        <v/>
      </c>
      <c r="AJ36" s="3" t="str">
        <f t="shared" si="7"/>
        <v/>
      </c>
      <c r="AP36" s="27" t="str">
        <f t="shared" si="6"/>
        <v/>
      </c>
    </row>
    <row r="37" spans="1:42" x14ac:dyDescent="0.35">
      <c r="A37" s="8" t="str">
        <f t="shared" si="0"/>
        <v/>
      </c>
      <c r="B37" s="9" t="str">
        <f t="shared" si="10"/>
        <v/>
      </c>
      <c r="C37" s="9" t="str">
        <f t="shared" si="2"/>
        <v/>
      </c>
      <c r="D37" s="7" t="str">
        <f t="shared" si="3"/>
        <v/>
      </c>
      <c r="E37" s="7" t="str">
        <f t="shared" si="8"/>
        <v/>
      </c>
      <c r="F37" s="9" t="str">
        <f t="shared" si="9"/>
        <v/>
      </c>
      <c r="AJ37" s="3" t="str">
        <f t="shared" si="7"/>
        <v/>
      </c>
      <c r="AP37" s="27" t="str">
        <f t="shared" si="6"/>
        <v/>
      </c>
    </row>
    <row r="38" spans="1:42" x14ac:dyDescent="0.35">
      <c r="A38" s="8" t="str">
        <f t="shared" si="0"/>
        <v/>
      </c>
      <c r="B38" s="9" t="str">
        <f t="shared" si="10"/>
        <v/>
      </c>
      <c r="C38" s="9" t="str">
        <f t="shared" si="2"/>
        <v/>
      </c>
      <c r="D38" s="7" t="str">
        <f t="shared" si="3"/>
        <v/>
      </c>
      <c r="E38" s="7" t="str">
        <f t="shared" si="8"/>
        <v/>
      </c>
      <c r="F38" s="9" t="str">
        <f t="shared" si="9"/>
        <v/>
      </c>
      <c r="AJ38" s="3" t="str">
        <f t="shared" si="7"/>
        <v/>
      </c>
      <c r="AP38" s="27" t="str">
        <f t="shared" si="6"/>
        <v/>
      </c>
    </row>
    <row r="39" spans="1:42" x14ac:dyDescent="0.35">
      <c r="AJ39" s="3" t="str">
        <f t="shared" si="7"/>
        <v/>
      </c>
    </row>
    <row r="40" spans="1:42" x14ac:dyDescent="0.35">
      <c r="AJ40" s="3" t="str">
        <f t="shared" si="7"/>
        <v/>
      </c>
    </row>
    <row r="41" spans="1:42" x14ac:dyDescent="0.35">
      <c r="AJ41" s="3" t="str">
        <f t="shared" si="7"/>
        <v/>
      </c>
    </row>
    <row r="42" spans="1:42" x14ac:dyDescent="0.35">
      <c r="AJ42" s="3" t="str">
        <f t="shared" si="7"/>
        <v/>
      </c>
    </row>
    <row r="43" spans="1:42" x14ac:dyDescent="0.35">
      <c r="AJ43" s="3" t="str">
        <f t="shared" si="7"/>
        <v/>
      </c>
    </row>
  </sheetData>
  <mergeCells count="5">
    <mergeCell ref="J9:M10"/>
    <mergeCell ref="A1:C2"/>
    <mergeCell ref="A6:F7"/>
    <mergeCell ref="D1:F2"/>
    <mergeCell ref="J32:M33"/>
  </mergeCells>
  <conditionalFormatting sqref="A9:F38">
    <cfRule type="cellIs" dxfId="14" priority="8" operator="between">
      <formula>-1</formula>
      <formula>10000000000</formula>
    </cfRule>
  </conditionalFormatting>
  <conditionalFormatting sqref="A4:F4 A9:F38">
    <cfRule type="cellIs" dxfId="13" priority="3" operator="lessThan">
      <formula>-0.00001</formula>
    </cfRule>
  </conditionalFormatting>
  <conditionalFormatting sqref="F9:F38">
    <cfRule type="cellIs" dxfId="12" priority="2" operator="between">
      <formula>-0.009</formula>
      <formula>0.009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F24DE-9F16-4B5E-AE5A-06E6D6FF873B}">
  <sheetPr codeName="Feuil2"/>
  <dimension ref="A1:J382"/>
  <sheetViews>
    <sheetView showGridLines="0" zoomScale="55" zoomScaleNormal="55" workbookViewId="0">
      <pane ySplit="8" topLeftCell="A9" activePane="bottomLeft" state="frozen"/>
      <selection pane="bottomLeft" activeCell="E80" sqref="E80"/>
    </sheetView>
  </sheetViews>
  <sheetFormatPr baseColWidth="10" defaultColWidth="35.6328125" defaultRowHeight="14.5" x14ac:dyDescent="0.35"/>
  <cols>
    <col min="1" max="16384" width="35.6328125" style="3"/>
  </cols>
  <sheetData>
    <row r="1" spans="1:10" ht="14.5" customHeight="1" x14ac:dyDescent="0.35">
      <c r="A1" s="29" t="s">
        <v>12</v>
      </c>
      <c r="B1" s="30"/>
      <c r="C1" s="31"/>
      <c r="D1" s="41" t="s">
        <v>14</v>
      </c>
      <c r="E1" s="42"/>
      <c r="F1" s="43"/>
      <c r="G1"/>
    </row>
    <row r="2" spans="1:10" ht="14.5" customHeight="1" x14ac:dyDescent="0.35">
      <c r="A2" s="32"/>
      <c r="B2" s="33"/>
      <c r="C2" s="34"/>
      <c r="D2" s="44"/>
      <c r="E2" s="38"/>
      <c r="F2" s="29"/>
      <c r="G2"/>
    </row>
    <row r="3" spans="1:10" x14ac:dyDescent="0.35">
      <c r="A3" s="1" t="s">
        <v>1</v>
      </c>
      <c r="B3" s="1" t="s">
        <v>0</v>
      </c>
      <c r="C3" s="11" t="s">
        <v>7</v>
      </c>
      <c r="D3" s="1" t="s">
        <v>19</v>
      </c>
      <c r="E3" s="1" t="s">
        <v>9</v>
      </c>
      <c r="F3" s="1" t="s">
        <v>10</v>
      </c>
      <c r="G3"/>
    </row>
    <row r="4" spans="1:10" x14ac:dyDescent="0.35">
      <c r="A4" s="4">
        <v>98642</v>
      </c>
      <c r="B4" s="5">
        <v>30</v>
      </c>
      <c r="C4" s="10">
        <v>7.4999999999999997E-2</v>
      </c>
      <c r="D4" s="13">
        <f>IF(NOT(A4=0),A4/B4,0)</f>
        <v>3288.0666666666666</v>
      </c>
      <c r="E4" s="26">
        <f>SUM(C9:C38)</f>
        <v>114671.325</v>
      </c>
      <c r="F4" s="6">
        <f>SUM(D9:D38)</f>
        <v>213313.32499999998</v>
      </c>
      <c r="G4"/>
    </row>
    <row r="5" spans="1:10" x14ac:dyDescent="0.35">
      <c r="C5" s="15"/>
    </row>
    <row r="6" spans="1:10" ht="14.5" customHeight="1" x14ac:dyDescent="0.35">
      <c r="A6" s="35" t="s">
        <v>13</v>
      </c>
      <c r="B6" s="36"/>
      <c r="C6" s="36"/>
      <c r="D6" s="36"/>
      <c r="E6" s="36"/>
      <c r="F6" s="36"/>
    </row>
    <row r="7" spans="1:10" ht="14.5" customHeight="1" x14ac:dyDescent="0.35">
      <c r="A7" s="37"/>
      <c r="B7" s="38"/>
      <c r="C7" s="38"/>
      <c r="D7" s="38"/>
      <c r="E7" s="38"/>
      <c r="F7" s="38"/>
    </row>
    <row r="8" spans="1:10" x14ac:dyDescent="0.35">
      <c r="A8" s="2" t="s">
        <v>11</v>
      </c>
      <c r="B8" s="2" t="s">
        <v>6</v>
      </c>
      <c r="C8" s="2" t="s">
        <v>4</v>
      </c>
      <c r="D8" s="2" t="s">
        <v>3</v>
      </c>
      <c r="E8" s="2" t="s">
        <v>2</v>
      </c>
      <c r="F8" s="2" t="s">
        <v>5</v>
      </c>
      <c r="H8" s="18"/>
      <c r="I8" s="18"/>
    </row>
    <row r="9" spans="1:10" x14ac:dyDescent="0.35">
      <c r="A9" s="8">
        <v>1</v>
      </c>
      <c r="B9" s="9">
        <f>A4</f>
        <v>98642</v>
      </c>
      <c r="C9" s="9">
        <f>IF(A9="","",B9*$C$4)</f>
        <v>7398.15</v>
      </c>
      <c r="D9" s="7">
        <f>IF(A9="","",E9+C9)</f>
        <v>10686.216666666667</v>
      </c>
      <c r="E9" s="7">
        <f>IF(A9="","",IF(NOT(A$4=0),A$4/B$4,0))</f>
        <v>3288.0666666666666</v>
      </c>
      <c r="F9" s="9">
        <f t="shared" ref="F9:F38" si="0">IF(A9="","",B9-E9)</f>
        <v>95353.933333333334</v>
      </c>
      <c r="H9" s="18"/>
      <c r="I9" s="18"/>
    </row>
    <row r="10" spans="1:10" x14ac:dyDescent="0.35">
      <c r="A10" s="8">
        <f t="shared" ref="A10:A38" si="1">IFERROR(IF(A9+1&lt;=$B$4,A9+1,""),"")</f>
        <v>2</v>
      </c>
      <c r="B10" s="9">
        <f t="shared" ref="B10:B38" si="2">IF(A10="","",F9)</f>
        <v>95353.933333333334</v>
      </c>
      <c r="C10" s="9">
        <f t="shared" ref="C10:C38" si="3">IF(A10="","",ROUND(B10*$C$4,4))</f>
        <v>7151.5450000000001</v>
      </c>
      <c r="D10" s="7">
        <f t="shared" ref="D10:D38" si="4">IF(A10="","",E10+C10)</f>
        <v>10439.611666666668</v>
      </c>
      <c r="E10" s="7">
        <f t="shared" ref="E10:E38" si="5">IF(A10="","",A$4/B$4)</f>
        <v>3288.0666666666666</v>
      </c>
      <c r="F10" s="9">
        <f t="shared" si="0"/>
        <v>92065.866666666669</v>
      </c>
      <c r="I10" s="18"/>
      <c r="J10" s="18"/>
    </row>
    <row r="11" spans="1:10" x14ac:dyDescent="0.35">
      <c r="A11" s="8">
        <f t="shared" si="1"/>
        <v>3</v>
      </c>
      <c r="B11" s="9">
        <f t="shared" si="2"/>
        <v>92065.866666666669</v>
      </c>
      <c r="C11" s="9">
        <f t="shared" si="3"/>
        <v>6904.94</v>
      </c>
      <c r="D11" s="7">
        <f t="shared" si="4"/>
        <v>10193.006666666666</v>
      </c>
      <c r="E11" s="7">
        <f t="shared" si="5"/>
        <v>3288.0666666666666</v>
      </c>
      <c r="F11" s="9">
        <f t="shared" si="0"/>
        <v>88777.8</v>
      </c>
      <c r="I11" s="18"/>
      <c r="J11" s="18"/>
    </row>
    <row r="12" spans="1:10" x14ac:dyDescent="0.35">
      <c r="A12" s="8">
        <f t="shared" si="1"/>
        <v>4</v>
      </c>
      <c r="B12" s="9">
        <f t="shared" si="2"/>
        <v>88777.8</v>
      </c>
      <c r="C12" s="9">
        <f t="shared" si="3"/>
        <v>6658.335</v>
      </c>
      <c r="D12" s="7">
        <f t="shared" si="4"/>
        <v>9946.4016666666666</v>
      </c>
      <c r="E12" s="7">
        <f t="shared" si="5"/>
        <v>3288.0666666666666</v>
      </c>
      <c r="F12" s="9">
        <f t="shared" si="0"/>
        <v>85489.733333333337</v>
      </c>
      <c r="I12" s="18"/>
      <c r="J12" s="18"/>
    </row>
    <row r="13" spans="1:10" x14ac:dyDescent="0.35">
      <c r="A13" s="8">
        <f t="shared" si="1"/>
        <v>5</v>
      </c>
      <c r="B13" s="9">
        <f t="shared" si="2"/>
        <v>85489.733333333337</v>
      </c>
      <c r="C13" s="9">
        <f t="shared" si="3"/>
        <v>6411.73</v>
      </c>
      <c r="D13" s="7">
        <f t="shared" si="4"/>
        <v>9699.7966666666653</v>
      </c>
      <c r="E13" s="7">
        <f t="shared" si="5"/>
        <v>3288.0666666666666</v>
      </c>
      <c r="F13" s="9">
        <f t="shared" si="0"/>
        <v>82201.666666666672</v>
      </c>
      <c r="I13" s="18"/>
      <c r="J13" s="18"/>
    </row>
    <row r="14" spans="1:10" x14ac:dyDescent="0.35">
      <c r="A14" s="8">
        <f t="shared" si="1"/>
        <v>6</v>
      </c>
      <c r="B14" s="9">
        <f t="shared" si="2"/>
        <v>82201.666666666672</v>
      </c>
      <c r="C14" s="9">
        <f t="shared" si="3"/>
        <v>6165.125</v>
      </c>
      <c r="D14" s="7">
        <f t="shared" si="4"/>
        <v>9453.1916666666657</v>
      </c>
      <c r="E14" s="7">
        <f t="shared" si="5"/>
        <v>3288.0666666666666</v>
      </c>
      <c r="F14" s="9">
        <f t="shared" si="0"/>
        <v>78913.600000000006</v>
      </c>
      <c r="I14" s="18"/>
      <c r="J14" s="18"/>
    </row>
    <row r="15" spans="1:10" x14ac:dyDescent="0.35">
      <c r="A15" s="8">
        <f t="shared" si="1"/>
        <v>7</v>
      </c>
      <c r="B15" s="9">
        <f t="shared" si="2"/>
        <v>78913.600000000006</v>
      </c>
      <c r="C15" s="9">
        <f t="shared" si="3"/>
        <v>5918.52</v>
      </c>
      <c r="D15" s="7">
        <f t="shared" si="4"/>
        <v>9206.5866666666661</v>
      </c>
      <c r="E15" s="7">
        <f t="shared" si="5"/>
        <v>3288.0666666666666</v>
      </c>
      <c r="F15" s="9">
        <f t="shared" si="0"/>
        <v>75625.53333333334</v>
      </c>
      <c r="I15" s="18"/>
      <c r="J15" s="18"/>
    </row>
    <row r="16" spans="1:10" x14ac:dyDescent="0.35">
      <c r="A16" s="8">
        <f t="shared" si="1"/>
        <v>8</v>
      </c>
      <c r="B16" s="9">
        <f t="shared" si="2"/>
        <v>75625.53333333334</v>
      </c>
      <c r="C16" s="9">
        <f t="shared" si="3"/>
        <v>5671.915</v>
      </c>
      <c r="D16" s="7">
        <f t="shared" si="4"/>
        <v>8959.9816666666666</v>
      </c>
      <c r="E16" s="7">
        <f t="shared" si="5"/>
        <v>3288.0666666666666</v>
      </c>
      <c r="F16" s="9">
        <f t="shared" si="0"/>
        <v>72337.466666666674</v>
      </c>
      <c r="I16" s="18"/>
      <c r="J16" s="18"/>
    </row>
    <row r="17" spans="1:10" x14ac:dyDescent="0.35">
      <c r="A17" s="8">
        <f t="shared" si="1"/>
        <v>9</v>
      </c>
      <c r="B17" s="9">
        <f t="shared" si="2"/>
        <v>72337.466666666674</v>
      </c>
      <c r="C17" s="9">
        <f t="shared" si="3"/>
        <v>5425.31</v>
      </c>
      <c r="D17" s="7">
        <f t="shared" si="4"/>
        <v>8713.376666666667</v>
      </c>
      <c r="E17" s="7">
        <f t="shared" si="5"/>
        <v>3288.0666666666666</v>
      </c>
      <c r="F17" s="9">
        <f t="shared" si="0"/>
        <v>69049.400000000009</v>
      </c>
      <c r="I17" s="18"/>
      <c r="J17" s="18"/>
    </row>
    <row r="18" spans="1:10" x14ac:dyDescent="0.35">
      <c r="A18" s="8">
        <f t="shared" si="1"/>
        <v>10</v>
      </c>
      <c r="B18" s="9">
        <f t="shared" si="2"/>
        <v>69049.400000000009</v>
      </c>
      <c r="C18" s="9">
        <f t="shared" si="3"/>
        <v>5178.7049999999999</v>
      </c>
      <c r="D18" s="7">
        <f t="shared" si="4"/>
        <v>8466.7716666666674</v>
      </c>
      <c r="E18" s="7">
        <f t="shared" si="5"/>
        <v>3288.0666666666666</v>
      </c>
      <c r="F18" s="9">
        <f t="shared" si="0"/>
        <v>65761.333333333343</v>
      </c>
      <c r="I18" s="18"/>
      <c r="J18" s="18"/>
    </row>
    <row r="19" spans="1:10" x14ac:dyDescent="0.35">
      <c r="A19" s="8">
        <f t="shared" si="1"/>
        <v>11</v>
      </c>
      <c r="B19" s="9">
        <f t="shared" si="2"/>
        <v>65761.333333333343</v>
      </c>
      <c r="C19" s="9">
        <f t="shared" si="3"/>
        <v>4932.1000000000004</v>
      </c>
      <c r="D19" s="7">
        <f t="shared" si="4"/>
        <v>8220.1666666666679</v>
      </c>
      <c r="E19" s="7">
        <f t="shared" si="5"/>
        <v>3288.0666666666666</v>
      </c>
      <c r="F19" s="9">
        <f t="shared" si="0"/>
        <v>62473.266666666677</v>
      </c>
      <c r="I19" s="18"/>
      <c r="J19" s="18"/>
    </row>
    <row r="20" spans="1:10" x14ac:dyDescent="0.35">
      <c r="A20" s="8">
        <f t="shared" si="1"/>
        <v>12</v>
      </c>
      <c r="B20" s="9">
        <f t="shared" si="2"/>
        <v>62473.266666666677</v>
      </c>
      <c r="C20" s="9">
        <f t="shared" si="3"/>
        <v>4685.4949999999999</v>
      </c>
      <c r="D20" s="7">
        <f t="shared" si="4"/>
        <v>7973.5616666666665</v>
      </c>
      <c r="E20" s="7">
        <f t="shared" si="5"/>
        <v>3288.0666666666666</v>
      </c>
      <c r="F20" s="9">
        <f t="shared" si="0"/>
        <v>59185.200000000012</v>
      </c>
      <c r="I20" s="18"/>
      <c r="J20" s="18"/>
    </row>
    <row r="21" spans="1:10" x14ac:dyDescent="0.35">
      <c r="A21" s="8">
        <f t="shared" si="1"/>
        <v>13</v>
      </c>
      <c r="B21" s="9">
        <f t="shared" si="2"/>
        <v>59185.200000000012</v>
      </c>
      <c r="C21" s="9">
        <f t="shared" si="3"/>
        <v>4438.8900000000003</v>
      </c>
      <c r="D21" s="7">
        <f t="shared" si="4"/>
        <v>7726.9566666666669</v>
      </c>
      <c r="E21" s="7">
        <f t="shared" si="5"/>
        <v>3288.0666666666666</v>
      </c>
      <c r="F21" s="9">
        <f t="shared" si="0"/>
        <v>55897.133333333346</v>
      </c>
      <c r="I21" s="18"/>
      <c r="J21" s="18"/>
    </row>
    <row r="22" spans="1:10" x14ac:dyDescent="0.35">
      <c r="A22" s="8">
        <f t="shared" si="1"/>
        <v>14</v>
      </c>
      <c r="B22" s="9">
        <f t="shared" si="2"/>
        <v>55897.133333333346</v>
      </c>
      <c r="C22" s="9">
        <f t="shared" si="3"/>
        <v>4192.2849999999999</v>
      </c>
      <c r="D22" s="7">
        <f t="shared" si="4"/>
        <v>7480.3516666666665</v>
      </c>
      <c r="E22" s="7">
        <f t="shared" si="5"/>
        <v>3288.0666666666666</v>
      </c>
      <c r="F22" s="9">
        <f t="shared" si="0"/>
        <v>52609.06666666668</v>
      </c>
      <c r="I22" s="18"/>
      <c r="J22" s="18"/>
    </row>
    <row r="23" spans="1:10" x14ac:dyDescent="0.35">
      <c r="A23" s="8">
        <f t="shared" si="1"/>
        <v>15</v>
      </c>
      <c r="B23" s="9">
        <f t="shared" si="2"/>
        <v>52609.06666666668</v>
      </c>
      <c r="C23" s="9">
        <f t="shared" si="3"/>
        <v>3945.68</v>
      </c>
      <c r="D23" s="7">
        <f t="shared" si="4"/>
        <v>7233.746666666666</v>
      </c>
      <c r="E23" s="7">
        <f t="shared" si="5"/>
        <v>3288.0666666666666</v>
      </c>
      <c r="F23" s="9">
        <f t="shared" si="0"/>
        <v>49321.000000000015</v>
      </c>
      <c r="I23" s="18"/>
      <c r="J23" s="18"/>
    </row>
    <row r="24" spans="1:10" x14ac:dyDescent="0.35">
      <c r="A24" s="8">
        <f t="shared" si="1"/>
        <v>16</v>
      </c>
      <c r="B24" s="9">
        <f t="shared" si="2"/>
        <v>49321.000000000015</v>
      </c>
      <c r="C24" s="9">
        <f t="shared" si="3"/>
        <v>3699.0749999999998</v>
      </c>
      <c r="D24" s="7">
        <f t="shared" si="4"/>
        <v>6987.1416666666664</v>
      </c>
      <c r="E24" s="7">
        <f t="shared" si="5"/>
        <v>3288.0666666666666</v>
      </c>
      <c r="F24" s="9">
        <f t="shared" si="0"/>
        <v>46032.933333333349</v>
      </c>
      <c r="I24" s="18"/>
      <c r="J24" s="18"/>
    </row>
    <row r="25" spans="1:10" x14ac:dyDescent="0.35">
      <c r="A25" s="8">
        <f t="shared" si="1"/>
        <v>17</v>
      </c>
      <c r="B25" s="9">
        <f t="shared" si="2"/>
        <v>46032.933333333349</v>
      </c>
      <c r="C25" s="9">
        <f t="shared" si="3"/>
        <v>3452.47</v>
      </c>
      <c r="D25" s="7">
        <f t="shared" si="4"/>
        <v>6740.5366666666669</v>
      </c>
      <c r="E25" s="7">
        <f t="shared" si="5"/>
        <v>3288.0666666666666</v>
      </c>
      <c r="F25" s="9">
        <f t="shared" si="0"/>
        <v>42744.866666666683</v>
      </c>
      <c r="I25" s="18"/>
      <c r="J25" s="18"/>
    </row>
    <row r="26" spans="1:10" x14ac:dyDescent="0.35">
      <c r="A26" s="8">
        <f t="shared" si="1"/>
        <v>18</v>
      </c>
      <c r="B26" s="9">
        <f t="shared" si="2"/>
        <v>42744.866666666683</v>
      </c>
      <c r="C26" s="9">
        <f t="shared" si="3"/>
        <v>3205.8649999999998</v>
      </c>
      <c r="D26" s="7">
        <f t="shared" si="4"/>
        <v>6493.9316666666664</v>
      </c>
      <c r="E26" s="7">
        <f t="shared" si="5"/>
        <v>3288.0666666666666</v>
      </c>
      <c r="F26" s="9">
        <f t="shared" si="0"/>
        <v>39456.800000000017</v>
      </c>
      <c r="I26" s="18"/>
      <c r="J26" s="18"/>
    </row>
    <row r="27" spans="1:10" x14ac:dyDescent="0.35">
      <c r="A27" s="8">
        <f t="shared" si="1"/>
        <v>19</v>
      </c>
      <c r="B27" s="9">
        <f t="shared" si="2"/>
        <v>39456.800000000017</v>
      </c>
      <c r="C27" s="9">
        <f t="shared" si="3"/>
        <v>2959.26</v>
      </c>
      <c r="D27" s="7">
        <f t="shared" si="4"/>
        <v>6247.3266666666668</v>
      </c>
      <c r="E27" s="7">
        <f t="shared" si="5"/>
        <v>3288.0666666666666</v>
      </c>
      <c r="F27" s="9">
        <f t="shared" si="0"/>
        <v>36168.733333333352</v>
      </c>
      <c r="I27" s="18"/>
      <c r="J27" s="18"/>
    </row>
    <row r="28" spans="1:10" x14ac:dyDescent="0.35">
      <c r="A28" s="8">
        <f t="shared" si="1"/>
        <v>20</v>
      </c>
      <c r="B28" s="9">
        <f t="shared" si="2"/>
        <v>36168.733333333352</v>
      </c>
      <c r="C28" s="9">
        <f t="shared" si="3"/>
        <v>2712.6550000000002</v>
      </c>
      <c r="D28" s="7">
        <f t="shared" si="4"/>
        <v>6000.7216666666664</v>
      </c>
      <c r="E28" s="7">
        <f t="shared" si="5"/>
        <v>3288.0666666666666</v>
      </c>
      <c r="F28" s="9">
        <f t="shared" si="0"/>
        <v>32880.666666666686</v>
      </c>
    </row>
    <row r="29" spans="1:10" x14ac:dyDescent="0.35">
      <c r="A29" s="8">
        <f t="shared" si="1"/>
        <v>21</v>
      </c>
      <c r="B29" s="9">
        <f t="shared" si="2"/>
        <v>32880.666666666686</v>
      </c>
      <c r="C29" s="9">
        <f t="shared" si="3"/>
        <v>2466.0500000000002</v>
      </c>
      <c r="D29" s="7">
        <f t="shared" si="4"/>
        <v>5754.1166666666668</v>
      </c>
      <c r="E29" s="7">
        <f t="shared" si="5"/>
        <v>3288.0666666666666</v>
      </c>
      <c r="F29" s="9">
        <f t="shared" si="0"/>
        <v>29592.60000000002</v>
      </c>
    </row>
    <row r="30" spans="1:10" x14ac:dyDescent="0.35">
      <c r="A30" s="8">
        <f t="shared" si="1"/>
        <v>22</v>
      </c>
      <c r="B30" s="9">
        <f t="shared" si="2"/>
        <v>29592.60000000002</v>
      </c>
      <c r="C30" s="9">
        <f t="shared" si="3"/>
        <v>2219.4450000000002</v>
      </c>
      <c r="D30" s="7">
        <f t="shared" si="4"/>
        <v>5507.5116666666672</v>
      </c>
      <c r="E30" s="7">
        <f t="shared" si="5"/>
        <v>3288.0666666666666</v>
      </c>
      <c r="F30" s="9">
        <f t="shared" si="0"/>
        <v>26304.533333333355</v>
      </c>
    </row>
    <row r="31" spans="1:10" x14ac:dyDescent="0.35">
      <c r="A31" s="8">
        <f t="shared" si="1"/>
        <v>23</v>
      </c>
      <c r="B31" s="9">
        <f t="shared" si="2"/>
        <v>26304.533333333355</v>
      </c>
      <c r="C31" s="9">
        <f t="shared" si="3"/>
        <v>1972.84</v>
      </c>
      <c r="D31" s="7">
        <f t="shared" si="4"/>
        <v>5260.9066666666668</v>
      </c>
      <c r="E31" s="7">
        <f t="shared" si="5"/>
        <v>3288.0666666666666</v>
      </c>
      <c r="F31" s="9">
        <f t="shared" si="0"/>
        <v>23016.466666666689</v>
      </c>
    </row>
    <row r="32" spans="1:10" x14ac:dyDescent="0.35">
      <c r="A32" s="8">
        <f t="shared" si="1"/>
        <v>24</v>
      </c>
      <c r="B32" s="9">
        <f t="shared" si="2"/>
        <v>23016.466666666689</v>
      </c>
      <c r="C32" s="9">
        <f t="shared" si="3"/>
        <v>1726.2349999999999</v>
      </c>
      <c r="D32" s="7">
        <f t="shared" si="4"/>
        <v>5014.3016666666663</v>
      </c>
      <c r="E32" s="7">
        <f t="shared" si="5"/>
        <v>3288.0666666666666</v>
      </c>
      <c r="F32" s="9">
        <f t="shared" si="0"/>
        <v>19728.400000000023</v>
      </c>
    </row>
    <row r="33" spans="1:7" x14ac:dyDescent="0.35">
      <c r="A33" s="8">
        <f t="shared" si="1"/>
        <v>25</v>
      </c>
      <c r="B33" s="9">
        <f t="shared" si="2"/>
        <v>19728.400000000023</v>
      </c>
      <c r="C33" s="9">
        <f t="shared" si="3"/>
        <v>1479.63</v>
      </c>
      <c r="D33" s="7">
        <f t="shared" si="4"/>
        <v>4767.6966666666667</v>
      </c>
      <c r="E33" s="7">
        <f t="shared" si="5"/>
        <v>3288.0666666666666</v>
      </c>
      <c r="F33" s="9">
        <f t="shared" si="0"/>
        <v>16440.333333333358</v>
      </c>
    </row>
    <row r="34" spans="1:7" x14ac:dyDescent="0.35">
      <c r="A34" s="8">
        <f t="shared" si="1"/>
        <v>26</v>
      </c>
      <c r="B34" s="9">
        <f t="shared" si="2"/>
        <v>16440.333333333358</v>
      </c>
      <c r="C34" s="9">
        <f t="shared" si="3"/>
        <v>1233.0250000000001</v>
      </c>
      <c r="D34" s="7">
        <f t="shared" si="4"/>
        <v>4521.0916666666672</v>
      </c>
      <c r="E34" s="7">
        <f t="shared" si="5"/>
        <v>3288.0666666666666</v>
      </c>
      <c r="F34" s="9">
        <f t="shared" si="0"/>
        <v>13152.266666666692</v>
      </c>
    </row>
    <row r="35" spans="1:7" x14ac:dyDescent="0.35">
      <c r="A35" s="8">
        <f t="shared" si="1"/>
        <v>27</v>
      </c>
      <c r="B35" s="9">
        <f t="shared" si="2"/>
        <v>13152.266666666692</v>
      </c>
      <c r="C35" s="9">
        <f t="shared" si="3"/>
        <v>986.42</v>
      </c>
      <c r="D35" s="7">
        <f t="shared" si="4"/>
        <v>4274.4866666666667</v>
      </c>
      <c r="E35" s="7">
        <f t="shared" si="5"/>
        <v>3288.0666666666666</v>
      </c>
      <c r="F35" s="9">
        <f t="shared" si="0"/>
        <v>9864.2000000000262</v>
      </c>
    </row>
    <row r="36" spans="1:7" x14ac:dyDescent="0.35">
      <c r="A36" s="8">
        <f t="shared" si="1"/>
        <v>28</v>
      </c>
      <c r="B36" s="9">
        <f t="shared" si="2"/>
        <v>9864.2000000000262</v>
      </c>
      <c r="C36" s="9">
        <f t="shared" si="3"/>
        <v>739.81500000000005</v>
      </c>
      <c r="D36" s="7">
        <f t="shared" si="4"/>
        <v>4027.8816666666667</v>
      </c>
      <c r="E36" s="7">
        <f t="shared" si="5"/>
        <v>3288.0666666666666</v>
      </c>
      <c r="F36" s="9">
        <f t="shared" si="0"/>
        <v>6576.1333333333596</v>
      </c>
    </row>
    <row r="37" spans="1:7" x14ac:dyDescent="0.35">
      <c r="A37" s="8">
        <f t="shared" si="1"/>
        <v>29</v>
      </c>
      <c r="B37" s="9">
        <f t="shared" si="2"/>
        <v>6576.1333333333596</v>
      </c>
      <c r="C37" s="9">
        <f t="shared" si="3"/>
        <v>493.21</v>
      </c>
      <c r="D37" s="7">
        <f t="shared" si="4"/>
        <v>3781.2766666666666</v>
      </c>
      <c r="E37" s="7">
        <f t="shared" si="5"/>
        <v>3288.0666666666666</v>
      </c>
      <c r="F37" s="9">
        <f t="shared" si="0"/>
        <v>3288.066666666693</v>
      </c>
    </row>
    <row r="38" spans="1:7" x14ac:dyDescent="0.35">
      <c r="A38" s="8">
        <f t="shared" si="1"/>
        <v>30</v>
      </c>
      <c r="B38" s="9">
        <f t="shared" si="2"/>
        <v>3288.066666666693</v>
      </c>
      <c r="C38" s="9">
        <f t="shared" si="3"/>
        <v>246.60499999999999</v>
      </c>
      <c r="D38" s="7">
        <f t="shared" si="4"/>
        <v>3534.6716666666666</v>
      </c>
      <c r="E38" s="7">
        <f t="shared" si="5"/>
        <v>3288.0666666666666</v>
      </c>
      <c r="F38" s="9">
        <f t="shared" si="0"/>
        <v>2.6375346351414919E-11</v>
      </c>
    </row>
    <row r="39" spans="1:7" x14ac:dyDescent="0.35">
      <c r="F39" s="9"/>
    </row>
    <row r="40" spans="1:7" x14ac:dyDescent="0.35">
      <c r="G40" s="9"/>
    </row>
    <row r="41" spans="1:7" x14ac:dyDescent="0.35">
      <c r="G41" s="9"/>
    </row>
    <row r="42" spans="1:7" x14ac:dyDescent="0.35">
      <c r="G42" s="9"/>
    </row>
    <row r="43" spans="1:7" x14ac:dyDescent="0.35">
      <c r="G43" s="9"/>
    </row>
    <row r="44" spans="1:7" x14ac:dyDescent="0.35">
      <c r="G44" s="9"/>
    </row>
    <row r="45" spans="1:7" x14ac:dyDescent="0.35">
      <c r="G45" s="9"/>
    </row>
    <row r="46" spans="1:7" x14ac:dyDescent="0.35">
      <c r="G46" s="9"/>
    </row>
    <row r="47" spans="1:7" x14ac:dyDescent="0.35">
      <c r="G47" s="9"/>
    </row>
    <row r="48" spans="1:7" x14ac:dyDescent="0.35">
      <c r="G48" s="9"/>
    </row>
    <row r="49" spans="7:7" x14ac:dyDescent="0.35">
      <c r="G49" s="9"/>
    </row>
    <row r="50" spans="7:7" x14ac:dyDescent="0.35">
      <c r="G50" s="9"/>
    </row>
    <row r="51" spans="7:7" x14ac:dyDescent="0.35">
      <c r="G51" s="9"/>
    </row>
    <row r="52" spans="7:7" x14ac:dyDescent="0.35">
      <c r="G52" s="9"/>
    </row>
    <row r="53" spans="7:7" x14ac:dyDescent="0.35">
      <c r="G53" s="9"/>
    </row>
    <row r="54" spans="7:7" x14ac:dyDescent="0.35">
      <c r="G54" s="9"/>
    </row>
    <row r="55" spans="7:7" x14ac:dyDescent="0.35">
      <c r="G55" s="9"/>
    </row>
    <row r="56" spans="7:7" x14ac:dyDescent="0.35">
      <c r="G56" s="9"/>
    </row>
    <row r="57" spans="7:7" x14ac:dyDescent="0.35">
      <c r="G57" s="9"/>
    </row>
    <row r="58" spans="7:7" x14ac:dyDescent="0.35">
      <c r="G58" s="9"/>
    </row>
    <row r="59" spans="7:7" x14ac:dyDescent="0.35">
      <c r="G59" s="9"/>
    </row>
    <row r="60" spans="7:7" x14ac:dyDescent="0.35">
      <c r="G60" s="9"/>
    </row>
    <row r="61" spans="7:7" x14ac:dyDescent="0.35">
      <c r="G61" s="9"/>
    </row>
    <row r="62" spans="7:7" x14ac:dyDescent="0.35">
      <c r="G62" s="9"/>
    </row>
    <row r="63" spans="7:7" x14ac:dyDescent="0.35">
      <c r="G63" s="9"/>
    </row>
    <row r="64" spans="7:7" x14ac:dyDescent="0.35">
      <c r="G64" s="9"/>
    </row>
    <row r="65" spans="7:7" x14ac:dyDescent="0.35">
      <c r="G65" s="9"/>
    </row>
    <row r="66" spans="7:7" x14ac:dyDescent="0.35">
      <c r="G66" s="9"/>
    </row>
    <row r="67" spans="7:7" x14ac:dyDescent="0.35">
      <c r="G67" s="9"/>
    </row>
    <row r="68" spans="7:7" x14ac:dyDescent="0.35">
      <c r="G68" s="9"/>
    </row>
    <row r="69" spans="7:7" x14ac:dyDescent="0.35">
      <c r="G69" s="9"/>
    </row>
    <row r="70" spans="7:7" x14ac:dyDescent="0.35">
      <c r="G70" s="9"/>
    </row>
    <row r="71" spans="7:7" x14ac:dyDescent="0.35">
      <c r="G71" s="9"/>
    </row>
    <row r="72" spans="7:7" x14ac:dyDescent="0.35">
      <c r="G72" s="9"/>
    </row>
    <row r="73" spans="7:7" x14ac:dyDescent="0.35">
      <c r="G73" s="9"/>
    </row>
    <row r="74" spans="7:7" x14ac:dyDescent="0.35">
      <c r="G74" s="9"/>
    </row>
    <row r="75" spans="7:7" x14ac:dyDescent="0.35">
      <c r="G75" s="9"/>
    </row>
    <row r="76" spans="7:7" x14ac:dyDescent="0.35">
      <c r="G76" s="9"/>
    </row>
    <row r="77" spans="7:7" x14ac:dyDescent="0.35">
      <c r="G77" s="9"/>
    </row>
    <row r="78" spans="7:7" x14ac:dyDescent="0.35">
      <c r="G78" s="9"/>
    </row>
    <row r="79" spans="7:7" x14ac:dyDescent="0.35">
      <c r="G79" s="9"/>
    </row>
    <row r="80" spans="7:7" x14ac:dyDescent="0.35">
      <c r="G80" s="9"/>
    </row>
    <row r="81" spans="7:7" x14ac:dyDescent="0.35">
      <c r="G81" s="9"/>
    </row>
    <row r="82" spans="7:7" x14ac:dyDescent="0.35">
      <c r="G82" s="9"/>
    </row>
    <row r="83" spans="7:7" x14ac:dyDescent="0.35">
      <c r="G83" s="9"/>
    </row>
    <row r="84" spans="7:7" x14ac:dyDescent="0.35">
      <c r="G84" s="9"/>
    </row>
    <row r="85" spans="7:7" x14ac:dyDescent="0.35">
      <c r="G85" s="9"/>
    </row>
    <row r="86" spans="7:7" x14ac:dyDescent="0.35">
      <c r="G86" s="9"/>
    </row>
    <row r="87" spans="7:7" x14ac:dyDescent="0.35">
      <c r="G87" s="9"/>
    </row>
    <row r="88" spans="7:7" x14ac:dyDescent="0.35">
      <c r="G88" s="9"/>
    </row>
    <row r="89" spans="7:7" x14ac:dyDescent="0.35">
      <c r="G89" s="9"/>
    </row>
    <row r="90" spans="7:7" x14ac:dyDescent="0.35">
      <c r="G90" s="9"/>
    </row>
    <row r="91" spans="7:7" x14ac:dyDescent="0.35">
      <c r="G91" s="9"/>
    </row>
    <row r="92" spans="7:7" x14ac:dyDescent="0.35">
      <c r="G92" s="9"/>
    </row>
    <row r="93" spans="7:7" x14ac:dyDescent="0.35">
      <c r="G93" s="9"/>
    </row>
    <row r="94" spans="7:7" x14ac:dyDescent="0.35">
      <c r="G94" s="9"/>
    </row>
    <row r="95" spans="7:7" x14ac:dyDescent="0.35">
      <c r="G95" s="9"/>
    </row>
    <row r="96" spans="7:7" x14ac:dyDescent="0.35">
      <c r="G96" s="9"/>
    </row>
    <row r="97" spans="7:7" x14ac:dyDescent="0.35">
      <c r="G97" s="9"/>
    </row>
    <row r="98" spans="7:7" x14ac:dyDescent="0.35">
      <c r="G98" s="9"/>
    </row>
    <row r="99" spans="7:7" x14ac:dyDescent="0.35">
      <c r="G99" s="9"/>
    </row>
    <row r="100" spans="7:7" x14ac:dyDescent="0.35">
      <c r="G100" s="9"/>
    </row>
    <row r="101" spans="7:7" x14ac:dyDescent="0.35">
      <c r="G101" s="9"/>
    </row>
    <row r="102" spans="7:7" x14ac:dyDescent="0.35">
      <c r="G102" s="9"/>
    </row>
    <row r="103" spans="7:7" x14ac:dyDescent="0.35">
      <c r="G103" s="9"/>
    </row>
    <row r="104" spans="7:7" x14ac:dyDescent="0.35">
      <c r="G104" s="9"/>
    </row>
    <row r="105" spans="7:7" x14ac:dyDescent="0.35">
      <c r="G105" s="9"/>
    </row>
    <row r="106" spans="7:7" x14ac:dyDescent="0.35">
      <c r="G106" s="9"/>
    </row>
    <row r="107" spans="7:7" x14ac:dyDescent="0.35">
      <c r="G107" s="9"/>
    </row>
    <row r="108" spans="7:7" x14ac:dyDescent="0.35">
      <c r="G108" s="9"/>
    </row>
    <row r="109" spans="7:7" x14ac:dyDescent="0.35">
      <c r="G109" s="9"/>
    </row>
    <row r="110" spans="7:7" x14ac:dyDescent="0.35">
      <c r="G110" s="9"/>
    </row>
    <row r="111" spans="7:7" x14ac:dyDescent="0.35">
      <c r="G111" s="9"/>
    </row>
    <row r="112" spans="7:7" x14ac:dyDescent="0.35">
      <c r="G112" s="9"/>
    </row>
    <row r="113" spans="7:7" x14ac:dyDescent="0.35">
      <c r="G113" s="9"/>
    </row>
    <row r="114" spans="7:7" x14ac:dyDescent="0.35">
      <c r="G114" s="9"/>
    </row>
    <row r="115" spans="7:7" x14ac:dyDescent="0.35">
      <c r="G115" s="9"/>
    </row>
    <row r="116" spans="7:7" x14ac:dyDescent="0.35">
      <c r="G116" s="9"/>
    </row>
    <row r="117" spans="7:7" x14ac:dyDescent="0.35">
      <c r="G117" s="9"/>
    </row>
    <row r="118" spans="7:7" x14ac:dyDescent="0.35">
      <c r="G118" s="9"/>
    </row>
    <row r="119" spans="7:7" x14ac:dyDescent="0.35">
      <c r="G119" s="9"/>
    </row>
    <row r="120" spans="7:7" x14ac:dyDescent="0.35">
      <c r="G120" s="9"/>
    </row>
    <row r="121" spans="7:7" x14ac:dyDescent="0.35">
      <c r="G121" s="9"/>
    </row>
    <row r="122" spans="7:7" x14ac:dyDescent="0.35">
      <c r="G122" s="9"/>
    </row>
    <row r="123" spans="7:7" x14ac:dyDescent="0.35">
      <c r="G123" s="9"/>
    </row>
    <row r="124" spans="7:7" x14ac:dyDescent="0.35">
      <c r="G124" s="9"/>
    </row>
    <row r="125" spans="7:7" x14ac:dyDescent="0.35">
      <c r="G125" s="9"/>
    </row>
    <row r="126" spans="7:7" x14ac:dyDescent="0.35">
      <c r="G126" s="9"/>
    </row>
    <row r="127" spans="7:7" x14ac:dyDescent="0.35">
      <c r="G127" s="9"/>
    </row>
    <row r="128" spans="7:7" x14ac:dyDescent="0.35">
      <c r="G128" s="9"/>
    </row>
    <row r="129" spans="7:7" x14ac:dyDescent="0.35">
      <c r="G129" s="9"/>
    </row>
    <row r="130" spans="7:7" x14ac:dyDescent="0.35">
      <c r="G130" s="9"/>
    </row>
    <row r="131" spans="7:7" x14ac:dyDescent="0.35">
      <c r="G131" s="9"/>
    </row>
    <row r="132" spans="7:7" x14ac:dyDescent="0.35">
      <c r="G132" s="9"/>
    </row>
    <row r="133" spans="7:7" x14ac:dyDescent="0.35">
      <c r="G133" s="9"/>
    </row>
    <row r="134" spans="7:7" x14ac:dyDescent="0.35">
      <c r="G134" s="9"/>
    </row>
    <row r="135" spans="7:7" x14ac:dyDescent="0.35">
      <c r="G135" s="9"/>
    </row>
    <row r="136" spans="7:7" x14ac:dyDescent="0.35">
      <c r="G136" s="9"/>
    </row>
    <row r="137" spans="7:7" x14ac:dyDescent="0.35">
      <c r="G137" s="9"/>
    </row>
    <row r="138" spans="7:7" x14ac:dyDescent="0.35">
      <c r="G138" s="9"/>
    </row>
    <row r="139" spans="7:7" x14ac:dyDescent="0.35">
      <c r="G139" s="9"/>
    </row>
    <row r="140" spans="7:7" x14ac:dyDescent="0.35">
      <c r="G140" s="9"/>
    </row>
    <row r="141" spans="7:7" x14ac:dyDescent="0.35">
      <c r="G141" s="9"/>
    </row>
    <row r="142" spans="7:7" x14ac:dyDescent="0.35">
      <c r="G142" s="9"/>
    </row>
    <row r="143" spans="7:7" x14ac:dyDescent="0.35">
      <c r="G143" s="9"/>
    </row>
    <row r="144" spans="7:7" x14ac:dyDescent="0.35">
      <c r="G144" s="9"/>
    </row>
    <row r="145" spans="7:7" x14ac:dyDescent="0.35">
      <c r="G145" s="9"/>
    </row>
    <row r="146" spans="7:7" x14ac:dyDescent="0.35">
      <c r="G146" s="9"/>
    </row>
    <row r="147" spans="7:7" x14ac:dyDescent="0.35">
      <c r="G147" s="9"/>
    </row>
    <row r="148" spans="7:7" x14ac:dyDescent="0.35">
      <c r="G148" s="9"/>
    </row>
    <row r="149" spans="7:7" x14ac:dyDescent="0.35">
      <c r="G149" s="9"/>
    </row>
    <row r="150" spans="7:7" x14ac:dyDescent="0.35">
      <c r="G150" s="9"/>
    </row>
    <row r="151" spans="7:7" x14ac:dyDescent="0.35">
      <c r="G151" s="9"/>
    </row>
    <row r="152" spans="7:7" x14ac:dyDescent="0.35">
      <c r="G152" s="9"/>
    </row>
    <row r="153" spans="7:7" x14ac:dyDescent="0.35">
      <c r="G153" s="9"/>
    </row>
    <row r="154" spans="7:7" x14ac:dyDescent="0.35">
      <c r="G154" s="9"/>
    </row>
    <row r="155" spans="7:7" x14ac:dyDescent="0.35">
      <c r="G155" s="9"/>
    </row>
    <row r="156" spans="7:7" x14ac:dyDescent="0.35">
      <c r="G156" s="9"/>
    </row>
    <row r="157" spans="7:7" x14ac:dyDescent="0.35">
      <c r="G157" s="9"/>
    </row>
    <row r="158" spans="7:7" x14ac:dyDescent="0.35">
      <c r="G158" s="9"/>
    </row>
    <row r="159" spans="7:7" x14ac:dyDescent="0.35">
      <c r="G159" s="9"/>
    </row>
    <row r="160" spans="7:7" x14ac:dyDescent="0.35">
      <c r="G160" s="9"/>
    </row>
    <row r="161" spans="7:7" x14ac:dyDescent="0.35">
      <c r="G161" s="9"/>
    </row>
    <row r="162" spans="7:7" x14ac:dyDescent="0.35">
      <c r="G162" s="9"/>
    </row>
    <row r="163" spans="7:7" x14ac:dyDescent="0.35">
      <c r="G163" s="9"/>
    </row>
    <row r="164" spans="7:7" x14ac:dyDescent="0.35">
      <c r="G164" s="9"/>
    </row>
    <row r="165" spans="7:7" x14ac:dyDescent="0.35">
      <c r="G165" s="9"/>
    </row>
    <row r="166" spans="7:7" x14ac:dyDescent="0.35">
      <c r="G166" s="9"/>
    </row>
    <row r="167" spans="7:7" x14ac:dyDescent="0.35">
      <c r="G167" s="9"/>
    </row>
    <row r="168" spans="7:7" x14ac:dyDescent="0.35">
      <c r="G168" s="9"/>
    </row>
    <row r="169" spans="7:7" x14ac:dyDescent="0.35">
      <c r="G169" s="9"/>
    </row>
    <row r="170" spans="7:7" x14ac:dyDescent="0.35">
      <c r="G170" s="9"/>
    </row>
    <row r="171" spans="7:7" x14ac:dyDescent="0.35">
      <c r="G171" s="9"/>
    </row>
    <row r="172" spans="7:7" x14ac:dyDescent="0.35">
      <c r="G172" s="9"/>
    </row>
    <row r="173" spans="7:7" x14ac:dyDescent="0.35">
      <c r="G173" s="9"/>
    </row>
    <row r="174" spans="7:7" x14ac:dyDescent="0.35">
      <c r="G174" s="9"/>
    </row>
    <row r="175" spans="7:7" x14ac:dyDescent="0.35">
      <c r="G175" s="9"/>
    </row>
    <row r="176" spans="7:7" x14ac:dyDescent="0.35">
      <c r="G176" s="9"/>
    </row>
    <row r="177" spans="7:7" x14ac:dyDescent="0.35">
      <c r="G177" s="9"/>
    </row>
    <row r="178" spans="7:7" x14ac:dyDescent="0.35">
      <c r="G178" s="9"/>
    </row>
    <row r="179" spans="7:7" x14ac:dyDescent="0.35">
      <c r="G179" s="9"/>
    </row>
    <row r="180" spans="7:7" x14ac:dyDescent="0.35">
      <c r="G180" s="9"/>
    </row>
    <row r="181" spans="7:7" x14ac:dyDescent="0.35">
      <c r="G181" s="9"/>
    </row>
    <row r="182" spans="7:7" x14ac:dyDescent="0.35">
      <c r="G182" s="9"/>
    </row>
    <row r="183" spans="7:7" x14ac:dyDescent="0.35">
      <c r="G183" s="9"/>
    </row>
    <row r="184" spans="7:7" x14ac:dyDescent="0.35">
      <c r="G184" s="9"/>
    </row>
    <row r="185" spans="7:7" x14ac:dyDescent="0.35">
      <c r="G185" s="9"/>
    </row>
    <row r="186" spans="7:7" x14ac:dyDescent="0.35">
      <c r="G186" s="9"/>
    </row>
    <row r="187" spans="7:7" x14ac:dyDescent="0.35">
      <c r="G187" s="9"/>
    </row>
    <row r="188" spans="7:7" x14ac:dyDescent="0.35">
      <c r="G188" s="9"/>
    </row>
    <row r="189" spans="7:7" x14ac:dyDescent="0.35">
      <c r="G189" s="9"/>
    </row>
    <row r="190" spans="7:7" x14ac:dyDescent="0.35">
      <c r="G190" s="9"/>
    </row>
    <row r="191" spans="7:7" x14ac:dyDescent="0.35">
      <c r="G191" s="9"/>
    </row>
    <row r="192" spans="7:7" x14ac:dyDescent="0.35">
      <c r="G192" s="9"/>
    </row>
    <row r="193" spans="7:7" x14ac:dyDescent="0.35">
      <c r="G193" s="9"/>
    </row>
    <row r="194" spans="7:7" x14ac:dyDescent="0.35">
      <c r="G194" s="9"/>
    </row>
    <row r="195" spans="7:7" x14ac:dyDescent="0.35">
      <c r="G195" s="9"/>
    </row>
    <row r="196" spans="7:7" x14ac:dyDescent="0.35">
      <c r="G196" s="9"/>
    </row>
    <row r="197" spans="7:7" x14ac:dyDescent="0.35">
      <c r="G197" s="9"/>
    </row>
    <row r="198" spans="7:7" x14ac:dyDescent="0.35">
      <c r="G198" s="9"/>
    </row>
    <row r="199" spans="7:7" x14ac:dyDescent="0.35">
      <c r="G199" s="9"/>
    </row>
    <row r="200" spans="7:7" x14ac:dyDescent="0.35">
      <c r="G200" s="9"/>
    </row>
    <row r="201" spans="7:7" x14ac:dyDescent="0.35">
      <c r="G201" s="9"/>
    </row>
    <row r="202" spans="7:7" x14ac:dyDescent="0.35">
      <c r="G202" s="9"/>
    </row>
    <row r="203" spans="7:7" x14ac:dyDescent="0.35">
      <c r="G203" s="9"/>
    </row>
    <row r="204" spans="7:7" x14ac:dyDescent="0.35">
      <c r="G204" s="9"/>
    </row>
    <row r="205" spans="7:7" x14ac:dyDescent="0.35">
      <c r="G205" s="9"/>
    </row>
    <row r="206" spans="7:7" x14ac:dyDescent="0.35">
      <c r="G206" s="9"/>
    </row>
    <row r="207" spans="7:7" x14ac:dyDescent="0.35">
      <c r="G207" s="9"/>
    </row>
    <row r="208" spans="7:7" x14ac:dyDescent="0.35">
      <c r="G208" s="9"/>
    </row>
    <row r="209" spans="7:7" x14ac:dyDescent="0.35">
      <c r="G209" s="9"/>
    </row>
    <row r="210" spans="7:7" x14ac:dyDescent="0.35">
      <c r="G210" s="9"/>
    </row>
    <row r="211" spans="7:7" x14ac:dyDescent="0.35">
      <c r="G211" s="9"/>
    </row>
    <row r="212" spans="7:7" x14ac:dyDescent="0.35">
      <c r="G212" s="9"/>
    </row>
    <row r="213" spans="7:7" x14ac:dyDescent="0.35">
      <c r="G213" s="9"/>
    </row>
    <row r="214" spans="7:7" x14ac:dyDescent="0.35">
      <c r="G214" s="9"/>
    </row>
    <row r="215" spans="7:7" x14ac:dyDescent="0.35">
      <c r="G215" s="9"/>
    </row>
    <row r="216" spans="7:7" x14ac:dyDescent="0.35">
      <c r="G216" s="9"/>
    </row>
    <row r="217" spans="7:7" x14ac:dyDescent="0.35">
      <c r="G217" s="9"/>
    </row>
    <row r="218" spans="7:7" x14ac:dyDescent="0.35">
      <c r="G218" s="9"/>
    </row>
    <row r="219" spans="7:7" x14ac:dyDescent="0.35">
      <c r="G219" s="9"/>
    </row>
    <row r="220" spans="7:7" x14ac:dyDescent="0.35">
      <c r="G220" s="9"/>
    </row>
    <row r="221" spans="7:7" x14ac:dyDescent="0.35">
      <c r="G221" s="9"/>
    </row>
    <row r="222" spans="7:7" x14ac:dyDescent="0.35">
      <c r="G222" s="9"/>
    </row>
    <row r="223" spans="7:7" x14ac:dyDescent="0.35">
      <c r="G223" s="9"/>
    </row>
    <row r="224" spans="7:7" x14ac:dyDescent="0.35">
      <c r="G224" s="9"/>
    </row>
    <row r="225" spans="7:7" x14ac:dyDescent="0.35">
      <c r="G225" s="9"/>
    </row>
    <row r="226" spans="7:7" x14ac:dyDescent="0.35">
      <c r="G226" s="9"/>
    </row>
    <row r="227" spans="7:7" x14ac:dyDescent="0.35">
      <c r="G227" s="9"/>
    </row>
    <row r="228" spans="7:7" x14ac:dyDescent="0.35">
      <c r="G228" s="9"/>
    </row>
    <row r="229" spans="7:7" x14ac:dyDescent="0.35">
      <c r="G229" s="9"/>
    </row>
    <row r="230" spans="7:7" x14ac:dyDescent="0.35">
      <c r="G230" s="9"/>
    </row>
    <row r="231" spans="7:7" x14ac:dyDescent="0.35">
      <c r="G231" s="9"/>
    </row>
    <row r="232" spans="7:7" x14ac:dyDescent="0.35">
      <c r="G232" s="9"/>
    </row>
    <row r="233" spans="7:7" x14ac:dyDescent="0.35">
      <c r="G233" s="9"/>
    </row>
    <row r="234" spans="7:7" x14ac:dyDescent="0.35">
      <c r="G234" s="9"/>
    </row>
    <row r="235" spans="7:7" x14ac:dyDescent="0.35">
      <c r="G235" s="9"/>
    </row>
    <row r="236" spans="7:7" x14ac:dyDescent="0.35">
      <c r="G236" s="9"/>
    </row>
    <row r="237" spans="7:7" x14ac:dyDescent="0.35">
      <c r="G237" s="9"/>
    </row>
    <row r="238" spans="7:7" x14ac:dyDescent="0.35">
      <c r="G238" s="9"/>
    </row>
    <row r="239" spans="7:7" x14ac:dyDescent="0.35">
      <c r="G239" s="9"/>
    </row>
    <row r="240" spans="7:7" x14ac:dyDescent="0.35">
      <c r="G240" s="9"/>
    </row>
    <row r="241" spans="7:7" x14ac:dyDescent="0.35">
      <c r="G241" s="9"/>
    </row>
    <row r="242" spans="7:7" x14ac:dyDescent="0.35">
      <c r="G242" s="9"/>
    </row>
    <row r="243" spans="7:7" x14ac:dyDescent="0.35">
      <c r="G243" s="9"/>
    </row>
    <row r="244" spans="7:7" x14ac:dyDescent="0.35">
      <c r="G244" s="9"/>
    </row>
    <row r="245" spans="7:7" x14ac:dyDescent="0.35">
      <c r="G245" s="9"/>
    </row>
    <row r="246" spans="7:7" x14ac:dyDescent="0.35">
      <c r="G246" s="9"/>
    </row>
    <row r="247" spans="7:7" x14ac:dyDescent="0.35">
      <c r="G247" s="9"/>
    </row>
    <row r="248" spans="7:7" x14ac:dyDescent="0.35">
      <c r="G248" s="9"/>
    </row>
    <row r="249" spans="7:7" x14ac:dyDescent="0.35">
      <c r="G249" s="9"/>
    </row>
    <row r="250" spans="7:7" x14ac:dyDescent="0.35">
      <c r="G250" s="9"/>
    </row>
    <row r="251" spans="7:7" x14ac:dyDescent="0.35">
      <c r="G251" s="9"/>
    </row>
    <row r="252" spans="7:7" x14ac:dyDescent="0.35">
      <c r="G252" s="9"/>
    </row>
    <row r="253" spans="7:7" x14ac:dyDescent="0.35">
      <c r="G253" s="9"/>
    </row>
    <row r="254" spans="7:7" x14ac:dyDescent="0.35">
      <c r="G254" s="9"/>
    </row>
    <row r="255" spans="7:7" x14ac:dyDescent="0.35">
      <c r="G255" s="9"/>
    </row>
    <row r="256" spans="7:7" x14ac:dyDescent="0.35">
      <c r="G256" s="9"/>
    </row>
    <row r="257" spans="7:7" x14ac:dyDescent="0.35">
      <c r="G257" s="9"/>
    </row>
    <row r="258" spans="7:7" x14ac:dyDescent="0.35">
      <c r="G258" s="9"/>
    </row>
    <row r="259" spans="7:7" x14ac:dyDescent="0.35">
      <c r="G259" s="9"/>
    </row>
    <row r="260" spans="7:7" x14ac:dyDescent="0.35">
      <c r="G260" s="9"/>
    </row>
    <row r="261" spans="7:7" x14ac:dyDescent="0.35">
      <c r="G261" s="9"/>
    </row>
    <row r="262" spans="7:7" x14ac:dyDescent="0.35">
      <c r="G262" s="9"/>
    </row>
    <row r="263" spans="7:7" x14ac:dyDescent="0.35">
      <c r="G263" s="9"/>
    </row>
    <row r="264" spans="7:7" x14ac:dyDescent="0.35">
      <c r="G264" s="9"/>
    </row>
    <row r="265" spans="7:7" x14ac:dyDescent="0.35">
      <c r="G265" s="9"/>
    </row>
    <row r="266" spans="7:7" x14ac:dyDescent="0.35">
      <c r="G266" s="9"/>
    </row>
    <row r="267" spans="7:7" x14ac:dyDescent="0.35">
      <c r="G267" s="9"/>
    </row>
    <row r="268" spans="7:7" x14ac:dyDescent="0.35">
      <c r="G268" s="9"/>
    </row>
    <row r="269" spans="7:7" x14ac:dyDescent="0.35">
      <c r="G269" s="9"/>
    </row>
    <row r="270" spans="7:7" x14ac:dyDescent="0.35">
      <c r="G270" s="9"/>
    </row>
    <row r="271" spans="7:7" x14ac:dyDescent="0.35">
      <c r="G271" s="9"/>
    </row>
    <row r="272" spans="7:7" x14ac:dyDescent="0.35">
      <c r="G272" s="9"/>
    </row>
    <row r="273" spans="7:7" x14ac:dyDescent="0.35">
      <c r="G273" s="9"/>
    </row>
    <row r="274" spans="7:7" x14ac:dyDescent="0.35">
      <c r="G274" s="9"/>
    </row>
    <row r="275" spans="7:7" x14ac:dyDescent="0.35">
      <c r="G275" s="9"/>
    </row>
    <row r="276" spans="7:7" x14ac:dyDescent="0.35">
      <c r="G276" s="9"/>
    </row>
    <row r="277" spans="7:7" x14ac:dyDescent="0.35">
      <c r="G277" s="9"/>
    </row>
    <row r="278" spans="7:7" x14ac:dyDescent="0.35">
      <c r="G278" s="9"/>
    </row>
    <row r="279" spans="7:7" x14ac:dyDescent="0.35">
      <c r="G279" s="9"/>
    </row>
    <row r="280" spans="7:7" x14ac:dyDescent="0.35">
      <c r="G280" s="9"/>
    </row>
    <row r="281" spans="7:7" x14ac:dyDescent="0.35">
      <c r="G281" s="9"/>
    </row>
    <row r="282" spans="7:7" x14ac:dyDescent="0.35">
      <c r="G282" s="9"/>
    </row>
    <row r="283" spans="7:7" x14ac:dyDescent="0.35">
      <c r="G283" s="9"/>
    </row>
    <row r="284" spans="7:7" x14ac:dyDescent="0.35">
      <c r="G284" s="9"/>
    </row>
    <row r="285" spans="7:7" x14ac:dyDescent="0.35">
      <c r="G285" s="9"/>
    </row>
    <row r="286" spans="7:7" x14ac:dyDescent="0.35">
      <c r="G286" s="9"/>
    </row>
    <row r="287" spans="7:7" x14ac:dyDescent="0.35">
      <c r="G287" s="9"/>
    </row>
    <row r="288" spans="7:7" x14ac:dyDescent="0.35">
      <c r="G288" s="9"/>
    </row>
    <row r="289" spans="7:7" x14ac:dyDescent="0.35">
      <c r="G289" s="9"/>
    </row>
    <row r="290" spans="7:7" x14ac:dyDescent="0.35">
      <c r="G290" s="9"/>
    </row>
    <row r="291" spans="7:7" x14ac:dyDescent="0.35">
      <c r="G291" s="9"/>
    </row>
    <row r="292" spans="7:7" x14ac:dyDescent="0.35">
      <c r="G292" s="9"/>
    </row>
    <row r="293" spans="7:7" x14ac:dyDescent="0.35">
      <c r="G293" s="9"/>
    </row>
    <row r="294" spans="7:7" x14ac:dyDescent="0.35">
      <c r="G294" s="9"/>
    </row>
    <row r="295" spans="7:7" x14ac:dyDescent="0.35">
      <c r="G295" s="9"/>
    </row>
    <row r="296" spans="7:7" x14ac:dyDescent="0.35">
      <c r="G296" s="9"/>
    </row>
    <row r="297" spans="7:7" x14ac:dyDescent="0.35">
      <c r="G297" s="9"/>
    </row>
    <row r="298" spans="7:7" x14ac:dyDescent="0.35">
      <c r="G298" s="9"/>
    </row>
    <row r="299" spans="7:7" x14ac:dyDescent="0.35">
      <c r="G299" s="9"/>
    </row>
    <row r="300" spans="7:7" x14ac:dyDescent="0.35">
      <c r="G300" s="9"/>
    </row>
    <row r="301" spans="7:7" x14ac:dyDescent="0.35">
      <c r="G301" s="9"/>
    </row>
    <row r="302" spans="7:7" x14ac:dyDescent="0.35">
      <c r="G302" s="9"/>
    </row>
    <row r="303" spans="7:7" x14ac:dyDescent="0.35">
      <c r="G303" s="9"/>
    </row>
    <row r="304" spans="7:7" x14ac:dyDescent="0.35">
      <c r="G304" s="9"/>
    </row>
    <row r="305" spans="7:7" x14ac:dyDescent="0.35">
      <c r="G305" s="9"/>
    </row>
    <row r="306" spans="7:7" x14ac:dyDescent="0.35">
      <c r="G306" s="9"/>
    </row>
    <row r="307" spans="7:7" x14ac:dyDescent="0.35">
      <c r="G307" s="9"/>
    </row>
    <row r="308" spans="7:7" x14ac:dyDescent="0.35">
      <c r="G308" s="9"/>
    </row>
    <row r="309" spans="7:7" x14ac:dyDescent="0.35">
      <c r="G309" s="9"/>
    </row>
    <row r="310" spans="7:7" x14ac:dyDescent="0.35">
      <c r="G310" s="9"/>
    </row>
    <row r="311" spans="7:7" x14ac:dyDescent="0.35">
      <c r="G311" s="9"/>
    </row>
    <row r="312" spans="7:7" x14ac:dyDescent="0.35">
      <c r="G312" s="9"/>
    </row>
    <row r="313" spans="7:7" x14ac:dyDescent="0.35">
      <c r="G313" s="9"/>
    </row>
    <row r="314" spans="7:7" x14ac:dyDescent="0.35">
      <c r="G314" s="9"/>
    </row>
    <row r="315" spans="7:7" x14ac:dyDescent="0.35">
      <c r="G315" s="9"/>
    </row>
    <row r="316" spans="7:7" x14ac:dyDescent="0.35">
      <c r="G316" s="9"/>
    </row>
    <row r="317" spans="7:7" x14ac:dyDescent="0.35">
      <c r="G317" s="9"/>
    </row>
    <row r="318" spans="7:7" x14ac:dyDescent="0.35">
      <c r="G318" s="9"/>
    </row>
    <row r="319" spans="7:7" x14ac:dyDescent="0.35">
      <c r="G319" s="9"/>
    </row>
    <row r="320" spans="7:7" x14ac:dyDescent="0.35">
      <c r="G320" s="9"/>
    </row>
    <row r="321" spans="7:7" x14ac:dyDescent="0.35">
      <c r="G321" s="9"/>
    </row>
    <row r="322" spans="7:7" x14ac:dyDescent="0.35">
      <c r="G322" s="9"/>
    </row>
    <row r="323" spans="7:7" x14ac:dyDescent="0.35">
      <c r="G323" s="9"/>
    </row>
    <row r="324" spans="7:7" x14ac:dyDescent="0.35">
      <c r="G324" s="9"/>
    </row>
    <row r="325" spans="7:7" x14ac:dyDescent="0.35">
      <c r="G325" s="9"/>
    </row>
    <row r="326" spans="7:7" x14ac:dyDescent="0.35">
      <c r="G326" s="9"/>
    </row>
    <row r="327" spans="7:7" x14ac:dyDescent="0.35">
      <c r="G327" s="9"/>
    </row>
    <row r="328" spans="7:7" x14ac:dyDescent="0.35">
      <c r="G328" s="9"/>
    </row>
    <row r="329" spans="7:7" x14ac:dyDescent="0.35">
      <c r="G329" s="9"/>
    </row>
    <row r="330" spans="7:7" x14ac:dyDescent="0.35">
      <c r="G330" s="9"/>
    </row>
    <row r="331" spans="7:7" x14ac:dyDescent="0.35">
      <c r="G331" s="9"/>
    </row>
    <row r="332" spans="7:7" x14ac:dyDescent="0.35">
      <c r="G332" s="9"/>
    </row>
    <row r="333" spans="7:7" x14ac:dyDescent="0.35">
      <c r="G333" s="9"/>
    </row>
    <row r="334" spans="7:7" x14ac:dyDescent="0.35">
      <c r="G334" s="9"/>
    </row>
    <row r="335" spans="7:7" x14ac:dyDescent="0.35">
      <c r="G335" s="9"/>
    </row>
    <row r="336" spans="7:7" x14ac:dyDescent="0.35">
      <c r="G336" s="9"/>
    </row>
    <row r="337" spans="7:7" x14ac:dyDescent="0.35">
      <c r="G337" s="9"/>
    </row>
    <row r="338" spans="7:7" x14ac:dyDescent="0.35">
      <c r="G338" s="9"/>
    </row>
    <row r="339" spans="7:7" x14ac:dyDescent="0.35">
      <c r="G339" s="9"/>
    </row>
    <row r="340" spans="7:7" x14ac:dyDescent="0.35">
      <c r="G340" s="9"/>
    </row>
    <row r="341" spans="7:7" x14ac:dyDescent="0.35">
      <c r="G341" s="9"/>
    </row>
    <row r="342" spans="7:7" x14ac:dyDescent="0.35">
      <c r="G342" s="9"/>
    </row>
    <row r="343" spans="7:7" x14ac:dyDescent="0.35">
      <c r="G343" s="9"/>
    </row>
    <row r="344" spans="7:7" x14ac:dyDescent="0.35">
      <c r="G344" s="9"/>
    </row>
    <row r="345" spans="7:7" x14ac:dyDescent="0.35">
      <c r="G345" s="9"/>
    </row>
    <row r="346" spans="7:7" x14ac:dyDescent="0.35">
      <c r="G346" s="9"/>
    </row>
    <row r="347" spans="7:7" x14ac:dyDescent="0.35">
      <c r="G347" s="9"/>
    </row>
    <row r="348" spans="7:7" x14ac:dyDescent="0.35">
      <c r="G348" s="9"/>
    </row>
    <row r="349" spans="7:7" x14ac:dyDescent="0.35">
      <c r="G349" s="9"/>
    </row>
    <row r="350" spans="7:7" x14ac:dyDescent="0.35">
      <c r="G350" s="9"/>
    </row>
    <row r="351" spans="7:7" x14ac:dyDescent="0.35">
      <c r="G351" s="9"/>
    </row>
    <row r="352" spans="7:7" x14ac:dyDescent="0.35">
      <c r="G352" s="9"/>
    </row>
    <row r="353" spans="7:7" x14ac:dyDescent="0.35">
      <c r="G353" s="9"/>
    </row>
    <row r="354" spans="7:7" x14ac:dyDescent="0.35">
      <c r="G354" s="9"/>
    </row>
    <row r="355" spans="7:7" x14ac:dyDescent="0.35">
      <c r="G355" s="9"/>
    </row>
    <row r="356" spans="7:7" x14ac:dyDescent="0.35">
      <c r="G356" s="9"/>
    </row>
    <row r="357" spans="7:7" x14ac:dyDescent="0.35">
      <c r="G357" s="9"/>
    </row>
    <row r="358" spans="7:7" x14ac:dyDescent="0.35">
      <c r="G358" s="9"/>
    </row>
    <row r="359" spans="7:7" x14ac:dyDescent="0.35">
      <c r="G359" s="9"/>
    </row>
    <row r="360" spans="7:7" x14ac:dyDescent="0.35">
      <c r="G360" s="9"/>
    </row>
    <row r="361" spans="7:7" x14ac:dyDescent="0.35">
      <c r="G361" s="9"/>
    </row>
    <row r="362" spans="7:7" x14ac:dyDescent="0.35">
      <c r="G362" s="9"/>
    </row>
    <row r="363" spans="7:7" x14ac:dyDescent="0.35">
      <c r="G363" s="9"/>
    </row>
    <row r="364" spans="7:7" x14ac:dyDescent="0.35">
      <c r="G364" s="9"/>
    </row>
    <row r="365" spans="7:7" x14ac:dyDescent="0.35">
      <c r="G365" s="9"/>
    </row>
    <row r="366" spans="7:7" x14ac:dyDescent="0.35">
      <c r="G366" s="9"/>
    </row>
    <row r="367" spans="7:7" x14ac:dyDescent="0.35">
      <c r="G367" s="9"/>
    </row>
    <row r="368" spans="7:7" x14ac:dyDescent="0.35">
      <c r="G368" s="9"/>
    </row>
    <row r="369" spans="7:7" x14ac:dyDescent="0.35">
      <c r="G369" s="9"/>
    </row>
    <row r="370" spans="7:7" x14ac:dyDescent="0.35">
      <c r="G370" s="9"/>
    </row>
    <row r="371" spans="7:7" x14ac:dyDescent="0.35">
      <c r="G371" s="9"/>
    </row>
    <row r="372" spans="7:7" x14ac:dyDescent="0.35">
      <c r="G372" s="9"/>
    </row>
    <row r="373" spans="7:7" x14ac:dyDescent="0.35">
      <c r="G373" s="9"/>
    </row>
    <row r="374" spans="7:7" x14ac:dyDescent="0.35">
      <c r="G374" s="9"/>
    </row>
    <row r="375" spans="7:7" x14ac:dyDescent="0.35">
      <c r="G375" s="9"/>
    </row>
    <row r="376" spans="7:7" x14ac:dyDescent="0.35">
      <c r="G376" s="9"/>
    </row>
    <row r="377" spans="7:7" x14ac:dyDescent="0.35">
      <c r="G377" s="9"/>
    </row>
    <row r="378" spans="7:7" x14ac:dyDescent="0.35">
      <c r="G378" s="9"/>
    </row>
    <row r="379" spans="7:7" x14ac:dyDescent="0.35">
      <c r="G379" s="9"/>
    </row>
    <row r="380" spans="7:7" x14ac:dyDescent="0.35">
      <c r="G380" s="9"/>
    </row>
    <row r="381" spans="7:7" x14ac:dyDescent="0.35">
      <c r="G381" s="9"/>
    </row>
    <row r="382" spans="7:7" x14ac:dyDescent="0.35">
      <c r="G382" s="9"/>
    </row>
  </sheetData>
  <mergeCells count="3">
    <mergeCell ref="A1:C2"/>
    <mergeCell ref="D1:F2"/>
    <mergeCell ref="A6:F7"/>
  </mergeCells>
  <conditionalFormatting sqref="A9:F38">
    <cfRule type="cellIs" dxfId="11" priority="5" operator="between">
      <formula>-1</formula>
      <formula>10000000000</formula>
    </cfRule>
  </conditionalFormatting>
  <conditionalFormatting sqref="A4:F4 A9:F38">
    <cfRule type="cellIs" dxfId="10" priority="3" operator="lessThan">
      <formula>-0.00001</formula>
    </cfRule>
  </conditionalFormatting>
  <conditionalFormatting sqref="F9:F38">
    <cfRule type="cellIs" dxfId="9" priority="2" operator="between">
      <formula>-0.009</formula>
      <formula>0.009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8A6FA-369D-4FE6-B2CC-1813B0B4DCE6}">
  <sheetPr codeName="Feuil3"/>
  <dimension ref="A1:I726"/>
  <sheetViews>
    <sheetView showGridLines="0" zoomScale="55" zoomScaleNormal="55" workbookViewId="0">
      <pane ySplit="8" topLeftCell="A9" activePane="bottomLeft" state="frozen"/>
      <selection pane="bottomLeft" activeCell="G27" sqref="G27"/>
    </sheetView>
  </sheetViews>
  <sheetFormatPr baseColWidth="10" defaultColWidth="35.6328125" defaultRowHeight="14.5" x14ac:dyDescent="0.35"/>
  <cols>
    <col min="1" max="16384" width="35.6328125" style="3"/>
  </cols>
  <sheetData>
    <row r="1" spans="1:9" x14ac:dyDescent="0.35">
      <c r="A1" s="29" t="s">
        <v>12</v>
      </c>
      <c r="B1" s="30"/>
      <c r="C1" s="31"/>
      <c r="D1" s="39" t="s">
        <v>14</v>
      </c>
      <c r="E1" s="30"/>
      <c r="F1" s="37"/>
    </row>
    <row r="2" spans="1:9" x14ac:dyDescent="0.35">
      <c r="A2" s="32"/>
      <c r="B2" s="33"/>
      <c r="C2" s="34"/>
      <c r="D2" s="40"/>
      <c r="E2" s="33"/>
      <c r="F2" s="35"/>
    </row>
    <row r="3" spans="1:9" x14ac:dyDescent="0.35">
      <c r="A3" s="1" t="s">
        <v>1</v>
      </c>
      <c r="B3" s="1" t="s">
        <v>0</v>
      </c>
      <c r="C3" s="11" t="s">
        <v>7</v>
      </c>
      <c r="D3" s="12" t="s">
        <v>8</v>
      </c>
      <c r="E3" s="1" t="s">
        <v>9</v>
      </c>
      <c r="F3" s="1" t="s">
        <v>10</v>
      </c>
      <c r="G3" s="16"/>
    </row>
    <row r="4" spans="1:9" x14ac:dyDescent="0.35">
      <c r="A4" s="4">
        <v>98642</v>
      </c>
      <c r="B4" s="5">
        <v>30</v>
      </c>
      <c r="C4" s="10">
        <v>7.4999999999999997E-2</v>
      </c>
      <c r="D4" s="13">
        <f>B9*C4</f>
        <v>7398.15</v>
      </c>
      <c r="E4" s="6">
        <f>SUM(C9:C38)</f>
        <v>221944.49999999988</v>
      </c>
      <c r="F4" s="6">
        <f>SUM(D9:D38)</f>
        <v>320586.49999999988</v>
      </c>
    </row>
    <row r="5" spans="1:9" x14ac:dyDescent="0.35">
      <c r="C5" s="15"/>
    </row>
    <row r="6" spans="1:9" ht="14.5" customHeight="1" x14ac:dyDescent="0.35">
      <c r="A6" s="35" t="s">
        <v>13</v>
      </c>
      <c r="B6" s="36"/>
      <c r="C6" s="36"/>
      <c r="D6" s="36"/>
      <c r="E6" s="36"/>
      <c r="F6" s="32"/>
    </row>
    <row r="7" spans="1:9" ht="14.5" customHeight="1" x14ac:dyDescent="0.35">
      <c r="A7" s="37"/>
      <c r="B7" s="38"/>
      <c r="C7" s="38"/>
      <c r="D7" s="38"/>
      <c r="E7" s="38"/>
      <c r="F7" s="29"/>
    </row>
    <row r="8" spans="1:9" x14ac:dyDescent="0.35">
      <c r="A8" s="2" t="s">
        <v>11</v>
      </c>
      <c r="B8" s="2" t="s">
        <v>6</v>
      </c>
      <c r="C8" s="2" t="s">
        <v>4</v>
      </c>
      <c r="D8" s="2" t="s">
        <v>3</v>
      </c>
      <c r="E8" s="2" t="s">
        <v>2</v>
      </c>
      <c r="F8" s="2" t="s">
        <v>5</v>
      </c>
      <c r="H8" s="19"/>
      <c r="I8" s="19"/>
    </row>
    <row r="9" spans="1:9" ht="14.5" customHeight="1" x14ac:dyDescent="0.35">
      <c r="A9" s="8">
        <v>1</v>
      </c>
      <c r="B9" s="9">
        <f>A4</f>
        <v>98642</v>
      </c>
      <c r="C9" s="9">
        <f t="shared" ref="C9:C38" si="0">IF(A9="","",B9*$C$4)</f>
        <v>7398.15</v>
      </c>
      <c r="D9" s="7">
        <f>IF(A9="","",C9+E9)</f>
        <v>7398.15</v>
      </c>
      <c r="E9" s="7">
        <f t="shared" ref="E9:E30" si="1">IF(A9="","",IF(A9=B$4,A$4,0))</f>
        <v>0</v>
      </c>
      <c r="F9" s="9">
        <f>IF(A9="","",B9-E9)</f>
        <v>98642</v>
      </c>
      <c r="H9" s="19"/>
      <c r="I9" s="19"/>
    </row>
    <row r="10" spans="1:9" x14ac:dyDescent="0.35">
      <c r="A10" s="8">
        <f t="shared" ref="A10:A38" si="2">IFERROR(IF(A9+1&lt;=$B$4,A9+1,""),"")</f>
        <v>2</v>
      </c>
      <c r="B10" s="9">
        <f t="shared" ref="B10:B38" si="3">IF(A10="","",F9)</f>
        <v>98642</v>
      </c>
      <c r="C10" s="9">
        <f t="shared" si="0"/>
        <v>7398.15</v>
      </c>
      <c r="D10" s="7">
        <f t="shared" ref="D10:D38" si="4">IF(A10="","",C10+E10)</f>
        <v>7398.15</v>
      </c>
      <c r="E10" s="7">
        <f t="shared" si="1"/>
        <v>0</v>
      </c>
      <c r="F10" s="9">
        <f t="shared" ref="F10:F38" si="5">IF(A10="","",B10-E10)</f>
        <v>98642</v>
      </c>
      <c r="H10" s="19"/>
      <c r="I10" s="19"/>
    </row>
    <row r="11" spans="1:9" x14ac:dyDescent="0.35">
      <c r="A11" s="8">
        <f t="shared" si="2"/>
        <v>3</v>
      </c>
      <c r="B11" s="9">
        <f t="shared" si="3"/>
        <v>98642</v>
      </c>
      <c r="C11" s="9">
        <f t="shared" si="0"/>
        <v>7398.15</v>
      </c>
      <c r="D11" s="7">
        <f t="shared" si="4"/>
        <v>7398.15</v>
      </c>
      <c r="E11" s="7">
        <f t="shared" si="1"/>
        <v>0</v>
      </c>
      <c r="F11" s="9">
        <f t="shared" si="5"/>
        <v>98642</v>
      </c>
      <c r="H11" s="20"/>
      <c r="I11" s="20"/>
    </row>
    <row r="12" spans="1:9" x14ac:dyDescent="0.35">
      <c r="A12" s="8">
        <f t="shared" si="2"/>
        <v>4</v>
      </c>
      <c r="B12" s="9">
        <f t="shared" si="3"/>
        <v>98642</v>
      </c>
      <c r="C12" s="9">
        <f t="shared" si="0"/>
        <v>7398.15</v>
      </c>
      <c r="D12" s="7">
        <f t="shared" si="4"/>
        <v>7398.15</v>
      </c>
      <c r="E12" s="7">
        <f t="shared" si="1"/>
        <v>0</v>
      </c>
      <c r="F12" s="9">
        <f t="shared" si="5"/>
        <v>98642</v>
      </c>
      <c r="H12" s="20"/>
      <c r="I12" s="20"/>
    </row>
    <row r="13" spans="1:9" x14ac:dyDescent="0.35">
      <c r="A13" s="8">
        <f t="shared" si="2"/>
        <v>5</v>
      </c>
      <c r="B13" s="9">
        <f t="shared" si="3"/>
        <v>98642</v>
      </c>
      <c r="C13" s="9">
        <f t="shared" si="0"/>
        <v>7398.15</v>
      </c>
      <c r="D13" s="7">
        <f t="shared" si="4"/>
        <v>7398.15</v>
      </c>
      <c r="E13" s="7">
        <f t="shared" si="1"/>
        <v>0</v>
      </c>
      <c r="F13" s="9">
        <f t="shared" si="5"/>
        <v>98642</v>
      </c>
      <c r="H13" s="21"/>
      <c r="I13" s="21"/>
    </row>
    <row r="14" spans="1:9" x14ac:dyDescent="0.35">
      <c r="A14" s="8">
        <f t="shared" si="2"/>
        <v>6</v>
      </c>
      <c r="B14" s="9">
        <f t="shared" si="3"/>
        <v>98642</v>
      </c>
      <c r="C14" s="9">
        <f t="shared" si="0"/>
        <v>7398.15</v>
      </c>
      <c r="D14" s="7">
        <f t="shared" si="4"/>
        <v>7398.15</v>
      </c>
      <c r="E14" s="7">
        <f t="shared" si="1"/>
        <v>0</v>
      </c>
      <c r="F14" s="9">
        <f t="shared" si="5"/>
        <v>98642</v>
      </c>
      <c r="H14" s="22"/>
      <c r="I14" s="23"/>
    </row>
    <row r="15" spans="1:9" ht="14.5" customHeight="1" x14ac:dyDescent="0.35">
      <c r="A15" s="8">
        <f t="shared" si="2"/>
        <v>7</v>
      </c>
      <c r="B15" s="9">
        <f t="shared" si="3"/>
        <v>98642</v>
      </c>
      <c r="C15" s="9">
        <f t="shared" si="0"/>
        <v>7398.15</v>
      </c>
      <c r="D15" s="7">
        <f t="shared" si="4"/>
        <v>7398.15</v>
      </c>
      <c r="E15" s="7">
        <f t="shared" si="1"/>
        <v>0</v>
      </c>
      <c r="F15" s="9">
        <f t="shared" si="5"/>
        <v>98642</v>
      </c>
      <c r="H15" s="23"/>
      <c r="I15" s="23"/>
    </row>
    <row r="16" spans="1:9" x14ac:dyDescent="0.35">
      <c r="A16" s="8">
        <f t="shared" si="2"/>
        <v>8</v>
      </c>
      <c r="B16" s="9">
        <f t="shared" si="3"/>
        <v>98642</v>
      </c>
      <c r="C16" s="9">
        <f t="shared" si="0"/>
        <v>7398.15</v>
      </c>
      <c r="D16" s="7">
        <f t="shared" si="4"/>
        <v>7398.15</v>
      </c>
      <c r="E16" s="7">
        <f t="shared" si="1"/>
        <v>0</v>
      </c>
      <c r="F16" s="9">
        <f t="shared" si="5"/>
        <v>98642</v>
      </c>
      <c r="H16" s="24"/>
      <c r="I16" s="24"/>
    </row>
    <row r="17" spans="1:9" x14ac:dyDescent="0.35">
      <c r="A17" s="8">
        <f t="shared" si="2"/>
        <v>9</v>
      </c>
      <c r="B17" s="9">
        <f t="shared" si="3"/>
        <v>98642</v>
      </c>
      <c r="C17" s="9">
        <f t="shared" si="0"/>
        <v>7398.15</v>
      </c>
      <c r="D17" s="7">
        <f t="shared" si="4"/>
        <v>7398.15</v>
      </c>
      <c r="E17" s="7">
        <f t="shared" si="1"/>
        <v>0</v>
      </c>
      <c r="F17" s="9">
        <f t="shared" si="5"/>
        <v>98642</v>
      </c>
      <c r="H17" s="20"/>
      <c r="I17" s="20"/>
    </row>
    <row r="18" spans="1:9" x14ac:dyDescent="0.35">
      <c r="A18" s="8">
        <f t="shared" si="2"/>
        <v>10</v>
      </c>
      <c r="B18" s="9">
        <f t="shared" si="3"/>
        <v>98642</v>
      </c>
      <c r="C18" s="9">
        <f t="shared" si="0"/>
        <v>7398.15</v>
      </c>
      <c r="D18" s="7">
        <f t="shared" si="4"/>
        <v>7398.15</v>
      </c>
      <c r="E18" s="7">
        <f t="shared" si="1"/>
        <v>0</v>
      </c>
      <c r="F18" s="9">
        <f t="shared" si="5"/>
        <v>98642</v>
      </c>
      <c r="H18" s="18"/>
      <c r="I18" s="18"/>
    </row>
    <row r="19" spans="1:9" x14ac:dyDescent="0.35">
      <c r="A19" s="8">
        <f t="shared" si="2"/>
        <v>11</v>
      </c>
      <c r="B19" s="9">
        <f t="shared" si="3"/>
        <v>98642</v>
      </c>
      <c r="C19" s="9">
        <f t="shared" si="0"/>
        <v>7398.15</v>
      </c>
      <c r="D19" s="7">
        <f t="shared" si="4"/>
        <v>7398.15</v>
      </c>
      <c r="E19" s="7">
        <f t="shared" si="1"/>
        <v>0</v>
      </c>
      <c r="F19" s="9">
        <f t="shared" si="5"/>
        <v>98642</v>
      </c>
      <c r="H19" s="18"/>
      <c r="I19" s="18"/>
    </row>
    <row r="20" spans="1:9" x14ac:dyDescent="0.35">
      <c r="A20" s="8">
        <f t="shared" si="2"/>
        <v>12</v>
      </c>
      <c r="B20" s="9">
        <f t="shared" si="3"/>
        <v>98642</v>
      </c>
      <c r="C20" s="9">
        <f t="shared" si="0"/>
        <v>7398.15</v>
      </c>
      <c r="D20" s="7">
        <f t="shared" si="4"/>
        <v>7398.15</v>
      </c>
      <c r="E20" s="7">
        <f t="shared" si="1"/>
        <v>0</v>
      </c>
      <c r="F20" s="9">
        <f t="shared" si="5"/>
        <v>98642</v>
      </c>
      <c r="H20" s="20"/>
      <c r="I20" s="20"/>
    </row>
    <row r="21" spans="1:9" x14ac:dyDescent="0.35">
      <c r="A21" s="8">
        <f t="shared" si="2"/>
        <v>13</v>
      </c>
      <c r="B21" s="9">
        <f t="shared" si="3"/>
        <v>98642</v>
      </c>
      <c r="C21" s="9">
        <f t="shared" si="0"/>
        <v>7398.15</v>
      </c>
      <c r="D21" s="7">
        <f t="shared" si="4"/>
        <v>7398.15</v>
      </c>
      <c r="E21" s="7">
        <f t="shared" si="1"/>
        <v>0</v>
      </c>
      <c r="F21" s="9">
        <f t="shared" si="5"/>
        <v>98642</v>
      </c>
      <c r="H21" s="20"/>
      <c r="I21" s="20"/>
    </row>
    <row r="22" spans="1:9" x14ac:dyDescent="0.35">
      <c r="A22" s="8">
        <f t="shared" si="2"/>
        <v>14</v>
      </c>
      <c r="B22" s="9">
        <f t="shared" si="3"/>
        <v>98642</v>
      </c>
      <c r="C22" s="9">
        <f t="shared" si="0"/>
        <v>7398.15</v>
      </c>
      <c r="D22" s="7">
        <f t="shared" si="4"/>
        <v>7398.15</v>
      </c>
      <c r="E22" s="7">
        <f t="shared" si="1"/>
        <v>0</v>
      </c>
      <c r="F22" s="9">
        <f t="shared" si="5"/>
        <v>98642</v>
      </c>
      <c r="H22" s="20"/>
      <c r="I22" s="20"/>
    </row>
    <row r="23" spans="1:9" x14ac:dyDescent="0.35">
      <c r="A23" s="8">
        <f t="shared" si="2"/>
        <v>15</v>
      </c>
      <c r="B23" s="9">
        <f t="shared" si="3"/>
        <v>98642</v>
      </c>
      <c r="C23" s="9">
        <f t="shared" si="0"/>
        <v>7398.15</v>
      </c>
      <c r="D23" s="7">
        <f t="shared" si="4"/>
        <v>7398.15</v>
      </c>
      <c r="E23" s="7">
        <f t="shared" si="1"/>
        <v>0</v>
      </c>
      <c r="F23" s="9">
        <f t="shared" si="5"/>
        <v>98642</v>
      </c>
      <c r="H23" s="18"/>
      <c r="I23" s="18"/>
    </row>
    <row r="24" spans="1:9" x14ac:dyDescent="0.35">
      <c r="A24" s="8">
        <f t="shared" si="2"/>
        <v>16</v>
      </c>
      <c r="B24" s="9">
        <f t="shared" si="3"/>
        <v>98642</v>
      </c>
      <c r="C24" s="9">
        <f t="shared" si="0"/>
        <v>7398.15</v>
      </c>
      <c r="D24" s="7">
        <f t="shared" si="4"/>
        <v>7398.15</v>
      </c>
      <c r="E24" s="7">
        <f t="shared" si="1"/>
        <v>0</v>
      </c>
      <c r="F24" s="9">
        <f t="shared" si="5"/>
        <v>98642</v>
      </c>
      <c r="H24" s="20"/>
      <c r="I24" s="20"/>
    </row>
    <row r="25" spans="1:9" x14ac:dyDescent="0.35">
      <c r="A25" s="8">
        <f t="shared" si="2"/>
        <v>17</v>
      </c>
      <c r="B25" s="9">
        <f t="shared" si="3"/>
        <v>98642</v>
      </c>
      <c r="C25" s="9">
        <f t="shared" si="0"/>
        <v>7398.15</v>
      </c>
      <c r="D25" s="7">
        <f t="shared" si="4"/>
        <v>7398.15</v>
      </c>
      <c r="E25" s="7">
        <f t="shared" si="1"/>
        <v>0</v>
      </c>
      <c r="F25" s="9">
        <f t="shared" si="5"/>
        <v>98642</v>
      </c>
    </row>
    <row r="26" spans="1:9" x14ac:dyDescent="0.35">
      <c r="A26" s="8">
        <f t="shared" si="2"/>
        <v>18</v>
      </c>
      <c r="B26" s="9">
        <f t="shared" si="3"/>
        <v>98642</v>
      </c>
      <c r="C26" s="9">
        <f t="shared" si="0"/>
        <v>7398.15</v>
      </c>
      <c r="D26" s="7">
        <f t="shared" si="4"/>
        <v>7398.15</v>
      </c>
      <c r="E26" s="7">
        <f t="shared" si="1"/>
        <v>0</v>
      </c>
      <c r="F26" s="9">
        <f t="shared" si="5"/>
        <v>98642</v>
      </c>
    </row>
    <row r="27" spans="1:9" x14ac:dyDescent="0.35">
      <c r="A27" s="8">
        <f t="shared" si="2"/>
        <v>19</v>
      </c>
      <c r="B27" s="9">
        <f t="shared" si="3"/>
        <v>98642</v>
      </c>
      <c r="C27" s="9">
        <f t="shared" si="0"/>
        <v>7398.15</v>
      </c>
      <c r="D27" s="7">
        <f t="shared" si="4"/>
        <v>7398.15</v>
      </c>
      <c r="E27" s="7">
        <f t="shared" si="1"/>
        <v>0</v>
      </c>
      <c r="F27" s="9">
        <f t="shared" si="5"/>
        <v>98642</v>
      </c>
    </row>
    <row r="28" spans="1:9" x14ac:dyDescent="0.35">
      <c r="A28" s="8">
        <f t="shared" si="2"/>
        <v>20</v>
      </c>
      <c r="B28" s="9">
        <f t="shared" si="3"/>
        <v>98642</v>
      </c>
      <c r="C28" s="9">
        <f t="shared" si="0"/>
        <v>7398.15</v>
      </c>
      <c r="D28" s="7">
        <f t="shared" si="4"/>
        <v>7398.15</v>
      </c>
      <c r="E28" s="7">
        <f t="shared" si="1"/>
        <v>0</v>
      </c>
      <c r="F28" s="9">
        <f t="shared" si="5"/>
        <v>98642</v>
      </c>
    </row>
    <row r="29" spans="1:9" x14ac:dyDescent="0.35">
      <c r="A29" s="8">
        <f t="shared" si="2"/>
        <v>21</v>
      </c>
      <c r="B29" s="9">
        <f t="shared" si="3"/>
        <v>98642</v>
      </c>
      <c r="C29" s="9">
        <f t="shared" si="0"/>
        <v>7398.15</v>
      </c>
      <c r="D29" s="7">
        <f t="shared" si="4"/>
        <v>7398.15</v>
      </c>
      <c r="E29" s="7">
        <f t="shared" si="1"/>
        <v>0</v>
      </c>
      <c r="F29" s="9">
        <f t="shared" si="5"/>
        <v>98642</v>
      </c>
    </row>
    <row r="30" spans="1:9" x14ac:dyDescent="0.35">
      <c r="A30" s="8">
        <f t="shared" si="2"/>
        <v>22</v>
      </c>
      <c r="B30" s="9">
        <f t="shared" si="3"/>
        <v>98642</v>
      </c>
      <c r="C30" s="9">
        <f t="shared" si="0"/>
        <v>7398.15</v>
      </c>
      <c r="D30" s="7">
        <f t="shared" si="4"/>
        <v>7398.15</v>
      </c>
      <c r="E30" s="7">
        <f t="shared" si="1"/>
        <v>0</v>
      </c>
      <c r="F30" s="9">
        <f t="shared" si="5"/>
        <v>98642</v>
      </c>
    </row>
    <row r="31" spans="1:9" x14ac:dyDescent="0.35">
      <c r="A31" s="8">
        <f t="shared" si="2"/>
        <v>23</v>
      </c>
      <c r="B31" s="9">
        <f t="shared" si="3"/>
        <v>98642</v>
      </c>
      <c r="C31" s="9">
        <f t="shared" si="0"/>
        <v>7398.15</v>
      </c>
      <c r="D31" s="7">
        <f t="shared" si="4"/>
        <v>7398.15</v>
      </c>
      <c r="E31" s="7">
        <f>IF(A31="","",IF(A31=B$4,A$4,0))</f>
        <v>0</v>
      </c>
      <c r="F31" s="9">
        <f t="shared" si="5"/>
        <v>98642</v>
      </c>
    </row>
    <row r="32" spans="1:9" x14ac:dyDescent="0.35">
      <c r="A32" s="8">
        <f t="shared" si="2"/>
        <v>24</v>
      </c>
      <c r="B32" s="9">
        <f t="shared" si="3"/>
        <v>98642</v>
      </c>
      <c r="C32" s="9">
        <f t="shared" si="0"/>
        <v>7398.15</v>
      </c>
      <c r="D32" s="7">
        <f t="shared" si="4"/>
        <v>7398.15</v>
      </c>
      <c r="E32" s="7">
        <f t="shared" ref="E32:E37" si="6">IF(A32="","",0)</f>
        <v>0</v>
      </c>
      <c r="F32" s="9">
        <f t="shared" si="5"/>
        <v>98642</v>
      </c>
    </row>
    <row r="33" spans="1:6" x14ac:dyDescent="0.35">
      <c r="A33" s="8">
        <f t="shared" si="2"/>
        <v>25</v>
      </c>
      <c r="B33" s="9">
        <f t="shared" si="3"/>
        <v>98642</v>
      </c>
      <c r="C33" s="9">
        <f t="shared" si="0"/>
        <v>7398.15</v>
      </c>
      <c r="D33" s="7">
        <f t="shared" si="4"/>
        <v>7398.15</v>
      </c>
      <c r="E33" s="7">
        <f t="shared" si="6"/>
        <v>0</v>
      </c>
      <c r="F33" s="9">
        <f t="shared" si="5"/>
        <v>98642</v>
      </c>
    </row>
    <row r="34" spans="1:6" x14ac:dyDescent="0.35">
      <c r="A34" s="8">
        <f t="shared" si="2"/>
        <v>26</v>
      </c>
      <c r="B34" s="9">
        <f t="shared" si="3"/>
        <v>98642</v>
      </c>
      <c r="C34" s="9">
        <f t="shared" si="0"/>
        <v>7398.15</v>
      </c>
      <c r="D34" s="7">
        <f t="shared" si="4"/>
        <v>7398.15</v>
      </c>
      <c r="E34" s="7">
        <f t="shared" si="6"/>
        <v>0</v>
      </c>
      <c r="F34" s="9">
        <f t="shared" si="5"/>
        <v>98642</v>
      </c>
    </row>
    <row r="35" spans="1:6" x14ac:dyDescent="0.35">
      <c r="A35" s="8">
        <f t="shared" si="2"/>
        <v>27</v>
      </c>
      <c r="B35" s="9">
        <f t="shared" si="3"/>
        <v>98642</v>
      </c>
      <c r="C35" s="9">
        <f t="shared" si="0"/>
        <v>7398.15</v>
      </c>
      <c r="D35" s="7">
        <f t="shared" si="4"/>
        <v>7398.15</v>
      </c>
      <c r="E35" s="7">
        <f t="shared" si="6"/>
        <v>0</v>
      </c>
      <c r="F35" s="9">
        <f t="shared" si="5"/>
        <v>98642</v>
      </c>
    </row>
    <row r="36" spans="1:6" x14ac:dyDescent="0.35">
      <c r="A36" s="8">
        <f t="shared" si="2"/>
        <v>28</v>
      </c>
      <c r="B36" s="9">
        <f t="shared" si="3"/>
        <v>98642</v>
      </c>
      <c r="C36" s="9">
        <f t="shared" si="0"/>
        <v>7398.15</v>
      </c>
      <c r="D36" s="7">
        <f t="shared" si="4"/>
        <v>7398.15</v>
      </c>
      <c r="E36" s="7">
        <f t="shared" si="6"/>
        <v>0</v>
      </c>
      <c r="F36" s="9">
        <f t="shared" si="5"/>
        <v>98642</v>
      </c>
    </row>
    <row r="37" spans="1:6" x14ac:dyDescent="0.35">
      <c r="A37" s="8">
        <f t="shared" si="2"/>
        <v>29</v>
      </c>
      <c r="B37" s="9">
        <f t="shared" si="3"/>
        <v>98642</v>
      </c>
      <c r="C37" s="9">
        <f t="shared" si="0"/>
        <v>7398.15</v>
      </c>
      <c r="D37" s="7">
        <f t="shared" si="4"/>
        <v>7398.15</v>
      </c>
      <c r="E37" s="7">
        <f t="shared" si="6"/>
        <v>0</v>
      </c>
      <c r="F37" s="9">
        <f t="shared" si="5"/>
        <v>98642</v>
      </c>
    </row>
    <row r="38" spans="1:6" x14ac:dyDescent="0.35">
      <c r="A38" s="8">
        <f t="shared" si="2"/>
        <v>30</v>
      </c>
      <c r="B38" s="9">
        <f t="shared" si="3"/>
        <v>98642</v>
      </c>
      <c r="C38" s="9">
        <f t="shared" si="0"/>
        <v>7398.15</v>
      </c>
      <c r="D38" s="7">
        <f t="shared" si="4"/>
        <v>106040.15</v>
      </c>
      <c r="E38" s="7">
        <f>IF(A38="","",A4)</f>
        <v>98642</v>
      </c>
      <c r="F38" s="9">
        <f t="shared" si="5"/>
        <v>0</v>
      </c>
    </row>
    <row r="39" spans="1:6" x14ac:dyDescent="0.35">
      <c r="F39"/>
    </row>
    <row r="40" spans="1:6" x14ac:dyDescent="0.35">
      <c r="F40"/>
    </row>
    <row r="41" spans="1:6" x14ac:dyDescent="0.35">
      <c r="F41"/>
    </row>
    <row r="42" spans="1:6" x14ac:dyDescent="0.35">
      <c r="F42"/>
    </row>
    <row r="43" spans="1:6" x14ac:dyDescent="0.35">
      <c r="F43"/>
    </row>
    <row r="44" spans="1:6" x14ac:dyDescent="0.35">
      <c r="F44"/>
    </row>
    <row r="45" spans="1:6" x14ac:dyDescent="0.35">
      <c r="F45"/>
    </row>
    <row r="46" spans="1:6" x14ac:dyDescent="0.35">
      <c r="F46"/>
    </row>
    <row r="47" spans="1:6" x14ac:dyDescent="0.35">
      <c r="F47"/>
    </row>
    <row r="48" spans="1:6" x14ac:dyDescent="0.35">
      <c r="F48"/>
    </row>
    <row r="49" spans="6:6" x14ac:dyDescent="0.35">
      <c r="F49"/>
    </row>
    <row r="50" spans="6:6" x14ac:dyDescent="0.35">
      <c r="F50"/>
    </row>
    <row r="51" spans="6:6" x14ac:dyDescent="0.35">
      <c r="F51"/>
    </row>
    <row r="52" spans="6:6" x14ac:dyDescent="0.35">
      <c r="F52"/>
    </row>
    <row r="53" spans="6:6" x14ac:dyDescent="0.35">
      <c r="F53"/>
    </row>
    <row r="54" spans="6:6" x14ac:dyDescent="0.35">
      <c r="F54"/>
    </row>
    <row r="55" spans="6:6" x14ac:dyDescent="0.35">
      <c r="F55"/>
    </row>
    <row r="56" spans="6:6" x14ac:dyDescent="0.35">
      <c r="F56"/>
    </row>
    <row r="57" spans="6:6" x14ac:dyDescent="0.35">
      <c r="F57"/>
    </row>
    <row r="58" spans="6:6" x14ac:dyDescent="0.35">
      <c r="F58"/>
    </row>
    <row r="59" spans="6:6" x14ac:dyDescent="0.35">
      <c r="F59"/>
    </row>
    <row r="60" spans="6:6" x14ac:dyDescent="0.35">
      <c r="F60"/>
    </row>
    <row r="61" spans="6:6" x14ac:dyDescent="0.35">
      <c r="F61"/>
    </row>
    <row r="62" spans="6:6" x14ac:dyDescent="0.35">
      <c r="F62"/>
    </row>
    <row r="63" spans="6:6" x14ac:dyDescent="0.35">
      <c r="F63"/>
    </row>
    <row r="64" spans="6:6" x14ac:dyDescent="0.35">
      <c r="F64"/>
    </row>
    <row r="65" spans="6:6" x14ac:dyDescent="0.35">
      <c r="F65"/>
    </row>
    <row r="66" spans="6:6" x14ac:dyDescent="0.35">
      <c r="F66"/>
    </row>
    <row r="67" spans="6:6" x14ac:dyDescent="0.35">
      <c r="F67"/>
    </row>
    <row r="68" spans="6:6" x14ac:dyDescent="0.35">
      <c r="F68"/>
    </row>
    <row r="69" spans="6:6" x14ac:dyDescent="0.35">
      <c r="F69"/>
    </row>
    <row r="70" spans="6:6" x14ac:dyDescent="0.35">
      <c r="F70"/>
    </row>
    <row r="71" spans="6:6" x14ac:dyDescent="0.35">
      <c r="F71"/>
    </row>
    <row r="72" spans="6:6" x14ac:dyDescent="0.35">
      <c r="F72"/>
    </row>
    <row r="73" spans="6:6" x14ac:dyDescent="0.35">
      <c r="F73"/>
    </row>
    <row r="74" spans="6:6" x14ac:dyDescent="0.35">
      <c r="F74"/>
    </row>
    <row r="75" spans="6:6" x14ac:dyDescent="0.35">
      <c r="F75"/>
    </row>
    <row r="76" spans="6:6" x14ac:dyDescent="0.35">
      <c r="F76"/>
    </row>
    <row r="77" spans="6:6" x14ac:dyDescent="0.35">
      <c r="F77"/>
    </row>
    <row r="78" spans="6:6" x14ac:dyDescent="0.35">
      <c r="F78"/>
    </row>
    <row r="79" spans="6:6" x14ac:dyDescent="0.35">
      <c r="F79"/>
    </row>
    <row r="80" spans="6:6" x14ac:dyDescent="0.35">
      <c r="F80"/>
    </row>
    <row r="81" spans="6:6" x14ac:dyDescent="0.35">
      <c r="F81"/>
    </row>
    <row r="82" spans="6:6" x14ac:dyDescent="0.35">
      <c r="F82"/>
    </row>
    <row r="83" spans="6:6" x14ac:dyDescent="0.35">
      <c r="F83"/>
    </row>
    <row r="84" spans="6:6" x14ac:dyDescent="0.35">
      <c r="F84"/>
    </row>
    <row r="85" spans="6:6" x14ac:dyDescent="0.35">
      <c r="F85"/>
    </row>
    <row r="86" spans="6:6" x14ac:dyDescent="0.35">
      <c r="F86"/>
    </row>
    <row r="87" spans="6:6" x14ac:dyDescent="0.35">
      <c r="F87"/>
    </row>
    <row r="88" spans="6:6" x14ac:dyDescent="0.35">
      <c r="F88"/>
    </row>
    <row r="89" spans="6:6" x14ac:dyDescent="0.35">
      <c r="F89"/>
    </row>
    <row r="90" spans="6:6" x14ac:dyDescent="0.35">
      <c r="F90"/>
    </row>
    <row r="91" spans="6:6" x14ac:dyDescent="0.35">
      <c r="F91"/>
    </row>
    <row r="92" spans="6:6" x14ac:dyDescent="0.35">
      <c r="F92"/>
    </row>
    <row r="93" spans="6:6" x14ac:dyDescent="0.35">
      <c r="F93"/>
    </row>
    <row r="94" spans="6:6" x14ac:dyDescent="0.35">
      <c r="F94"/>
    </row>
    <row r="95" spans="6:6" x14ac:dyDescent="0.35">
      <c r="F95"/>
    </row>
    <row r="96" spans="6:6" x14ac:dyDescent="0.35">
      <c r="F96"/>
    </row>
    <row r="97" spans="6:6" x14ac:dyDescent="0.35">
      <c r="F97"/>
    </row>
    <row r="98" spans="6:6" x14ac:dyDescent="0.35">
      <c r="F98"/>
    </row>
    <row r="99" spans="6:6" x14ac:dyDescent="0.35">
      <c r="F99"/>
    </row>
    <row r="100" spans="6:6" x14ac:dyDescent="0.35">
      <c r="F100"/>
    </row>
    <row r="101" spans="6:6" x14ac:dyDescent="0.35">
      <c r="F101"/>
    </row>
    <row r="102" spans="6:6" x14ac:dyDescent="0.35">
      <c r="F102"/>
    </row>
    <row r="103" spans="6:6" x14ac:dyDescent="0.35">
      <c r="F103"/>
    </row>
    <row r="104" spans="6:6" x14ac:dyDescent="0.35">
      <c r="F104"/>
    </row>
    <row r="105" spans="6:6" x14ac:dyDescent="0.35">
      <c r="F105"/>
    </row>
    <row r="106" spans="6:6" x14ac:dyDescent="0.35">
      <c r="F106"/>
    </row>
    <row r="107" spans="6:6" x14ac:dyDescent="0.35">
      <c r="F107"/>
    </row>
    <row r="108" spans="6:6" x14ac:dyDescent="0.35">
      <c r="F108"/>
    </row>
    <row r="109" spans="6:6" x14ac:dyDescent="0.35">
      <c r="F109"/>
    </row>
    <row r="110" spans="6:6" x14ac:dyDescent="0.35">
      <c r="F110"/>
    </row>
    <row r="111" spans="6:6" x14ac:dyDescent="0.35">
      <c r="F111"/>
    </row>
    <row r="112" spans="6:6" x14ac:dyDescent="0.35">
      <c r="F112"/>
    </row>
    <row r="113" spans="6:6" x14ac:dyDescent="0.35">
      <c r="F113"/>
    </row>
    <row r="114" spans="6:6" x14ac:dyDescent="0.35">
      <c r="F114"/>
    </row>
    <row r="115" spans="6:6" x14ac:dyDescent="0.35">
      <c r="F115"/>
    </row>
    <row r="116" spans="6:6" x14ac:dyDescent="0.35">
      <c r="F116"/>
    </row>
    <row r="117" spans="6:6" x14ac:dyDescent="0.35">
      <c r="F117"/>
    </row>
    <row r="118" spans="6:6" x14ac:dyDescent="0.35">
      <c r="F118"/>
    </row>
    <row r="119" spans="6:6" x14ac:dyDescent="0.35">
      <c r="F119"/>
    </row>
    <row r="120" spans="6:6" x14ac:dyDescent="0.35">
      <c r="F120"/>
    </row>
    <row r="121" spans="6:6" x14ac:dyDescent="0.35">
      <c r="F121"/>
    </row>
    <row r="122" spans="6:6" x14ac:dyDescent="0.35">
      <c r="F122"/>
    </row>
    <row r="123" spans="6:6" x14ac:dyDescent="0.35">
      <c r="F123"/>
    </row>
    <row r="124" spans="6:6" x14ac:dyDescent="0.35">
      <c r="F124"/>
    </row>
    <row r="125" spans="6:6" x14ac:dyDescent="0.35">
      <c r="F125"/>
    </row>
    <row r="126" spans="6:6" x14ac:dyDescent="0.35">
      <c r="F126"/>
    </row>
    <row r="127" spans="6:6" x14ac:dyDescent="0.35">
      <c r="F127"/>
    </row>
    <row r="128" spans="6:6" x14ac:dyDescent="0.35">
      <c r="F128"/>
    </row>
    <row r="129" spans="6:6" x14ac:dyDescent="0.35">
      <c r="F129"/>
    </row>
    <row r="130" spans="6:6" x14ac:dyDescent="0.35">
      <c r="F130"/>
    </row>
    <row r="131" spans="6:6" x14ac:dyDescent="0.35">
      <c r="F131"/>
    </row>
    <row r="132" spans="6:6" x14ac:dyDescent="0.35">
      <c r="F132"/>
    </row>
    <row r="133" spans="6:6" x14ac:dyDescent="0.35">
      <c r="F133"/>
    </row>
    <row r="134" spans="6:6" x14ac:dyDescent="0.35">
      <c r="F134"/>
    </row>
    <row r="135" spans="6:6" x14ac:dyDescent="0.35">
      <c r="F135"/>
    </row>
    <row r="136" spans="6:6" x14ac:dyDescent="0.35">
      <c r="F136"/>
    </row>
    <row r="137" spans="6:6" x14ac:dyDescent="0.35">
      <c r="F137"/>
    </row>
    <row r="138" spans="6:6" x14ac:dyDescent="0.35">
      <c r="F138"/>
    </row>
    <row r="139" spans="6:6" x14ac:dyDescent="0.35">
      <c r="F139"/>
    </row>
    <row r="140" spans="6:6" x14ac:dyDescent="0.35">
      <c r="F140"/>
    </row>
    <row r="141" spans="6:6" x14ac:dyDescent="0.35">
      <c r="F141"/>
    </row>
    <row r="142" spans="6:6" x14ac:dyDescent="0.35">
      <c r="F142"/>
    </row>
    <row r="143" spans="6:6" x14ac:dyDescent="0.35">
      <c r="F143"/>
    </row>
    <row r="144" spans="6:6" x14ac:dyDescent="0.35">
      <c r="F144"/>
    </row>
    <row r="145" spans="6:6" x14ac:dyDescent="0.35">
      <c r="F145"/>
    </row>
    <row r="146" spans="6:6" x14ac:dyDescent="0.35">
      <c r="F146"/>
    </row>
    <row r="147" spans="6:6" x14ac:dyDescent="0.35">
      <c r="F147"/>
    </row>
    <row r="148" spans="6:6" x14ac:dyDescent="0.35">
      <c r="F148"/>
    </row>
    <row r="149" spans="6:6" x14ac:dyDescent="0.35">
      <c r="F149"/>
    </row>
    <row r="150" spans="6:6" x14ac:dyDescent="0.35">
      <c r="F150"/>
    </row>
    <row r="151" spans="6:6" x14ac:dyDescent="0.35">
      <c r="F151"/>
    </row>
    <row r="152" spans="6:6" x14ac:dyDescent="0.35">
      <c r="F152"/>
    </row>
    <row r="153" spans="6:6" x14ac:dyDescent="0.35">
      <c r="F153"/>
    </row>
    <row r="154" spans="6:6" x14ac:dyDescent="0.35">
      <c r="F154"/>
    </row>
    <row r="155" spans="6:6" x14ac:dyDescent="0.35">
      <c r="F155"/>
    </row>
    <row r="156" spans="6:6" x14ac:dyDescent="0.35">
      <c r="F156"/>
    </row>
    <row r="157" spans="6:6" x14ac:dyDescent="0.35">
      <c r="F157"/>
    </row>
    <row r="158" spans="6:6" x14ac:dyDescent="0.35">
      <c r="F158"/>
    </row>
    <row r="159" spans="6:6" x14ac:dyDescent="0.35">
      <c r="F159"/>
    </row>
    <row r="160" spans="6:6" x14ac:dyDescent="0.35">
      <c r="F160"/>
    </row>
    <row r="161" spans="6:6" x14ac:dyDescent="0.35">
      <c r="F161"/>
    </row>
    <row r="162" spans="6:6" x14ac:dyDescent="0.35">
      <c r="F162"/>
    </row>
    <row r="163" spans="6:6" x14ac:dyDescent="0.35">
      <c r="F163"/>
    </row>
    <row r="164" spans="6:6" x14ac:dyDescent="0.35">
      <c r="F164"/>
    </row>
    <row r="165" spans="6:6" x14ac:dyDescent="0.35">
      <c r="F165"/>
    </row>
    <row r="166" spans="6:6" x14ac:dyDescent="0.35">
      <c r="F166"/>
    </row>
    <row r="167" spans="6:6" x14ac:dyDescent="0.35">
      <c r="F167"/>
    </row>
    <row r="168" spans="6:6" x14ac:dyDescent="0.35">
      <c r="F168"/>
    </row>
    <row r="169" spans="6:6" x14ac:dyDescent="0.35">
      <c r="F169"/>
    </row>
    <row r="170" spans="6:6" x14ac:dyDescent="0.35">
      <c r="F170"/>
    </row>
    <row r="171" spans="6:6" x14ac:dyDescent="0.35">
      <c r="F171"/>
    </row>
    <row r="172" spans="6:6" x14ac:dyDescent="0.35">
      <c r="F172"/>
    </row>
    <row r="173" spans="6:6" x14ac:dyDescent="0.35">
      <c r="F173"/>
    </row>
    <row r="174" spans="6:6" x14ac:dyDescent="0.35">
      <c r="F174"/>
    </row>
    <row r="175" spans="6:6" x14ac:dyDescent="0.35">
      <c r="F175"/>
    </row>
    <row r="176" spans="6:6" x14ac:dyDescent="0.35">
      <c r="F176"/>
    </row>
    <row r="177" spans="6:6" x14ac:dyDescent="0.35">
      <c r="F177"/>
    </row>
    <row r="178" spans="6:6" x14ac:dyDescent="0.35">
      <c r="F178"/>
    </row>
    <row r="179" spans="6:6" x14ac:dyDescent="0.35">
      <c r="F179"/>
    </row>
    <row r="180" spans="6:6" x14ac:dyDescent="0.35">
      <c r="F180"/>
    </row>
    <row r="181" spans="6:6" x14ac:dyDescent="0.35">
      <c r="F181"/>
    </row>
    <row r="182" spans="6:6" x14ac:dyDescent="0.35">
      <c r="F182"/>
    </row>
    <row r="183" spans="6:6" x14ac:dyDescent="0.35">
      <c r="F183"/>
    </row>
    <row r="184" spans="6:6" x14ac:dyDescent="0.35">
      <c r="F184"/>
    </row>
    <row r="185" spans="6:6" x14ac:dyDescent="0.35">
      <c r="F185"/>
    </row>
    <row r="186" spans="6:6" x14ac:dyDescent="0.35">
      <c r="F186"/>
    </row>
    <row r="187" spans="6:6" x14ac:dyDescent="0.35">
      <c r="F187"/>
    </row>
    <row r="188" spans="6:6" x14ac:dyDescent="0.35">
      <c r="F188"/>
    </row>
    <row r="189" spans="6:6" x14ac:dyDescent="0.35">
      <c r="F189"/>
    </row>
    <row r="190" spans="6:6" x14ac:dyDescent="0.35">
      <c r="F190"/>
    </row>
    <row r="191" spans="6:6" x14ac:dyDescent="0.35">
      <c r="F191"/>
    </row>
    <row r="192" spans="6:6" x14ac:dyDescent="0.35">
      <c r="F192"/>
    </row>
    <row r="193" spans="6:6" x14ac:dyDescent="0.35">
      <c r="F193"/>
    </row>
    <row r="194" spans="6:6" x14ac:dyDescent="0.35">
      <c r="F194"/>
    </row>
    <row r="195" spans="6:6" x14ac:dyDescent="0.35">
      <c r="F195"/>
    </row>
    <row r="196" spans="6:6" x14ac:dyDescent="0.35">
      <c r="F196"/>
    </row>
    <row r="197" spans="6:6" x14ac:dyDescent="0.35">
      <c r="F197"/>
    </row>
    <row r="198" spans="6:6" x14ac:dyDescent="0.35">
      <c r="F198"/>
    </row>
    <row r="199" spans="6:6" x14ac:dyDescent="0.35">
      <c r="F199"/>
    </row>
    <row r="200" spans="6:6" x14ac:dyDescent="0.35">
      <c r="F200"/>
    </row>
    <row r="201" spans="6:6" x14ac:dyDescent="0.35">
      <c r="F201"/>
    </row>
    <row r="202" spans="6:6" x14ac:dyDescent="0.35">
      <c r="F202"/>
    </row>
    <row r="203" spans="6:6" x14ac:dyDescent="0.35">
      <c r="F203"/>
    </row>
    <row r="204" spans="6:6" x14ac:dyDescent="0.35">
      <c r="F204"/>
    </row>
    <row r="205" spans="6:6" x14ac:dyDescent="0.35">
      <c r="F205"/>
    </row>
    <row r="206" spans="6:6" x14ac:dyDescent="0.35">
      <c r="F206"/>
    </row>
    <row r="207" spans="6:6" x14ac:dyDescent="0.35">
      <c r="F207"/>
    </row>
    <row r="208" spans="6:6" x14ac:dyDescent="0.35">
      <c r="F208"/>
    </row>
    <row r="209" spans="6:6" x14ac:dyDescent="0.35">
      <c r="F209"/>
    </row>
    <row r="210" spans="6:6" x14ac:dyDescent="0.35">
      <c r="F210"/>
    </row>
    <row r="211" spans="6:6" x14ac:dyDescent="0.35">
      <c r="F211"/>
    </row>
    <row r="212" spans="6:6" x14ac:dyDescent="0.35">
      <c r="F212"/>
    </row>
    <row r="213" spans="6:6" x14ac:dyDescent="0.35">
      <c r="F213"/>
    </row>
    <row r="214" spans="6:6" x14ac:dyDescent="0.35">
      <c r="F214"/>
    </row>
    <row r="215" spans="6:6" x14ac:dyDescent="0.35">
      <c r="F215"/>
    </row>
    <row r="216" spans="6:6" x14ac:dyDescent="0.35">
      <c r="F216"/>
    </row>
    <row r="217" spans="6:6" x14ac:dyDescent="0.35">
      <c r="F217"/>
    </row>
    <row r="218" spans="6:6" x14ac:dyDescent="0.35">
      <c r="F218"/>
    </row>
    <row r="219" spans="6:6" x14ac:dyDescent="0.35">
      <c r="F219"/>
    </row>
    <row r="220" spans="6:6" x14ac:dyDescent="0.35">
      <c r="F220"/>
    </row>
    <row r="221" spans="6:6" x14ac:dyDescent="0.35">
      <c r="F221"/>
    </row>
    <row r="222" spans="6:6" x14ac:dyDescent="0.35">
      <c r="F222"/>
    </row>
    <row r="223" spans="6:6" x14ac:dyDescent="0.35">
      <c r="F223"/>
    </row>
    <row r="224" spans="6:6" x14ac:dyDescent="0.35">
      <c r="F224"/>
    </row>
    <row r="225" spans="6:6" x14ac:dyDescent="0.35">
      <c r="F225"/>
    </row>
    <row r="226" spans="6:6" x14ac:dyDescent="0.35">
      <c r="F226"/>
    </row>
    <row r="227" spans="6:6" x14ac:dyDescent="0.35">
      <c r="F227"/>
    </row>
    <row r="228" spans="6:6" x14ac:dyDescent="0.35">
      <c r="F228"/>
    </row>
    <row r="229" spans="6:6" x14ac:dyDescent="0.35">
      <c r="F229"/>
    </row>
    <row r="230" spans="6:6" x14ac:dyDescent="0.35">
      <c r="F230"/>
    </row>
    <row r="231" spans="6:6" x14ac:dyDescent="0.35">
      <c r="F231"/>
    </row>
    <row r="232" spans="6:6" x14ac:dyDescent="0.35">
      <c r="F232"/>
    </row>
    <row r="233" spans="6:6" x14ac:dyDescent="0.35">
      <c r="F233"/>
    </row>
    <row r="234" spans="6:6" x14ac:dyDescent="0.35">
      <c r="F234"/>
    </row>
    <row r="235" spans="6:6" x14ac:dyDescent="0.35">
      <c r="F235"/>
    </row>
    <row r="236" spans="6:6" x14ac:dyDescent="0.35">
      <c r="F236"/>
    </row>
    <row r="237" spans="6:6" x14ac:dyDescent="0.35">
      <c r="F237"/>
    </row>
    <row r="238" spans="6:6" x14ac:dyDescent="0.35">
      <c r="F238"/>
    </row>
    <row r="239" spans="6:6" x14ac:dyDescent="0.35">
      <c r="F239"/>
    </row>
    <row r="240" spans="6:6" x14ac:dyDescent="0.35">
      <c r="F240"/>
    </row>
    <row r="241" spans="6:6" x14ac:dyDescent="0.35">
      <c r="F241"/>
    </row>
    <row r="242" spans="6:6" x14ac:dyDescent="0.35">
      <c r="F242"/>
    </row>
    <row r="243" spans="6:6" x14ac:dyDescent="0.35">
      <c r="F243"/>
    </row>
    <row r="244" spans="6:6" x14ac:dyDescent="0.35">
      <c r="F244"/>
    </row>
    <row r="245" spans="6:6" x14ac:dyDescent="0.35">
      <c r="F245"/>
    </row>
    <row r="246" spans="6:6" x14ac:dyDescent="0.35">
      <c r="F246"/>
    </row>
    <row r="247" spans="6:6" x14ac:dyDescent="0.35">
      <c r="F247"/>
    </row>
    <row r="248" spans="6:6" x14ac:dyDescent="0.35">
      <c r="F248"/>
    </row>
    <row r="249" spans="6:6" x14ac:dyDescent="0.35">
      <c r="F249"/>
    </row>
    <row r="250" spans="6:6" x14ac:dyDescent="0.35">
      <c r="F250"/>
    </row>
    <row r="251" spans="6:6" x14ac:dyDescent="0.35">
      <c r="F251"/>
    </row>
    <row r="252" spans="6:6" x14ac:dyDescent="0.35">
      <c r="F252"/>
    </row>
    <row r="253" spans="6:6" x14ac:dyDescent="0.35">
      <c r="F253"/>
    </row>
    <row r="254" spans="6:6" x14ac:dyDescent="0.35">
      <c r="F254"/>
    </row>
    <row r="255" spans="6:6" x14ac:dyDescent="0.35">
      <c r="F255"/>
    </row>
    <row r="256" spans="6:6" x14ac:dyDescent="0.35">
      <c r="F256"/>
    </row>
    <row r="257" spans="6:6" x14ac:dyDescent="0.35">
      <c r="F257"/>
    </row>
    <row r="258" spans="6:6" x14ac:dyDescent="0.35">
      <c r="F258"/>
    </row>
    <row r="259" spans="6:6" x14ac:dyDescent="0.35">
      <c r="F259"/>
    </row>
    <row r="260" spans="6:6" x14ac:dyDescent="0.35">
      <c r="F260"/>
    </row>
    <row r="261" spans="6:6" x14ac:dyDescent="0.35">
      <c r="F261"/>
    </row>
    <row r="262" spans="6:6" x14ac:dyDescent="0.35">
      <c r="F262"/>
    </row>
    <row r="263" spans="6:6" x14ac:dyDescent="0.35">
      <c r="F263"/>
    </row>
    <row r="264" spans="6:6" x14ac:dyDescent="0.35">
      <c r="F264"/>
    </row>
    <row r="265" spans="6:6" x14ac:dyDescent="0.35">
      <c r="F265"/>
    </row>
    <row r="266" spans="6:6" x14ac:dyDescent="0.35">
      <c r="F266"/>
    </row>
    <row r="267" spans="6:6" x14ac:dyDescent="0.35">
      <c r="F267"/>
    </row>
    <row r="268" spans="6:6" x14ac:dyDescent="0.35">
      <c r="F268"/>
    </row>
    <row r="269" spans="6:6" x14ac:dyDescent="0.35">
      <c r="F269"/>
    </row>
    <row r="270" spans="6:6" x14ac:dyDescent="0.35">
      <c r="F270"/>
    </row>
    <row r="271" spans="6:6" x14ac:dyDescent="0.35">
      <c r="F271"/>
    </row>
    <row r="272" spans="6:6" x14ac:dyDescent="0.35">
      <c r="F272"/>
    </row>
    <row r="273" spans="6:6" x14ac:dyDescent="0.35">
      <c r="F273"/>
    </row>
    <row r="274" spans="6:6" x14ac:dyDescent="0.35">
      <c r="F274"/>
    </row>
    <row r="275" spans="6:6" x14ac:dyDescent="0.35">
      <c r="F275"/>
    </row>
    <row r="276" spans="6:6" x14ac:dyDescent="0.35">
      <c r="F276"/>
    </row>
    <row r="277" spans="6:6" x14ac:dyDescent="0.35">
      <c r="F277"/>
    </row>
    <row r="278" spans="6:6" x14ac:dyDescent="0.35">
      <c r="F278"/>
    </row>
    <row r="279" spans="6:6" x14ac:dyDescent="0.35">
      <c r="F279"/>
    </row>
    <row r="280" spans="6:6" x14ac:dyDescent="0.35">
      <c r="F280"/>
    </row>
    <row r="281" spans="6:6" x14ac:dyDescent="0.35">
      <c r="F281"/>
    </row>
    <row r="282" spans="6:6" x14ac:dyDescent="0.35">
      <c r="F282"/>
    </row>
    <row r="283" spans="6:6" x14ac:dyDescent="0.35">
      <c r="F283"/>
    </row>
    <row r="284" spans="6:6" x14ac:dyDescent="0.35">
      <c r="F284"/>
    </row>
    <row r="285" spans="6:6" x14ac:dyDescent="0.35">
      <c r="F285"/>
    </row>
    <row r="286" spans="6:6" x14ac:dyDescent="0.35">
      <c r="F286"/>
    </row>
    <row r="287" spans="6:6" x14ac:dyDescent="0.35">
      <c r="F287"/>
    </row>
    <row r="288" spans="6:6" x14ac:dyDescent="0.35">
      <c r="F288"/>
    </row>
    <row r="289" spans="6:6" x14ac:dyDescent="0.35">
      <c r="F289"/>
    </row>
    <row r="290" spans="6:6" x14ac:dyDescent="0.35">
      <c r="F290"/>
    </row>
    <row r="291" spans="6:6" x14ac:dyDescent="0.35">
      <c r="F291"/>
    </row>
    <row r="292" spans="6:6" x14ac:dyDescent="0.35">
      <c r="F292"/>
    </row>
    <row r="293" spans="6:6" x14ac:dyDescent="0.35">
      <c r="F293"/>
    </row>
    <row r="294" spans="6:6" x14ac:dyDescent="0.35">
      <c r="F294"/>
    </row>
    <row r="295" spans="6:6" x14ac:dyDescent="0.35">
      <c r="F295"/>
    </row>
    <row r="296" spans="6:6" x14ac:dyDescent="0.35">
      <c r="F296"/>
    </row>
    <row r="297" spans="6:6" x14ac:dyDescent="0.35">
      <c r="F297"/>
    </row>
    <row r="298" spans="6:6" x14ac:dyDescent="0.35">
      <c r="F298"/>
    </row>
    <row r="299" spans="6:6" x14ac:dyDescent="0.35">
      <c r="F299"/>
    </row>
    <row r="300" spans="6:6" x14ac:dyDescent="0.35">
      <c r="F300"/>
    </row>
    <row r="301" spans="6:6" x14ac:dyDescent="0.35">
      <c r="F301"/>
    </row>
    <row r="302" spans="6:6" x14ac:dyDescent="0.35">
      <c r="F302"/>
    </row>
    <row r="303" spans="6:6" x14ac:dyDescent="0.35">
      <c r="F303"/>
    </row>
    <row r="304" spans="6:6" x14ac:dyDescent="0.35">
      <c r="F304"/>
    </row>
    <row r="305" spans="6:6" x14ac:dyDescent="0.35">
      <c r="F305"/>
    </row>
    <row r="306" spans="6:6" x14ac:dyDescent="0.35">
      <c r="F306"/>
    </row>
    <row r="307" spans="6:6" x14ac:dyDescent="0.35">
      <c r="F307"/>
    </row>
    <row r="308" spans="6:6" x14ac:dyDescent="0.35">
      <c r="F308"/>
    </row>
    <row r="309" spans="6:6" x14ac:dyDescent="0.35">
      <c r="F309"/>
    </row>
    <row r="310" spans="6:6" x14ac:dyDescent="0.35">
      <c r="F310"/>
    </row>
    <row r="311" spans="6:6" x14ac:dyDescent="0.35">
      <c r="F311"/>
    </row>
    <row r="312" spans="6:6" x14ac:dyDescent="0.35">
      <c r="F312"/>
    </row>
    <row r="313" spans="6:6" x14ac:dyDescent="0.35">
      <c r="F313"/>
    </row>
    <row r="314" spans="6:6" x14ac:dyDescent="0.35">
      <c r="F314"/>
    </row>
    <row r="315" spans="6:6" x14ac:dyDescent="0.35">
      <c r="F315"/>
    </row>
    <row r="316" spans="6:6" x14ac:dyDescent="0.35">
      <c r="F316"/>
    </row>
    <row r="317" spans="6:6" x14ac:dyDescent="0.35">
      <c r="F317"/>
    </row>
    <row r="318" spans="6:6" x14ac:dyDescent="0.35">
      <c r="F318"/>
    </row>
    <row r="319" spans="6:6" x14ac:dyDescent="0.35">
      <c r="F319"/>
    </row>
    <row r="320" spans="6:6" x14ac:dyDescent="0.35">
      <c r="F320"/>
    </row>
    <row r="321" spans="6:6" x14ac:dyDescent="0.35">
      <c r="F321"/>
    </row>
    <row r="322" spans="6:6" x14ac:dyDescent="0.35">
      <c r="F322"/>
    </row>
    <row r="323" spans="6:6" x14ac:dyDescent="0.35">
      <c r="F323"/>
    </row>
    <row r="324" spans="6:6" x14ac:dyDescent="0.35">
      <c r="F324"/>
    </row>
    <row r="325" spans="6:6" x14ac:dyDescent="0.35">
      <c r="F325"/>
    </row>
    <row r="326" spans="6:6" x14ac:dyDescent="0.35">
      <c r="F326"/>
    </row>
    <row r="327" spans="6:6" x14ac:dyDescent="0.35">
      <c r="F327"/>
    </row>
    <row r="328" spans="6:6" x14ac:dyDescent="0.35">
      <c r="F328"/>
    </row>
    <row r="329" spans="6:6" x14ac:dyDescent="0.35">
      <c r="F329"/>
    </row>
    <row r="330" spans="6:6" x14ac:dyDescent="0.35">
      <c r="F330"/>
    </row>
    <row r="331" spans="6:6" x14ac:dyDescent="0.35">
      <c r="F331"/>
    </row>
    <row r="332" spans="6:6" x14ac:dyDescent="0.35">
      <c r="F332"/>
    </row>
    <row r="333" spans="6:6" x14ac:dyDescent="0.35">
      <c r="F333"/>
    </row>
    <row r="334" spans="6:6" x14ac:dyDescent="0.35">
      <c r="F334"/>
    </row>
    <row r="335" spans="6:6" x14ac:dyDescent="0.35">
      <c r="F335"/>
    </row>
    <row r="336" spans="6:6" x14ac:dyDescent="0.35">
      <c r="F336"/>
    </row>
    <row r="337" spans="6:6" x14ac:dyDescent="0.35">
      <c r="F337"/>
    </row>
    <row r="338" spans="6:6" x14ac:dyDescent="0.35">
      <c r="F338"/>
    </row>
    <row r="339" spans="6:6" x14ac:dyDescent="0.35">
      <c r="F339"/>
    </row>
    <row r="340" spans="6:6" x14ac:dyDescent="0.35">
      <c r="F340"/>
    </row>
    <row r="341" spans="6:6" x14ac:dyDescent="0.35">
      <c r="F341"/>
    </row>
    <row r="342" spans="6:6" x14ac:dyDescent="0.35">
      <c r="F342"/>
    </row>
    <row r="343" spans="6:6" x14ac:dyDescent="0.35">
      <c r="F343"/>
    </row>
    <row r="344" spans="6:6" x14ac:dyDescent="0.35">
      <c r="F344"/>
    </row>
    <row r="345" spans="6:6" x14ac:dyDescent="0.35">
      <c r="F345"/>
    </row>
    <row r="346" spans="6:6" x14ac:dyDescent="0.35">
      <c r="F346"/>
    </row>
    <row r="347" spans="6:6" x14ac:dyDescent="0.35">
      <c r="F347"/>
    </row>
    <row r="348" spans="6:6" x14ac:dyDescent="0.35">
      <c r="F348"/>
    </row>
    <row r="349" spans="6:6" x14ac:dyDescent="0.35">
      <c r="F349"/>
    </row>
    <row r="350" spans="6:6" x14ac:dyDescent="0.35">
      <c r="F350"/>
    </row>
    <row r="351" spans="6:6" x14ac:dyDescent="0.35">
      <c r="F351"/>
    </row>
    <row r="352" spans="6:6" x14ac:dyDescent="0.35">
      <c r="F352"/>
    </row>
    <row r="353" spans="6:6" x14ac:dyDescent="0.35">
      <c r="F353"/>
    </row>
    <row r="354" spans="6:6" x14ac:dyDescent="0.35">
      <c r="F354"/>
    </row>
    <row r="355" spans="6:6" x14ac:dyDescent="0.35">
      <c r="F355"/>
    </row>
    <row r="356" spans="6:6" x14ac:dyDescent="0.35">
      <c r="F356"/>
    </row>
    <row r="357" spans="6:6" x14ac:dyDescent="0.35">
      <c r="F357"/>
    </row>
    <row r="358" spans="6:6" x14ac:dyDescent="0.35">
      <c r="F358"/>
    </row>
    <row r="359" spans="6:6" x14ac:dyDescent="0.35">
      <c r="F359"/>
    </row>
    <row r="360" spans="6:6" x14ac:dyDescent="0.35">
      <c r="F360"/>
    </row>
    <row r="361" spans="6:6" x14ac:dyDescent="0.35">
      <c r="F361"/>
    </row>
    <row r="362" spans="6:6" x14ac:dyDescent="0.35">
      <c r="F362"/>
    </row>
    <row r="363" spans="6:6" x14ac:dyDescent="0.35">
      <c r="F363"/>
    </row>
    <row r="364" spans="6:6" x14ac:dyDescent="0.35">
      <c r="F364"/>
    </row>
    <row r="365" spans="6:6" x14ac:dyDescent="0.35">
      <c r="F365"/>
    </row>
    <row r="366" spans="6:6" x14ac:dyDescent="0.35">
      <c r="F366"/>
    </row>
    <row r="367" spans="6:6" x14ac:dyDescent="0.35">
      <c r="F367"/>
    </row>
    <row r="368" spans="6:6" x14ac:dyDescent="0.35">
      <c r="F368"/>
    </row>
    <row r="369" spans="6:6" x14ac:dyDescent="0.35">
      <c r="F369"/>
    </row>
    <row r="370" spans="6:6" x14ac:dyDescent="0.35">
      <c r="F370"/>
    </row>
    <row r="371" spans="6:6" x14ac:dyDescent="0.35">
      <c r="F371"/>
    </row>
    <row r="372" spans="6:6" x14ac:dyDescent="0.35">
      <c r="F372"/>
    </row>
    <row r="373" spans="6:6" x14ac:dyDescent="0.35">
      <c r="F373"/>
    </row>
    <row r="374" spans="6:6" x14ac:dyDescent="0.35">
      <c r="F374"/>
    </row>
    <row r="375" spans="6:6" x14ac:dyDescent="0.35">
      <c r="F375"/>
    </row>
    <row r="376" spans="6:6" x14ac:dyDescent="0.35">
      <c r="F376"/>
    </row>
    <row r="377" spans="6:6" x14ac:dyDescent="0.35">
      <c r="F377"/>
    </row>
    <row r="378" spans="6:6" x14ac:dyDescent="0.35">
      <c r="F378"/>
    </row>
    <row r="379" spans="6:6" x14ac:dyDescent="0.35">
      <c r="F379"/>
    </row>
    <row r="380" spans="6:6" x14ac:dyDescent="0.35">
      <c r="F380"/>
    </row>
    <row r="381" spans="6:6" x14ac:dyDescent="0.35">
      <c r="F381"/>
    </row>
    <row r="382" spans="6:6" x14ac:dyDescent="0.35">
      <c r="F382"/>
    </row>
    <row r="383" spans="6:6" x14ac:dyDescent="0.35">
      <c r="F383" s="9"/>
    </row>
    <row r="384" spans="6:6" x14ac:dyDescent="0.35">
      <c r="F384" s="9"/>
    </row>
    <row r="385" spans="6:6" x14ac:dyDescent="0.35">
      <c r="F385" s="9"/>
    </row>
    <row r="386" spans="6:6" x14ac:dyDescent="0.35">
      <c r="F386" s="9"/>
    </row>
    <row r="387" spans="6:6" x14ac:dyDescent="0.35">
      <c r="F387" s="9"/>
    </row>
    <row r="388" spans="6:6" x14ac:dyDescent="0.35">
      <c r="F388" s="9"/>
    </row>
    <row r="389" spans="6:6" x14ac:dyDescent="0.35">
      <c r="F389" s="9"/>
    </row>
    <row r="390" spans="6:6" x14ac:dyDescent="0.35">
      <c r="F390" s="9"/>
    </row>
    <row r="391" spans="6:6" x14ac:dyDescent="0.35">
      <c r="F391" s="9"/>
    </row>
    <row r="392" spans="6:6" x14ac:dyDescent="0.35">
      <c r="F392" s="9"/>
    </row>
    <row r="393" spans="6:6" x14ac:dyDescent="0.35">
      <c r="F393" s="9"/>
    </row>
    <row r="394" spans="6:6" x14ac:dyDescent="0.35">
      <c r="F394" s="9"/>
    </row>
    <row r="395" spans="6:6" x14ac:dyDescent="0.35">
      <c r="F395" s="9"/>
    </row>
    <row r="396" spans="6:6" x14ac:dyDescent="0.35">
      <c r="F396" s="9"/>
    </row>
    <row r="397" spans="6:6" x14ac:dyDescent="0.35">
      <c r="F397" s="9"/>
    </row>
    <row r="398" spans="6:6" x14ac:dyDescent="0.35">
      <c r="F398" s="9"/>
    </row>
    <row r="399" spans="6:6" x14ac:dyDescent="0.35">
      <c r="F399" s="9"/>
    </row>
    <row r="400" spans="6:6" x14ac:dyDescent="0.35">
      <c r="F400" s="9"/>
    </row>
    <row r="401" spans="6:6" x14ac:dyDescent="0.35">
      <c r="F401" s="9"/>
    </row>
    <row r="402" spans="6:6" x14ac:dyDescent="0.35">
      <c r="F402" s="9"/>
    </row>
    <row r="403" spans="6:6" x14ac:dyDescent="0.35">
      <c r="F403" s="9"/>
    </row>
    <row r="404" spans="6:6" x14ac:dyDescent="0.35">
      <c r="F404" s="9"/>
    </row>
    <row r="405" spans="6:6" x14ac:dyDescent="0.35">
      <c r="F405" s="9"/>
    </row>
    <row r="406" spans="6:6" x14ac:dyDescent="0.35">
      <c r="F406" s="9"/>
    </row>
    <row r="407" spans="6:6" x14ac:dyDescent="0.35">
      <c r="F407" s="9"/>
    </row>
    <row r="408" spans="6:6" x14ac:dyDescent="0.35">
      <c r="F408" s="9"/>
    </row>
    <row r="409" spans="6:6" x14ac:dyDescent="0.35">
      <c r="F409" s="9"/>
    </row>
    <row r="410" spans="6:6" x14ac:dyDescent="0.35">
      <c r="F410" s="9"/>
    </row>
    <row r="411" spans="6:6" x14ac:dyDescent="0.35">
      <c r="F411" s="9"/>
    </row>
    <row r="412" spans="6:6" x14ac:dyDescent="0.35">
      <c r="F412" s="9"/>
    </row>
    <row r="413" spans="6:6" x14ac:dyDescent="0.35">
      <c r="F413" s="9"/>
    </row>
    <row r="414" spans="6:6" x14ac:dyDescent="0.35">
      <c r="F414" s="9"/>
    </row>
    <row r="415" spans="6:6" x14ac:dyDescent="0.35">
      <c r="F415" s="9"/>
    </row>
    <row r="416" spans="6:6" x14ac:dyDescent="0.35">
      <c r="F416" s="9"/>
    </row>
    <row r="417" spans="6:6" x14ac:dyDescent="0.35">
      <c r="F417" s="9"/>
    </row>
    <row r="418" spans="6:6" x14ac:dyDescent="0.35">
      <c r="F418" s="9"/>
    </row>
    <row r="419" spans="6:6" x14ac:dyDescent="0.35">
      <c r="F419" s="9"/>
    </row>
    <row r="420" spans="6:6" x14ac:dyDescent="0.35">
      <c r="F420" s="9"/>
    </row>
    <row r="421" spans="6:6" x14ac:dyDescent="0.35">
      <c r="F421" s="9"/>
    </row>
    <row r="422" spans="6:6" x14ac:dyDescent="0.35">
      <c r="F422" s="9"/>
    </row>
    <row r="423" spans="6:6" x14ac:dyDescent="0.35">
      <c r="F423" s="9"/>
    </row>
    <row r="424" spans="6:6" x14ac:dyDescent="0.35">
      <c r="F424" s="9"/>
    </row>
    <row r="425" spans="6:6" x14ac:dyDescent="0.35">
      <c r="F425" s="9"/>
    </row>
    <row r="426" spans="6:6" x14ac:dyDescent="0.35">
      <c r="F426" s="9"/>
    </row>
    <row r="427" spans="6:6" x14ac:dyDescent="0.35">
      <c r="F427" s="9"/>
    </row>
    <row r="428" spans="6:6" x14ac:dyDescent="0.35">
      <c r="F428" s="9"/>
    </row>
    <row r="429" spans="6:6" x14ac:dyDescent="0.35">
      <c r="F429" s="9"/>
    </row>
    <row r="430" spans="6:6" x14ac:dyDescent="0.35">
      <c r="F430" s="9"/>
    </row>
    <row r="431" spans="6:6" x14ac:dyDescent="0.35">
      <c r="F431" s="9"/>
    </row>
    <row r="432" spans="6:6" x14ac:dyDescent="0.35">
      <c r="F432" s="9"/>
    </row>
    <row r="433" spans="6:6" x14ac:dyDescent="0.35">
      <c r="F433" s="9"/>
    </row>
    <row r="434" spans="6:6" x14ac:dyDescent="0.35">
      <c r="F434" s="9"/>
    </row>
    <row r="435" spans="6:6" x14ac:dyDescent="0.35">
      <c r="F435" s="9"/>
    </row>
    <row r="436" spans="6:6" x14ac:dyDescent="0.35">
      <c r="F436" s="9"/>
    </row>
    <row r="437" spans="6:6" x14ac:dyDescent="0.35">
      <c r="F437" s="9"/>
    </row>
    <row r="438" spans="6:6" x14ac:dyDescent="0.35">
      <c r="F438" s="9"/>
    </row>
    <row r="439" spans="6:6" x14ac:dyDescent="0.35">
      <c r="F439" s="9"/>
    </row>
    <row r="440" spans="6:6" x14ac:dyDescent="0.35">
      <c r="F440" s="9"/>
    </row>
    <row r="441" spans="6:6" x14ac:dyDescent="0.35">
      <c r="F441" s="9"/>
    </row>
    <row r="442" spans="6:6" x14ac:dyDescent="0.35">
      <c r="F442" s="9"/>
    </row>
    <row r="443" spans="6:6" x14ac:dyDescent="0.35">
      <c r="F443" s="9"/>
    </row>
    <row r="444" spans="6:6" x14ac:dyDescent="0.35">
      <c r="F444" s="9"/>
    </row>
    <row r="445" spans="6:6" x14ac:dyDescent="0.35">
      <c r="F445" s="9"/>
    </row>
    <row r="446" spans="6:6" x14ac:dyDescent="0.35">
      <c r="F446" s="9"/>
    </row>
    <row r="447" spans="6:6" x14ac:dyDescent="0.35">
      <c r="F447" s="9"/>
    </row>
    <row r="448" spans="6:6" x14ac:dyDescent="0.35">
      <c r="F448" s="9"/>
    </row>
    <row r="449" spans="6:6" x14ac:dyDescent="0.35">
      <c r="F449" s="9"/>
    </row>
    <row r="450" spans="6:6" x14ac:dyDescent="0.35">
      <c r="F450" s="9"/>
    </row>
    <row r="451" spans="6:6" x14ac:dyDescent="0.35">
      <c r="F451" s="9"/>
    </row>
    <row r="452" spans="6:6" x14ac:dyDescent="0.35">
      <c r="F452" s="9"/>
    </row>
    <row r="453" spans="6:6" x14ac:dyDescent="0.35">
      <c r="F453" s="9"/>
    </row>
    <row r="454" spans="6:6" x14ac:dyDescent="0.35">
      <c r="F454" s="9"/>
    </row>
    <row r="455" spans="6:6" x14ac:dyDescent="0.35">
      <c r="F455" s="9"/>
    </row>
    <row r="456" spans="6:6" x14ac:dyDescent="0.35">
      <c r="F456" s="9"/>
    </row>
    <row r="457" spans="6:6" x14ac:dyDescent="0.35">
      <c r="F457" s="9"/>
    </row>
    <row r="458" spans="6:6" x14ac:dyDescent="0.35">
      <c r="F458" s="9"/>
    </row>
    <row r="459" spans="6:6" x14ac:dyDescent="0.35">
      <c r="F459" s="9"/>
    </row>
    <row r="460" spans="6:6" x14ac:dyDescent="0.35">
      <c r="F460" s="9"/>
    </row>
    <row r="461" spans="6:6" x14ac:dyDescent="0.35">
      <c r="F461" s="9"/>
    </row>
    <row r="462" spans="6:6" x14ac:dyDescent="0.35">
      <c r="F462" s="9"/>
    </row>
    <row r="463" spans="6:6" x14ac:dyDescent="0.35">
      <c r="F463" s="9"/>
    </row>
    <row r="464" spans="6:6" x14ac:dyDescent="0.35">
      <c r="F464" s="9"/>
    </row>
    <row r="465" spans="6:6" x14ac:dyDescent="0.35">
      <c r="F465" s="9"/>
    </row>
    <row r="466" spans="6:6" x14ac:dyDescent="0.35">
      <c r="F466" s="9"/>
    </row>
    <row r="467" spans="6:6" x14ac:dyDescent="0.35">
      <c r="F467" s="9"/>
    </row>
    <row r="468" spans="6:6" x14ac:dyDescent="0.35">
      <c r="F468" s="9"/>
    </row>
    <row r="469" spans="6:6" x14ac:dyDescent="0.35">
      <c r="F469" s="9"/>
    </row>
    <row r="470" spans="6:6" x14ac:dyDescent="0.35">
      <c r="F470" s="9"/>
    </row>
    <row r="471" spans="6:6" x14ac:dyDescent="0.35">
      <c r="F471" s="9"/>
    </row>
    <row r="472" spans="6:6" x14ac:dyDescent="0.35">
      <c r="F472" s="9"/>
    </row>
    <row r="473" spans="6:6" x14ac:dyDescent="0.35">
      <c r="F473" s="9"/>
    </row>
    <row r="474" spans="6:6" x14ac:dyDescent="0.35">
      <c r="F474" s="9"/>
    </row>
    <row r="475" spans="6:6" x14ac:dyDescent="0.35">
      <c r="F475" s="9"/>
    </row>
    <row r="476" spans="6:6" x14ac:dyDescent="0.35">
      <c r="F476" s="9"/>
    </row>
    <row r="477" spans="6:6" x14ac:dyDescent="0.35">
      <c r="F477" s="9"/>
    </row>
    <row r="478" spans="6:6" x14ac:dyDescent="0.35">
      <c r="F478" s="9"/>
    </row>
    <row r="479" spans="6:6" x14ac:dyDescent="0.35">
      <c r="F479" s="9"/>
    </row>
    <row r="480" spans="6:6" x14ac:dyDescent="0.35">
      <c r="F480" s="9"/>
    </row>
    <row r="481" spans="6:6" x14ac:dyDescent="0.35">
      <c r="F481" s="9"/>
    </row>
    <row r="482" spans="6:6" x14ac:dyDescent="0.35">
      <c r="F482" s="9"/>
    </row>
    <row r="483" spans="6:6" x14ac:dyDescent="0.35">
      <c r="F483" s="9"/>
    </row>
    <row r="484" spans="6:6" x14ac:dyDescent="0.35">
      <c r="F484" s="9"/>
    </row>
    <row r="485" spans="6:6" x14ac:dyDescent="0.35">
      <c r="F485" s="9"/>
    </row>
    <row r="486" spans="6:6" x14ac:dyDescent="0.35">
      <c r="F486" s="9"/>
    </row>
    <row r="487" spans="6:6" x14ac:dyDescent="0.35">
      <c r="F487" s="9"/>
    </row>
    <row r="488" spans="6:6" x14ac:dyDescent="0.35">
      <c r="F488" s="9"/>
    </row>
    <row r="489" spans="6:6" x14ac:dyDescent="0.35">
      <c r="F489" s="9"/>
    </row>
    <row r="490" spans="6:6" x14ac:dyDescent="0.35">
      <c r="F490" s="9"/>
    </row>
    <row r="491" spans="6:6" x14ac:dyDescent="0.35">
      <c r="F491" s="9"/>
    </row>
    <row r="492" spans="6:6" x14ac:dyDescent="0.35">
      <c r="F492" s="9"/>
    </row>
    <row r="493" spans="6:6" x14ac:dyDescent="0.35">
      <c r="F493" s="9"/>
    </row>
    <row r="494" spans="6:6" x14ac:dyDescent="0.35">
      <c r="F494" s="9"/>
    </row>
    <row r="495" spans="6:6" x14ac:dyDescent="0.35">
      <c r="F495" s="9"/>
    </row>
    <row r="496" spans="6:6" x14ac:dyDescent="0.35">
      <c r="F496" s="9"/>
    </row>
    <row r="497" spans="6:6" x14ac:dyDescent="0.35">
      <c r="F497" s="9"/>
    </row>
    <row r="498" spans="6:6" x14ac:dyDescent="0.35">
      <c r="F498" s="9"/>
    </row>
    <row r="499" spans="6:6" x14ac:dyDescent="0.35">
      <c r="F499" s="9"/>
    </row>
    <row r="500" spans="6:6" x14ac:dyDescent="0.35">
      <c r="F500" s="9"/>
    </row>
    <row r="501" spans="6:6" x14ac:dyDescent="0.35">
      <c r="F501" s="9"/>
    </row>
    <row r="502" spans="6:6" x14ac:dyDescent="0.35">
      <c r="F502" s="9"/>
    </row>
    <row r="503" spans="6:6" x14ac:dyDescent="0.35">
      <c r="F503" s="9"/>
    </row>
    <row r="504" spans="6:6" x14ac:dyDescent="0.35">
      <c r="F504" s="9"/>
    </row>
    <row r="505" spans="6:6" x14ac:dyDescent="0.35">
      <c r="F505" s="9"/>
    </row>
    <row r="506" spans="6:6" x14ac:dyDescent="0.35">
      <c r="F506" s="9"/>
    </row>
    <row r="507" spans="6:6" x14ac:dyDescent="0.35">
      <c r="F507" s="9"/>
    </row>
    <row r="508" spans="6:6" x14ac:dyDescent="0.35">
      <c r="F508" s="9"/>
    </row>
    <row r="509" spans="6:6" x14ac:dyDescent="0.35">
      <c r="F509" s="9"/>
    </row>
    <row r="510" spans="6:6" x14ac:dyDescent="0.35">
      <c r="F510" s="9"/>
    </row>
    <row r="511" spans="6:6" x14ac:dyDescent="0.35">
      <c r="F511" s="9"/>
    </row>
    <row r="512" spans="6:6" x14ac:dyDescent="0.35">
      <c r="F512" s="9"/>
    </row>
    <row r="513" spans="6:6" x14ac:dyDescent="0.35">
      <c r="F513" s="9"/>
    </row>
    <row r="514" spans="6:6" x14ac:dyDescent="0.35">
      <c r="F514" s="9"/>
    </row>
    <row r="515" spans="6:6" x14ac:dyDescent="0.35">
      <c r="F515" s="9"/>
    </row>
    <row r="516" spans="6:6" x14ac:dyDescent="0.35">
      <c r="F516" s="9"/>
    </row>
    <row r="517" spans="6:6" x14ac:dyDescent="0.35">
      <c r="F517" s="9"/>
    </row>
    <row r="518" spans="6:6" x14ac:dyDescent="0.35">
      <c r="F518" s="9"/>
    </row>
    <row r="519" spans="6:6" x14ac:dyDescent="0.35">
      <c r="F519" s="9"/>
    </row>
    <row r="520" spans="6:6" x14ac:dyDescent="0.35">
      <c r="F520" s="9"/>
    </row>
    <row r="521" spans="6:6" x14ac:dyDescent="0.35">
      <c r="F521" s="9"/>
    </row>
    <row r="522" spans="6:6" x14ac:dyDescent="0.35">
      <c r="F522" s="9"/>
    </row>
    <row r="523" spans="6:6" x14ac:dyDescent="0.35">
      <c r="F523" s="9"/>
    </row>
    <row r="524" spans="6:6" x14ac:dyDescent="0.35">
      <c r="F524" s="9"/>
    </row>
    <row r="525" spans="6:6" x14ac:dyDescent="0.35">
      <c r="F525" s="9"/>
    </row>
    <row r="526" spans="6:6" x14ac:dyDescent="0.35">
      <c r="F526" s="9"/>
    </row>
    <row r="527" spans="6:6" x14ac:dyDescent="0.35">
      <c r="F527" s="9"/>
    </row>
    <row r="528" spans="6:6" x14ac:dyDescent="0.35">
      <c r="F528" s="9"/>
    </row>
    <row r="529" spans="6:6" x14ac:dyDescent="0.35">
      <c r="F529" s="9"/>
    </row>
    <row r="530" spans="6:6" x14ac:dyDescent="0.35">
      <c r="F530" s="9"/>
    </row>
    <row r="531" spans="6:6" x14ac:dyDescent="0.35">
      <c r="F531" s="9"/>
    </row>
    <row r="532" spans="6:6" x14ac:dyDescent="0.35">
      <c r="F532" s="9"/>
    </row>
    <row r="533" spans="6:6" x14ac:dyDescent="0.35">
      <c r="F533" s="9"/>
    </row>
    <row r="534" spans="6:6" x14ac:dyDescent="0.35">
      <c r="F534" s="9"/>
    </row>
    <row r="535" spans="6:6" x14ac:dyDescent="0.35">
      <c r="F535" s="9"/>
    </row>
    <row r="536" spans="6:6" x14ac:dyDescent="0.35">
      <c r="F536" s="9"/>
    </row>
    <row r="537" spans="6:6" x14ac:dyDescent="0.35">
      <c r="F537" s="9"/>
    </row>
    <row r="538" spans="6:6" x14ac:dyDescent="0.35">
      <c r="F538" s="9"/>
    </row>
    <row r="539" spans="6:6" x14ac:dyDescent="0.35">
      <c r="F539" s="9"/>
    </row>
    <row r="540" spans="6:6" x14ac:dyDescent="0.35">
      <c r="F540" s="9"/>
    </row>
    <row r="541" spans="6:6" x14ac:dyDescent="0.35">
      <c r="F541" s="9"/>
    </row>
    <row r="542" spans="6:6" x14ac:dyDescent="0.35">
      <c r="F542" s="9"/>
    </row>
    <row r="543" spans="6:6" x14ac:dyDescent="0.35">
      <c r="F543" s="9"/>
    </row>
    <row r="544" spans="6:6" x14ac:dyDescent="0.35">
      <c r="F544" s="9"/>
    </row>
    <row r="545" spans="6:6" x14ac:dyDescent="0.35">
      <c r="F545" s="9"/>
    </row>
    <row r="546" spans="6:6" x14ac:dyDescent="0.35">
      <c r="F546" s="9"/>
    </row>
    <row r="547" spans="6:6" x14ac:dyDescent="0.35">
      <c r="F547" s="9"/>
    </row>
    <row r="548" spans="6:6" x14ac:dyDescent="0.35">
      <c r="F548" s="9"/>
    </row>
    <row r="549" spans="6:6" x14ac:dyDescent="0.35">
      <c r="F549" s="9"/>
    </row>
    <row r="550" spans="6:6" x14ac:dyDescent="0.35">
      <c r="F550" s="9"/>
    </row>
    <row r="551" spans="6:6" x14ac:dyDescent="0.35">
      <c r="F551" s="9"/>
    </row>
    <row r="552" spans="6:6" x14ac:dyDescent="0.35">
      <c r="F552" s="9"/>
    </row>
    <row r="553" spans="6:6" x14ac:dyDescent="0.35">
      <c r="F553" s="9"/>
    </row>
    <row r="554" spans="6:6" x14ac:dyDescent="0.35">
      <c r="F554" s="9"/>
    </row>
    <row r="555" spans="6:6" x14ac:dyDescent="0.35">
      <c r="F555" s="9"/>
    </row>
    <row r="556" spans="6:6" x14ac:dyDescent="0.35">
      <c r="F556" s="9"/>
    </row>
    <row r="557" spans="6:6" x14ac:dyDescent="0.35">
      <c r="F557" s="9"/>
    </row>
    <row r="558" spans="6:6" x14ac:dyDescent="0.35">
      <c r="F558" s="9"/>
    </row>
    <row r="559" spans="6:6" x14ac:dyDescent="0.35">
      <c r="F559" s="9"/>
    </row>
    <row r="560" spans="6:6" x14ac:dyDescent="0.35">
      <c r="F560" s="9"/>
    </row>
    <row r="561" spans="6:6" x14ac:dyDescent="0.35">
      <c r="F561" s="9"/>
    </row>
    <row r="562" spans="6:6" x14ac:dyDescent="0.35">
      <c r="F562" s="9"/>
    </row>
    <row r="563" spans="6:6" x14ac:dyDescent="0.35">
      <c r="F563" s="9"/>
    </row>
    <row r="564" spans="6:6" x14ac:dyDescent="0.35">
      <c r="F564" s="9"/>
    </row>
    <row r="565" spans="6:6" x14ac:dyDescent="0.35">
      <c r="F565" s="9"/>
    </row>
    <row r="566" spans="6:6" x14ac:dyDescent="0.35">
      <c r="F566" s="9"/>
    </row>
    <row r="567" spans="6:6" x14ac:dyDescent="0.35">
      <c r="F567" s="9"/>
    </row>
    <row r="568" spans="6:6" x14ac:dyDescent="0.35">
      <c r="F568" s="9"/>
    </row>
    <row r="569" spans="6:6" x14ac:dyDescent="0.35">
      <c r="F569" s="9"/>
    </row>
    <row r="570" spans="6:6" x14ac:dyDescent="0.35">
      <c r="F570" s="9"/>
    </row>
    <row r="571" spans="6:6" x14ac:dyDescent="0.35">
      <c r="F571" s="9"/>
    </row>
    <row r="572" spans="6:6" x14ac:dyDescent="0.35">
      <c r="F572" s="9"/>
    </row>
    <row r="573" spans="6:6" x14ac:dyDescent="0.35">
      <c r="F573" s="9"/>
    </row>
    <row r="574" spans="6:6" x14ac:dyDescent="0.35">
      <c r="F574" s="9"/>
    </row>
    <row r="575" spans="6:6" x14ac:dyDescent="0.35">
      <c r="F575" s="9"/>
    </row>
    <row r="576" spans="6:6" x14ac:dyDescent="0.35">
      <c r="F576" s="9"/>
    </row>
    <row r="577" spans="6:6" x14ac:dyDescent="0.35">
      <c r="F577" s="9"/>
    </row>
    <row r="578" spans="6:6" x14ac:dyDescent="0.35">
      <c r="F578" s="9"/>
    </row>
    <row r="579" spans="6:6" x14ac:dyDescent="0.35">
      <c r="F579" s="9"/>
    </row>
    <row r="580" spans="6:6" x14ac:dyDescent="0.35">
      <c r="F580" s="9"/>
    </row>
    <row r="581" spans="6:6" x14ac:dyDescent="0.35">
      <c r="F581" s="9"/>
    </row>
    <row r="582" spans="6:6" x14ac:dyDescent="0.35">
      <c r="F582" s="9"/>
    </row>
    <row r="583" spans="6:6" x14ac:dyDescent="0.35">
      <c r="F583" s="9"/>
    </row>
    <row r="584" spans="6:6" x14ac:dyDescent="0.35">
      <c r="F584" s="9"/>
    </row>
    <row r="585" spans="6:6" x14ac:dyDescent="0.35">
      <c r="F585" s="9"/>
    </row>
    <row r="586" spans="6:6" x14ac:dyDescent="0.35">
      <c r="F586" s="9"/>
    </row>
    <row r="587" spans="6:6" x14ac:dyDescent="0.35">
      <c r="F587" s="9"/>
    </row>
    <row r="588" spans="6:6" x14ac:dyDescent="0.35">
      <c r="F588" s="9"/>
    </row>
    <row r="589" spans="6:6" x14ac:dyDescent="0.35">
      <c r="F589" s="9"/>
    </row>
    <row r="590" spans="6:6" x14ac:dyDescent="0.35">
      <c r="F590" s="9"/>
    </row>
    <row r="591" spans="6:6" x14ac:dyDescent="0.35">
      <c r="F591" s="9"/>
    </row>
    <row r="592" spans="6:6" x14ac:dyDescent="0.35">
      <c r="F592" s="9"/>
    </row>
    <row r="593" spans="6:6" x14ac:dyDescent="0.35">
      <c r="F593" s="9"/>
    </row>
    <row r="594" spans="6:6" x14ac:dyDescent="0.35">
      <c r="F594" s="9"/>
    </row>
    <row r="595" spans="6:6" x14ac:dyDescent="0.35">
      <c r="F595" s="9"/>
    </row>
    <row r="596" spans="6:6" x14ac:dyDescent="0.35">
      <c r="F596" s="9"/>
    </row>
    <row r="597" spans="6:6" x14ac:dyDescent="0.35">
      <c r="F597" s="9"/>
    </row>
    <row r="598" spans="6:6" x14ac:dyDescent="0.35">
      <c r="F598" s="9"/>
    </row>
    <row r="599" spans="6:6" x14ac:dyDescent="0.35">
      <c r="F599" s="9"/>
    </row>
    <row r="600" spans="6:6" x14ac:dyDescent="0.35">
      <c r="F600" s="9"/>
    </row>
    <row r="601" spans="6:6" x14ac:dyDescent="0.35">
      <c r="F601" s="9"/>
    </row>
    <row r="602" spans="6:6" x14ac:dyDescent="0.35">
      <c r="F602" s="9"/>
    </row>
    <row r="603" spans="6:6" x14ac:dyDescent="0.35">
      <c r="F603" s="9"/>
    </row>
    <row r="604" spans="6:6" x14ac:dyDescent="0.35">
      <c r="F604" s="9"/>
    </row>
    <row r="605" spans="6:6" x14ac:dyDescent="0.35">
      <c r="F605" s="9"/>
    </row>
    <row r="606" spans="6:6" x14ac:dyDescent="0.35">
      <c r="F606" s="9"/>
    </row>
    <row r="607" spans="6:6" x14ac:dyDescent="0.35">
      <c r="F607" s="9"/>
    </row>
    <row r="608" spans="6:6" x14ac:dyDescent="0.35">
      <c r="F608" s="9"/>
    </row>
    <row r="609" spans="6:6" x14ac:dyDescent="0.35">
      <c r="F609" s="9"/>
    </row>
    <row r="610" spans="6:6" x14ac:dyDescent="0.35">
      <c r="F610" s="9"/>
    </row>
    <row r="611" spans="6:6" x14ac:dyDescent="0.35">
      <c r="F611" s="9"/>
    </row>
    <row r="612" spans="6:6" x14ac:dyDescent="0.35">
      <c r="F612" s="9"/>
    </row>
    <row r="613" spans="6:6" x14ac:dyDescent="0.35">
      <c r="F613" s="9"/>
    </row>
    <row r="614" spans="6:6" x14ac:dyDescent="0.35">
      <c r="F614" s="9"/>
    </row>
    <row r="615" spans="6:6" x14ac:dyDescent="0.35">
      <c r="F615" s="9"/>
    </row>
    <row r="616" spans="6:6" x14ac:dyDescent="0.35">
      <c r="F616" s="9"/>
    </row>
    <row r="617" spans="6:6" x14ac:dyDescent="0.35">
      <c r="F617" s="9"/>
    </row>
    <row r="618" spans="6:6" x14ac:dyDescent="0.35">
      <c r="F618" s="9"/>
    </row>
    <row r="619" spans="6:6" x14ac:dyDescent="0.35">
      <c r="F619" s="9"/>
    </row>
    <row r="620" spans="6:6" x14ac:dyDescent="0.35">
      <c r="F620" s="9"/>
    </row>
    <row r="621" spans="6:6" x14ac:dyDescent="0.35">
      <c r="F621" s="9"/>
    </row>
    <row r="622" spans="6:6" x14ac:dyDescent="0.35">
      <c r="F622" s="9"/>
    </row>
    <row r="623" spans="6:6" x14ac:dyDescent="0.35">
      <c r="F623" s="9"/>
    </row>
    <row r="624" spans="6:6" x14ac:dyDescent="0.35">
      <c r="F624" s="9"/>
    </row>
    <row r="625" spans="6:6" x14ac:dyDescent="0.35">
      <c r="F625" s="9"/>
    </row>
    <row r="626" spans="6:6" x14ac:dyDescent="0.35">
      <c r="F626" s="9"/>
    </row>
    <row r="627" spans="6:6" x14ac:dyDescent="0.35">
      <c r="F627" s="9"/>
    </row>
    <row r="628" spans="6:6" x14ac:dyDescent="0.35">
      <c r="F628" s="9"/>
    </row>
    <row r="629" spans="6:6" x14ac:dyDescent="0.35">
      <c r="F629" s="9"/>
    </row>
    <row r="630" spans="6:6" x14ac:dyDescent="0.35">
      <c r="F630" s="9"/>
    </row>
    <row r="631" spans="6:6" x14ac:dyDescent="0.35">
      <c r="F631" s="9"/>
    </row>
    <row r="632" spans="6:6" x14ac:dyDescent="0.35">
      <c r="F632" s="9"/>
    </row>
    <row r="633" spans="6:6" x14ac:dyDescent="0.35">
      <c r="F633" s="9"/>
    </row>
    <row r="634" spans="6:6" x14ac:dyDescent="0.35">
      <c r="F634" s="9"/>
    </row>
    <row r="635" spans="6:6" x14ac:dyDescent="0.35">
      <c r="F635" s="9"/>
    </row>
    <row r="636" spans="6:6" x14ac:dyDescent="0.35">
      <c r="F636" s="9"/>
    </row>
    <row r="637" spans="6:6" x14ac:dyDescent="0.35">
      <c r="F637" s="9"/>
    </row>
    <row r="638" spans="6:6" x14ac:dyDescent="0.35">
      <c r="F638" s="9"/>
    </row>
    <row r="639" spans="6:6" x14ac:dyDescent="0.35">
      <c r="F639" s="9"/>
    </row>
    <row r="640" spans="6:6" x14ac:dyDescent="0.35">
      <c r="F640" s="9"/>
    </row>
    <row r="641" spans="6:6" x14ac:dyDescent="0.35">
      <c r="F641" s="9"/>
    </row>
    <row r="642" spans="6:6" x14ac:dyDescent="0.35">
      <c r="F642" s="9"/>
    </row>
    <row r="643" spans="6:6" x14ac:dyDescent="0.35">
      <c r="F643" s="9"/>
    </row>
    <row r="644" spans="6:6" x14ac:dyDescent="0.35">
      <c r="F644" s="9"/>
    </row>
    <row r="645" spans="6:6" x14ac:dyDescent="0.35">
      <c r="F645" s="9"/>
    </row>
    <row r="646" spans="6:6" x14ac:dyDescent="0.35">
      <c r="F646" s="9"/>
    </row>
    <row r="647" spans="6:6" x14ac:dyDescent="0.35">
      <c r="F647" s="9"/>
    </row>
    <row r="648" spans="6:6" x14ac:dyDescent="0.35">
      <c r="F648" s="9"/>
    </row>
    <row r="649" spans="6:6" x14ac:dyDescent="0.35">
      <c r="F649" s="9"/>
    </row>
    <row r="650" spans="6:6" x14ac:dyDescent="0.35">
      <c r="F650" s="9"/>
    </row>
    <row r="651" spans="6:6" x14ac:dyDescent="0.35">
      <c r="F651" s="9"/>
    </row>
    <row r="652" spans="6:6" x14ac:dyDescent="0.35">
      <c r="F652" s="9"/>
    </row>
    <row r="653" spans="6:6" x14ac:dyDescent="0.35">
      <c r="F653" s="9"/>
    </row>
    <row r="654" spans="6:6" x14ac:dyDescent="0.35">
      <c r="F654" s="9"/>
    </row>
    <row r="655" spans="6:6" x14ac:dyDescent="0.35">
      <c r="F655" s="9"/>
    </row>
    <row r="656" spans="6:6" x14ac:dyDescent="0.35">
      <c r="F656" s="9"/>
    </row>
    <row r="657" spans="6:6" x14ac:dyDescent="0.35">
      <c r="F657" s="9"/>
    </row>
    <row r="658" spans="6:6" x14ac:dyDescent="0.35">
      <c r="F658" s="9"/>
    </row>
    <row r="659" spans="6:6" x14ac:dyDescent="0.35">
      <c r="F659" s="9"/>
    </row>
    <row r="660" spans="6:6" x14ac:dyDescent="0.35">
      <c r="F660" s="9"/>
    </row>
    <row r="661" spans="6:6" x14ac:dyDescent="0.35">
      <c r="F661" s="9"/>
    </row>
    <row r="662" spans="6:6" x14ac:dyDescent="0.35">
      <c r="F662" s="9"/>
    </row>
    <row r="663" spans="6:6" x14ac:dyDescent="0.35">
      <c r="F663" s="9"/>
    </row>
    <row r="664" spans="6:6" x14ac:dyDescent="0.35">
      <c r="F664" s="9"/>
    </row>
    <row r="665" spans="6:6" x14ac:dyDescent="0.35">
      <c r="F665" s="9"/>
    </row>
    <row r="666" spans="6:6" x14ac:dyDescent="0.35">
      <c r="F666" s="9"/>
    </row>
    <row r="667" spans="6:6" x14ac:dyDescent="0.35">
      <c r="F667" s="9"/>
    </row>
    <row r="668" spans="6:6" x14ac:dyDescent="0.35">
      <c r="F668" s="9"/>
    </row>
    <row r="669" spans="6:6" x14ac:dyDescent="0.35">
      <c r="F669" s="9"/>
    </row>
    <row r="670" spans="6:6" x14ac:dyDescent="0.35">
      <c r="F670" s="9"/>
    </row>
    <row r="671" spans="6:6" x14ac:dyDescent="0.35">
      <c r="F671" s="9"/>
    </row>
    <row r="672" spans="6:6" x14ac:dyDescent="0.35">
      <c r="F672" s="9"/>
    </row>
    <row r="673" spans="6:6" x14ac:dyDescent="0.35">
      <c r="F673" s="9"/>
    </row>
    <row r="674" spans="6:6" x14ac:dyDescent="0.35">
      <c r="F674" s="9"/>
    </row>
    <row r="675" spans="6:6" x14ac:dyDescent="0.35">
      <c r="F675" s="9"/>
    </row>
    <row r="676" spans="6:6" x14ac:dyDescent="0.35">
      <c r="F676" s="9"/>
    </row>
    <row r="677" spans="6:6" x14ac:dyDescent="0.35">
      <c r="F677" s="9"/>
    </row>
    <row r="678" spans="6:6" x14ac:dyDescent="0.35">
      <c r="F678" s="9"/>
    </row>
    <row r="679" spans="6:6" x14ac:dyDescent="0.35">
      <c r="F679" s="9"/>
    </row>
    <row r="680" spans="6:6" x14ac:dyDescent="0.35">
      <c r="F680" s="9"/>
    </row>
    <row r="681" spans="6:6" x14ac:dyDescent="0.35">
      <c r="F681" s="9"/>
    </row>
    <row r="682" spans="6:6" x14ac:dyDescent="0.35">
      <c r="F682" s="9"/>
    </row>
    <row r="683" spans="6:6" x14ac:dyDescent="0.35">
      <c r="F683" s="9"/>
    </row>
    <row r="684" spans="6:6" x14ac:dyDescent="0.35">
      <c r="F684" s="9"/>
    </row>
    <row r="685" spans="6:6" x14ac:dyDescent="0.35">
      <c r="F685" s="9"/>
    </row>
    <row r="686" spans="6:6" x14ac:dyDescent="0.35">
      <c r="F686" s="9"/>
    </row>
    <row r="687" spans="6:6" x14ac:dyDescent="0.35">
      <c r="F687" s="9"/>
    </row>
    <row r="688" spans="6:6" x14ac:dyDescent="0.35">
      <c r="F688" s="9"/>
    </row>
    <row r="689" spans="6:6" x14ac:dyDescent="0.35">
      <c r="F689" s="9"/>
    </row>
    <row r="690" spans="6:6" x14ac:dyDescent="0.35">
      <c r="F690" s="9"/>
    </row>
    <row r="691" spans="6:6" x14ac:dyDescent="0.35">
      <c r="F691" s="9"/>
    </row>
    <row r="692" spans="6:6" x14ac:dyDescent="0.35">
      <c r="F692" s="9"/>
    </row>
    <row r="693" spans="6:6" x14ac:dyDescent="0.35">
      <c r="F693" s="9"/>
    </row>
    <row r="694" spans="6:6" x14ac:dyDescent="0.35">
      <c r="F694" s="9"/>
    </row>
    <row r="695" spans="6:6" x14ac:dyDescent="0.35">
      <c r="F695" s="9"/>
    </row>
    <row r="696" spans="6:6" x14ac:dyDescent="0.35">
      <c r="F696" s="9"/>
    </row>
    <row r="697" spans="6:6" x14ac:dyDescent="0.35">
      <c r="F697" s="9"/>
    </row>
    <row r="698" spans="6:6" x14ac:dyDescent="0.35">
      <c r="F698" s="9"/>
    </row>
    <row r="699" spans="6:6" x14ac:dyDescent="0.35">
      <c r="F699" s="9"/>
    </row>
    <row r="700" spans="6:6" x14ac:dyDescent="0.35">
      <c r="F700" s="9"/>
    </row>
    <row r="701" spans="6:6" x14ac:dyDescent="0.35">
      <c r="F701" s="9"/>
    </row>
    <row r="702" spans="6:6" x14ac:dyDescent="0.35">
      <c r="F702" s="9"/>
    </row>
    <row r="703" spans="6:6" x14ac:dyDescent="0.35">
      <c r="F703" s="9"/>
    </row>
    <row r="704" spans="6:6" x14ac:dyDescent="0.35">
      <c r="F704" s="9"/>
    </row>
    <row r="705" spans="6:6" x14ac:dyDescent="0.35">
      <c r="F705" s="9"/>
    </row>
    <row r="706" spans="6:6" x14ac:dyDescent="0.35">
      <c r="F706" s="9"/>
    </row>
    <row r="707" spans="6:6" x14ac:dyDescent="0.35">
      <c r="F707" s="9"/>
    </row>
    <row r="708" spans="6:6" x14ac:dyDescent="0.35">
      <c r="F708" s="9"/>
    </row>
    <row r="709" spans="6:6" x14ac:dyDescent="0.35">
      <c r="F709" s="9"/>
    </row>
    <row r="710" spans="6:6" x14ac:dyDescent="0.35">
      <c r="F710" s="9"/>
    </row>
    <row r="711" spans="6:6" x14ac:dyDescent="0.35">
      <c r="F711" s="9"/>
    </row>
    <row r="712" spans="6:6" x14ac:dyDescent="0.35">
      <c r="F712" s="9"/>
    </row>
    <row r="713" spans="6:6" x14ac:dyDescent="0.35">
      <c r="F713" s="9"/>
    </row>
    <row r="714" spans="6:6" x14ac:dyDescent="0.35">
      <c r="F714" s="9"/>
    </row>
    <row r="715" spans="6:6" x14ac:dyDescent="0.35">
      <c r="F715" s="9"/>
    </row>
    <row r="716" spans="6:6" x14ac:dyDescent="0.35">
      <c r="F716" s="9"/>
    </row>
    <row r="717" spans="6:6" x14ac:dyDescent="0.35">
      <c r="F717" s="9"/>
    </row>
    <row r="718" spans="6:6" x14ac:dyDescent="0.35">
      <c r="F718" s="9"/>
    </row>
    <row r="719" spans="6:6" x14ac:dyDescent="0.35">
      <c r="F719" s="9"/>
    </row>
    <row r="720" spans="6:6" x14ac:dyDescent="0.35">
      <c r="F720" s="9"/>
    </row>
    <row r="721" spans="6:6" x14ac:dyDescent="0.35">
      <c r="F721" s="9"/>
    </row>
    <row r="722" spans="6:6" x14ac:dyDescent="0.35">
      <c r="F722" s="9"/>
    </row>
    <row r="723" spans="6:6" x14ac:dyDescent="0.35">
      <c r="F723" s="9"/>
    </row>
    <row r="724" spans="6:6" x14ac:dyDescent="0.35">
      <c r="F724" s="9"/>
    </row>
    <row r="725" spans="6:6" x14ac:dyDescent="0.35">
      <c r="F725" s="9"/>
    </row>
    <row r="726" spans="6:6" x14ac:dyDescent="0.35">
      <c r="F726" s="9"/>
    </row>
  </sheetData>
  <mergeCells count="3">
    <mergeCell ref="A1:C2"/>
    <mergeCell ref="D1:F2"/>
    <mergeCell ref="A6:F7"/>
  </mergeCells>
  <conditionalFormatting sqref="A9:F38">
    <cfRule type="cellIs" dxfId="8" priority="5" operator="between">
      <formula>-1</formula>
      <formula>9.99999999999999E+22</formula>
    </cfRule>
  </conditionalFormatting>
  <conditionalFormatting sqref="A4:F4 A9:F38">
    <cfRule type="cellIs" dxfId="7" priority="4" operator="lessThan">
      <formula>-0.00001</formula>
    </cfRule>
  </conditionalFormatting>
  <conditionalFormatting sqref="F9:F38">
    <cfRule type="cellIs" dxfId="6" priority="3" operator="between">
      <formula>-0.009</formula>
      <formula>0.009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D1489-A07D-4FB5-8151-16F455256446}">
  <sheetPr codeName="Feuil4"/>
  <dimension ref="A1:I1073"/>
  <sheetViews>
    <sheetView showGridLines="0" topLeftCell="C1" zoomScale="60" zoomScaleNormal="55" workbookViewId="0">
      <pane ySplit="8" topLeftCell="A9" activePane="bottomLeft" state="frozen"/>
      <selection pane="bottomLeft" activeCell="B5" sqref="B5"/>
    </sheetView>
  </sheetViews>
  <sheetFormatPr baseColWidth="10" defaultColWidth="35.6328125" defaultRowHeight="14.5" x14ac:dyDescent="0.35"/>
  <cols>
    <col min="1" max="16384" width="35.6328125" style="3"/>
  </cols>
  <sheetData>
    <row r="1" spans="1:9" x14ac:dyDescent="0.35">
      <c r="A1" s="29" t="s">
        <v>12</v>
      </c>
      <c r="B1" s="30"/>
      <c r="C1" s="31"/>
      <c r="D1" s="39" t="s">
        <v>14</v>
      </c>
      <c r="E1" s="30"/>
      <c r="F1" s="37"/>
    </row>
    <row r="2" spans="1:9" x14ac:dyDescent="0.35">
      <c r="A2" s="32"/>
      <c r="B2" s="33"/>
      <c r="C2" s="34"/>
      <c r="D2" s="40"/>
      <c r="E2" s="33"/>
      <c r="F2" s="35"/>
    </row>
    <row r="3" spans="1:9" x14ac:dyDescent="0.35">
      <c r="A3" s="1" t="s">
        <v>1</v>
      </c>
      <c r="B3" s="1" t="s">
        <v>15</v>
      </c>
      <c r="C3" s="11" t="s">
        <v>7</v>
      </c>
      <c r="D3" s="12" t="s">
        <v>18</v>
      </c>
      <c r="E3" s="1" t="s">
        <v>9</v>
      </c>
      <c r="F3" s="1" t="s">
        <v>10</v>
      </c>
    </row>
    <row r="4" spans="1:9" x14ac:dyDescent="0.35">
      <c r="A4" s="4">
        <v>98642</v>
      </c>
      <c r="B4" s="4">
        <v>549</v>
      </c>
      <c r="C4" s="10">
        <v>7.4999999999999997E-2</v>
      </c>
      <c r="D4" s="14">
        <f>COUNT(A9:A700)</f>
        <v>360</v>
      </c>
      <c r="E4" s="6">
        <f>SUM(C9:C368)</f>
        <v>288609.40923887817</v>
      </c>
      <c r="F4" s="6">
        <f>SUM(D9:D368)</f>
        <v>197640</v>
      </c>
      <c r="H4" s="7"/>
    </row>
    <row r="6" spans="1:9" ht="14.5" customHeight="1" x14ac:dyDescent="0.35">
      <c r="A6" s="35" t="s">
        <v>13</v>
      </c>
      <c r="B6" s="36"/>
      <c r="C6" s="36"/>
      <c r="D6" s="36"/>
      <c r="E6" s="36"/>
      <c r="F6" s="32"/>
    </row>
    <row r="7" spans="1:9" ht="14.5" customHeight="1" x14ac:dyDescent="0.35">
      <c r="A7" s="37"/>
      <c r="B7" s="38"/>
      <c r="C7" s="38"/>
      <c r="D7" s="38"/>
      <c r="E7" s="38"/>
      <c r="F7" s="29"/>
    </row>
    <row r="8" spans="1:9" x14ac:dyDescent="0.35">
      <c r="A8" s="2" t="s">
        <v>17</v>
      </c>
      <c r="B8" s="2" t="s">
        <v>6</v>
      </c>
      <c r="C8" s="2" t="s">
        <v>4</v>
      </c>
      <c r="D8" s="2" t="s">
        <v>16</v>
      </c>
      <c r="E8" s="2" t="s">
        <v>2</v>
      </c>
      <c r="F8" s="2" t="s">
        <v>5</v>
      </c>
      <c r="H8" s="25"/>
      <c r="I8" s="25"/>
    </row>
    <row r="9" spans="1:9" ht="14.5" customHeight="1" x14ac:dyDescent="0.35">
      <c r="A9" s="14">
        <v>1</v>
      </c>
      <c r="B9" s="9">
        <f>A4</f>
        <v>98642</v>
      </c>
      <c r="C9" s="9">
        <f>IF(A9="","",B9*($C$4/12))</f>
        <v>616.51249999999993</v>
      </c>
      <c r="D9" s="7">
        <f>IF(A9="","",(IF((A4-(B4-C9))-B$4&lt;0,B$4+(((A4-(B4-C9))-B$4)-B$4+C9),B$4)))</f>
        <v>549</v>
      </c>
      <c r="E9" s="7">
        <f t="shared" ref="E9:E25" si="0">IF(A9="","",D9-C9)</f>
        <v>-67.512499999999932</v>
      </c>
      <c r="F9" s="9">
        <f>IF(A9="","",B9-E9)</f>
        <v>98709.512499999997</v>
      </c>
      <c r="H9" s="19"/>
      <c r="I9" s="19"/>
    </row>
    <row r="10" spans="1:9" x14ac:dyDescent="0.35">
      <c r="A10" s="14">
        <f t="shared" ref="A10:A73" si="1">IFERROR(IF(F9&gt;0.001,A9+1,""),"")</f>
        <v>2</v>
      </c>
      <c r="B10" s="9">
        <f t="shared" ref="B10:B25" si="2">IF(A10="","",F9)</f>
        <v>98709.512499999997</v>
      </c>
      <c r="C10" s="9">
        <f t="shared" ref="C10:C73" si="3">IF(A10="","",B10*($C$4/12))</f>
        <v>616.93445312499989</v>
      </c>
      <c r="D10" s="7">
        <f>IF(A10="","",(IF(F9-B$4&lt;0,B$4+(F9-B$4+C10),B$4)))</f>
        <v>549</v>
      </c>
      <c r="E10" s="7">
        <f t="shared" si="0"/>
        <v>-67.934453124999891</v>
      </c>
      <c r="F10" s="9">
        <f t="shared" ref="F10:F73" si="4">IF(A10="","",B10-E10)</f>
        <v>98777.446953124992</v>
      </c>
      <c r="H10" s="19"/>
      <c r="I10" s="19"/>
    </row>
    <row r="11" spans="1:9" x14ac:dyDescent="0.35">
      <c r="A11" s="14">
        <f t="shared" si="1"/>
        <v>3</v>
      </c>
      <c r="B11" s="9">
        <f t="shared" si="2"/>
        <v>98777.446953124992</v>
      </c>
      <c r="C11" s="9">
        <f t="shared" si="3"/>
        <v>617.35904345703113</v>
      </c>
      <c r="D11" s="7">
        <f t="shared" ref="D11:D26" si="5">IF(A11="","",(IF(F10-B$4&lt;0,B$4+(F10-B$4+C11),B$4)))</f>
        <v>549</v>
      </c>
      <c r="E11" s="7">
        <f t="shared" si="0"/>
        <v>-68.359043457031134</v>
      </c>
      <c r="F11" s="9">
        <f t="shared" si="4"/>
        <v>98845.805996582028</v>
      </c>
      <c r="H11" s="19"/>
      <c r="I11" s="19"/>
    </row>
    <row r="12" spans="1:9" x14ac:dyDescent="0.35">
      <c r="A12" s="14">
        <f t="shared" si="1"/>
        <v>4</v>
      </c>
      <c r="B12" s="9">
        <f t="shared" si="2"/>
        <v>98845.805996582028</v>
      </c>
      <c r="C12" s="9">
        <f t="shared" si="3"/>
        <v>617.78628747863763</v>
      </c>
      <c r="D12" s="7">
        <f t="shared" si="5"/>
        <v>549</v>
      </c>
      <c r="E12" s="7">
        <f t="shared" si="0"/>
        <v>-68.786287478637632</v>
      </c>
      <c r="F12" s="9">
        <f t="shared" si="4"/>
        <v>98914.592284060665</v>
      </c>
      <c r="H12" s="20"/>
      <c r="I12" s="20"/>
    </row>
    <row r="13" spans="1:9" x14ac:dyDescent="0.35">
      <c r="A13" s="14">
        <f t="shared" si="1"/>
        <v>5</v>
      </c>
      <c r="B13" s="9">
        <f t="shared" si="2"/>
        <v>98914.592284060665</v>
      </c>
      <c r="C13" s="9">
        <f t="shared" si="3"/>
        <v>618.21620177537909</v>
      </c>
      <c r="D13" s="7">
        <f t="shared" si="5"/>
        <v>549</v>
      </c>
      <c r="E13" s="7">
        <f t="shared" si="0"/>
        <v>-69.216201775379091</v>
      </c>
      <c r="F13" s="9">
        <f t="shared" si="4"/>
        <v>98983.808485836038</v>
      </c>
      <c r="H13" s="20"/>
      <c r="I13" s="20"/>
    </row>
    <row r="14" spans="1:9" x14ac:dyDescent="0.35">
      <c r="A14" s="14">
        <f t="shared" si="1"/>
        <v>6</v>
      </c>
      <c r="B14" s="9">
        <f t="shared" si="2"/>
        <v>98983.808485836038</v>
      </c>
      <c r="C14" s="9">
        <f t="shared" si="3"/>
        <v>618.64880303647521</v>
      </c>
      <c r="D14" s="7">
        <f t="shared" si="5"/>
        <v>549</v>
      </c>
      <c r="E14" s="7">
        <f t="shared" si="0"/>
        <v>-69.648803036475215</v>
      </c>
      <c r="F14" s="9">
        <f t="shared" si="4"/>
        <v>99053.457288872509</v>
      </c>
      <c r="H14" s="20"/>
      <c r="I14" s="20"/>
    </row>
    <row r="15" spans="1:9" x14ac:dyDescent="0.35">
      <c r="A15" s="14">
        <f t="shared" si="1"/>
        <v>7</v>
      </c>
      <c r="B15" s="9">
        <f t="shared" si="2"/>
        <v>99053.457288872509</v>
      </c>
      <c r="C15" s="9">
        <f t="shared" si="3"/>
        <v>619.08410805545316</v>
      </c>
      <c r="D15" s="7">
        <f t="shared" si="5"/>
        <v>549</v>
      </c>
      <c r="E15" s="7">
        <f t="shared" si="0"/>
        <v>-70.084108055453157</v>
      </c>
      <c r="F15" s="9">
        <f t="shared" si="4"/>
        <v>99123.541396927962</v>
      </c>
      <c r="H15" s="23"/>
      <c r="I15" s="23"/>
    </row>
    <row r="16" spans="1:9" x14ac:dyDescent="0.35">
      <c r="A16" s="14">
        <f t="shared" si="1"/>
        <v>8</v>
      </c>
      <c r="B16" s="9">
        <f t="shared" si="2"/>
        <v>99123.541396927962</v>
      </c>
      <c r="C16" s="9">
        <f t="shared" si="3"/>
        <v>619.52213373079974</v>
      </c>
      <c r="D16" s="7">
        <f t="shared" si="5"/>
        <v>549</v>
      </c>
      <c r="E16" s="7">
        <f t="shared" si="0"/>
        <v>-70.522133730799737</v>
      </c>
      <c r="F16" s="9">
        <f t="shared" si="4"/>
        <v>99194.063530658765</v>
      </c>
      <c r="H16" s="23"/>
      <c r="I16" s="23"/>
    </row>
    <row r="17" spans="1:9" x14ac:dyDescent="0.35">
      <c r="A17" s="14">
        <f t="shared" si="1"/>
        <v>9</v>
      </c>
      <c r="B17" s="9">
        <f t="shared" si="2"/>
        <v>99194.063530658765</v>
      </c>
      <c r="C17" s="9">
        <f t="shared" si="3"/>
        <v>619.96289706661719</v>
      </c>
      <c r="D17" s="7">
        <f t="shared" si="5"/>
        <v>549</v>
      </c>
      <c r="E17" s="7">
        <f t="shared" si="0"/>
        <v>-70.962897066617188</v>
      </c>
      <c r="F17" s="9">
        <f t="shared" si="4"/>
        <v>99265.026427725388</v>
      </c>
      <c r="H17" s="24"/>
      <c r="I17" s="24"/>
    </row>
    <row r="18" spans="1:9" x14ac:dyDescent="0.35">
      <c r="A18" s="14">
        <f t="shared" si="1"/>
        <v>10</v>
      </c>
      <c r="B18" s="9">
        <f t="shared" si="2"/>
        <v>99265.026427725388</v>
      </c>
      <c r="C18" s="9">
        <f t="shared" si="3"/>
        <v>620.40641517328368</v>
      </c>
      <c r="D18" s="7">
        <f t="shared" si="5"/>
        <v>549</v>
      </c>
      <c r="E18" s="7">
        <f t="shared" si="0"/>
        <v>-71.406415173283676</v>
      </c>
      <c r="F18" s="9">
        <f t="shared" si="4"/>
        <v>99336.432842898677</v>
      </c>
      <c r="H18" s="20"/>
      <c r="I18" s="20"/>
    </row>
    <row r="19" spans="1:9" x14ac:dyDescent="0.35">
      <c r="A19" s="14">
        <f t="shared" si="1"/>
        <v>11</v>
      </c>
      <c r="B19" s="9">
        <f t="shared" si="2"/>
        <v>99336.432842898677</v>
      </c>
      <c r="C19" s="9">
        <f t="shared" si="3"/>
        <v>620.85270526811667</v>
      </c>
      <c r="D19" s="7">
        <f t="shared" si="5"/>
        <v>549</v>
      </c>
      <c r="E19" s="7">
        <f t="shared" si="0"/>
        <v>-71.852705268116665</v>
      </c>
      <c r="F19" s="9">
        <f t="shared" si="4"/>
        <v>99408.285548166794</v>
      </c>
      <c r="H19" s="18"/>
      <c r="I19" s="18"/>
    </row>
    <row r="20" spans="1:9" x14ac:dyDescent="0.35">
      <c r="A20" s="14">
        <f t="shared" si="1"/>
        <v>12</v>
      </c>
      <c r="B20" s="9">
        <f t="shared" si="2"/>
        <v>99408.285548166794</v>
      </c>
      <c r="C20" s="9">
        <f t="shared" si="3"/>
        <v>621.30178467604242</v>
      </c>
      <c r="D20" s="7">
        <f t="shared" si="5"/>
        <v>549</v>
      </c>
      <c r="E20" s="7">
        <f t="shared" si="0"/>
        <v>-72.301784676042416</v>
      </c>
      <c r="F20" s="9">
        <f t="shared" si="4"/>
        <v>99480.587332842842</v>
      </c>
      <c r="H20" s="18"/>
      <c r="I20" s="18"/>
    </row>
    <row r="21" spans="1:9" x14ac:dyDescent="0.35">
      <c r="A21" s="14">
        <f t="shared" si="1"/>
        <v>13</v>
      </c>
      <c r="B21" s="9">
        <f t="shared" si="2"/>
        <v>99480.587332842842</v>
      </c>
      <c r="C21" s="9">
        <f t="shared" si="3"/>
        <v>621.75367083026777</v>
      </c>
      <c r="D21" s="7">
        <f t="shared" si="5"/>
        <v>549</v>
      </c>
      <c r="E21" s="7">
        <f t="shared" si="0"/>
        <v>-72.753670830267765</v>
      </c>
      <c r="F21" s="9">
        <f t="shared" si="4"/>
        <v>99553.341003673107</v>
      </c>
      <c r="H21" s="20"/>
      <c r="I21" s="20"/>
    </row>
    <row r="22" spans="1:9" x14ac:dyDescent="0.35">
      <c r="A22" s="14">
        <f t="shared" si="1"/>
        <v>14</v>
      </c>
      <c r="B22" s="9">
        <f t="shared" si="2"/>
        <v>99553.341003673107</v>
      </c>
      <c r="C22" s="9">
        <f t="shared" si="3"/>
        <v>622.2083812729569</v>
      </c>
      <c r="D22" s="7">
        <f t="shared" si="5"/>
        <v>549</v>
      </c>
      <c r="E22" s="7">
        <f t="shared" si="0"/>
        <v>-73.208381272956899</v>
      </c>
      <c r="F22" s="9">
        <f t="shared" si="4"/>
        <v>99626.549384946062</v>
      </c>
      <c r="H22" s="20"/>
      <c r="I22" s="20"/>
    </row>
    <row r="23" spans="1:9" x14ac:dyDescent="0.35">
      <c r="A23" s="14">
        <f t="shared" si="1"/>
        <v>15</v>
      </c>
      <c r="B23" s="9">
        <f t="shared" si="2"/>
        <v>99626.549384946062</v>
      </c>
      <c r="C23" s="9">
        <f t="shared" si="3"/>
        <v>622.6659336559128</v>
      </c>
      <c r="D23" s="7">
        <f t="shared" si="5"/>
        <v>549</v>
      </c>
      <c r="E23" s="7">
        <f t="shared" si="0"/>
        <v>-73.665933655912795</v>
      </c>
      <c r="F23" s="9">
        <f t="shared" si="4"/>
        <v>99700.215318601971</v>
      </c>
      <c r="H23" s="20"/>
      <c r="I23" s="20"/>
    </row>
    <row r="24" spans="1:9" x14ac:dyDescent="0.35">
      <c r="A24" s="14">
        <f t="shared" si="1"/>
        <v>16</v>
      </c>
      <c r="B24" s="9">
        <f t="shared" si="2"/>
        <v>99700.215318601971</v>
      </c>
      <c r="C24" s="9">
        <f t="shared" si="3"/>
        <v>623.1263457412623</v>
      </c>
      <c r="D24" s="7">
        <f t="shared" si="5"/>
        <v>549</v>
      </c>
      <c r="E24" s="7">
        <f t="shared" si="0"/>
        <v>-74.126345741262298</v>
      </c>
      <c r="F24" s="9">
        <f t="shared" si="4"/>
        <v>99774.341664343228</v>
      </c>
      <c r="H24" s="18"/>
      <c r="I24" s="18"/>
    </row>
    <row r="25" spans="1:9" x14ac:dyDescent="0.35">
      <c r="A25" s="14">
        <f t="shared" si="1"/>
        <v>17</v>
      </c>
      <c r="B25" s="9">
        <f t="shared" si="2"/>
        <v>99774.341664343228</v>
      </c>
      <c r="C25" s="9">
        <f t="shared" si="3"/>
        <v>623.58963540214518</v>
      </c>
      <c r="D25" s="7">
        <f t="shared" si="5"/>
        <v>549</v>
      </c>
      <c r="E25" s="7">
        <f t="shared" si="0"/>
        <v>-74.589635402145177</v>
      </c>
      <c r="F25" s="9">
        <f t="shared" si="4"/>
        <v>99848.931299745367</v>
      </c>
      <c r="H25" s="20"/>
      <c r="I25" s="20"/>
    </row>
    <row r="26" spans="1:9" x14ac:dyDescent="0.35">
      <c r="A26" s="14">
        <f t="shared" si="1"/>
        <v>18</v>
      </c>
      <c r="B26" s="9">
        <f t="shared" ref="B26:B89" si="6">IF(A26="","",F25)</f>
        <v>99848.931299745367</v>
      </c>
      <c r="C26" s="9">
        <f t="shared" si="3"/>
        <v>624.05582062340852</v>
      </c>
      <c r="D26" s="7">
        <f t="shared" si="5"/>
        <v>549</v>
      </c>
      <c r="E26" s="7">
        <f t="shared" ref="E26:E89" si="7">IF(A26="","",D26-C26)</f>
        <v>-75.055820623408522</v>
      </c>
      <c r="F26" s="9">
        <f t="shared" si="4"/>
        <v>99923.98712036878</v>
      </c>
      <c r="H26" s="17"/>
      <c r="I26" s="17"/>
    </row>
    <row r="27" spans="1:9" x14ac:dyDescent="0.35">
      <c r="A27" s="14">
        <f t="shared" si="1"/>
        <v>19</v>
      </c>
      <c r="B27" s="9">
        <f t="shared" si="6"/>
        <v>99923.98712036878</v>
      </c>
      <c r="C27" s="9">
        <f t="shared" si="3"/>
        <v>624.52491950230478</v>
      </c>
      <c r="D27" s="7">
        <f>IF(A27="","",(IF(F26-B$4&lt;0,B$4+(F26-B$4+C27),B$4)))</f>
        <v>549</v>
      </c>
      <c r="E27" s="7">
        <f t="shared" si="7"/>
        <v>-75.524919502304783</v>
      </c>
      <c r="F27" s="9">
        <f t="shared" si="4"/>
        <v>99999.512039871086</v>
      </c>
      <c r="H27" s="17"/>
      <c r="I27" s="17"/>
    </row>
    <row r="28" spans="1:9" x14ac:dyDescent="0.35">
      <c r="A28" s="14">
        <f t="shared" si="1"/>
        <v>20</v>
      </c>
      <c r="B28" s="9">
        <f t="shared" si="6"/>
        <v>99999.512039871086</v>
      </c>
      <c r="C28" s="9">
        <f t="shared" si="3"/>
        <v>624.99695024919424</v>
      </c>
      <c r="D28" s="7">
        <f>IF(A28="","",(IF(F27-B$4&lt;0,B$4+(F27-B$4+C28),B$4)))</f>
        <v>549</v>
      </c>
      <c r="E28" s="7">
        <f t="shared" si="7"/>
        <v>-75.996950249194242</v>
      </c>
      <c r="F28" s="9">
        <f t="shared" si="4"/>
        <v>100075.50899012027</v>
      </c>
      <c r="H28" s="17"/>
      <c r="I28" s="17"/>
    </row>
    <row r="29" spans="1:9" x14ac:dyDescent="0.35">
      <c r="A29" s="14">
        <f t="shared" si="1"/>
        <v>21</v>
      </c>
      <c r="B29" s="9">
        <f t="shared" si="6"/>
        <v>100075.50899012027</v>
      </c>
      <c r="C29" s="9">
        <f t="shared" si="3"/>
        <v>625.47193118825169</v>
      </c>
      <c r="D29" s="7">
        <f t="shared" ref="D29:D92" si="8">IF(A29="","",(IF(F28-B$4&lt;0,B$4+(F28-B$4+C29),B$4)))</f>
        <v>549</v>
      </c>
      <c r="E29" s="7">
        <f t="shared" si="7"/>
        <v>-76.471931188251688</v>
      </c>
      <c r="F29" s="9">
        <f t="shared" si="4"/>
        <v>100151.98092130852</v>
      </c>
      <c r="H29" s="17"/>
      <c r="I29" s="17"/>
    </row>
    <row r="30" spans="1:9" x14ac:dyDescent="0.35">
      <c r="A30" s="14">
        <f t="shared" si="1"/>
        <v>22</v>
      </c>
      <c r="B30" s="9">
        <f t="shared" si="6"/>
        <v>100151.98092130852</v>
      </c>
      <c r="C30" s="9">
        <f t="shared" si="3"/>
        <v>625.94988075817821</v>
      </c>
      <c r="D30" s="7">
        <f t="shared" si="8"/>
        <v>549</v>
      </c>
      <c r="E30" s="7">
        <f t="shared" si="7"/>
        <v>-76.94988075817821</v>
      </c>
      <c r="F30" s="9">
        <f t="shared" si="4"/>
        <v>100228.93080206671</v>
      </c>
    </row>
    <row r="31" spans="1:9" x14ac:dyDescent="0.35">
      <c r="A31" s="14">
        <f t="shared" si="1"/>
        <v>23</v>
      </c>
      <c r="B31" s="9">
        <f t="shared" si="6"/>
        <v>100228.93080206671</v>
      </c>
      <c r="C31" s="9">
        <f t="shared" si="3"/>
        <v>626.43081751291686</v>
      </c>
      <c r="D31" s="7">
        <f t="shared" si="8"/>
        <v>549</v>
      </c>
      <c r="E31" s="7">
        <f t="shared" si="7"/>
        <v>-77.43081751291686</v>
      </c>
      <c r="F31" s="9">
        <f t="shared" si="4"/>
        <v>100306.36161957962</v>
      </c>
    </row>
    <row r="32" spans="1:9" x14ac:dyDescent="0.35">
      <c r="A32" s="14">
        <f t="shared" si="1"/>
        <v>24</v>
      </c>
      <c r="B32" s="9">
        <f t="shared" si="6"/>
        <v>100306.36161957962</v>
      </c>
      <c r="C32" s="9">
        <f t="shared" si="3"/>
        <v>626.91476012237263</v>
      </c>
      <c r="D32" s="7">
        <f t="shared" si="8"/>
        <v>549</v>
      </c>
      <c r="E32" s="7">
        <f t="shared" si="7"/>
        <v>-77.914760122372627</v>
      </c>
      <c r="F32" s="9">
        <f t="shared" si="4"/>
        <v>100384.27637970199</v>
      </c>
    </row>
    <row r="33" spans="1:6" x14ac:dyDescent="0.35">
      <c r="A33" s="14">
        <f t="shared" si="1"/>
        <v>25</v>
      </c>
      <c r="B33" s="9">
        <f t="shared" si="6"/>
        <v>100384.27637970199</v>
      </c>
      <c r="C33" s="9">
        <f t="shared" si="3"/>
        <v>627.40172737313742</v>
      </c>
      <c r="D33" s="7">
        <f t="shared" si="8"/>
        <v>549</v>
      </c>
      <c r="E33" s="7">
        <f t="shared" si="7"/>
        <v>-78.401727373137419</v>
      </c>
      <c r="F33" s="9">
        <f t="shared" si="4"/>
        <v>100462.67810707513</v>
      </c>
    </row>
    <row r="34" spans="1:6" x14ac:dyDescent="0.35">
      <c r="A34" s="14">
        <f t="shared" si="1"/>
        <v>26</v>
      </c>
      <c r="B34" s="9">
        <f t="shared" si="6"/>
        <v>100462.67810707513</v>
      </c>
      <c r="C34" s="9">
        <f t="shared" si="3"/>
        <v>627.89173816921948</v>
      </c>
      <c r="D34" s="7">
        <f t="shared" si="8"/>
        <v>549</v>
      </c>
      <c r="E34" s="7">
        <f t="shared" si="7"/>
        <v>-78.891738169219479</v>
      </c>
      <c r="F34" s="9">
        <f t="shared" si="4"/>
        <v>100541.56984524435</v>
      </c>
    </row>
    <row r="35" spans="1:6" x14ac:dyDescent="0.35">
      <c r="A35" s="14">
        <f t="shared" si="1"/>
        <v>27</v>
      </c>
      <c r="B35" s="9">
        <f t="shared" si="6"/>
        <v>100541.56984524435</v>
      </c>
      <c r="C35" s="9">
        <f t="shared" si="3"/>
        <v>628.38481153277712</v>
      </c>
      <c r="D35" s="7">
        <f t="shared" si="8"/>
        <v>549</v>
      </c>
      <c r="E35" s="7">
        <f t="shared" si="7"/>
        <v>-79.384811532777121</v>
      </c>
      <c r="F35" s="9">
        <f t="shared" si="4"/>
        <v>100620.95465677712</v>
      </c>
    </row>
    <row r="36" spans="1:6" x14ac:dyDescent="0.35">
      <c r="A36" s="14">
        <f t="shared" si="1"/>
        <v>28</v>
      </c>
      <c r="B36" s="9">
        <f t="shared" si="6"/>
        <v>100620.95465677712</v>
      </c>
      <c r="C36" s="9">
        <f t="shared" si="3"/>
        <v>628.88096660485689</v>
      </c>
      <c r="D36" s="7">
        <f t="shared" si="8"/>
        <v>549</v>
      </c>
      <c r="E36" s="7">
        <f t="shared" si="7"/>
        <v>-79.880966604856894</v>
      </c>
      <c r="F36" s="9">
        <f t="shared" si="4"/>
        <v>100700.83562338198</v>
      </c>
    </row>
    <row r="37" spans="1:6" x14ac:dyDescent="0.35">
      <c r="A37" s="14">
        <f t="shared" si="1"/>
        <v>29</v>
      </c>
      <c r="B37" s="9">
        <f t="shared" si="6"/>
        <v>100700.83562338198</v>
      </c>
      <c r="C37" s="9">
        <f t="shared" si="3"/>
        <v>629.38022264613733</v>
      </c>
      <c r="D37" s="7">
        <f t="shared" si="8"/>
        <v>549</v>
      </c>
      <c r="E37" s="7">
        <f t="shared" si="7"/>
        <v>-80.380222646137327</v>
      </c>
      <c r="F37" s="9">
        <f t="shared" si="4"/>
        <v>100781.21584602812</v>
      </c>
    </row>
    <row r="38" spans="1:6" x14ac:dyDescent="0.35">
      <c r="A38" s="14">
        <f t="shared" si="1"/>
        <v>30</v>
      </c>
      <c r="B38" s="9">
        <f t="shared" si="6"/>
        <v>100781.21584602812</v>
      </c>
      <c r="C38" s="9">
        <f t="shared" si="3"/>
        <v>629.88259903767573</v>
      </c>
      <c r="D38" s="7">
        <f t="shared" si="8"/>
        <v>549</v>
      </c>
      <c r="E38" s="7">
        <f t="shared" si="7"/>
        <v>-80.882599037675732</v>
      </c>
      <c r="F38" s="9">
        <f t="shared" si="4"/>
        <v>100862.0984450658</v>
      </c>
    </row>
    <row r="39" spans="1:6" x14ac:dyDescent="0.35">
      <c r="A39" s="14">
        <f t="shared" si="1"/>
        <v>31</v>
      </c>
      <c r="B39" s="9">
        <f t="shared" si="6"/>
        <v>100862.0984450658</v>
      </c>
      <c r="C39" s="9">
        <f t="shared" si="3"/>
        <v>630.38811528166116</v>
      </c>
      <c r="D39" s="7">
        <f t="shared" si="8"/>
        <v>549</v>
      </c>
      <c r="E39" s="7">
        <f t="shared" si="7"/>
        <v>-81.388115281661157</v>
      </c>
      <c r="F39" s="9">
        <f t="shared" si="4"/>
        <v>100943.48656034746</v>
      </c>
    </row>
    <row r="40" spans="1:6" x14ac:dyDescent="0.35">
      <c r="A40" s="14">
        <f t="shared" si="1"/>
        <v>32</v>
      </c>
      <c r="B40" s="9">
        <f t="shared" si="6"/>
        <v>100943.48656034746</v>
      </c>
      <c r="C40" s="9">
        <f t="shared" si="3"/>
        <v>630.89679100217154</v>
      </c>
      <c r="D40" s="7">
        <f t="shared" si="8"/>
        <v>549</v>
      </c>
      <c r="E40" s="7">
        <f t="shared" si="7"/>
        <v>-81.89679100217154</v>
      </c>
      <c r="F40" s="9">
        <f t="shared" si="4"/>
        <v>101025.38335134964</v>
      </c>
    </row>
    <row r="41" spans="1:6" x14ac:dyDescent="0.35">
      <c r="A41" s="14">
        <f t="shared" si="1"/>
        <v>33</v>
      </c>
      <c r="B41" s="9">
        <f t="shared" si="6"/>
        <v>101025.38335134964</v>
      </c>
      <c r="C41" s="9">
        <f t="shared" si="3"/>
        <v>631.40864594593518</v>
      </c>
      <c r="D41" s="7">
        <f t="shared" si="8"/>
        <v>549</v>
      </c>
      <c r="E41" s="7">
        <f t="shared" si="7"/>
        <v>-82.408645945935177</v>
      </c>
      <c r="F41" s="9">
        <f t="shared" si="4"/>
        <v>101107.79199729557</v>
      </c>
    </row>
    <row r="42" spans="1:6" x14ac:dyDescent="0.35">
      <c r="A42" s="14">
        <f t="shared" si="1"/>
        <v>34</v>
      </c>
      <c r="B42" s="9">
        <f t="shared" si="6"/>
        <v>101107.79199729557</v>
      </c>
      <c r="C42" s="9">
        <f t="shared" si="3"/>
        <v>631.92369998309732</v>
      </c>
      <c r="D42" s="7">
        <f t="shared" si="8"/>
        <v>549</v>
      </c>
      <c r="E42" s="7">
        <f t="shared" si="7"/>
        <v>-82.923699983097322</v>
      </c>
      <c r="F42" s="9">
        <f t="shared" si="4"/>
        <v>101190.71569727868</v>
      </c>
    </row>
    <row r="43" spans="1:6" x14ac:dyDescent="0.35">
      <c r="A43" s="14">
        <f t="shared" si="1"/>
        <v>35</v>
      </c>
      <c r="B43" s="9">
        <f t="shared" si="6"/>
        <v>101190.71569727868</v>
      </c>
      <c r="C43" s="9">
        <f t="shared" si="3"/>
        <v>632.44197310799166</v>
      </c>
      <c r="D43" s="7">
        <f t="shared" si="8"/>
        <v>549</v>
      </c>
      <c r="E43" s="7">
        <f t="shared" si="7"/>
        <v>-83.441973107991657</v>
      </c>
      <c r="F43" s="9">
        <f t="shared" si="4"/>
        <v>101274.15767038667</v>
      </c>
    </row>
    <row r="44" spans="1:6" x14ac:dyDescent="0.35">
      <c r="A44" s="14">
        <f t="shared" si="1"/>
        <v>36</v>
      </c>
      <c r="B44" s="9">
        <f t="shared" si="6"/>
        <v>101274.15767038667</v>
      </c>
      <c r="C44" s="9">
        <f t="shared" si="3"/>
        <v>632.96348543991667</v>
      </c>
      <c r="D44" s="7">
        <f t="shared" si="8"/>
        <v>549</v>
      </c>
      <c r="E44" s="7">
        <f t="shared" si="7"/>
        <v>-83.963485439916667</v>
      </c>
      <c r="F44" s="9">
        <f t="shared" si="4"/>
        <v>101358.12115582659</v>
      </c>
    </row>
    <row r="45" spans="1:6" x14ac:dyDescent="0.35">
      <c r="A45" s="14">
        <f t="shared" si="1"/>
        <v>37</v>
      </c>
      <c r="B45" s="9">
        <f t="shared" si="6"/>
        <v>101358.12115582659</v>
      </c>
      <c r="C45" s="9">
        <f t="shared" si="3"/>
        <v>633.48825722391621</v>
      </c>
      <c r="D45" s="7">
        <f t="shared" si="8"/>
        <v>549</v>
      </c>
      <c r="E45" s="7">
        <f t="shared" si="7"/>
        <v>-84.488257223916207</v>
      </c>
      <c r="F45" s="9">
        <f t="shared" si="4"/>
        <v>101442.60941305051</v>
      </c>
    </row>
    <row r="46" spans="1:6" x14ac:dyDescent="0.35">
      <c r="A46" s="14">
        <f t="shared" si="1"/>
        <v>38</v>
      </c>
      <c r="B46" s="9">
        <f t="shared" si="6"/>
        <v>101442.60941305051</v>
      </c>
      <c r="C46" s="9">
        <f t="shared" si="3"/>
        <v>634.01630883156565</v>
      </c>
      <c r="D46" s="7">
        <f t="shared" si="8"/>
        <v>549</v>
      </c>
      <c r="E46" s="7">
        <f t="shared" si="7"/>
        <v>-85.016308831565652</v>
      </c>
      <c r="F46" s="9">
        <f t="shared" si="4"/>
        <v>101527.62572188207</v>
      </c>
    </row>
    <row r="47" spans="1:6" x14ac:dyDescent="0.35">
      <c r="A47" s="14">
        <f t="shared" si="1"/>
        <v>39</v>
      </c>
      <c r="B47" s="9">
        <f t="shared" si="6"/>
        <v>101527.62572188207</v>
      </c>
      <c r="C47" s="9">
        <f t="shared" si="3"/>
        <v>634.54766076176293</v>
      </c>
      <c r="D47" s="7">
        <f t="shared" si="8"/>
        <v>549</v>
      </c>
      <c r="E47" s="7">
        <f t="shared" si="7"/>
        <v>-85.547660761762927</v>
      </c>
      <c r="F47" s="9">
        <f t="shared" si="4"/>
        <v>101613.17338264383</v>
      </c>
    </row>
    <row r="48" spans="1:6" x14ac:dyDescent="0.35">
      <c r="A48" s="14">
        <f t="shared" si="1"/>
        <v>40</v>
      </c>
      <c r="B48" s="9">
        <f t="shared" si="6"/>
        <v>101613.17338264383</v>
      </c>
      <c r="C48" s="9">
        <f t="shared" si="3"/>
        <v>635.08233364152386</v>
      </c>
      <c r="D48" s="7">
        <f t="shared" si="8"/>
        <v>549</v>
      </c>
      <c r="E48" s="7">
        <f t="shared" si="7"/>
        <v>-86.08233364152386</v>
      </c>
      <c r="F48" s="9">
        <f t="shared" si="4"/>
        <v>101699.25571628535</v>
      </c>
    </row>
    <row r="49" spans="1:6" x14ac:dyDescent="0.35">
      <c r="A49" s="14">
        <f t="shared" si="1"/>
        <v>41</v>
      </c>
      <c r="B49" s="9">
        <f t="shared" si="6"/>
        <v>101699.25571628535</v>
      </c>
      <c r="C49" s="9">
        <f t="shared" si="3"/>
        <v>635.62034822678334</v>
      </c>
      <c r="D49" s="7">
        <f t="shared" si="8"/>
        <v>549</v>
      </c>
      <c r="E49" s="7">
        <f t="shared" si="7"/>
        <v>-86.620348226783335</v>
      </c>
      <c r="F49" s="9">
        <f t="shared" si="4"/>
        <v>101785.87606451214</v>
      </c>
    </row>
    <row r="50" spans="1:6" x14ac:dyDescent="0.35">
      <c r="A50" s="14">
        <f t="shared" si="1"/>
        <v>42</v>
      </c>
      <c r="B50" s="9">
        <f t="shared" si="6"/>
        <v>101785.87606451214</v>
      </c>
      <c r="C50" s="9">
        <f t="shared" si="3"/>
        <v>636.16172540320076</v>
      </c>
      <c r="D50" s="7">
        <f t="shared" si="8"/>
        <v>549</v>
      </c>
      <c r="E50" s="7">
        <f t="shared" si="7"/>
        <v>-87.161725403200762</v>
      </c>
      <c r="F50" s="9">
        <f t="shared" si="4"/>
        <v>101873.03778991534</v>
      </c>
    </row>
    <row r="51" spans="1:6" x14ac:dyDescent="0.35">
      <c r="A51" s="14">
        <f t="shared" si="1"/>
        <v>43</v>
      </c>
      <c r="B51" s="9">
        <f t="shared" si="6"/>
        <v>101873.03778991534</v>
      </c>
      <c r="C51" s="9">
        <f t="shared" si="3"/>
        <v>636.70648618697078</v>
      </c>
      <c r="D51" s="7">
        <f t="shared" si="8"/>
        <v>549</v>
      </c>
      <c r="E51" s="7">
        <f t="shared" si="7"/>
        <v>-87.706486186970778</v>
      </c>
      <c r="F51" s="9">
        <f t="shared" si="4"/>
        <v>101960.74427610231</v>
      </c>
    </row>
    <row r="52" spans="1:6" x14ac:dyDescent="0.35">
      <c r="A52" s="14">
        <f t="shared" si="1"/>
        <v>44</v>
      </c>
      <c r="B52" s="9">
        <f t="shared" si="6"/>
        <v>101960.74427610231</v>
      </c>
      <c r="C52" s="9">
        <f t="shared" si="3"/>
        <v>637.25465172563941</v>
      </c>
      <c r="D52" s="7">
        <f t="shared" si="8"/>
        <v>549</v>
      </c>
      <c r="E52" s="7">
        <f t="shared" si="7"/>
        <v>-88.254651725639405</v>
      </c>
      <c r="F52" s="9">
        <f t="shared" si="4"/>
        <v>102048.99892782795</v>
      </c>
    </row>
    <row r="53" spans="1:6" x14ac:dyDescent="0.35">
      <c r="A53" s="14">
        <f t="shared" si="1"/>
        <v>45</v>
      </c>
      <c r="B53" s="9">
        <f t="shared" si="6"/>
        <v>102048.99892782795</v>
      </c>
      <c r="C53" s="9">
        <f t="shared" si="3"/>
        <v>637.80624329892464</v>
      </c>
      <c r="D53" s="7">
        <f t="shared" si="8"/>
        <v>549</v>
      </c>
      <c r="E53" s="7">
        <f t="shared" si="7"/>
        <v>-88.806243298924642</v>
      </c>
      <c r="F53" s="9">
        <f t="shared" si="4"/>
        <v>102137.80517112688</v>
      </c>
    </row>
    <row r="54" spans="1:6" x14ac:dyDescent="0.35">
      <c r="A54" s="14">
        <f t="shared" si="1"/>
        <v>46</v>
      </c>
      <c r="B54" s="9">
        <f t="shared" si="6"/>
        <v>102137.80517112688</v>
      </c>
      <c r="C54" s="9">
        <f t="shared" si="3"/>
        <v>638.36128231954297</v>
      </c>
      <c r="D54" s="7">
        <f t="shared" si="8"/>
        <v>549</v>
      </c>
      <c r="E54" s="7">
        <f t="shared" si="7"/>
        <v>-89.361282319542966</v>
      </c>
      <c r="F54" s="9">
        <f t="shared" si="4"/>
        <v>102227.16645344642</v>
      </c>
    </row>
    <row r="55" spans="1:6" x14ac:dyDescent="0.35">
      <c r="A55" s="14">
        <f t="shared" si="1"/>
        <v>47</v>
      </c>
      <c r="B55" s="9">
        <f t="shared" si="6"/>
        <v>102227.16645344642</v>
      </c>
      <c r="C55" s="9">
        <f t="shared" si="3"/>
        <v>638.91979033404004</v>
      </c>
      <c r="D55" s="7">
        <f t="shared" si="8"/>
        <v>549</v>
      </c>
      <c r="E55" s="7">
        <f t="shared" si="7"/>
        <v>-89.919790334040044</v>
      </c>
      <c r="F55" s="9">
        <f t="shared" si="4"/>
        <v>102317.08624378046</v>
      </c>
    </row>
    <row r="56" spans="1:6" x14ac:dyDescent="0.35">
      <c r="A56" s="14">
        <f t="shared" si="1"/>
        <v>48</v>
      </c>
      <c r="B56" s="9">
        <f t="shared" si="6"/>
        <v>102317.08624378046</v>
      </c>
      <c r="C56" s="9">
        <f t="shared" si="3"/>
        <v>639.48178902362781</v>
      </c>
      <c r="D56" s="7">
        <f t="shared" si="8"/>
        <v>549</v>
      </c>
      <c r="E56" s="7">
        <f t="shared" si="7"/>
        <v>-90.481789023627812</v>
      </c>
      <c r="F56" s="9">
        <f t="shared" si="4"/>
        <v>102407.56803280409</v>
      </c>
    </row>
    <row r="57" spans="1:6" x14ac:dyDescent="0.35">
      <c r="A57" s="14">
        <f t="shared" si="1"/>
        <v>49</v>
      </c>
      <c r="B57" s="9">
        <f t="shared" si="6"/>
        <v>102407.56803280409</v>
      </c>
      <c r="C57" s="9">
        <f t="shared" si="3"/>
        <v>640.04730020502552</v>
      </c>
      <c r="D57" s="7">
        <f t="shared" si="8"/>
        <v>549</v>
      </c>
      <c r="E57" s="7">
        <f t="shared" si="7"/>
        <v>-91.047300205025522</v>
      </c>
      <c r="F57" s="9">
        <f t="shared" si="4"/>
        <v>102498.61533300912</v>
      </c>
    </row>
    <row r="58" spans="1:6" x14ac:dyDescent="0.35">
      <c r="A58" s="14">
        <f t="shared" si="1"/>
        <v>50</v>
      </c>
      <c r="B58" s="9">
        <f t="shared" si="6"/>
        <v>102498.61533300912</v>
      </c>
      <c r="C58" s="9">
        <f t="shared" si="3"/>
        <v>640.61634583130694</v>
      </c>
      <c r="D58" s="7">
        <f t="shared" si="8"/>
        <v>549</v>
      </c>
      <c r="E58" s="7">
        <f t="shared" si="7"/>
        <v>-91.616345831306944</v>
      </c>
      <c r="F58" s="9">
        <f t="shared" si="4"/>
        <v>102590.23167884043</v>
      </c>
    </row>
    <row r="59" spans="1:6" x14ac:dyDescent="0.35">
      <c r="A59" s="14">
        <f t="shared" si="1"/>
        <v>51</v>
      </c>
      <c r="B59" s="9">
        <f t="shared" si="6"/>
        <v>102590.23167884043</v>
      </c>
      <c r="C59" s="9">
        <f t="shared" si="3"/>
        <v>641.18894799275267</v>
      </c>
      <c r="D59" s="7">
        <f t="shared" si="8"/>
        <v>549</v>
      </c>
      <c r="E59" s="7">
        <f t="shared" si="7"/>
        <v>-92.188947992752674</v>
      </c>
      <c r="F59" s="9">
        <f t="shared" si="4"/>
        <v>102682.42062683318</v>
      </c>
    </row>
    <row r="60" spans="1:6" x14ac:dyDescent="0.35">
      <c r="A60" s="14">
        <f t="shared" si="1"/>
        <v>52</v>
      </c>
      <c r="B60" s="9">
        <f t="shared" si="6"/>
        <v>102682.42062683318</v>
      </c>
      <c r="C60" s="9">
        <f t="shared" si="3"/>
        <v>641.76512891770733</v>
      </c>
      <c r="D60" s="7">
        <f t="shared" si="8"/>
        <v>549</v>
      </c>
      <c r="E60" s="7">
        <f t="shared" si="7"/>
        <v>-92.765128917707329</v>
      </c>
      <c r="F60" s="9">
        <f t="shared" si="4"/>
        <v>102775.18575575088</v>
      </c>
    </row>
    <row r="61" spans="1:6" x14ac:dyDescent="0.35">
      <c r="A61" s="14">
        <f t="shared" si="1"/>
        <v>53</v>
      </c>
      <c r="B61" s="9">
        <f t="shared" si="6"/>
        <v>102775.18575575088</v>
      </c>
      <c r="C61" s="9">
        <f t="shared" si="3"/>
        <v>642.34491097344289</v>
      </c>
      <c r="D61" s="7">
        <f t="shared" si="8"/>
        <v>549</v>
      </c>
      <c r="E61" s="7">
        <f t="shared" si="7"/>
        <v>-93.344910973442893</v>
      </c>
      <c r="F61" s="9">
        <f t="shared" si="4"/>
        <v>102868.53066672431</v>
      </c>
    </row>
    <row r="62" spans="1:6" x14ac:dyDescent="0.35">
      <c r="A62" s="14">
        <f t="shared" si="1"/>
        <v>54</v>
      </c>
      <c r="B62" s="9">
        <f t="shared" si="6"/>
        <v>102868.53066672431</v>
      </c>
      <c r="C62" s="9">
        <f t="shared" si="3"/>
        <v>642.92831666702693</v>
      </c>
      <c r="D62" s="7">
        <f t="shared" si="8"/>
        <v>549</v>
      </c>
      <c r="E62" s="7">
        <f t="shared" si="7"/>
        <v>-93.928316667026934</v>
      </c>
      <c r="F62" s="9">
        <f t="shared" si="4"/>
        <v>102962.45898339133</v>
      </c>
    </row>
    <row r="63" spans="1:6" x14ac:dyDescent="0.35">
      <c r="A63" s="14">
        <f t="shared" si="1"/>
        <v>55</v>
      </c>
      <c r="B63" s="9">
        <f t="shared" si="6"/>
        <v>102962.45898339133</v>
      </c>
      <c r="C63" s="9">
        <f t="shared" si="3"/>
        <v>643.51536864619584</v>
      </c>
      <c r="D63" s="7">
        <f t="shared" si="8"/>
        <v>549</v>
      </c>
      <c r="E63" s="7">
        <f t="shared" si="7"/>
        <v>-94.515368646195839</v>
      </c>
      <c r="F63" s="9">
        <f t="shared" si="4"/>
        <v>103056.97435203753</v>
      </c>
    </row>
    <row r="64" spans="1:6" x14ac:dyDescent="0.35">
      <c r="A64" s="14">
        <f t="shared" si="1"/>
        <v>56</v>
      </c>
      <c r="B64" s="9">
        <f t="shared" si="6"/>
        <v>103056.97435203753</v>
      </c>
      <c r="C64" s="9">
        <f t="shared" si="3"/>
        <v>644.10608970023452</v>
      </c>
      <c r="D64" s="7">
        <f t="shared" si="8"/>
        <v>549</v>
      </c>
      <c r="E64" s="7">
        <f t="shared" si="7"/>
        <v>-95.10608970023452</v>
      </c>
      <c r="F64" s="9">
        <f t="shared" si="4"/>
        <v>103152.08044173777</v>
      </c>
    </row>
    <row r="65" spans="1:6" x14ac:dyDescent="0.35">
      <c r="A65" s="14">
        <f t="shared" si="1"/>
        <v>57</v>
      </c>
      <c r="B65" s="9">
        <f t="shared" si="6"/>
        <v>103152.08044173777</v>
      </c>
      <c r="C65" s="9">
        <f t="shared" si="3"/>
        <v>644.70050276086101</v>
      </c>
      <c r="D65" s="7">
        <f t="shared" si="8"/>
        <v>549</v>
      </c>
      <c r="E65" s="7">
        <f t="shared" si="7"/>
        <v>-95.700502760861013</v>
      </c>
      <c r="F65" s="9">
        <f t="shared" si="4"/>
        <v>103247.78094449862</v>
      </c>
    </row>
    <row r="66" spans="1:6" x14ac:dyDescent="0.35">
      <c r="A66" s="14">
        <f t="shared" si="1"/>
        <v>58</v>
      </c>
      <c r="B66" s="9">
        <f t="shared" si="6"/>
        <v>103247.78094449862</v>
      </c>
      <c r="C66" s="9">
        <f t="shared" si="3"/>
        <v>645.2986309031163</v>
      </c>
      <c r="D66" s="7">
        <f t="shared" si="8"/>
        <v>549</v>
      </c>
      <c r="E66" s="7">
        <f t="shared" si="7"/>
        <v>-96.298630903116305</v>
      </c>
      <c r="F66" s="9">
        <f t="shared" si="4"/>
        <v>103344.07957540173</v>
      </c>
    </row>
    <row r="67" spans="1:6" x14ac:dyDescent="0.35">
      <c r="A67" s="14">
        <f t="shared" si="1"/>
        <v>59</v>
      </c>
      <c r="B67" s="9">
        <f t="shared" si="6"/>
        <v>103344.07957540173</v>
      </c>
      <c r="C67" s="9">
        <f t="shared" si="3"/>
        <v>645.90049734626075</v>
      </c>
      <c r="D67" s="7">
        <f t="shared" si="8"/>
        <v>549</v>
      </c>
      <c r="E67" s="7">
        <f t="shared" si="7"/>
        <v>-96.90049734626075</v>
      </c>
      <c r="F67" s="9">
        <f t="shared" si="4"/>
        <v>103440.98007274799</v>
      </c>
    </row>
    <row r="68" spans="1:6" x14ac:dyDescent="0.35">
      <c r="A68" s="14">
        <f t="shared" si="1"/>
        <v>60</v>
      </c>
      <c r="B68" s="9">
        <f t="shared" si="6"/>
        <v>103440.98007274799</v>
      </c>
      <c r="C68" s="9">
        <f t="shared" si="3"/>
        <v>646.50612545467493</v>
      </c>
      <c r="D68" s="7">
        <f t="shared" si="8"/>
        <v>549</v>
      </c>
      <c r="E68" s="7">
        <f t="shared" si="7"/>
        <v>-97.50612545467493</v>
      </c>
      <c r="F68" s="9">
        <f t="shared" si="4"/>
        <v>103538.48619820266</v>
      </c>
    </row>
    <row r="69" spans="1:6" x14ac:dyDescent="0.35">
      <c r="A69" s="14">
        <f t="shared" si="1"/>
        <v>61</v>
      </c>
      <c r="B69" s="9">
        <f t="shared" si="6"/>
        <v>103538.48619820266</v>
      </c>
      <c r="C69" s="9">
        <f t="shared" si="3"/>
        <v>647.11553873876665</v>
      </c>
      <c r="D69" s="7">
        <f t="shared" si="8"/>
        <v>549</v>
      </c>
      <c r="E69" s="7">
        <f t="shared" si="7"/>
        <v>-98.115538738766645</v>
      </c>
      <c r="F69" s="9">
        <f t="shared" si="4"/>
        <v>103636.60173694143</v>
      </c>
    </row>
    <row r="70" spans="1:6" x14ac:dyDescent="0.35">
      <c r="A70" s="14">
        <f t="shared" si="1"/>
        <v>62</v>
      </c>
      <c r="B70" s="9">
        <f t="shared" si="6"/>
        <v>103636.60173694143</v>
      </c>
      <c r="C70" s="9">
        <f t="shared" si="3"/>
        <v>647.72876085588393</v>
      </c>
      <c r="D70" s="7">
        <f t="shared" si="8"/>
        <v>549</v>
      </c>
      <c r="E70" s="7">
        <f t="shared" si="7"/>
        <v>-98.728760855883934</v>
      </c>
      <c r="F70" s="9">
        <f t="shared" si="4"/>
        <v>103735.33049779732</v>
      </c>
    </row>
    <row r="71" spans="1:6" x14ac:dyDescent="0.35">
      <c r="A71" s="14">
        <f t="shared" si="1"/>
        <v>63</v>
      </c>
      <c r="B71" s="9">
        <f t="shared" si="6"/>
        <v>103735.33049779732</v>
      </c>
      <c r="C71" s="9">
        <f t="shared" si="3"/>
        <v>648.34581561123321</v>
      </c>
      <c r="D71" s="7">
        <f t="shared" si="8"/>
        <v>549</v>
      </c>
      <c r="E71" s="7">
        <f t="shared" si="7"/>
        <v>-99.345815611233206</v>
      </c>
      <c r="F71" s="9">
        <f t="shared" si="4"/>
        <v>103834.67631340855</v>
      </c>
    </row>
    <row r="72" spans="1:6" x14ac:dyDescent="0.35">
      <c r="A72" s="14">
        <f t="shared" si="1"/>
        <v>64</v>
      </c>
      <c r="B72" s="9">
        <f t="shared" si="6"/>
        <v>103834.67631340855</v>
      </c>
      <c r="C72" s="9">
        <f t="shared" si="3"/>
        <v>648.96672695880341</v>
      </c>
      <c r="D72" s="7">
        <f t="shared" si="8"/>
        <v>549</v>
      </c>
      <c r="E72" s="7">
        <f t="shared" si="7"/>
        <v>-99.966726958803406</v>
      </c>
      <c r="F72" s="9">
        <f t="shared" si="4"/>
        <v>103934.64304036736</v>
      </c>
    </row>
    <row r="73" spans="1:6" x14ac:dyDescent="0.35">
      <c r="A73" s="14">
        <f t="shared" si="1"/>
        <v>65</v>
      </c>
      <c r="B73" s="9">
        <f t="shared" si="6"/>
        <v>103934.64304036736</v>
      </c>
      <c r="C73" s="9">
        <f t="shared" si="3"/>
        <v>649.59151900229597</v>
      </c>
      <c r="D73" s="7">
        <f t="shared" si="8"/>
        <v>549</v>
      </c>
      <c r="E73" s="7">
        <f t="shared" si="7"/>
        <v>-100.59151900229597</v>
      </c>
      <c r="F73" s="9">
        <f t="shared" si="4"/>
        <v>104035.23455936965</v>
      </c>
    </row>
    <row r="74" spans="1:6" x14ac:dyDescent="0.35">
      <c r="A74" s="14">
        <f t="shared" ref="A74:A123" si="9">IFERROR(IF(F73&gt;0.001,A73+1,""),"")</f>
        <v>66</v>
      </c>
      <c r="B74" s="9">
        <f t="shared" si="6"/>
        <v>104035.23455936965</v>
      </c>
      <c r="C74" s="9">
        <f t="shared" ref="C74:C137" si="10">IF(A74="","",B74*($C$4/12))</f>
        <v>650.22021599606023</v>
      </c>
      <c r="D74" s="7">
        <f t="shared" si="8"/>
        <v>549</v>
      </c>
      <c r="E74" s="7">
        <f t="shared" si="7"/>
        <v>-101.22021599606023</v>
      </c>
      <c r="F74" s="9">
        <f t="shared" ref="F74:F137" si="11">IF(A74="","",B74-E74)</f>
        <v>104136.45477536571</v>
      </c>
    </row>
    <row r="75" spans="1:6" x14ac:dyDescent="0.35">
      <c r="A75" s="14">
        <f t="shared" si="9"/>
        <v>67</v>
      </c>
      <c r="B75" s="9">
        <f t="shared" si="6"/>
        <v>104136.45477536571</v>
      </c>
      <c r="C75" s="9">
        <f t="shared" si="10"/>
        <v>650.85284234603569</v>
      </c>
      <c r="D75" s="7">
        <f t="shared" si="8"/>
        <v>549</v>
      </c>
      <c r="E75" s="7">
        <f t="shared" si="7"/>
        <v>-101.85284234603569</v>
      </c>
      <c r="F75" s="9">
        <f t="shared" si="11"/>
        <v>104238.30761771175</v>
      </c>
    </row>
    <row r="76" spans="1:6" x14ac:dyDescent="0.35">
      <c r="A76" s="14">
        <f t="shared" si="9"/>
        <v>68</v>
      </c>
      <c r="B76" s="9">
        <f t="shared" si="6"/>
        <v>104238.30761771175</v>
      </c>
      <c r="C76" s="9">
        <f t="shared" si="10"/>
        <v>651.4894226106984</v>
      </c>
      <c r="D76" s="7">
        <f t="shared" si="8"/>
        <v>549</v>
      </c>
      <c r="E76" s="7">
        <f t="shared" si="7"/>
        <v>-102.4894226106984</v>
      </c>
      <c r="F76" s="9">
        <f t="shared" si="11"/>
        <v>104340.79704032245</v>
      </c>
    </row>
    <row r="77" spans="1:6" x14ac:dyDescent="0.35">
      <c r="A77" s="14">
        <f t="shared" si="9"/>
        <v>69</v>
      </c>
      <c r="B77" s="9">
        <f t="shared" si="6"/>
        <v>104340.79704032245</v>
      </c>
      <c r="C77" s="9">
        <f t="shared" si="10"/>
        <v>652.1299815020152</v>
      </c>
      <c r="D77" s="7">
        <f t="shared" si="8"/>
        <v>549</v>
      </c>
      <c r="E77" s="7">
        <f t="shared" si="7"/>
        <v>-103.1299815020152</v>
      </c>
      <c r="F77" s="9">
        <f t="shared" si="11"/>
        <v>104443.92702182446</v>
      </c>
    </row>
    <row r="78" spans="1:6" x14ac:dyDescent="0.35">
      <c r="A78" s="14">
        <f t="shared" si="9"/>
        <v>70</v>
      </c>
      <c r="B78" s="9">
        <f t="shared" si="6"/>
        <v>104443.92702182446</v>
      </c>
      <c r="C78" s="9">
        <f t="shared" si="10"/>
        <v>652.77454388640285</v>
      </c>
      <c r="D78" s="7">
        <f t="shared" si="8"/>
        <v>549</v>
      </c>
      <c r="E78" s="7">
        <f t="shared" si="7"/>
        <v>-103.77454388640285</v>
      </c>
      <c r="F78" s="9">
        <f t="shared" si="11"/>
        <v>104547.70156571087</v>
      </c>
    </row>
    <row r="79" spans="1:6" x14ac:dyDescent="0.35">
      <c r="A79" s="14">
        <f t="shared" si="9"/>
        <v>71</v>
      </c>
      <c r="B79" s="9">
        <f t="shared" si="6"/>
        <v>104547.70156571087</v>
      </c>
      <c r="C79" s="9">
        <f t="shared" si="10"/>
        <v>653.42313478569292</v>
      </c>
      <c r="D79" s="7">
        <f t="shared" si="8"/>
        <v>549</v>
      </c>
      <c r="E79" s="7">
        <f t="shared" si="7"/>
        <v>-104.42313478569292</v>
      </c>
      <c r="F79" s="9">
        <f t="shared" si="11"/>
        <v>104652.12470049657</v>
      </c>
    </row>
    <row r="80" spans="1:6" x14ac:dyDescent="0.35">
      <c r="A80" s="14">
        <f t="shared" si="9"/>
        <v>72</v>
      </c>
      <c r="B80" s="9">
        <f t="shared" si="6"/>
        <v>104652.12470049657</v>
      </c>
      <c r="C80" s="9">
        <f t="shared" si="10"/>
        <v>654.07577937810356</v>
      </c>
      <c r="D80" s="7">
        <f t="shared" si="8"/>
        <v>549</v>
      </c>
      <c r="E80" s="7">
        <f t="shared" si="7"/>
        <v>-105.07577937810356</v>
      </c>
      <c r="F80" s="9">
        <f t="shared" si="11"/>
        <v>104757.20047987468</v>
      </c>
    </row>
    <row r="81" spans="1:6" x14ac:dyDescent="0.35">
      <c r="A81" s="14">
        <f t="shared" si="9"/>
        <v>73</v>
      </c>
      <c r="B81" s="9">
        <f t="shared" si="6"/>
        <v>104757.20047987468</v>
      </c>
      <c r="C81" s="9">
        <f t="shared" si="10"/>
        <v>654.73250299921665</v>
      </c>
      <c r="D81" s="7">
        <f t="shared" si="8"/>
        <v>549</v>
      </c>
      <c r="E81" s="7">
        <f t="shared" si="7"/>
        <v>-105.73250299921665</v>
      </c>
      <c r="F81" s="9">
        <f t="shared" si="11"/>
        <v>104862.9329828739</v>
      </c>
    </row>
    <row r="82" spans="1:6" x14ac:dyDescent="0.35">
      <c r="A82" s="14">
        <f t="shared" si="9"/>
        <v>74</v>
      </c>
      <c r="B82" s="9">
        <f t="shared" si="6"/>
        <v>104862.9329828739</v>
      </c>
      <c r="C82" s="9">
        <f t="shared" si="10"/>
        <v>655.39333114296187</v>
      </c>
      <c r="D82" s="7">
        <f t="shared" si="8"/>
        <v>549</v>
      </c>
      <c r="E82" s="7">
        <f t="shared" si="7"/>
        <v>-106.39333114296187</v>
      </c>
      <c r="F82" s="9">
        <f t="shared" si="11"/>
        <v>104969.32631401686</v>
      </c>
    </row>
    <row r="83" spans="1:6" x14ac:dyDescent="0.35">
      <c r="A83" s="14">
        <f t="shared" si="9"/>
        <v>75</v>
      </c>
      <c r="B83" s="9">
        <f t="shared" si="6"/>
        <v>104969.32631401686</v>
      </c>
      <c r="C83" s="9">
        <f t="shared" si="10"/>
        <v>656.05828946260533</v>
      </c>
      <c r="D83" s="7">
        <f t="shared" si="8"/>
        <v>549</v>
      </c>
      <c r="E83" s="7">
        <f t="shared" si="7"/>
        <v>-107.05828946260533</v>
      </c>
      <c r="F83" s="9">
        <f t="shared" si="11"/>
        <v>105076.38460347946</v>
      </c>
    </row>
    <row r="84" spans="1:6" x14ac:dyDescent="0.35">
      <c r="A84" s="14">
        <f t="shared" si="9"/>
        <v>76</v>
      </c>
      <c r="B84" s="9">
        <f t="shared" si="6"/>
        <v>105076.38460347946</v>
      </c>
      <c r="C84" s="9">
        <f t="shared" si="10"/>
        <v>656.72740377174659</v>
      </c>
      <c r="D84" s="7">
        <f t="shared" si="8"/>
        <v>549</v>
      </c>
      <c r="E84" s="7">
        <f t="shared" si="7"/>
        <v>-107.72740377174659</v>
      </c>
      <c r="F84" s="9">
        <f t="shared" si="11"/>
        <v>105184.1120072512</v>
      </c>
    </row>
    <row r="85" spans="1:6" x14ac:dyDescent="0.35">
      <c r="A85" s="14">
        <f t="shared" si="9"/>
        <v>77</v>
      </c>
      <c r="B85" s="9">
        <f t="shared" si="6"/>
        <v>105184.1120072512</v>
      </c>
      <c r="C85" s="9">
        <f t="shared" si="10"/>
        <v>657.40070004531992</v>
      </c>
      <c r="D85" s="7">
        <f t="shared" si="8"/>
        <v>549</v>
      </c>
      <c r="E85" s="7">
        <f t="shared" si="7"/>
        <v>-108.40070004531992</v>
      </c>
      <c r="F85" s="9">
        <f t="shared" si="11"/>
        <v>105292.51270729651</v>
      </c>
    </row>
    <row r="86" spans="1:6" x14ac:dyDescent="0.35">
      <c r="A86" s="14">
        <f t="shared" si="9"/>
        <v>78</v>
      </c>
      <c r="B86" s="9">
        <f t="shared" si="6"/>
        <v>105292.51270729651</v>
      </c>
      <c r="C86" s="9">
        <f t="shared" si="10"/>
        <v>658.07820442060313</v>
      </c>
      <c r="D86" s="7">
        <f t="shared" si="8"/>
        <v>549</v>
      </c>
      <c r="E86" s="7">
        <f t="shared" si="7"/>
        <v>-109.07820442060313</v>
      </c>
      <c r="F86" s="9">
        <f t="shared" si="11"/>
        <v>105401.59091171711</v>
      </c>
    </row>
    <row r="87" spans="1:6" x14ac:dyDescent="0.35">
      <c r="A87" s="14">
        <f t="shared" si="9"/>
        <v>79</v>
      </c>
      <c r="B87" s="9">
        <f t="shared" si="6"/>
        <v>105401.59091171711</v>
      </c>
      <c r="C87" s="9">
        <f t="shared" si="10"/>
        <v>658.75994319823189</v>
      </c>
      <c r="D87" s="7">
        <f t="shared" si="8"/>
        <v>549</v>
      </c>
      <c r="E87" s="7">
        <f t="shared" si="7"/>
        <v>-109.75994319823189</v>
      </c>
      <c r="F87" s="9">
        <f t="shared" si="11"/>
        <v>105511.35085491535</v>
      </c>
    </row>
    <row r="88" spans="1:6" x14ac:dyDescent="0.35">
      <c r="A88" s="14">
        <f t="shared" si="9"/>
        <v>80</v>
      </c>
      <c r="B88" s="9">
        <f t="shared" si="6"/>
        <v>105511.35085491535</v>
      </c>
      <c r="C88" s="9">
        <f t="shared" si="10"/>
        <v>659.44594284322091</v>
      </c>
      <c r="D88" s="7">
        <f t="shared" si="8"/>
        <v>549</v>
      </c>
      <c r="E88" s="7">
        <f t="shared" si="7"/>
        <v>-110.44594284322091</v>
      </c>
      <c r="F88" s="9">
        <f t="shared" si="11"/>
        <v>105621.79679775856</v>
      </c>
    </row>
    <row r="89" spans="1:6" x14ac:dyDescent="0.35">
      <c r="A89" s="14">
        <f t="shared" si="9"/>
        <v>81</v>
      </c>
      <c r="B89" s="9">
        <f t="shared" si="6"/>
        <v>105621.79679775856</v>
      </c>
      <c r="C89" s="9">
        <f t="shared" si="10"/>
        <v>660.13622998599101</v>
      </c>
      <c r="D89" s="7">
        <f t="shared" si="8"/>
        <v>549</v>
      </c>
      <c r="E89" s="7">
        <f t="shared" si="7"/>
        <v>-111.13622998599101</v>
      </c>
      <c r="F89" s="9">
        <f t="shared" si="11"/>
        <v>105732.93302774456</v>
      </c>
    </row>
    <row r="90" spans="1:6" x14ac:dyDescent="0.35">
      <c r="A90" s="14">
        <f t="shared" si="9"/>
        <v>82</v>
      </c>
      <c r="B90" s="9">
        <f t="shared" ref="B90:B153" si="12">IF(A90="","",F89)</f>
        <v>105732.93302774456</v>
      </c>
      <c r="C90" s="9">
        <f t="shared" si="10"/>
        <v>660.83083142340342</v>
      </c>
      <c r="D90" s="7">
        <f t="shared" si="8"/>
        <v>549</v>
      </c>
      <c r="E90" s="7">
        <f t="shared" ref="E90:E153" si="13">IF(A90="","",D90-C90)</f>
        <v>-111.83083142340342</v>
      </c>
      <c r="F90" s="9">
        <f t="shared" si="11"/>
        <v>105844.76385916796</v>
      </c>
    </row>
    <row r="91" spans="1:6" x14ac:dyDescent="0.35">
      <c r="A91" s="14">
        <f t="shared" si="9"/>
        <v>83</v>
      </c>
      <c r="B91" s="9">
        <f t="shared" si="12"/>
        <v>105844.76385916796</v>
      </c>
      <c r="C91" s="9">
        <f t="shared" si="10"/>
        <v>661.52977411979964</v>
      </c>
      <c r="D91" s="7">
        <f t="shared" si="8"/>
        <v>549</v>
      </c>
      <c r="E91" s="7">
        <f t="shared" si="13"/>
        <v>-112.52977411979964</v>
      </c>
      <c r="F91" s="9">
        <f t="shared" si="11"/>
        <v>105957.29363328776</v>
      </c>
    </row>
    <row r="92" spans="1:6" x14ac:dyDescent="0.35">
      <c r="A92" s="14">
        <f t="shared" si="9"/>
        <v>84</v>
      </c>
      <c r="B92" s="9">
        <f t="shared" si="12"/>
        <v>105957.29363328776</v>
      </c>
      <c r="C92" s="9">
        <f t="shared" si="10"/>
        <v>662.23308520804846</v>
      </c>
      <c r="D92" s="7">
        <f t="shared" si="8"/>
        <v>549</v>
      </c>
      <c r="E92" s="7">
        <f t="shared" si="13"/>
        <v>-113.23308520804846</v>
      </c>
      <c r="F92" s="9">
        <f t="shared" si="11"/>
        <v>106070.52671849581</v>
      </c>
    </row>
    <row r="93" spans="1:6" x14ac:dyDescent="0.35">
      <c r="A93" s="14">
        <f t="shared" si="9"/>
        <v>85</v>
      </c>
      <c r="B93" s="9">
        <f t="shared" si="12"/>
        <v>106070.52671849581</v>
      </c>
      <c r="C93" s="9">
        <f t="shared" si="10"/>
        <v>662.94079199059877</v>
      </c>
      <c r="D93" s="7">
        <f t="shared" ref="D93:D116" si="14">IF(A93="","",(IF(F92-B$4&lt;0,B$4+(F92-B$4+C93),B$4)))</f>
        <v>549</v>
      </c>
      <c r="E93" s="7">
        <f t="shared" si="13"/>
        <v>-113.94079199059877</v>
      </c>
      <c r="F93" s="9">
        <f t="shared" si="11"/>
        <v>106184.4675104864</v>
      </c>
    </row>
    <row r="94" spans="1:6" x14ac:dyDescent="0.35">
      <c r="A94" s="14">
        <f t="shared" si="9"/>
        <v>86</v>
      </c>
      <c r="B94" s="9">
        <f t="shared" si="12"/>
        <v>106184.4675104864</v>
      </c>
      <c r="C94" s="9">
        <f t="shared" si="10"/>
        <v>663.65292194053995</v>
      </c>
      <c r="D94" s="7">
        <f t="shared" si="14"/>
        <v>549</v>
      </c>
      <c r="E94" s="7">
        <f t="shared" si="13"/>
        <v>-114.65292194053995</v>
      </c>
      <c r="F94" s="9">
        <f t="shared" si="11"/>
        <v>106299.12043242693</v>
      </c>
    </row>
    <row r="95" spans="1:6" x14ac:dyDescent="0.35">
      <c r="A95" s="14">
        <f t="shared" si="9"/>
        <v>87</v>
      </c>
      <c r="B95" s="9">
        <f t="shared" si="12"/>
        <v>106299.12043242693</v>
      </c>
      <c r="C95" s="9">
        <f t="shared" si="10"/>
        <v>664.36950270266834</v>
      </c>
      <c r="D95" s="7">
        <f t="shared" si="14"/>
        <v>549</v>
      </c>
      <c r="E95" s="7">
        <f t="shared" si="13"/>
        <v>-115.36950270266834</v>
      </c>
      <c r="F95" s="9">
        <f t="shared" si="11"/>
        <v>106414.4899351296</v>
      </c>
    </row>
    <row r="96" spans="1:6" x14ac:dyDescent="0.35">
      <c r="A96" s="14">
        <f t="shared" si="9"/>
        <v>88</v>
      </c>
      <c r="B96" s="9">
        <f t="shared" si="12"/>
        <v>106414.4899351296</v>
      </c>
      <c r="C96" s="9">
        <f t="shared" si="10"/>
        <v>665.09056209456003</v>
      </c>
      <c r="D96" s="7">
        <f t="shared" si="14"/>
        <v>549</v>
      </c>
      <c r="E96" s="7">
        <f t="shared" si="13"/>
        <v>-116.09056209456003</v>
      </c>
      <c r="F96" s="9">
        <f t="shared" si="11"/>
        <v>106530.58049722416</v>
      </c>
    </row>
    <row r="97" spans="1:6" x14ac:dyDescent="0.35">
      <c r="A97" s="14">
        <f t="shared" si="9"/>
        <v>89</v>
      </c>
      <c r="B97" s="9">
        <f t="shared" si="12"/>
        <v>106530.58049722416</v>
      </c>
      <c r="C97" s="9">
        <f t="shared" si="10"/>
        <v>665.81612810765091</v>
      </c>
      <c r="D97" s="7">
        <f t="shared" si="14"/>
        <v>549</v>
      </c>
      <c r="E97" s="7">
        <f t="shared" si="13"/>
        <v>-116.81612810765091</v>
      </c>
      <c r="F97" s="9">
        <f t="shared" si="11"/>
        <v>106647.39662533181</v>
      </c>
    </row>
    <row r="98" spans="1:6" x14ac:dyDescent="0.35">
      <c r="A98" s="14">
        <f t="shared" si="9"/>
        <v>90</v>
      </c>
      <c r="B98" s="9">
        <f t="shared" si="12"/>
        <v>106647.39662533181</v>
      </c>
      <c r="C98" s="9">
        <f t="shared" si="10"/>
        <v>666.54622890832377</v>
      </c>
      <c r="D98" s="7">
        <f t="shared" si="14"/>
        <v>549</v>
      </c>
      <c r="E98" s="7">
        <f t="shared" si="13"/>
        <v>-117.54622890832377</v>
      </c>
      <c r="F98" s="9">
        <f t="shared" si="11"/>
        <v>106764.94285424013</v>
      </c>
    </row>
    <row r="99" spans="1:6" x14ac:dyDescent="0.35">
      <c r="A99" s="14">
        <f t="shared" si="9"/>
        <v>91</v>
      </c>
      <c r="B99" s="9">
        <f t="shared" si="12"/>
        <v>106764.94285424013</v>
      </c>
      <c r="C99" s="9">
        <f t="shared" si="10"/>
        <v>667.28089283900078</v>
      </c>
      <c r="D99" s="7">
        <f t="shared" si="14"/>
        <v>549</v>
      </c>
      <c r="E99" s="7">
        <f t="shared" si="13"/>
        <v>-118.28089283900078</v>
      </c>
      <c r="F99" s="9">
        <f t="shared" si="11"/>
        <v>106883.22374707913</v>
      </c>
    </row>
    <row r="100" spans="1:6" x14ac:dyDescent="0.35">
      <c r="A100" s="14">
        <f t="shared" si="9"/>
        <v>92</v>
      </c>
      <c r="B100" s="9">
        <f t="shared" si="12"/>
        <v>106883.22374707913</v>
      </c>
      <c r="C100" s="9">
        <f t="shared" si="10"/>
        <v>668.02014841924449</v>
      </c>
      <c r="D100" s="7">
        <f t="shared" si="14"/>
        <v>549</v>
      </c>
      <c r="E100" s="7">
        <f t="shared" si="13"/>
        <v>-119.02014841924449</v>
      </c>
      <c r="F100" s="9">
        <f t="shared" si="11"/>
        <v>107002.24389549838</v>
      </c>
    </row>
    <row r="101" spans="1:6" x14ac:dyDescent="0.35">
      <c r="A101" s="14">
        <f t="shared" si="9"/>
        <v>93</v>
      </c>
      <c r="B101" s="9">
        <f t="shared" si="12"/>
        <v>107002.24389549838</v>
      </c>
      <c r="C101" s="9">
        <f t="shared" si="10"/>
        <v>668.76402434686486</v>
      </c>
      <c r="D101" s="7">
        <f t="shared" si="14"/>
        <v>549</v>
      </c>
      <c r="E101" s="7">
        <f t="shared" si="13"/>
        <v>-119.76402434686486</v>
      </c>
      <c r="F101" s="9">
        <f t="shared" si="11"/>
        <v>107122.00791984524</v>
      </c>
    </row>
    <row r="102" spans="1:6" x14ac:dyDescent="0.35">
      <c r="A102" s="14">
        <f t="shared" si="9"/>
        <v>94</v>
      </c>
      <c r="B102" s="9">
        <f t="shared" si="12"/>
        <v>107122.00791984524</v>
      </c>
      <c r="C102" s="9">
        <f t="shared" si="10"/>
        <v>669.51254949903273</v>
      </c>
      <c r="D102" s="7">
        <f t="shared" si="14"/>
        <v>549</v>
      </c>
      <c r="E102" s="7">
        <f t="shared" si="13"/>
        <v>-120.51254949903273</v>
      </c>
      <c r="F102" s="9">
        <f t="shared" si="11"/>
        <v>107242.52046934428</v>
      </c>
    </row>
    <row r="103" spans="1:6" x14ac:dyDescent="0.35">
      <c r="A103" s="14">
        <f t="shared" si="9"/>
        <v>95</v>
      </c>
      <c r="B103" s="9">
        <f t="shared" si="12"/>
        <v>107242.52046934428</v>
      </c>
      <c r="C103" s="9">
        <f t="shared" si="10"/>
        <v>670.2657529334017</v>
      </c>
      <c r="D103" s="7">
        <f t="shared" si="14"/>
        <v>549</v>
      </c>
      <c r="E103" s="7">
        <f t="shared" si="13"/>
        <v>-121.2657529334017</v>
      </c>
      <c r="F103" s="9">
        <f t="shared" si="11"/>
        <v>107363.78622227767</v>
      </c>
    </row>
    <row r="104" spans="1:6" x14ac:dyDescent="0.35">
      <c r="A104" s="14">
        <f t="shared" si="9"/>
        <v>96</v>
      </c>
      <c r="B104" s="9">
        <f t="shared" si="12"/>
        <v>107363.78622227767</v>
      </c>
      <c r="C104" s="9">
        <f t="shared" si="10"/>
        <v>671.02366388923542</v>
      </c>
      <c r="D104" s="7">
        <f t="shared" si="14"/>
        <v>549</v>
      </c>
      <c r="E104" s="7">
        <f t="shared" si="13"/>
        <v>-122.02366388923542</v>
      </c>
      <c r="F104" s="9">
        <f t="shared" si="11"/>
        <v>107485.80988616691</v>
      </c>
    </row>
    <row r="105" spans="1:6" x14ac:dyDescent="0.35">
      <c r="A105" s="14">
        <f t="shared" si="9"/>
        <v>97</v>
      </c>
      <c r="B105" s="9">
        <f t="shared" si="12"/>
        <v>107485.80988616691</v>
      </c>
      <c r="C105" s="9">
        <f t="shared" si="10"/>
        <v>671.78631178854312</v>
      </c>
      <c r="D105" s="7">
        <f t="shared" si="14"/>
        <v>549</v>
      </c>
      <c r="E105" s="7">
        <f t="shared" si="13"/>
        <v>-122.78631178854312</v>
      </c>
      <c r="F105" s="9">
        <f t="shared" si="11"/>
        <v>107608.59619795546</v>
      </c>
    </row>
    <row r="106" spans="1:6" x14ac:dyDescent="0.35">
      <c r="A106" s="14">
        <f t="shared" si="9"/>
        <v>98</v>
      </c>
      <c r="B106" s="9">
        <f t="shared" si="12"/>
        <v>107608.59619795546</v>
      </c>
      <c r="C106" s="9">
        <f t="shared" si="10"/>
        <v>672.55372623722155</v>
      </c>
      <c r="D106" s="7">
        <f t="shared" si="14"/>
        <v>549</v>
      </c>
      <c r="E106" s="7">
        <f t="shared" si="13"/>
        <v>-123.55372623722155</v>
      </c>
      <c r="F106" s="9">
        <f t="shared" si="11"/>
        <v>107732.14992419268</v>
      </c>
    </row>
    <row r="107" spans="1:6" x14ac:dyDescent="0.35">
      <c r="A107" s="14">
        <f t="shared" si="9"/>
        <v>99</v>
      </c>
      <c r="B107" s="9">
        <f t="shared" si="12"/>
        <v>107732.14992419268</v>
      </c>
      <c r="C107" s="9">
        <f t="shared" si="10"/>
        <v>673.3259370262042</v>
      </c>
      <c r="D107" s="7">
        <f t="shared" si="14"/>
        <v>549</v>
      </c>
      <c r="E107" s="7">
        <f t="shared" si="13"/>
        <v>-124.3259370262042</v>
      </c>
      <c r="F107" s="9">
        <f t="shared" si="11"/>
        <v>107856.47586121889</v>
      </c>
    </row>
    <row r="108" spans="1:6" x14ac:dyDescent="0.35">
      <c r="A108" s="14">
        <f t="shared" si="9"/>
        <v>100</v>
      </c>
      <c r="B108" s="9">
        <f t="shared" si="12"/>
        <v>107856.47586121889</v>
      </c>
      <c r="C108" s="9">
        <f t="shared" si="10"/>
        <v>674.10297413261799</v>
      </c>
      <c r="D108" s="7">
        <f t="shared" si="14"/>
        <v>549</v>
      </c>
      <c r="E108" s="7">
        <f t="shared" si="13"/>
        <v>-125.10297413261799</v>
      </c>
      <c r="F108" s="9">
        <f t="shared" si="11"/>
        <v>107981.57883535151</v>
      </c>
    </row>
    <row r="109" spans="1:6" x14ac:dyDescent="0.35">
      <c r="A109" s="14">
        <f t="shared" si="9"/>
        <v>101</v>
      </c>
      <c r="B109" s="9">
        <f t="shared" si="12"/>
        <v>107981.57883535151</v>
      </c>
      <c r="C109" s="9">
        <f t="shared" si="10"/>
        <v>674.88486772094689</v>
      </c>
      <c r="D109" s="7">
        <f t="shared" si="14"/>
        <v>549</v>
      </c>
      <c r="E109" s="7">
        <f t="shared" si="13"/>
        <v>-125.88486772094689</v>
      </c>
      <c r="F109" s="9">
        <f t="shared" si="11"/>
        <v>108107.46370307246</v>
      </c>
    </row>
    <row r="110" spans="1:6" x14ac:dyDescent="0.35">
      <c r="A110" s="14">
        <f t="shared" si="9"/>
        <v>102</v>
      </c>
      <c r="B110" s="9">
        <f t="shared" si="12"/>
        <v>108107.46370307246</v>
      </c>
      <c r="C110" s="9">
        <f t="shared" si="10"/>
        <v>675.67164814420278</v>
      </c>
      <c r="D110" s="7">
        <f t="shared" si="14"/>
        <v>549</v>
      </c>
      <c r="E110" s="7">
        <f t="shared" si="13"/>
        <v>-126.67164814420278</v>
      </c>
      <c r="F110" s="9">
        <f t="shared" si="11"/>
        <v>108234.13535121665</v>
      </c>
    </row>
    <row r="111" spans="1:6" x14ac:dyDescent="0.35">
      <c r="A111" s="14">
        <f t="shared" si="9"/>
        <v>103</v>
      </c>
      <c r="B111" s="9">
        <f t="shared" si="12"/>
        <v>108234.13535121665</v>
      </c>
      <c r="C111" s="9">
        <f t="shared" si="10"/>
        <v>676.46334594510404</v>
      </c>
      <c r="D111" s="7">
        <f t="shared" si="14"/>
        <v>549</v>
      </c>
      <c r="E111" s="7">
        <f t="shared" si="13"/>
        <v>-127.46334594510404</v>
      </c>
      <c r="F111" s="9">
        <f t="shared" si="11"/>
        <v>108361.59869716175</v>
      </c>
    </row>
    <row r="112" spans="1:6" x14ac:dyDescent="0.35">
      <c r="A112" s="14">
        <f t="shared" si="9"/>
        <v>104</v>
      </c>
      <c r="B112" s="9">
        <f t="shared" si="12"/>
        <v>108361.59869716175</v>
      </c>
      <c r="C112" s="9">
        <f t="shared" si="10"/>
        <v>677.25999185726096</v>
      </c>
      <c r="D112" s="7">
        <f t="shared" si="14"/>
        <v>549</v>
      </c>
      <c r="E112" s="7">
        <f t="shared" si="13"/>
        <v>-128.25999185726096</v>
      </c>
      <c r="F112" s="9">
        <f t="shared" si="11"/>
        <v>108489.85868901902</v>
      </c>
    </row>
    <row r="113" spans="1:6" x14ac:dyDescent="0.35">
      <c r="A113" s="14">
        <f t="shared" si="9"/>
        <v>105</v>
      </c>
      <c r="B113" s="9">
        <f t="shared" si="12"/>
        <v>108489.85868901902</v>
      </c>
      <c r="C113" s="9">
        <f t="shared" si="10"/>
        <v>678.06161680636887</v>
      </c>
      <c r="D113" s="7">
        <f t="shared" si="14"/>
        <v>549</v>
      </c>
      <c r="E113" s="7">
        <f t="shared" si="13"/>
        <v>-129.06161680636887</v>
      </c>
      <c r="F113" s="9">
        <f t="shared" si="11"/>
        <v>108618.92030582539</v>
      </c>
    </row>
    <row r="114" spans="1:6" x14ac:dyDescent="0.35">
      <c r="A114" s="14">
        <f t="shared" si="9"/>
        <v>106</v>
      </c>
      <c r="B114" s="9">
        <f t="shared" si="12"/>
        <v>108618.92030582539</v>
      </c>
      <c r="C114" s="9">
        <f t="shared" si="10"/>
        <v>678.86825191140861</v>
      </c>
      <c r="D114" s="7">
        <f t="shared" si="14"/>
        <v>549</v>
      </c>
      <c r="E114" s="7">
        <f t="shared" si="13"/>
        <v>-129.86825191140861</v>
      </c>
      <c r="F114" s="9">
        <f t="shared" si="11"/>
        <v>108748.7885577368</v>
      </c>
    </row>
    <row r="115" spans="1:6" x14ac:dyDescent="0.35">
      <c r="A115" s="14">
        <f t="shared" si="9"/>
        <v>107</v>
      </c>
      <c r="B115" s="9">
        <f t="shared" si="12"/>
        <v>108748.7885577368</v>
      </c>
      <c r="C115" s="9">
        <f t="shared" si="10"/>
        <v>679.67992848585493</v>
      </c>
      <c r="D115" s="7">
        <f t="shared" si="14"/>
        <v>549</v>
      </c>
      <c r="E115" s="7">
        <f t="shared" si="13"/>
        <v>-130.67992848585493</v>
      </c>
      <c r="F115" s="9">
        <f t="shared" si="11"/>
        <v>108879.46848622266</v>
      </c>
    </row>
    <row r="116" spans="1:6" x14ac:dyDescent="0.35">
      <c r="A116" s="14">
        <f t="shared" si="9"/>
        <v>108</v>
      </c>
      <c r="B116" s="9">
        <f t="shared" si="12"/>
        <v>108879.46848622266</v>
      </c>
      <c r="C116" s="9">
        <f t="shared" si="10"/>
        <v>680.49667803889156</v>
      </c>
      <c r="D116" s="7">
        <f t="shared" si="14"/>
        <v>549</v>
      </c>
      <c r="E116" s="7">
        <f t="shared" si="13"/>
        <v>-131.49667803889156</v>
      </c>
      <c r="F116" s="9">
        <f t="shared" si="11"/>
        <v>109010.96516426155</v>
      </c>
    </row>
    <row r="117" spans="1:6" x14ac:dyDescent="0.35">
      <c r="A117" s="14">
        <f t="shared" si="9"/>
        <v>109</v>
      </c>
      <c r="B117" s="9">
        <f t="shared" si="12"/>
        <v>109010.96516426155</v>
      </c>
      <c r="C117" s="9">
        <f t="shared" si="10"/>
        <v>681.31853227663464</v>
      </c>
      <c r="D117" s="7">
        <f t="shared" ref="D117:D122" si="15">IF(A117="","",(IF(F116-B$4&lt;0.001,B$4+(F116-B$4+C117),B$4)))</f>
        <v>549</v>
      </c>
      <c r="E117" s="7">
        <f t="shared" si="13"/>
        <v>-132.31853227663464</v>
      </c>
      <c r="F117" s="9">
        <f t="shared" si="11"/>
        <v>109143.28369653819</v>
      </c>
    </row>
    <row r="118" spans="1:6" x14ac:dyDescent="0.35">
      <c r="A118" s="14">
        <f t="shared" si="9"/>
        <v>110</v>
      </c>
      <c r="B118" s="9">
        <f t="shared" si="12"/>
        <v>109143.28369653819</v>
      </c>
      <c r="C118" s="9">
        <f t="shared" si="10"/>
        <v>682.14552310336364</v>
      </c>
      <c r="D118" s="7">
        <f t="shared" si="15"/>
        <v>549</v>
      </c>
      <c r="E118" s="7">
        <f t="shared" si="13"/>
        <v>-133.14552310336364</v>
      </c>
      <c r="F118" s="9">
        <f t="shared" si="11"/>
        <v>109276.42921964155</v>
      </c>
    </row>
    <row r="119" spans="1:6" x14ac:dyDescent="0.35">
      <c r="A119" s="14">
        <f t="shared" si="9"/>
        <v>111</v>
      </c>
      <c r="B119" s="9">
        <f t="shared" si="12"/>
        <v>109276.42921964155</v>
      </c>
      <c r="C119" s="9">
        <f t="shared" si="10"/>
        <v>682.97768262275963</v>
      </c>
      <c r="D119" s="7">
        <f t="shared" si="15"/>
        <v>549</v>
      </c>
      <c r="E119" s="7">
        <f t="shared" si="13"/>
        <v>-133.97768262275963</v>
      </c>
      <c r="F119" s="9">
        <f t="shared" si="11"/>
        <v>109410.40690226431</v>
      </c>
    </row>
    <row r="120" spans="1:6" x14ac:dyDescent="0.35">
      <c r="A120" s="14">
        <f t="shared" si="9"/>
        <v>112</v>
      </c>
      <c r="B120" s="9">
        <f t="shared" si="12"/>
        <v>109410.40690226431</v>
      </c>
      <c r="C120" s="9">
        <f t="shared" si="10"/>
        <v>683.81504313915184</v>
      </c>
      <c r="D120" s="7">
        <f t="shared" si="15"/>
        <v>549</v>
      </c>
      <c r="E120" s="7">
        <f t="shared" si="13"/>
        <v>-134.81504313915184</v>
      </c>
      <c r="F120" s="9">
        <f t="shared" si="11"/>
        <v>109545.22194540346</v>
      </c>
    </row>
    <row r="121" spans="1:6" x14ac:dyDescent="0.35">
      <c r="A121" s="14">
        <f t="shared" si="9"/>
        <v>113</v>
      </c>
      <c r="B121" s="9">
        <f t="shared" si="12"/>
        <v>109545.22194540346</v>
      </c>
      <c r="C121" s="9">
        <f t="shared" si="10"/>
        <v>684.65763715877154</v>
      </c>
      <c r="D121" s="7">
        <f t="shared" si="15"/>
        <v>549</v>
      </c>
      <c r="E121" s="7">
        <f t="shared" si="13"/>
        <v>-135.65763715877154</v>
      </c>
      <c r="F121" s="9">
        <f t="shared" si="11"/>
        <v>109680.87958256224</v>
      </c>
    </row>
    <row r="122" spans="1:6" x14ac:dyDescent="0.35">
      <c r="A122" s="14">
        <f t="shared" si="9"/>
        <v>114</v>
      </c>
      <c r="B122" s="9">
        <f t="shared" si="12"/>
        <v>109680.87958256224</v>
      </c>
      <c r="C122" s="9">
        <f t="shared" si="10"/>
        <v>685.50549739101393</v>
      </c>
      <c r="D122" s="7">
        <f t="shared" si="15"/>
        <v>549</v>
      </c>
      <c r="E122" s="7">
        <f t="shared" si="13"/>
        <v>-136.50549739101393</v>
      </c>
      <c r="F122" s="9">
        <f t="shared" si="11"/>
        <v>109817.38507995325</v>
      </c>
    </row>
    <row r="123" spans="1:6" x14ac:dyDescent="0.35">
      <c r="A123" s="14">
        <f t="shared" si="9"/>
        <v>115</v>
      </c>
      <c r="B123" s="9">
        <f t="shared" si="12"/>
        <v>109817.38507995325</v>
      </c>
      <c r="C123" s="9">
        <f t="shared" si="10"/>
        <v>686.35865674970773</v>
      </c>
      <c r="D123" s="7">
        <f>IF(A123="","",(IF(F122-B$4&lt;0.009,B$4+(F122-B$4+C123),B$4)))</f>
        <v>549</v>
      </c>
      <c r="E123" s="7">
        <f t="shared" si="13"/>
        <v>-137.35865674970773</v>
      </c>
      <c r="F123" s="9">
        <f t="shared" si="11"/>
        <v>109954.74373670296</v>
      </c>
    </row>
    <row r="124" spans="1:6" x14ac:dyDescent="0.35">
      <c r="A124" s="14">
        <f>IFERROR(IF(F123&gt;0,A123+1,""),"")</f>
        <v>116</v>
      </c>
      <c r="B124" s="9">
        <f t="shared" si="12"/>
        <v>109954.74373670296</v>
      </c>
      <c r="C124" s="9">
        <f t="shared" si="10"/>
        <v>687.21714835439343</v>
      </c>
      <c r="D124" s="7">
        <f t="shared" ref="D124:D187" si="16">IF(A124="","",(IF(F123-B$4&lt;0.009,B$4+(F123-B$4+C124),B$4)))</f>
        <v>549</v>
      </c>
      <c r="E124" s="7">
        <f t="shared" si="13"/>
        <v>-138.21714835439343</v>
      </c>
      <c r="F124" s="9">
        <f t="shared" si="11"/>
        <v>110092.96088505736</v>
      </c>
    </row>
    <row r="125" spans="1:6" x14ac:dyDescent="0.35">
      <c r="A125" s="14">
        <f t="shared" ref="A125:A188" si="17">IFERROR(IF(F124&gt;0,A124+1,""),"")</f>
        <v>117</v>
      </c>
      <c r="B125" s="9">
        <f t="shared" si="12"/>
        <v>110092.96088505736</v>
      </c>
      <c r="C125" s="9">
        <f t="shared" si="10"/>
        <v>688.08100553160841</v>
      </c>
      <c r="D125" s="7">
        <f t="shared" si="16"/>
        <v>549</v>
      </c>
      <c r="E125" s="7">
        <f t="shared" si="13"/>
        <v>-139.08100553160841</v>
      </c>
      <c r="F125" s="9">
        <f t="shared" si="11"/>
        <v>110232.04189058897</v>
      </c>
    </row>
    <row r="126" spans="1:6" x14ac:dyDescent="0.35">
      <c r="A126" s="14">
        <f t="shared" si="17"/>
        <v>118</v>
      </c>
      <c r="B126" s="9">
        <f t="shared" si="12"/>
        <v>110232.04189058897</v>
      </c>
      <c r="C126" s="9">
        <f t="shared" si="10"/>
        <v>688.95026181618096</v>
      </c>
      <c r="D126" s="7">
        <f t="shared" si="16"/>
        <v>549</v>
      </c>
      <c r="E126" s="7">
        <f t="shared" si="13"/>
        <v>-139.95026181618096</v>
      </c>
      <c r="F126" s="9">
        <f t="shared" si="11"/>
        <v>110371.99215240515</v>
      </c>
    </row>
    <row r="127" spans="1:6" x14ac:dyDescent="0.35">
      <c r="A127" s="14">
        <f t="shared" si="17"/>
        <v>119</v>
      </c>
      <c r="B127" s="9">
        <f t="shared" si="12"/>
        <v>110371.99215240515</v>
      </c>
      <c r="C127" s="9">
        <f t="shared" si="10"/>
        <v>689.82495095253205</v>
      </c>
      <c r="D127" s="7">
        <f t="shared" si="16"/>
        <v>549</v>
      </c>
      <c r="E127" s="7">
        <f t="shared" si="13"/>
        <v>-140.82495095253205</v>
      </c>
      <c r="F127" s="9">
        <f t="shared" si="11"/>
        <v>110512.81710335768</v>
      </c>
    </row>
    <row r="128" spans="1:6" x14ac:dyDescent="0.35">
      <c r="A128" s="14">
        <f t="shared" si="17"/>
        <v>120</v>
      </c>
      <c r="B128" s="9">
        <f t="shared" si="12"/>
        <v>110512.81710335768</v>
      </c>
      <c r="C128" s="9">
        <f t="shared" si="10"/>
        <v>690.70510689598541</v>
      </c>
      <c r="D128" s="7">
        <f t="shared" si="16"/>
        <v>549</v>
      </c>
      <c r="E128" s="7">
        <f t="shared" si="13"/>
        <v>-141.70510689598541</v>
      </c>
      <c r="F128" s="9">
        <f t="shared" si="11"/>
        <v>110654.52221025366</v>
      </c>
    </row>
    <row r="129" spans="1:6" x14ac:dyDescent="0.35">
      <c r="A129" s="14">
        <f t="shared" si="17"/>
        <v>121</v>
      </c>
      <c r="B129" s="9">
        <f t="shared" si="12"/>
        <v>110654.52221025366</v>
      </c>
      <c r="C129" s="9">
        <f t="shared" si="10"/>
        <v>691.59076381408534</v>
      </c>
      <c r="D129" s="7">
        <f t="shared" si="16"/>
        <v>549</v>
      </c>
      <c r="E129" s="7">
        <f t="shared" si="13"/>
        <v>-142.59076381408534</v>
      </c>
      <c r="F129" s="9">
        <f t="shared" si="11"/>
        <v>110797.11297406776</v>
      </c>
    </row>
    <row r="130" spans="1:6" x14ac:dyDescent="0.35">
      <c r="A130" s="14">
        <f t="shared" si="17"/>
        <v>122</v>
      </c>
      <c r="B130" s="9">
        <f t="shared" si="12"/>
        <v>110797.11297406776</v>
      </c>
      <c r="C130" s="9">
        <f t="shared" si="10"/>
        <v>692.48195608792344</v>
      </c>
      <c r="D130" s="7">
        <f t="shared" si="16"/>
        <v>549</v>
      </c>
      <c r="E130" s="7">
        <f t="shared" si="13"/>
        <v>-143.48195608792344</v>
      </c>
      <c r="F130" s="9">
        <f t="shared" si="11"/>
        <v>110940.59493015568</v>
      </c>
    </row>
    <row r="131" spans="1:6" x14ac:dyDescent="0.35">
      <c r="A131" s="14">
        <f t="shared" si="17"/>
        <v>123</v>
      </c>
      <c r="B131" s="9">
        <f t="shared" si="12"/>
        <v>110940.59493015568</v>
      </c>
      <c r="C131" s="9">
        <f t="shared" si="10"/>
        <v>693.37871831347297</v>
      </c>
      <c r="D131" s="7">
        <f t="shared" si="16"/>
        <v>549</v>
      </c>
      <c r="E131" s="7">
        <f t="shared" si="13"/>
        <v>-144.37871831347297</v>
      </c>
      <c r="F131" s="9">
        <f t="shared" si="11"/>
        <v>111084.97364846915</v>
      </c>
    </row>
    <row r="132" spans="1:6" x14ac:dyDescent="0.35">
      <c r="A132" s="14">
        <f t="shared" si="17"/>
        <v>124</v>
      </c>
      <c r="B132" s="9">
        <f t="shared" si="12"/>
        <v>111084.97364846915</v>
      </c>
      <c r="C132" s="9">
        <f t="shared" si="10"/>
        <v>694.28108530293218</v>
      </c>
      <c r="D132" s="7">
        <f t="shared" si="16"/>
        <v>549</v>
      </c>
      <c r="E132" s="7">
        <f t="shared" si="13"/>
        <v>-145.28108530293218</v>
      </c>
      <c r="F132" s="9">
        <f t="shared" si="11"/>
        <v>111230.25473377209</v>
      </c>
    </row>
    <row r="133" spans="1:6" x14ac:dyDescent="0.35">
      <c r="A133" s="14">
        <f t="shared" si="17"/>
        <v>125</v>
      </c>
      <c r="B133" s="9">
        <f t="shared" si="12"/>
        <v>111230.25473377209</v>
      </c>
      <c r="C133" s="9">
        <f t="shared" si="10"/>
        <v>695.18909208607545</v>
      </c>
      <c r="D133" s="7">
        <f t="shared" si="16"/>
        <v>549</v>
      </c>
      <c r="E133" s="7">
        <f t="shared" si="13"/>
        <v>-146.18909208607545</v>
      </c>
      <c r="F133" s="9">
        <f t="shared" si="11"/>
        <v>111376.44382585816</v>
      </c>
    </row>
    <row r="134" spans="1:6" x14ac:dyDescent="0.35">
      <c r="A134" s="14">
        <f t="shared" si="17"/>
        <v>126</v>
      </c>
      <c r="B134" s="9">
        <f t="shared" si="12"/>
        <v>111376.44382585816</v>
      </c>
      <c r="C134" s="9">
        <f t="shared" si="10"/>
        <v>696.10277391161344</v>
      </c>
      <c r="D134" s="7">
        <f t="shared" si="16"/>
        <v>549</v>
      </c>
      <c r="E134" s="7">
        <f t="shared" si="13"/>
        <v>-147.10277391161344</v>
      </c>
      <c r="F134" s="9">
        <f t="shared" si="11"/>
        <v>111523.54659976978</v>
      </c>
    </row>
    <row r="135" spans="1:6" x14ac:dyDescent="0.35">
      <c r="A135" s="14">
        <f t="shared" si="17"/>
        <v>127</v>
      </c>
      <c r="B135" s="9">
        <f t="shared" si="12"/>
        <v>111523.54659976978</v>
      </c>
      <c r="C135" s="9">
        <f t="shared" si="10"/>
        <v>697.02216624856101</v>
      </c>
      <c r="D135" s="7">
        <f t="shared" si="16"/>
        <v>549</v>
      </c>
      <c r="E135" s="7">
        <f t="shared" si="13"/>
        <v>-148.02216624856101</v>
      </c>
      <c r="F135" s="9">
        <f t="shared" si="11"/>
        <v>111671.56876601833</v>
      </c>
    </row>
    <row r="136" spans="1:6" x14ac:dyDescent="0.35">
      <c r="A136" s="14">
        <f t="shared" si="17"/>
        <v>128</v>
      </c>
      <c r="B136" s="9">
        <f t="shared" si="12"/>
        <v>111671.56876601833</v>
      </c>
      <c r="C136" s="9">
        <f t="shared" si="10"/>
        <v>697.94730478761448</v>
      </c>
      <c r="D136" s="7">
        <f t="shared" si="16"/>
        <v>549</v>
      </c>
      <c r="E136" s="7">
        <f t="shared" si="13"/>
        <v>-148.94730478761448</v>
      </c>
      <c r="F136" s="9">
        <f t="shared" si="11"/>
        <v>111820.51607080594</v>
      </c>
    </row>
    <row r="137" spans="1:6" x14ac:dyDescent="0.35">
      <c r="A137" s="14">
        <f t="shared" si="17"/>
        <v>129</v>
      </c>
      <c r="B137" s="9">
        <f t="shared" si="12"/>
        <v>111820.51607080594</v>
      </c>
      <c r="C137" s="9">
        <f t="shared" si="10"/>
        <v>698.87822544253709</v>
      </c>
      <c r="D137" s="7">
        <f t="shared" si="16"/>
        <v>549</v>
      </c>
      <c r="E137" s="7">
        <f t="shared" si="13"/>
        <v>-149.87822544253709</v>
      </c>
      <c r="F137" s="9">
        <f t="shared" si="11"/>
        <v>111970.39429624847</v>
      </c>
    </row>
    <row r="138" spans="1:6" x14ac:dyDescent="0.35">
      <c r="A138" s="14">
        <f t="shared" si="17"/>
        <v>130</v>
      </c>
      <c r="B138" s="9">
        <f t="shared" si="12"/>
        <v>111970.39429624847</v>
      </c>
      <c r="C138" s="9">
        <f t="shared" ref="C138:C201" si="18">IF(A138="","",B138*($C$4/12))</f>
        <v>699.81496435155293</v>
      </c>
      <c r="D138" s="7">
        <f t="shared" si="16"/>
        <v>549</v>
      </c>
      <c r="E138" s="7">
        <f t="shared" si="13"/>
        <v>-150.81496435155293</v>
      </c>
      <c r="F138" s="9">
        <f t="shared" ref="F138:F201" si="19">IF(A138="","",B138-E138)</f>
        <v>112121.20926060002</v>
      </c>
    </row>
    <row r="139" spans="1:6" x14ac:dyDescent="0.35">
      <c r="A139" s="14">
        <f t="shared" si="17"/>
        <v>131</v>
      </c>
      <c r="B139" s="9">
        <f t="shared" si="12"/>
        <v>112121.20926060002</v>
      </c>
      <c r="C139" s="9">
        <f t="shared" si="18"/>
        <v>700.75755787875005</v>
      </c>
      <c r="D139" s="7">
        <f t="shared" si="16"/>
        <v>549</v>
      </c>
      <c r="E139" s="7">
        <f t="shared" si="13"/>
        <v>-151.75755787875005</v>
      </c>
      <c r="F139" s="9">
        <f t="shared" si="19"/>
        <v>112272.96681847877</v>
      </c>
    </row>
    <row r="140" spans="1:6" x14ac:dyDescent="0.35">
      <c r="A140" s="14">
        <f t="shared" si="17"/>
        <v>132</v>
      </c>
      <c r="B140" s="9">
        <f t="shared" si="12"/>
        <v>112272.96681847877</v>
      </c>
      <c r="C140" s="9">
        <f t="shared" si="18"/>
        <v>701.70604261549227</v>
      </c>
      <c r="D140" s="7">
        <f t="shared" si="16"/>
        <v>549</v>
      </c>
      <c r="E140" s="7">
        <f t="shared" si="13"/>
        <v>-152.70604261549227</v>
      </c>
      <c r="F140" s="9">
        <f t="shared" si="19"/>
        <v>112425.67286109427</v>
      </c>
    </row>
    <row r="141" spans="1:6" x14ac:dyDescent="0.35">
      <c r="A141" s="14">
        <f t="shared" si="17"/>
        <v>133</v>
      </c>
      <c r="B141" s="9">
        <f t="shared" si="12"/>
        <v>112425.67286109427</v>
      </c>
      <c r="C141" s="9">
        <f t="shared" si="18"/>
        <v>702.66045538183914</v>
      </c>
      <c r="D141" s="7">
        <f t="shared" si="16"/>
        <v>549</v>
      </c>
      <c r="E141" s="7">
        <f t="shared" si="13"/>
        <v>-153.66045538183914</v>
      </c>
      <c r="F141" s="9">
        <f t="shared" si="19"/>
        <v>112579.3333164761</v>
      </c>
    </row>
    <row r="142" spans="1:6" x14ac:dyDescent="0.35">
      <c r="A142" s="14">
        <f t="shared" si="17"/>
        <v>134</v>
      </c>
      <c r="B142" s="9">
        <f t="shared" si="12"/>
        <v>112579.3333164761</v>
      </c>
      <c r="C142" s="9">
        <f t="shared" si="18"/>
        <v>703.6208332279756</v>
      </c>
      <c r="D142" s="7">
        <f t="shared" si="16"/>
        <v>549</v>
      </c>
      <c r="E142" s="7">
        <f t="shared" si="13"/>
        <v>-154.6208332279756</v>
      </c>
      <c r="F142" s="9">
        <f t="shared" si="19"/>
        <v>112733.95414970408</v>
      </c>
    </row>
    <row r="143" spans="1:6" x14ac:dyDescent="0.35">
      <c r="A143" s="14">
        <f t="shared" si="17"/>
        <v>135</v>
      </c>
      <c r="B143" s="9">
        <f t="shared" si="12"/>
        <v>112733.95414970408</v>
      </c>
      <c r="C143" s="9">
        <f t="shared" si="18"/>
        <v>704.58721343565037</v>
      </c>
      <c r="D143" s="7">
        <f t="shared" si="16"/>
        <v>549</v>
      </c>
      <c r="E143" s="7">
        <f t="shared" si="13"/>
        <v>-155.58721343565037</v>
      </c>
      <c r="F143" s="9">
        <f t="shared" si="19"/>
        <v>112889.54136313972</v>
      </c>
    </row>
    <row r="144" spans="1:6" x14ac:dyDescent="0.35">
      <c r="A144" s="14">
        <f t="shared" si="17"/>
        <v>136</v>
      </c>
      <c r="B144" s="9">
        <f t="shared" si="12"/>
        <v>112889.54136313972</v>
      </c>
      <c r="C144" s="9">
        <f t="shared" si="18"/>
        <v>705.55963351962316</v>
      </c>
      <c r="D144" s="7">
        <f t="shared" si="16"/>
        <v>549</v>
      </c>
      <c r="E144" s="7">
        <f t="shared" si="13"/>
        <v>-156.55963351962316</v>
      </c>
      <c r="F144" s="9">
        <f t="shared" si="19"/>
        <v>113046.10099665934</v>
      </c>
    </row>
    <row r="145" spans="1:6" x14ac:dyDescent="0.35">
      <c r="A145" s="14">
        <f t="shared" si="17"/>
        <v>137</v>
      </c>
      <c r="B145" s="9">
        <f t="shared" si="12"/>
        <v>113046.10099665934</v>
      </c>
      <c r="C145" s="9">
        <f t="shared" si="18"/>
        <v>706.53813122912084</v>
      </c>
      <c r="D145" s="7">
        <f t="shared" si="16"/>
        <v>549</v>
      </c>
      <c r="E145" s="7">
        <f t="shared" si="13"/>
        <v>-157.53813122912084</v>
      </c>
      <c r="F145" s="9">
        <f t="shared" si="19"/>
        <v>113203.63912788845</v>
      </c>
    </row>
    <row r="146" spans="1:6" x14ac:dyDescent="0.35">
      <c r="A146" s="14">
        <f t="shared" si="17"/>
        <v>138</v>
      </c>
      <c r="B146" s="9">
        <f t="shared" si="12"/>
        <v>113203.63912788845</v>
      </c>
      <c r="C146" s="9">
        <f t="shared" si="18"/>
        <v>707.52274454930273</v>
      </c>
      <c r="D146" s="7">
        <f t="shared" si="16"/>
        <v>549</v>
      </c>
      <c r="E146" s="7">
        <f t="shared" si="13"/>
        <v>-158.52274454930273</v>
      </c>
      <c r="F146" s="9">
        <f t="shared" si="19"/>
        <v>113362.16187243776</v>
      </c>
    </row>
    <row r="147" spans="1:6" x14ac:dyDescent="0.35">
      <c r="A147" s="14">
        <f t="shared" si="17"/>
        <v>139</v>
      </c>
      <c r="B147" s="9">
        <f t="shared" si="12"/>
        <v>113362.16187243776</v>
      </c>
      <c r="C147" s="9">
        <f t="shared" si="18"/>
        <v>708.51351170273597</v>
      </c>
      <c r="D147" s="7">
        <f t="shared" si="16"/>
        <v>549</v>
      </c>
      <c r="E147" s="7">
        <f t="shared" si="13"/>
        <v>-159.51351170273597</v>
      </c>
      <c r="F147" s="9">
        <f t="shared" si="19"/>
        <v>113521.6753841405</v>
      </c>
    </row>
    <row r="148" spans="1:6" x14ac:dyDescent="0.35">
      <c r="A148" s="14">
        <f t="shared" si="17"/>
        <v>140</v>
      </c>
      <c r="B148" s="9">
        <f t="shared" si="12"/>
        <v>113521.6753841405</v>
      </c>
      <c r="C148" s="9">
        <f t="shared" si="18"/>
        <v>709.51047115087806</v>
      </c>
      <c r="D148" s="7">
        <f t="shared" si="16"/>
        <v>549</v>
      </c>
      <c r="E148" s="7">
        <f t="shared" si="13"/>
        <v>-160.51047115087806</v>
      </c>
      <c r="F148" s="9">
        <f t="shared" si="19"/>
        <v>113682.18585529138</v>
      </c>
    </row>
    <row r="149" spans="1:6" x14ac:dyDescent="0.35">
      <c r="A149" s="14">
        <f t="shared" si="17"/>
        <v>141</v>
      </c>
      <c r="B149" s="9">
        <f t="shared" si="12"/>
        <v>113682.18585529138</v>
      </c>
      <c r="C149" s="9">
        <f t="shared" si="18"/>
        <v>710.51366159557108</v>
      </c>
      <c r="D149" s="7">
        <f t="shared" si="16"/>
        <v>549</v>
      </c>
      <c r="E149" s="7">
        <f t="shared" si="13"/>
        <v>-161.51366159557108</v>
      </c>
      <c r="F149" s="9">
        <f t="shared" si="19"/>
        <v>113843.69951688695</v>
      </c>
    </row>
    <row r="150" spans="1:6" x14ac:dyDescent="0.35">
      <c r="A150" s="14">
        <f t="shared" si="17"/>
        <v>142</v>
      </c>
      <c r="B150" s="9">
        <f t="shared" si="12"/>
        <v>113843.69951688695</v>
      </c>
      <c r="C150" s="9">
        <f t="shared" si="18"/>
        <v>711.52312198054335</v>
      </c>
      <c r="D150" s="7">
        <f t="shared" si="16"/>
        <v>549</v>
      </c>
      <c r="E150" s="7">
        <f t="shared" si="13"/>
        <v>-162.52312198054335</v>
      </c>
      <c r="F150" s="9">
        <f t="shared" si="19"/>
        <v>114006.22263886749</v>
      </c>
    </row>
    <row r="151" spans="1:6" x14ac:dyDescent="0.35">
      <c r="A151" s="14">
        <f t="shared" si="17"/>
        <v>143</v>
      </c>
      <c r="B151" s="9">
        <f t="shared" si="12"/>
        <v>114006.22263886749</v>
      </c>
      <c r="C151" s="9">
        <f t="shared" si="18"/>
        <v>712.53889149292172</v>
      </c>
      <c r="D151" s="7">
        <f t="shared" si="16"/>
        <v>549</v>
      </c>
      <c r="E151" s="7">
        <f t="shared" si="13"/>
        <v>-163.53889149292172</v>
      </c>
      <c r="F151" s="9">
        <f t="shared" si="19"/>
        <v>114169.76153036041</v>
      </c>
    </row>
    <row r="152" spans="1:6" x14ac:dyDescent="0.35">
      <c r="A152" s="14">
        <f t="shared" si="17"/>
        <v>144</v>
      </c>
      <c r="B152" s="9">
        <f t="shared" si="12"/>
        <v>114169.76153036041</v>
      </c>
      <c r="C152" s="9">
        <f t="shared" si="18"/>
        <v>713.56100956475245</v>
      </c>
      <c r="D152" s="7">
        <f t="shared" si="16"/>
        <v>549</v>
      </c>
      <c r="E152" s="7">
        <f t="shared" si="13"/>
        <v>-164.56100956475245</v>
      </c>
      <c r="F152" s="9">
        <f t="shared" si="19"/>
        <v>114334.32253992517</v>
      </c>
    </row>
    <row r="153" spans="1:6" x14ac:dyDescent="0.35">
      <c r="A153" s="14">
        <f t="shared" si="17"/>
        <v>145</v>
      </c>
      <c r="B153" s="9">
        <f t="shared" si="12"/>
        <v>114334.32253992517</v>
      </c>
      <c r="C153" s="9">
        <f t="shared" si="18"/>
        <v>714.58951587453225</v>
      </c>
      <c r="D153" s="7">
        <f t="shared" si="16"/>
        <v>549</v>
      </c>
      <c r="E153" s="7">
        <f t="shared" si="13"/>
        <v>-165.58951587453225</v>
      </c>
      <c r="F153" s="9">
        <f t="shared" si="19"/>
        <v>114499.91205579969</v>
      </c>
    </row>
    <row r="154" spans="1:6" x14ac:dyDescent="0.35">
      <c r="A154" s="14">
        <f t="shared" si="17"/>
        <v>146</v>
      </c>
      <c r="B154" s="9">
        <f t="shared" ref="B154:B217" si="20">IF(A154="","",F153)</f>
        <v>114499.91205579969</v>
      </c>
      <c r="C154" s="9">
        <f t="shared" si="18"/>
        <v>715.62445034874804</v>
      </c>
      <c r="D154" s="7">
        <f t="shared" si="16"/>
        <v>549</v>
      </c>
      <c r="E154" s="7">
        <f t="shared" ref="E154:E217" si="21">IF(A154="","",D154-C154)</f>
        <v>-166.62445034874804</v>
      </c>
      <c r="F154" s="9">
        <f t="shared" si="19"/>
        <v>114666.53650614845</v>
      </c>
    </row>
    <row r="155" spans="1:6" x14ac:dyDescent="0.35">
      <c r="A155" s="14">
        <f t="shared" si="17"/>
        <v>147</v>
      </c>
      <c r="B155" s="9">
        <f t="shared" si="20"/>
        <v>114666.53650614845</v>
      </c>
      <c r="C155" s="9">
        <f t="shared" si="18"/>
        <v>716.66585316342776</v>
      </c>
      <c r="D155" s="7">
        <f t="shared" si="16"/>
        <v>549</v>
      </c>
      <c r="E155" s="7">
        <f t="shared" si="21"/>
        <v>-167.66585316342776</v>
      </c>
      <c r="F155" s="9">
        <f t="shared" si="19"/>
        <v>114834.20235931188</v>
      </c>
    </row>
    <row r="156" spans="1:6" x14ac:dyDescent="0.35">
      <c r="A156" s="14">
        <f t="shared" si="17"/>
        <v>148</v>
      </c>
      <c r="B156" s="9">
        <f t="shared" si="20"/>
        <v>114834.20235931188</v>
      </c>
      <c r="C156" s="9">
        <f t="shared" si="18"/>
        <v>717.71376474569922</v>
      </c>
      <c r="D156" s="7">
        <f t="shared" si="16"/>
        <v>549</v>
      </c>
      <c r="E156" s="7">
        <f t="shared" si="21"/>
        <v>-168.71376474569922</v>
      </c>
      <c r="F156" s="9">
        <f t="shared" si="19"/>
        <v>115002.91612405758</v>
      </c>
    </row>
    <row r="157" spans="1:6" x14ac:dyDescent="0.35">
      <c r="A157" s="14">
        <f t="shared" si="17"/>
        <v>149</v>
      </c>
      <c r="B157" s="9">
        <f t="shared" si="20"/>
        <v>115002.91612405758</v>
      </c>
      <c r="C157" s="9">
        <f t="shared" si="18"/>
        <v>718.76822577535984</v>
      </c>
      <c r="D157" s="7">
        <f t="shared" si="16"/>
        <v>549</v>
      </c>
      <c r="E157" s="7">
        <f t="shared" si="21"/>
        <v>-169.76822577535984</v>
      </c>
      <c r="F157" s="9">
        <f t="shared" si="19"/>
        <v>115172.68434983294</v>
      </c>
    </row>
    <row r="158" spans="1:6" x14ac:dyDescent="0.35">
      <c r="A158" s="14">
        <f t="shared" si="17"/>
        <v>150</v>
      </c>
      <c r="B158" s="9">
        <f t="shared" si="20"/>
        <v>115172.68434983294</v>
      </c>
      <c r="C158" s="9">
        <f t="shared" si="18"/>
        <v>719.82927718645578</v>
      </c>
      <c r="D158" s="7">
        <f t="shared" si="16"/>
        <v>549</v>
      </c>
      <c r="E158" s="7">
        <f t="shared" si="21"/>
        <v>-170.82927718645578</v>
      </c>
      <c r="F158" s="9">
        <f t="shared" si="19"/>
        <v>115343.51362701939</v>
      </c>
    </row>
    <row r="159" spans="1:6" x14ac:dyDescent="0.35">
      <c r="A159" s="14">
        <f t="shared" si="17"/>
        <v>151</v>
      </c>
      <c r="B159" s="9">
        <f t="shared" si="20"/>
        <v>115343.51362701939</v>
      </c>
      <c r="C159" s="9">
        <f t="shared" si="18"/>
        <v>720.89696016887115</v>
      </c>
      <c r="D159" s="7">
        <f t="shared" si="16"/>
        <v>549</v>
      </c>
      <c r="E159" s="7">
        <f t="shared" si="21"/>
        <v>-171.89696016887115</v>
      </c>
      <c r="F159" s="9">
        <f t="shared" si="19"/>
        <v>115515.41058718826</v>
      </c>
    </row>
    <row r="160" spans="1:6" x14ac:dyDescent="0.35">
      <c r="A160" s="14">
        <f t="shared" si="17"/>
        <v>152</v>
      </c>
      <c r="B160" s="9">
        <f t="shared" si="20"/>
        <v>115515.41058718826</v>
      </c>
      <c r="C160" s="9">
        <f t="shared" si="18"/>
        <v>721.97131616992658</v>
      </c>
      <c r="D160" s="7">
        <f t="shared" si="16"/>
        <v>549</v>
      </c>
      <c r="E160" s="7">
        <f t="shared" si="21"/>
        <v>-172.97131616992658</v>
      </c>
      <c r="F160" s="9">
        <f t="shared" si="19"/>
        <v>115688.3819033582</v>
      </c>
    </row>
    <row r="161" spans="1:6" x14ac:dyDescent="0.35">
      <c r="A161" s="14">
        <f t="shared" si="17"/>
        <v>153</v>
      </c>
      <c r="B161" s="9">
        <f t="shared" si="20"/>
        <v>115688.3819033582</v>
      </c>
      <c r="C161" s="9">
        <f t="shared" si="18"/>
        <v>723.05238689598866</v>
      </c>
      <c r="D161" s="7">
        <f t="shared" si="16"/>
        <v>549</v>
      </c>
      <c r="E161" s="7">
        <f t="shared" si="21"/>
        <v>-174.05238689598866</v>
      </c>
      <c r="F161" s="9">
        <f t="shared" si="19"/>
        <v>115862.43429025418</v>
      </c>
    </row>
    <row r="162" spans="1:6" x14ac:dyDescent="0.35">
      <c r="A162" s="14">
        <f t="shared" si="17"/>
        <v>154</v>
      </c>
      <c r="B162" s="9">
        <f t="shared" si="20"/>
        <v>115862.43429025418</v>
      </c>
      <c r="C162" s="9">
        <f t="shared" si="18"/>
        <v>724.14021431408855</v>
      </c>
      <c r="D162" s="7">
        <f t="shared" si="16"/>
        <v>549</v>
      </c>
      <c r="E162" s="7">
        <f t="shared" si="21"/>
        <v>-175.14021431408855</v>
      </c>
      <c r="F162" s="9">
        <f t="shared" si="19"/>
        <v>116037.57450456827</v>
      </c>
    </row>
    <row r="163" spans="1:6" x14ac:dyDescent="0.35">
      <c r="A163" s="14">
        <f t="shared" si="17"/>
        <v>155</v>
      </c>
      <c r="B163" s="9">
        <f t="shared" si="20"/>
        <v>116037.57450456827</v>
      </c>
      <c r="C163" s="9">
        <f t="shared" si="18"/>
        <v>725.2348406535516</v>
      </c>
      <c r="D163" s="7">
        <f t="shared" si="16"/>
        <v>549</v>
      </c>
      <c r="E163" s="7">
        <f t="shared" si="21"/>
        <v>-176.2348406535516</v>
      </c>
      <c r="F163" s="9">
        <f t="shared" si="19"/>
        <v>116213.80934522182</v>
      </c>
    </row>
    <row r="164" spans="1:6" x14ac:dyDescent="0.35">
      <c r="A164" s="14">
        <f t="shared" si="17"/>
        <v>156</v>
      </c>
      <c r="B164" s="9">
        <f t="shared" si="20"/>
        <v>116213.80934522182</v>
      </c>
      <c r="C164" s="9">
        <f t="shared" si="18"/>
        <v>726.33630840763624</v>
      </c>
      <c r="D164" s="7">
        <f t="shared" si="16"/>
        <v>549</v>
      </c>
      <c r="E164" s="7">
        <f t="shared" si="21"/>
        <v>-177.33630840763624</v>
      </c>
      <c r="F164" s="9">
        <f t="shared" si="19"/>
        <v>116391.14565362946</v>
      </c>
    </row>
    <row r="165" spans="1:6" x14ac:dyDescent="0.35">
      <c r="A165" s="14">
        <f t="shared" si="17"/>
        <v>157</v>
      </c>
      <c r="B165" s="9">
        <f t="shared" si="20"/>
        <v>116391.14565362946</v>
      </c>
      <c r="C165" s="9">
        <f t="shared" si="18"/>
        <v>727.44466033518404</v>
      </c>
      <c r="D165" s="7">
        <f t="shared" si="16"/>
        <v>549</v>
      </c>
      <c r="E165" s="7">
        <f t="shared" si="21"/>
        <v>-178.44466033518404</v>
      </c>
      <c r="F165" s="9">
        <f t="shared" si="19"/>
        <v>116569.59031396464</v>
      </c>
    </row>
    <row r="166" spans="1:6" x14ac:dyDescent="0.35">
      <c r="A166" s="14">
        <f t="shared" si="17"/>
        <v>158</v>
      </c>
      <c r="B166" s="9">
        <f t="shared" si="20"/>
        <v>116569.59031396464</v>
      </c>
      <c r="C166" s="9">
        <f t="shared" si="18"/>
        <v>728.55993946227898</v>
      </c>
      <c r="D166" s="7">
        <f t="shared" si="16"/>
        <v>549</v>
      </c>
      <c r="E166" s="7">
        <f t="shared" si="21"/>
        <v>-179.55993946227898</v>
      </c>
      <c r="F166" s="9">
        <f t="shared" si="19"/>
        <v>116749.15025342692</v>
      </c>
    </row>
    <row r="167" spans="1:6" x14ac:dyDescent="0.35">
      <c r="A167" s="14">
        <f t="shared" si="17"/>
        <v>159</v>
      </c>
      <c r="B167" s="9">
        <f t="shared" si="20"/>
        <v>116749.15025342692</v>
      </c>
      <c r="C167" s="9">
        <f t="shared" si="18"/>
        <v>729.68218908391816</v>
      </c>
      <c r="D167" s="7">
        <f t="shared" si="16"/>
        <v>549</v>
      </c>
      <c r="E167" s="7">
        <f t="shared" si="21"/>
        <v>-180.68218908391816</v>
      </c>
      <c r="F167" s="9">
        <f t="shared" si="19"/>
        <v>116929.83244251084</v>
      </c>
    </row>
    <row r="168" spans="1:6" x14ac:dyDescent="0.35">
      <c r="A168" s="14">
        <f t="shared" si="17"/>
        <v>160</v>
      </c>
      <c r="B168" s="9">
        <f t="shared" si="20"/>
        <v>116929.83244251084</v>
      </c>
      <c r="C168" s="9">
        <f t="shared" si="18"/>
        <v>730.81145276569271</v>
      </c>
      <c r="D168" s="7">
        <f t="shared" si="16"/>
        <v>549</v>
      </c>
      <c r="E168" s="7">
        <f t="shared" si="21"/>
        <v>-181.81145276569271</v>
      </c>
      <c r="F168" s="9">
        <f t="shared" si="19"/>
        <v>117111.64389527653</v>
      </c>
    </row>
    <row r="169" spans="1:6" x14ac:dyDescent="0.35">
      <c r="A169" s="14">
        <f t="shared" si="17"/>
        <v>161</v>
      </c>
      <c r="B169" s="9">
        <f t="shared" si="20"/>
        <v>117111.64389527653</v>
      </c>
      <c r="C169" s="9">
        <f t="shared" si="18"/>
        <v>731.94777434547825</v>
      </c>
      <c r="D169" s="7">
        <f t="shared" si="16"/>
        <v>549</v>
      </c>
      <c r="E169" s="7">
        <f t="shared" si="21"/>
        <v>-182.94777434547825</v>
      </c>
      <c r="F169" s="9">
        <f t="shared" si="19"/>
        <v>117294.59166962201</v>
      </c>
    </row>
    <row r="170" spans="1:6" x14ac:dyDescent="0.35">
      <c r="A170" s="14">
        <f t="shared" si="17"/>
        <v>162</v>
      </c>
      <c r="B170" s="9">
        <f t="shared" si="20"/>
        <v>117294.59166962201</v>
      </c>
      <c r="C170" s="9">
        <f t="shared" si="18"/>
        <v>733.09119793513753</v>
      </c>
      <c r="D170" s="7">
        <f t="shared" si="16"/>
        <v>549</v>
      </c>
      <c r="E170" s="7">
        <f t="shared" si="21"/>
        <v>-184.09119793513753</v>
      </c>
      <c r="F170" s="9">
        <f t="shared" si="19"/>
        <v>117478.68286755715</v>
      </c>
    </row>
    <row r="171" spans="1:6" x14ac:dyDescent="0.35">
      <c r="A171" s="14">
        <f t="shared" si="17"/>
        <v>163</v>
      </c>
      <c r="B171" s="9">
        <f t="shared" si="20"/>
        <v>117478.68286755715</v>
      </c>
      <c r="C171" s="9">
        <f t="shared" si="18"/>
        <v>734.24176792223204</v>
      </c>
      <c r="D171" s="7">
        <f t="shared" si="16"/>
        <v>549</v>
      </c>
      <c r="E171" s="7">
        <f t="shared" si="21"/>
        <v>-185.24176792223204</v>
      </c>
      <c r="F171" s="9">
        <f t="shared" si="19"/>
        <v>117663.92463547937</v>
      </c>
    </row>
    <row r="172" spans="1:6" x14ac:dyDescent="0.35">
      <c r="A172" s="14">
        <f t="shared" si="17"/>
        <v>164</v>
      </c>
      <c r="B172" s="9">
        <f t="shared" si="20"/>
        <v>117663.92463547937</v>
      </c>
      <c r="C172" s="9">
        <f t="shared" si="18"/>
        <v>735.39952897174601</v>
      </c>
      <c r="D172" s="7">
        <f t="shared" si="16"/>
        <v>549</v>
      </c>
      <c r="E172" s="7">
        <f t="shared" si="21"/>
        <v>-186.39952897174601</v>
      </c>
      <c r="F172" s="9">
        <f t="shared" si="19"/>
        <v>117850.32416445111</v>
      </c>
    </row>
    <row r="173" spans="1:6" x14ac:dyDescent="0.35">
      <c r="A173" s="14">
        <f t="shared" si="17"/>
        <v>165</v>
      </c>
      <c r="B173" s="9">
        <f t="shared" si="20"/>
        <v>117850.32416445111</v>
      </c>
      <c r="C173" s="9">
        <f t="shared" si="18"/>
        <v>736.5645260278194</v>
      </c>
      <c r="D173" s="7">
        <f t="shared" si="16"/>
        <v>549</v>
      </c>
      <c r="E173" s="7">
        <f t="shared" si="21"/>
        <v>-187.5645260278194</v>
      </c>
      <c r="F173" s="9">
        <f t="shared" si="19"/>
        <v>118037.88869047894</v>
      </c>
    </row>
    <row r="174" spans="1:6" x14ac:dyDescent="0.35">
      <c r="A174" s="14">
        <f t="shared" si="17"/>
        <v>166</v>
      </c>
      <c r="B174" s="9">
        <f t="shared" si="20"/>
        <v>118037.88869047894</v>
      </c>
      <c r="C174" s="9">
        <f t="shared" si="18"/>
        <v>737.73680431549326</v>
      </c>
      <c r="D174" s="7">
        <f t="shared" si="16"/>
        <v>549</v>
      </c>
      <c r="E174" s="7">
        <f t="shared" si="21"/>
        <v>-188.73680431549326</v>
      </c>
      <c r="F174" s="9">
        <f t="shared" si="19"/>
        <v>118226.62549479444</v>
      </c>
    </row>
    <row r="175" spans="1:6" x14ac:dyDescent="0.35">
      <c r="A175" s="14">
        <f t="shared" si="17"/>
        <v>167</v>
      </c>
      <c r="B175" s="9">
        <f t="shared" si="20"/>
        <v>118226.62549479444</v>
      </c>
      <c r="C175" s="9">
        <f t="shared" si="18"/>
        <v>738.91640934246516</v>
      </c>
      <c r="D175" s="7">
        <f t="shared" si="16"/>
        <v>549</v>
      </c>
      <c r="E175" s="7">
        <f t="shared" si="21"/>
        <v>-189.91640934246516</v>
      </c>
      <c r="F175" s="9">
        <f t="shared" si="19"/>
        <v>118416.5419041369</v>
      </c>
    </row>
    <row r="176" spans="1:6" x14ac:dyDescent="0.35">
      <c r="A176" s="14">
        <f t="shared" si="17"/>
        <v>168</v>
      </c>
      <c r="B176" s="9">
        <f t="shared" si="20"/>
        <v>118416.5419041369</v>
      </c>
      <c r="C176" s="9">
        <f t="shared" si="18"/>
        <v>740.10338690085553</v>
      </c>
      <c r="D176" s="7">
        <f t="shared" si="16"/>
        <v>549</v>
      </c>
      <c r="E176" s="7">
        <f t="shared" si="21"/>
        <v>-191.10338690085553</v>
      </c>
      <c r="F176" s="9">
        <f t="shared" si="19"/>
        <v>118607.64529103776</v>
      </c>
    </row>
    <row r="177" spans="1:6" x14ac:dyDescent="0.35">
      <c r="A177" s="14">
        <f t="shared" si="17"/>
        <v>169</v>
      </c>
      <c r="B177" s="9">
        <f t="shared" si="20"/>
        <v>118607.64529103776</v>
      </c>
      <c r="C177" s="9">
        <f t="shared" si="18"/>
        <v>741.29778306898595</v>
      </c>
      <c r="D177" s="7">
        <f t="shared" si="16"/>
        <v>549</v>
      </c>
      <c r="E177" s="7">
        <f t="shared" si="21"/>
        <v>-192.29778306898595</v>
      </c>
      <c r="F177" s="9">
        <f t="shared" si="19"/>
        <v>118799.94307410675</v>
      </c>
    </row>
    <row r="178" spans="1:6" x14ac:dyDescent="0.35">
      <c r="A178" s="14">
        <f t="shared" si="17"/>
        <v>170</v>
      </c>
      <c r="B178" s="9">
        <f t="shared" si="20"/>
        <v>118799.94307410675</v>
      </c>
      <c r="C178" s="9">
        <f t="shared" si="18"/>
        <v>742.49964421316713</v>
      </c>
      <c r="D178" s="7">
        <f t="shared" si="16"/>
        <v>549</v>
      </c>
      <c r="E178" s="7">
        <f t="shared" si="21"/>
        <v>-193.49964421316713</v>
      </c>
      <c r="F178" s="9">
        <f t="shared" si="19"/>
        <v>118993.44271831992</v>
      </c>
    </row>
    <row r="179" spans="1:6" x14ac:dyDescent="0.35">
      <c r="A179" s="14">
        <f t="shared" si="17"/>
        <v>171</v>
      </c>
      <c r="B179" s="9">
        <f t="shared" si="20"/>
        <v>118993.44271831992</v>
      </c>
      <c r="C179" s="9">
        <f t="shared" si="18"/>
        <v>743.70901698949945</v>
      </c>
      <c r="D179" s="7">
        <f t="shared" si="16"/>
        <v>549</v>
      </c>
      <c r="E179" s="7">
        <f t="shared" si="21"/>
        <v>-194.70901698949945</v>
      </c>
      <c r="F179" s="9">
        <f t="shared" si="19"/>
        <v>119188.15173530941</v>
      </c>
    </row>
    <row r="180" spans="1:6" x14ac:dyDescent="0.35">
      <c r="A180" s="14">
        <f t="shared" si="17"/>
        <v>172</v>
      </c>
      <c r="B180" s="9">
        <f t="shared" si="20"/>
        <v>119188.15173530941</v>
      </c>
      <c r="C180" s="9">
        <f t="shared" si="18"/>
        <v>744.92594834568376</v>
      </c>
      <c r="D180" s="7">
        <f t="shared" si="16"/>
        <v>549</v>
      </c>
      <c r="E180" s="7">
        <f t="shared" si="21"/>
        <v>-195.92594834568376</v>
      </c>
      <c r="F180" s="9">
        <f t="shared" si="19"/>
        <v>119384.07768365509</v>
      </c>
    </row>
    <row r="181" spans="1:6" x14ac:dyDescent="0.35">
      <c r="A181" s="14">
        <f t="shared" si="17"/>
        <v>173</v>
      </c>
      <c r="B181" s="9">
        <f t="shared" si="20"/>
        <v>119384.07768365509</v>
      </c>
      <c r="C181" s="9">
        <f t="shared" si="18"/>
        <v>746.15048552284429</v>
      </c>
      <c r="D181" s="7">
        <f t="shared" si="16"/>
        <v>549</v>
      </c>
      <c r="E181" s="7">
        <f t="shared" si="21"/>
        <v>-197.15048552284429</v>
      </c>
      <c r="F181" s="9">
        <f t="shared" si="19"/>
        <v>119581.22816917794</v>
      </c>
    </row>
    <row r="182" spans="1:6" x14ac:dyDescent="0.35">
      <c r="A182" s="14">
        <f t="shared" si="17"/>
        <v>174</v>
      </c>
      <c r="B182" s="9">
        <f t="shared" si="20"/>
        <v>119581.22816917794</v>
      </c>
      <c r="C182" s="9">
        <f t="shared" si="18"/>
        <v>747.382676057362</v>
      </c>
      <c r="D182" s="7">
        <f t="shared" si="16"/>
        <v>549</v>
      </c>
      <c r="E182" s="7">
        <f t="shared" si="21"/>
        <v>-198.382676057362</v>
      </c>
      <c r="F182" s="9">
        <f t="shared" si="19"/>
        <v>119779.61084523529</v>
      </c>
    </row>
    <row r="183" spans="1:6" x14ac:dyDescent="0.35">
      <c r="A183" s="14">
        <f t="shared" si="17"/>
        <v>175</v>
      </c>
      <c r="B183" s="9">
        <f t="shared" si="20"/>
        <v>119779.61084523529</v>
      </c>
      <c r="C183" s="9">
        <f t="shared" si="18"/>
        <v>748.62256778272047</v>
      </c>
      <c r="D183" s="7">
        <f t="shared" si="16"/>
        <v>549</v>
      </c>
      <c r="E183" s="7">
        <f t="shared" si="21"/>
        <v>-199.62256778272047</v>
      </c>
      <c r="F183" s="9">
        <f t="shared" si="19"/>
        <v>119979.23341301801</v>
      </c>
    </row>
    <row r="184" spans="1:6" x14ac:dyDescent="0.35">
      <c r="A184" s="14">
        <f t="shared" si="17"/>
        <v>176</v>
      </c>
      <c r="B184" s="9">
        <f t="shared" si="20"/>
        <v>119979.23341301801</v>
      </c>
      <c r="C184" s="9">
        <f t="shared" si="18"/>
        <v>749.87020883136245</v>
      </c>
      <c r="D184" s="7">
        <f t="shared" si="16"/>
        <v>549</v>
      </c>
      <c r="E184" s="7">
        <f t="shared" si="21"/>
        <v>-200.87020883136245</v>
      </c>
      <c r="F184" s="9">
        <f t="shared" si="19"/>
        <v>120180.10362184937</v>
      </c>
    </row>
    <row r="185" spans="1:6" x14ac:dyDescent="0.35">
      <c r="A185" s="14">
        <f t="shared" si="17"/>
        <v>177</v>
      </c>
      <c r="B185" s="9">
        <f t="shared" si="20"/>
        <v>120180.10362184937</v>
      </c>
      <c r="C185" s="9">
        <f t="shared" si="18"/>
        <v>751.12564763655848</v>
      </c>
      <c r="D185" s="7">
        <f t="shared" si="16"/>
        <v>549</v>
      </c>
      <c r="E185" s="7">
        <f t="shared" si="21"/>
        <v>-202.12564763655848</v>
      </c>
      <c r="F185" s="9">
        <f t="shared" si="19"/>
        <v>120382.22926948592</v>
      </c>
    </row>
    <row r="186" spans="1:6" x14ac:dyDescent="0.35">
      <c r="A186" s="14">
        <f t="shared" si="17"/>
        <v>178</v>
      </c>
      <c r="B186" s="9">
        <f t="shared" si="20"/>
        <v>120382.22926948592</v>
      </c>
      <c r="C186" s="9">
        <f t="shared" si="18"/>
        <v>752.38893293428691</v>
      </c>
      <c r="D186" s="7">
        <f t="shared" si="16"/>
        <v>549</v>
      </c>
      <c r="E186" s="7">
        <f t="shared" si="21"/>
        <v>-203.38893293428691</v>
      </c>
      <c r="F186" s="9">
        <f t="shared" si="19"/>
        <v>120585.61820242021</v>
      </c>
    </row>
    <row r="187" spans="1:6" x14ac:dyDescent="0.35">
      <c r="A187" s="14">
        <f t="shared" si="17"/>
        <v>179</v>
      </c>
      <c r="B187" s="9">
        <f t="shared" si="20"/>
        <v>120585.61820242021</v>
      </c>
      <c r="C187" s="9">
        <f t="shared" si="18"/>
        <v>753.66011376512631</v>
      </c>
      <c r="D187" s="7">
        <f t="shared" si="16"/>
        <v>549</v>
      </c>
      <c r="E187" s="7">
        <f t="shared" si="21"/>
        <v>-204.66011376512631</v>
      </c>
      <c r="F187" s="9">
        <f t="shared" si="19"/>
        <v>120790.27831618534</v>
      </c>
    </row>
    <row r="188" spans="1:6" x14ac:dyDescent="0.35">
      <c r="A188" s="14">
        <f t="shared" si="17"/>
        <v>180</v>
      </c>
      <c r="B188" s="9">
        <f t="shared" si="20"/>
        <v>120790.27831618534</v>
      </c>
      <c r="C188" s="9">
        <f t="shared" si="18"/>
        <v>754.93923947615838</v>
      </c>
      <c r="D188" s="7">
        <f t="shared" ref="D188:D251" si="22">IF(A188="","",(IF(F187-B$4&lt;0.009,B$4+(F187-B$4+C188),B$4)))</f>
        <v>549</v>
      </c>
      <c r="E188" s="7">
        <f t="shared" si="21"/>
        <v>-205.93923947615838</v>
      </c>
      <c r="F188" s="9">
        <f t="shared" si="19"/>
        <v>120996.2175556615</v>
      </c>
    </row>
    <row r="189" spans="1:6" x14ac:dyDescent="0.35">
      <c r="A189" s="14">
        <f t="shared" ref="A189:A252" si="23">IFERROR(IF(F188&gt;0,A188+1,""),"")</f>
        <v>181</v>
      </c>
      <c r="B189" s="9">
        <f t="shared" si="20"/>
        <v>120996.2175556615</v>
      </c>
      <c r="C189" s="9">
        <f t="shared" si="18"/>
        <v>756.22635972288424</v>
      </c>
      <c r="D189" s="7">
        <f t="shared" si="22"/>
        <v>549</v>
      </c>
      <c r="E189" s="7">
        <f t="shared" si="21"/>
        <v>-207.22635972288424</v>
      </c>
      <c r="F189" s="9">
        <f t="shared" si="19"/>
        <v>121203.44391538439</v>
      </c>
    </row>
    <row r="190" spans="1:6" x14ac:dyDescent="0.35">
      <c r="A190" s="14">
        <f t="shared" si="23"/>
        <v>182</v>
      </c>
      <c r="B190" s="9">
        <f t="shared" si="20"/>
        <v>121203.44391538439</v>
      </c>
      <c r="C190" s="9">
        <f t="shared" si="18"/>
        <v>757.52152447115236</v>
      </c>
      <c r="D190" s="7">
        <f t="shared" si="22"/>
        <v>549</v>
      </c>
      <c r="E190" s="7">
        <f t="shared" si="21"/>
        <v>-208.52152447115236</v>
      </c>
      <c r="F190" s="9">
        <f t="shared" si="19"/>
        <v>121411.96543985554</v>
      </c>
    </row>
    <row r="191" spans="1:6" x14ac:dyDescent="0.35">
      <c r="A191" s="14">
        <f t="shared" si="23"/>
        <v>183</v>
      </c>
      <c r="B191" s="9">
        <f t="shared" si="20"/>
        <v>121411.96543985554</v>
      </c>
      <c r="C191" s="9">
        <f t="shared" si="18"/>
        <v>758.82478399909712</v>
      </c>
      <c r="D191" s="7">
        <f t="shared" si="22"/>
        <v>549</v>
      </c>
      <c r="E191" s="7">
        <f t="shared" si="21"/>
        <v>-209.82478399909712</v>
      </c>
      <c r="F191" s="9">
        <f t="shared" si="19"/>
        <v>121621.79022385464</v>
      </c>
    </row>
    <row r="192" spans="1:6" x14ac:dyDescent="0.35">
      <c r="A192" s="14">
        <f t="shared" si="23"/>
        <v>184</v>
      </c>
      <c r="B192" s="9">
        <f t="shared" si="20"/>
        <v>121621.79022385464</v>
      </c>
      <c r="C192" s="9">
        <f t="shared" si="18"/>
        <v>760.13618889909139</v>
      </c>
      <c r="D192" s="7">
        <f t="shared" si="22"/>
        <v>549</v>
      </c>
      <c r="E192" s="7">
        <f t="shared" si="21"/>
        <v>-211.13618889909139</v>
      </c>
      <c r="F192" s="9">
        <f t="shared" si="19"/>
        <v>121832.92641275373</v>
      </c>
    </row>
    <row r="193" spans="1:6" x14ac:dyDescent="0.35">
      <c r="A193" s="14">
        <f t="shared" si="23"/>
        <v>185</v>
      </c>
      <c r="B193" s="9">
        <f t="shared" si="20"/>
        <v>121832.92641275373</v>
      </c>
      <c r="C193" s="9">
        <f t="shared" si="18"/>
        <v>761.45579007971071</v>
      </c>
      <c r="D193" s="7">
        <f t="shared" si="22"/>
        <v>549</v>
      </c>
      <c r="E193" s="7">
        <f t="shared" si="21"/>
        <v>-212.45579007971071</v>
      </c>
      <c r="F193" s="9">
        <f t="shared" si="19"/>
        <v>122045.38220283344</v>
      </c>
    </row>
    <row r="194" spans="1:6" x14ac:dyDescent="0.35">
      <c r="A194" s="14">
        <f t="shared" si="23"/>
        <v>186</v>
      </c>
      <c r="B194" s="9">
        <f t="shared" si="20"/>
        <v>122045.38220283344</v>
      </c>
      <c r="C194" s="9">
        <f t="shared" si="18"/>
        <v>762.78363876770891</v>
      </c>
      <c r="D194" s="7">
        <f t="shared" si="22"/>
        <v>549</v>
      </c>
      <c r="E194" s="7">
        <f t="shared" si="21"/>
        <v>-213.78363876770891</v>
      </c>
      <c r="F194" s="9">
        <f t="shared" si="19"/>
        <v>122259.16584160115</v>
      </c>
    </row>
    <row r="195" spans="1:6" x14ac:dyDescent="0.35">
      <c r="A195" s="14">
        <f t="shared" si="23"/>
        <v>187</v>
      </c>
      <c r="B195" s="9">
        <f t="shared" si="20"/>
        <v>122259.16584160115</v>
      </c>
      <c r="C195" s="9">
        <f t="shared" si="18"/>
        <v>764.11978651000709</v>
      </c>
      <c r="D195" s="7">
        <f t="shared" si="22"/>
        <v>549</v>
      </c>
      <c r="E195" s="7">
        <f t="shared" si="21"/>
        <v>-215.11978651000709</v>
      </c>
      <c r="F195" s="9">
        <f t="shared" si="19"/>
        <v>122474.28562811116</v>
      </c>
    </row>
    <row r="196" spans="1:6" x14ac:dyDescent="0.35">
      <c r="A196" s="14">
        <f t="shared" si="23"/>
        <v>188</v>
      </c>
      <c r="B196" s="9">
        <f t="shared" si="20"/>
        <v>122474.28562811116</v>
      </c>
      <c r="C196" s="9">
        <f t="shared" si="18"/>
        <v>765.46428517569473</v>
      </c>
      <c r="D196" s="7">
        <f t="shared" si="22"/>
        <v>549</v>
      </c>
      <c r="E196" s="7">
        <f t="shared" si="21"/>
        <v>-216.46428517569473</v>
      </c>
      <c r="F196" s="9">
        <f t="shared" si="19"/>
        <v>122690.74991328685</v>
      </c>
    </row>
    <row r="197" spans="1:6" x14ac:dyDescent="0.35">
      <c r="A197" s="14">
        <f t="shared" si="23"/>
        <v>189</v>
      </c>
      <c r="B197" s="9">
        <f t="shared" si="20"/>
        <v>122690.74991328685</v>
      </c>
      <c r="C197" s="9">
        <f t="shared" si="18"/>
        <v>766.81718695804273</v>
      </c>
      <c r="D197" s="7">
        <f t="shared" si="22"/>
        <v>549</v>
      </c>
      <c r="E197" s="7">
        <f t="shared" si="21"/>
        <v>-217.81718695804273</v>
      </c>
      <c r="F197" s="9">
        <f t="shared" si="19"/>
        <v>122908.56710024489</v>
      </c>
    </row>
    <row r="198" spans="1:6" x14ac:dyDescent="0.35">
      <c r="A198" s="14">
        <f t="shared" si="23"/>
        <v>190</v>
      </c>
      <c r="B198" s="9">
        <f t="shared" si="20"/>
        <v>122908.56710024489</v>
      </c>
      <c r="C198" s="9">
        <f t="shared" si="18"/>
        <v>768.17854437653057</v>
      </c>
      <c r="D198" s="7">
        <f t="shared" si="22"/>
        <v>549</v>
      </c>
      <c r="E198" s="7">
        <f t="shared" si="21"/>
        <v>-219.17854437653057</v>
      </c>
      <c r="F198" s="9">
        <f t="shared" si="19"/>
        <v>123127.74564462142</v>
      </c>
    </row>
    <row r="199" spans="1:6" x14ac:dyDescent="0.35">
      <c r="A199" s="14">
        <f t="shared" si="23"/>
        <v>191</v>
      </c>
      <c r="B199" s="9">
        <f t="shared" si="20"/>
        <v>123127.74564462142</v>
      </c>
      <c r="C199" s="9">
        <f t="shared" si="18"/>
        <v>769.54841027888381</v>
      </c>
      <c r="D199" s="7">
        <f t="shared" si="22"/>
        <v>549</v>
      </c>
      <c r="E199" s="7">
        <f t="shared" si="21"/>
        <v>-220.54841027888381</v>
      </c>
      <c r="F199" s="9">
        <f t="shared" si="19"/>
        <v>123348.29405490031</v>
      </c>
    </row>
    <row r="200" spans="1:6" x14ac:dyDescent="0.35">
      <c r="A200" s="14">
        <f t="shared" si="23"/>
        <v>192</v>
      </c>
      <c r="B200" s="9">
        <f t="shared" si="20"/>
        <v>123348.29405490031</v>
      </c>
      <c r="C200" s="9">
        <f t="shared" si="18"/>
        <v>770.92683784312692</v>
      </c>
      <c r="D200" s="7">
        <f t="shared" si="22"/>
        <v>549</v>
      </c>
      <c r="E200" s="7">
        <f t="shared" si="21"/>
        <v>-221.92683784312692</v>
      </c>
      <c r="F200" s="9">
        <f t="shared" si="19"/>
        <v>123570.22089274344</v>
      </c>
    </row>
    <row r="201" spans="1:6" x14ac:dyDescent="0.35">
      <c r="A201" s="14">
        <f t="shared" si="23"/>
        <v>193</v>
      </c>
      <c r="B201" s="9">
        <f t="shared" si="20"/>
        <v>123570.22089274344</v>
      </c>
      <c r="C201" s="9">
        <f t="shared" si="18"/>
        <v>772.31388057964648</v>
      </c>
      <c r="D201" s="7">
        <f t="shared" si="22"/>
        <v>549</v>
      </c>
      <c r="E201" s="7">
        <f t="shared" si="21"/>
        <v>-223.31388057964648</v>
      </c>
      <c r="F201" s="9">
        <f t="shared" si="19"/>
        <v>123793.53477332309</v>
      </c>
    </row>
    <row r="202" spans="1:6" x14ac:dyDescent="0.35">
      <c r="A202" s="14">
        <f t="shared" si="23"/>
        <v>194</v>
      </c>
      <c r="B202" s="9">
        <f t="shared" si="20"/>
        <v>123793.53477332309</v>
      </c>
      <c r="C202" s="9">
        <f t="shared" ref="C202:C265" si="24">IF(A202="","",B202*($C$4/12))</f>
        <v>773.70959233326926</v>
      </c>
      <c r="D202" s="7">
        <f t="shared" si="22"/>
        <v>549</v>
      </c>
      <c r="E202" s="7">
        <f t="shared" si="21"/>
        <v>-224.70959233326926</v>
      </c>
      <c r="F202" s="9">
        <f t="shared" ref="F202:F265" si="25">IF(A202="","",B202-E202)</f>
        <v>124018.24436565636</v>
      </c>
    </row>
    <row r="203" spans="1:6" x14ac:dyDescent="0.35">
      <c r="A203" s="14">
        <f t="shared" si="23"/>
        <v>195</v>
      </c>
      <c r="B203" s="9">
        <f t="shared" si="20"/>
        <v>124018.24436565636</v>
      </c>
      <c r="C203" s="9">
        <f t="shared" si="24"/>
        <v>775.11402728535211</v>
      </c>
      <c r="D203" s="7">
        <f t="shared" si="22"/>
        <v>549</v>
      </c>
      <c r="E203" s="7">
        <f t="shared" si="21"/>
        <v>-226.11402728535211</v>
      </c>
      <c r="F203" s="9">
        <f t="shared" si="25"/>
        <v>124244.35839294171</v>
      </c>
    </row>
    <row r="204" spans="1:6" x14ac:dyDescent="0.35">
      <c r="A204" s="14">
        <f t="shared" si="23"/>
        <v>196</v>
      </c>
      <c r="B204" s="9">
        <f t="shared" si="20"/>
        <v>124244.35839294171</v>
      </c>
      <c r="C204" s="9">
        <f t="shared" si="24"/>
        <v>776.52723995588565</v>
      </c>
      <c r="D204" s="7">
        <f t="shared" si="22"/>
        <v>549</v>
      </c>
      <c r="E204" s="7">
        <f t="shared" si="21"/>
        <v>-227.52723995588565</v>
      </c>
      <c r="F204" s="9">
        <f t="shared" si="25"/>
        <v>124471.8856328976</v>
      </c>
    </row>
    <row r="205" spans="1:6" x14ac:dyDescent="0.35">
      <c r="A205" s="14">
        <f t="shared" si="23"/>
        <v>197</v>
      </c>
      <c r="B205" s="9">
        <f t="shared" si="20"/>
        <v>124471.8856328976</v>
      </c>
      <c r="C205" s="9">
        <f t="shared" si="24"/>
        <v>777.94928520560995</v>
      </c>
      <c r="D205" s="7">
        <f t="shared" si="22"/>
        <v>549</v>
      </c>
      <c r="E205" s="7">
        <f t="shared" si="21"/>
        <v>-228.94928520560995</v>
      </c>
      <c r="F205" s="9">
        <f t="shared" si="25"/>
        <v>124700.83491810321</v>
      </c>
    </row>
    <row r="206" spans="1:6" x14ac:dyDescent="0.35">
      <c r="A206" s="14">
        <f t="shared" si="23"/>
        <v>198</v>
      </c>
      <c r="B206" s="9">
        <f t="shared" si="20"/>
        <v>124700.83491810321</v>
      </c>
      <c r="C206" s="9">
        <f t="shared" si="24"/>
        <v>779.38021823814495</v>
      </c>
      <c r="D206" s="7">
        <f t="shared" si="22"/>
        <v>549</v>
      </c>
      <c r="E206" s="7">
        <f t="shared" si="21"/>
        <v>-230.38021823814495</v>
      </c>
      <c r="F206" s="9">
        <f t="shared" si="25"/>
        <v>124931.21513634136</v>
      </c>
    </row>
    <row r="207" spans="1:6" x14ac:dyDescent="0.35">
      <c r="A207" s="14">
        <f t="shared" si="23"/>
        <v>199</v>
      </c>
      <c r="B207" s="9">
        <f t="shared" si="20"/>
        <v>124931.21513634136</v>
      </c>
      <c r="C207" s="9">
        <f t="shared" si="24"/>
        <v>780.82009460213339</v>
      </c>
      <c r="D207" s="7">
        <f t="shared" si="22"/>
        <v>549</v>
      </c>
      <c r="E207" s="7">
        <f t="shared" si="21"/>
        <v>-231.82009460213339</v>
      </c>
      <c r="F207" s="9">
        <f t="shared" si="25"/>
        <v>125163.0352309435</v>
      </c>
    </row>
    <row r="208" spans="1:6" x14ac:dyDescent="0.35">
      <c r="A208" s="14">
        <f t="shared" si="23"/>
        <v>200</v>
      </c>
      <c r="B208" s="9">
        <f t="shared" si="20"/>
        <v>125163.0352309435</v>
      </c>
      <c r="C208" s="9">
        <f t="shared" si="24"/>
        <v>782.26897019339674</v>
      </c>
      <c r="D208" s="7">
        <f t="shared" si="22"/>
        <v>549</v>
      </c>
      <c r="E208" s="7">
        <f t="shared" si="21"/>
        <v>-233.26897019339674</v>
      </c>
      <c r="F208" s="9">
        <f t="shared" si="25"/>
        <v>125396.3042011369</v>
      </c>
    </row>
    <row r="209" spans="1:6" x14ac:dyDescent="0.35">
      <c r="A209" s="14">
        <f t="shared" si="23"/>
        <v>201</v>
      </c>
      <c r="B209" s="9">
        <f t="shared" si="20"/>
        <v>125396.3042011369</v>
      </c>
      <c r="C209" s="9">
        <f t="shared" si="24"/>
        <v>783.72690125710551</v>
      </c>
      <c r="D209" s="7">
        <f t="shared" si="22"/>
        <v>549</v>
      </c>
      <c r="E209" s="7">
        <f t="shared" si="21"/>
        <v>-234.72690125710551</v>
      </c>
      <c r="F209" s="9">
        <f t="shared" si="25"/>
        <v>125631.031102394</v>
      </c>
    </row>
    <row r="210" spans="1:6" x14ac:dyDescent="0.35">
      <c r="A210" s="14">
        <f t="shared" si="23"/>
        <v>202</v>
      </c>
      <c r="B210" s="9">
        <f t="shared" si="20"/>
        <v>125631.031102394</v>
      </c>
      <c r="C210" s="9">
        <f t="shared" si="24"/>
        <v>785.19394438996244</v>
      </c>
      <c r="D210" s="7">
        <f t="shared" si="22"/>
        <v>549</v>
      </c>
      <c r="E210" s="7">
        <f t="shared" si="21"/>
        <v>-236.19394438996244</v>
      </c>
      <c r="F210" s="9">
        <f t="shared" si="25"/>
        <v>125867.22504678396</v>
      </c>
    </row>
    <row r="211" spans="1:6" x14ac:dyDescent="0.35">
      <c r="A211" s="14">
        <f t="shared" si="23"/>
        <v>203</v>
      </c>
      <c r="B211" s="9">
        <f t="shared" si="20"/>
        <v>125867.22504678396</v>
      </c>
      <c r="C211" s="9">
        <f t="shared" si="24"/>
        <v>786.6701565423997</v>
      </c>
      <c r="D211" s="7">
        <f t="shared" si="22"/>
        <v>549</v>
      </c>
      <c r="E211" s="7">
        <f t="shared" si="21"/>
        <v>-237.6701565423997</v>
      </c>
      <c r="F211" s="9">
        <f t="shared" si="25"/>
        <v>126104.89520332636</v>
      </c>
    </row>
    <row r="212" spans="1:6" x14ac:dyDescent="0.35">
      <c r="A212" s="14">
        <f t="shared" si="23"/>
        <v>204</v>
      </c>
      <c r="B212" s="9">
        <f t="shared" si="20"/>
        <v>126104.89520332636</v>
      </c>
      <c r="C212" s="9">
        <f t="shared" si="24"/>
        <v>788.15559502078975</v>
      </c>
      <c r="D212" s="7">
        <f t="shared" si="22"/>
        <v>549</v>
      </c>
      <c r="E212" s="7">
        <f t="shared" si="21"/>
        <v>-239.15559502078975</v>
      </c>
      <c r="F212" s="9">
        <f t="shared" si="25"/>
        <v>126344.05079834715</v>
      </c>
    </row>
    <row r="213" spans="1:6" x14ac:dyDescent="0.35">
      <c r="A213" s="14">
        <f t="shared" si="23"/>
        <v>205</v>
      </c>
      <c r="B213" s="9">
        <f t="shared" si="20"/>
        <v>126344.05079834715</v>
      </c>
      <c r="C213" s="9">
        <f t="shared" si="24"/>
        <v>789.65031748966965</v>
      </c>
      <c r="D213" s="7">
        <f t="shared" si="22"/>
        <v>549</v>
      </c>
      <c r="E213" s="7">
        <f t="shared" si="21"/>
        <v>-240.65031748966965</v>
      </c>
      <c r="F213" s="9">
        <f t="shared" si="25"/>
        <v>126584.70111583681</v>
      </c>
    </row>
    <row r="214" spans="1:6" x14ac:dyDescent="0.35">
      <c r="A214" s="14">
        <f t="shared" si="23"/>
        <v>206</v>
      </c>
      <c r="B214" s="9">
        <f t="shared" si="20"/>
        <v>126584.70111583681</v>
      </c>
      <c r="C214" s="9">
        <f t="shared" si="24"/>
        <v>791.15438197397998</v>
      </c>
      <c r="D214" s="7">
        <f t="shared" si="22"/>
        <v>549</v>
      </c>
      <c r="E214" s="7">
        <f t="shared" si="21"/>
        <v>-242.15438197397998</v>
      </c>
      <c r="F214" s="9">
        <f t="shared" si="25"/>
        <v>126826.85549781079</v>
      </c>
    </row>
    <row r="215" spans="1:6" x14ac:dyDescent="0.35">
      <c r="A215" s="14">
        <f t="shared" si="23"/>
        <v>207</v>
      </c>
      <c r="B215" s="9">
        <f t="shared" si="20"/>
        <v>126826.85549781079</v>
      </c>
      <c r="C215" s="9">
        <f t="shared" si="24"/>
        <v>792.66784686131734</v>
      </c>
      <c r="D215" s="7">
        <f t="shared" si="22"/>
        <v>549</v>
      </c>
      <c r="E215" s="7">
        <f t="shared" si="21"/>
        <v>-243.66784686131734</v>
      </c>
      <c r="F215" s="9">
        <f t="shared" si="25"/>
        <v>127070.52334467211</v>
      </c>
    </row>
    <row r="216" spans="1:6" x14ac:dyDescent="0.35">
      <c r="A216" s="14">
        <f t="shared" si="23"/>
        <v>208</v>
      </c>
      <c r="B216" s="9">
        <f t="shared" si="20"/>
        <v>127070.52334467211</v>
      </c>
      <c r="C216" s="9">
        <f t="shared" si="24"/>
        <v>794.19077090420058</v>
      </c>
      <c r="D216" s="7">
        <f t="shared" si="22"/>
        <v>549</v>
      </c>
      <c r="E216" s="7">
        <f t="shared" si="21"/>
        <v>-245.19077090420058</v>
      </c>
      <c r="F216" s="9">
        <f t="shared" si="25"/>
        <v>127315.71411557631</v>
      </c>
    </row>
    <row r="217" spans="1:6" x14ac:dyDescent="0.35">
      <c r="A217" s="14">
        <f t="shared" si="23"/>
        <v>209</v>
      </c>
      <c r="B217" s="9">
        <f t="shared" si="20"/>
        <v>127315.71411557631</v>
      </c>
      <c r="C217" s="9">
        <f t="shared" si="24"/>
        <v>795.72321322235189</v>
      </c>
      <c r="D217" s="7">
        <f t="shared" si="22"/>
        <v>549</v>
      </c>
      <c r="E217" s="7">
        <f t="shared" si="21"/>
        <v>-246.72321322235189</v>
      </c>
      <c r="F217" s="9">
        <f t="shared" si="25"/>
        <v>127562.43732879867</v>
      </c>
    </row>
    <row r="218" spans="1:6" x14ac:dyDescent="0.35">
      <c r="A218" s="14">
        <f t="shared" si="23"/>
        <v>210</v>
      </c>
      <c r="B218" s="9">
        <f t="shared" ref="B218:B281" si="26">IF(A218="","",F217)</f>
        <v>127562.43732879867</v>
      </c>
      <c r="C218" s="9">
        <f t="shared" si="24"/>
        <v>797.26523330499163</v>
      </c>
      <c r="D218" s="7">
        <f t="shared" si="22"/>
        <v>549</v>
      </c>
      <c r="E218" s="7">
        <f t="shared" ref="E218:E281" si="27">IF(A218="","",D218-C218)</f>
        <v>-248.26523330499163</v>
      </c>
      <c r="F218" s="9">
        <f t="shared" si="25"/>
        <v>127810.70256210366</v>
      </c>
    </row>
    <row r="219" spans="1:6" x14ac:dyDescent="0.35">
      <c r="A219" s="14">
        <f t="shared" si="23"/>
        <v>211</v>
      </c>
      <c r="B219" s="9">
        <f t="shared" si="26"/>
        <v>127810.70256210366</v>
      </c>
      <c r="C219" s="9">
        <f t="shared" si="24"/>
        <v>798.81689101314782</v>
      </c>
      <c r="D219" s="7">
        <f t="shared" si="22"/>
        <v>549</v>
      </c>
      <c r="E219" s="7">
        <f t="shared" si="27"/>
        <v>-249.81689101314782</v>
      </c>
      <c r="F219" s="9">
        <f t="shared" si="25"/>
        <v>128060.51945311681</v>
      </c>
    </row>
    <row r="220" spans="1:6" x14ac:dyDescent="0.35">
      <c r="A220" s="14">
        <f t="shared" si="23"/>
        <v>212</v>
      </c>
      <c r="B220" s="9">
        <f t="shared" si="26"/>
        <v>128060.51945311681</v>
      </c>
      <c r="C220" s="9">
        <f t="shared" si="24"/>
        <v>800.37824658197997</v>
      </c>
      <c r="D220" s="7">
        <f t="shared" si="22"/>
        <v>549</v>
      </c>
      <c r="E220" s="7">
        <f t="shared" si="27"/>
        <v>-251.37824658197997</v>
      </c>
      <c r="F220" s="9">
        <f t="shared" si="25"/>
        <v>128311.89769969879</v>
      </c>
    </row>
    <row r="221" spans="1:6" x14ac:dyDescent="0.35">
      <c r="A221" s="14">
        <f t="shared" si="23"/>
        <v>213</v>
      </c>
      <c r="B221" s="9">
        <f t="shared" si="26"/>
        <v>128311.89769969879</v>
      </c>
      <c r="C221" s="9">
        <f t="shared" si="24"/>
        <v>801.9493606231174</v>
      </c>
      <c r="D221" s="7">
        <f t="shared" si="22"/>
        <v>549</v>
      </c>
      <c r="E221" s="7">
        <f t="shared" si="27"/>
        <v>-252.9493606231174</v>
      </c>
      <c r="F221" s="9">
        <f t="shared" si="25"/>
        <v>128564.8470603219</v>
      </c>
    </row>
    <row r="222" spans="1:6" x14ac:dyDescent="0.35">
      <c r="A222" s="14">
        <f t="shared" si="23"/>
        <v>214</v>
      </c>
      <c r="B222" s="9">
        <f t="shared" si="26"/>
        <v>128564.8470603219</v>
      </c>
      <c r="C222" s="9">
        <f t="shared" si="24"/>
        <v>803.53029412701187</v>
      </c>
      <c r="D222" s="7">
        <f t="shared" si="22"/>
        <v>549</v>
      </c>
      <c r="E222" s="7">
        <f t="shared" si="27"/>
        <v>-254.53029412701187</v>
      </c>
      <c r="F222" s="9">
        <f t="shared" si="25"/>
        <v>128819.37735444891</v>
      </c>
    </row>
    <row r="223" spans="1:6" x14ac:dyDescent="0.35">
      <c r="A223" s="14">
        <f t="shared" si="23"/>
        <v>215</v>
      </c>
      <c r="B223" s="9">
        <f t="shared" si="26"/>
        <v>128819.37735444891</v>
      </c>
      <c r="C223" s="9">
        <f t="shared" si="24"/>
        <v>805.12110846530561</v>
      </c>
      <c r="D223" s="7">
        <f t="shared" si="22"/>
        <v>549</v>
      </c>
      <c r="E223" s="7">
        <f t="shared" si="27"/>
        <v>-256.12110846530561</v>
      </c>
      <c r="F223" s="9">
        <f t="shared" si="25"/>
        <v>129075.49846291421</v>
      </c>
    </row>
    <row r="224" spans="1:6" x14ac:dyDescent="0.35">
      <c r="A224" s="14">
        <f t="shared" si="23"/>
        <v>216</v>
      </c>
      <c r="B224" s="9">
        <f t="shared" si="26"/>
        <v>129075.49846291421</v>
      </c>
      <c r="C224" s="9">
        <f t="shared" si="24"/>
        <v>806.72186539321376</v>
      </c>
      <c r="D224" s="7">
        <f t="shared" si="22"/>
        <v>549</v>
      </c>
      <c r="E224" s="7">
        <f t="shared" si="27"/>
        <v>-257.72186539321376</v>
      </c>
      <c r="F224" s="9">
        <f t="shared" si="25"/>
        <v>129333.22032830742</v>
      </c>
    </row>
    <row r="225" spans="1:6" x14ac:dyDescent="0.35">
      <c r="A225" s="14">
        <f t="shared" si="23"/>
        <v>217</v>
      </c>
      <c r="B225" s="9">
        <f t="shared" si="26"/>
        <v>129333.22032830742</v>
      </c>
      <c r="C225" s="9">
        <f t="shared" si="24"/>
        <v>808.33262705192135</v>
      </c>
      <c r="D225" s="7">
        <f t="shared" si="22"/>
        <v>549</v>
      </c>
      <c r="E225" s="7">
        <f t="shared" si="27"/>
        <v>-259.33262705192135</v>
      </c>
      <c r="F225" s="9">
        <f t="shared" si="25"/>
        <v>129592.55295535934</v>
      </c>
    </row>
    <row r="226" spans="1:6" x14ac:dyDescent="0.35">
      <c r="A226" s="14">
        <f t="shared" si="23"/>
        <v>218</v>
      </c>
      <c r="B226" s="9">
        <f t="shared" si="26"/>
        <v>129592.55295535934</v>
      </c>
      <c r="C226" s="9">
        <f t="shared" si="24"/>
        <v>809.95345597099583</v>
      </c>
      <c r="D226" s="7">
        <f t="shared" si="22"/>
        <v>549</v>
      </c>
      <c r="E226" s="7">
        <f t="shared" si="27"/>
        <v>-260.95345597099583</v>
      </c>
      <c r="F226" s="9">
        <f t="shared" si="25"/>
        <v>129853.50641133034</v>
      </c>
    </row>
    <row r="227" spans="1:6" x14ac:dyDescent="0.35">
      <c r="A227" s="14">
        <f t="shared" si="23"/>
        <v>219</v>
      </c>
      <c r="B227" s="9">
        <f t="shared" si="26"/>
        <v>129853.50641133034</v>
      </c>
      <c r="C227" s="9">
        <f t="shared" si="24"/>
        <v>811.58441507081454</v>
      </c>
      <c r="D227" s="7">
        <f t="shared" si="22"/>
        <v>549</v>
      </c>
      <c r="E227" s="7">
        <f t="shared" si="27"/>
        <v>-262.58441507081454</v>
      </c>
      <c r="F227" s="9">
        <f t="shared" si="25"/>
        <v>130116.09082640115</v>
      </c>
    </row>
    <row r="228" spans="1:6" x14ac:dyDescent="0.35">
      <c r="A228" s="14">
        <f t="shared" si="23"/>
        <v>220</v>
      </c>
      <c r="B228" s="9">
        <f t="shared" si="26"/>
        <v>130116.09082640115</v>
      </c>
      <c r="C228" s="9">
        <f t="shared" si="24"/>
        <v>813.22556766500713</v>
      </c>
      <c r="D228" s="7">
        <f t="shared" si="22"/>
        <v>549</v>
      </c>
      <c r="E228" s="7">
        <f t="shared" si="27"/>
        <v>-264.22556766500713</v>
      </c>
      <c r="F228" s="9">
        <f t="shared" si="25"/>
        <v>130380.31639406616</v>
      </c>
    </row>
    <row r="229" spans="1:6" x14ac:dyDescent="0.35">
      <c r="A229" s="14">
        <f t="shared" si="23"/>
        <v>221</v>
      </c>
      <c r="B229" s="9">
        <f t="shared" si="26"/>
        <v>130380.31639406616</v>
      </c>
      <c r="C229" s="9">
        <f t="shared" si="24"/>
        <v>814.87697746291349</v>
      </c>
      <c r="D229" s="7">
        <f t="shared" si="22"/>
        <v>549</v>
      </c>
      <c r="E229" s="7">
        <f t="shared" si="27"/>
        <v>-265.87697746291349</v>
      </c>
      <c r="F229" s="9">
        <f t="shared" si="25"/>
        <v>130646.19337152908</v>
      </c>
    </row>
    <row r="230" spans="1:6" x14ac:dyDescent="0.35">
      <c r="A230" s="14">
        <f t="shared" si="23"/>
        <v>222</v>
      </c>
      <c r="B230" s="9">
        <f t="shared" si="26"/>
        <v>130646.19337152908</v>
      </c>
      <c r="C230" s="9">
        <f t="shared" si="24"/>
        <v>816.53870857205663</v>
      </c>
      <c r="D230" s="7">
        <f t="shared" si="22"/>
        <v>549</v>
      </c>
      <c r="E230" s="7">
        <f t="shared" si="27"/>
        <v>-267.53870857205663</v>
      </c>
      <c r="F230" s="9">
        <f t="shared" si="25"/>
        <v>130913.73208010114</v>
      </c>
    </row>
    <row r="231" spans="1:6" x14ac:dyDescent="0.35">
      <c r="A231" s="14">
        <f t="shared" si="23"/>
        <v>223</v>
      </c>
      <c r="B231" s="9">
        <f t="shared" si="26"/>
        <v>130913.73208010114</v>
      </c>
      <c r="C231" s="9">
        <f t="shared" si="24"/>
        <v>818.21082550063204</v>
      </c>
      <c r="D231" s="7">
        <f t="shared" si="22"/>
        <v>549</v>
      </c>
      <c r="E231" s="7">
        <f t="shared" si="27"/>
        <v>-269.21082550063204</v>
      </c>
      <c r="F231" s="9">
        <f t="shared" si="25"/>
        <v>131182.94290560178</v>
      </c>
    </row>
    <row r="232" spans="1:6" x14ac:dyDescent="0.35">
      <c r="A232" s="14">
        <f t="shared" si="23"/>
        <v>224</v>
      </c>
      <c r="B232" s="9">
        <f t="shared" si="26"/>
        <v>131182.94290560178</v>
      </c>
      <c r="C232" s="9">
        <f t="shared" si="24"/>
        <v>819.8933931600111</v>
      </c>
      <c r="D232" s="7">
        <f t="shared" si="22"/>
        <v>549</v>
      </c>
      <c r="E232" s="7">
        <f t="shared" si="27"/>
        <v>-270.8933931600111</v>
      </c>
      <c r="F232" s="9">
        <f t="shared" si="25"/>
        <v>131453.8362987618</v>
      </c>
    </row>
    <row r="233" spans="1:6" x14ac:dyDescent="0.35">
      <c r="A233" s="14">
        <f t="shared" si="23"/>
        <v>225</v>
      </c>
      <c r="B233" s="9">
        <f t="shared" si="26"/>
        <v>131453.8362987618</v>
      </c>
      <c r="C233" s="9">
        <f t="shared" si="24"/>
        <v>821.58647686726124</v>
      </c>
      <c r="D233" s="7">
        <f t="shared" si="22"/>
        <v>549</v>
      </c>
      <c r="E233" s="7">
        <f t="shared" si="27"/>
        <v>-272.58647686726124</v>
      </c>
      <c r="F233" s="9">
        <f t="shared" si="25"/>
        <v>131726.42277562906</v>
      </c>
    </row>
    <row r="234" spans="1:6" x14ac:dyDescent="0.35">
      <c r="A234" s="14">
        <f t="shared" si="23"/>
        <v>226</v>
      </c>
      <c r="B234" s="9">
        <f t="shared" si="26"/>
        <v>131726.42277562906</v>
      </c>
      <c r="C234" s="9">
        <f t="shared" si="24"/>
        <v>823.29014234768158</v>
      </c>
      <c r="D234" s="7">
        <f t="shared" si="22"/>
        <v>549</v>
      </c>
      <c r="E234" s="7">
        <f t="shared" si="27"/>
        <v>-274.29014234768158</v>
      </c>
      <c r="F234" s="9">
        <f t="shared" si="25"/>
        <v>132000.71291797675</v>
      </c>
    </row>
    <row r="235" spans="1:6" x14ac:dyDescent="0.35">
      <c r="A235" s="14">
        <f t="shared" si="23"/>
        <v>227</v>
      </c>
      <c r="B235" s="9">
        <f t="shared" si="26"/>
        <v>132000.71291797675</v>
      </c>
      <c r="C235" s="9">
        <f t="shared" si="24"/>
        <v>825.00445573735465</v>
      </c>
      <c r="D235" s="7">
        <f t="shared" si="22"/>
        <v>549</v>
      </c>
      <c r="E235" s="7">
        <f t="shared" si="27"/>
        <v>-276.00445573735465</v>
      </c>
      <c r="F235" s="9">
        <f t="shared" si="25"/>
        <v>132276.71737371411</v>
      </c>
    </row>
    <row r="236" spans="1:6" x14ac:dyDescent="0.35">
      <c r="A236" s="14">
        <f t="shared" si="23"/>
        <v>228</v>
      </c>
      <c r="B236" s="9">
        <f t="shared" si="26"/>
        <v>132276.71737371411</v>
      </c>
      <c r="C236" s="9">
        <f t="shared" si="24"/>
        <v>826.72948358571318</v>
      </c>
      <c r="D236" s="7">
        <f t="shared" si="22"/>
        <v>549</v>
      </c>
      <c r="E236" s="7">
        <f t="shared" si="27"/>
        <v>-277.72948358571318</v>
      </c>
      <c r="F236" s="9">
        <f t="shared" si="25"/>
        <v>132554.44685729983</v>
      </c>
    </row>
    <row r="237" spans="1:6" x14ac:dyDescent="0.35">
      <c r="A237" s="14">
        <f t="shared" si="23"/>
        <v>229</v>
      </c>
      <c r="B237" s="9">
        <f t="shared" si="26"/>
        <v>132554.44685729983</v>
      </c>
      <c r="C237" s="9">
        <f t="shared" si="24"/>
        <v>828.46529285812392</v>
      </c>
      <c r="D237" s="7">
        <f t="shared" si="22"/>
        <v>549</v>
      </c>
      <c r="E237" s="7">
        <f t="shared" si="27"/>
        <v>-279.46529285812392</v>
      </c>
      <c r="F237" s="9">
        <f t="shared" si="25"/>
        <v>132833.91215015796</v>
      </c>
    </row>
    <row r="238" spans="1:6" x14ac:dyDescent="0.35">
      <c r="A238" s="14">
        <f t="shared" si="23"/>
        <v>230</v>
      </c>
      <c r="B238" s="9">
        <f t="shared" si="26"/>
        <v>132833.91215015796</v>
      </c>
      <c r="C238" s="9">
        <f t="shared" si="24"/>
        <v>830.21195093848723</v>
      </c>
      <c r="D238" s="7">
        <f t="shared" si="22"/>
        <v>549</v>
      </c>
      <c r="E238" s="7">
        <f t="shared" si="27"/>
        <v>-281.21195093848723</v>
      </c>
      <c r="F238" s="9">
        <f t="shared" si="25"/>
        <v>133115.12410109644</v>
      </c>
    </row>
    <row r="239" spans="1:6" x14ac:dyDescent="0.35">
      <c r="A239" s="14">
        <f t="shared" si="23"/>
        <v>231</v>
      </c>
      <c r="B239" s="9">
        <f t="shared" si="26"/>
        <v>133115.12410109644</v>
      </c>
      <c r="C239" s="9">
        <f t="shared" si="24"/>
        <v>831.96952563185266</v>
      </c>
      <c r="D239" s="7">
        <f t="shared" si="22"/>
        <v>549</v>
      </c>
      <c r="E239" s="7">
        <f t="shared" si="27"/>
        <v>-282.96952563185266</v>
      </c>
      <c r="F239" s="9">
        <f t="shared" si="25"/>
        <v>133398.09362672831</v>
      </c>
    </row>
    <row r="240" spans="1:6" x14ac:dyDescent="0.35">
      <c r="A240" s="14">
        <f t="shared" si="23"/>
        <v>232</v>
      </c>
      <c r="B240" s="9">
        <f t="shared" si="26"/>
        <v>133398.09362672831</v>
      </c>
      <c r="C240" s="9">
        <f t="shared" si="24"/>
        <v>833.73808516705185</v>
      </c>
      <c r="D240" s="7">
        <f t="shared" si="22"/>
        <v>549</v>
      </c>
      <c r="E240" s="7">
        <f t="shared" si="27"/>
        <v>-284.73808516705185</v>
      </c>
      <c r="F240" s="9">
        <f t="shared" si="25"/>
        <v>133682.83171189536</v>
      </c>
    </row>
    <row r="241" spans="1:6" x14ac:dyDescent="0.35">
      <c r="A241" s="14">
        <f t="shared" si="23"/>
        <v>233</v>
      </c>
      <c r="B241" s="9">
        <f t="shared" si="26"/>
        <v>133682.83171189536</v>
      </c>
      <c r="C241" s="9">
        <f t="shared" si="24"/>
        <v>835.51769819934589</v>
      </c>
      <c r="D241" s="7">
        <f t="shared" si="22"/>
        <v>549</v>
      </c>
      <c r="E241" s="7">
        <f t="shared" si="27"/>
        <v>-286.51769819934589</v>
      </c>
      <c r="F241" s="9">
        <f t="shared" si="25"/>
        <v>133969.3494100947</v>
      </c>
    </row>
    <row r="242" spans="1:6" x14ac:dyDescent="0.35">
      <c r="A242" s="14">
        <f t="shared" si="23"/>
        <v>234</v>
      </c>
      <c r="B242" s="9">
        <f t="shared" si="26"/>
        <v>133969.3494100947</v>
      </c>
      <c r="C242" s="9">
        <f t="shared" si="24"/>
        <v>837.30843381309182</v>
      </c>
      <c r="D242" s="7">
        <f t="shared" si="22"/>
        <v>549</v>
      </c>
      <c r="E242" s="7">
        <f t="shared" si="27"/>
        <v>-288.30843381309182</v>
      </c>
      <c r="F242" s="9">
        <f t="shared" si="25"/>
        <v>134257.6578439078</v>
      </c>
    </row>
    <row r="243" spans="1:6" x14ac:dyDescent="0.35">
      <c r="A243" s="14">
        <f t="shared" si="23"/>
        <v>235</v>
      </c>
      <c r="B243" s="9">
        <f t="shared" si="26"/>
        <v>134257.6578439078</v>
      </c>
      <c r="C243" s="9">
        <f t="shared" si="24"/>
        <v>839.11036152442364</v>
      </c>
      <c r="D243" s="7">
        <f t="shared" si="22"/>
        <v>549</v>
      </c>
      <c r="E243" s="7">
        <f t="shared" si="27"/>
        <v>-290.11036152442364</v>
      </c>
      <c r="F243" s="9">
        <f t="shared" si="25"/>
        <v>134547.76820543222</v>
      </c>
    </row>
    <row r="244" spans="1:6" x14ac:dyDescent="0.35">
      <c r="A244" s="14">
        <f t="shared" si="23"/>
        <v>236</v>
      </c>
      <c r="B244" s="9">
        <f t="shared" si="26"/>
        <v>134547.76820543222</v>
      </c>
      <c r="C244" s="9">
        <f t="shared" si="24"/>
        <v>840.92355128395127</v>
      </c>
      <c r="D244" s="7">
        <f t="shared" si="22"/>
        <v>549</v>
      </c>
      <c r="E244" s="7">
        <f t="shared" si="27"/>
        <v>-291.92355128395127</v>
      </c>
      <c r="F244" s="9">
        <f t="shared" si="25"/>
        <v>134839.69175671617</v>
      </c>
    </row>
    <row r="245" spans="1:6" x14ac:dyDescent="0.35">
      <c r="A245" s="14">
        <f t="shared" si="23"/>
        <v>237</v>
      </c>
      <c r="B245" s="9">
        <f t="shared" si="26"/>
        <v>134839.69175671617</v>
      </c>
      <c r="C245" s="9">
        <f t="shared" si="24"/>
        <v>842.74807347947603</v>
      </c>
      <c r="D245" s="7">
        <f t="shared" si="22"/>
        <v>549</v>
      </c>
      <c r="E245" s="7">
        <f t="shared" si="27"/>
        <v>-293.74807347947603</v>
      </c>
      <c r="F245" s="9">
        <f t="shared" si="25"/>
        <v>135133.43983019565</v>
      </c>
    </row>
    <row r="246" spans="1:6" x14ac:dyDescent="0.35">
      <c r="A246" s="14">
        <f t="shared" si="23"/>
        <v>238</v>
      </c>
      <c r="B246" s="9">
        <f t="shared" si="26"/>
        <v>135133.43983019565</v>
      </c>
      <c r="C246" s="9">
        <f t="shared" si="24"/>
        <v>844.58399893872274</v>
      </c>
      <c r="D246" s="7">
        <f t="shared" si="22"/>
        <v>549</v>
      </c>
      <c r="E246" s="7">
        <f t="shared" si="27"/>
        <v>-295.58399893872274</v>
      </c>
      <c r="F246" s="9">
        <f t="shared" si="25"/>
        <v>135429.02382913438</v>
      </c>
    </row>
    <row r="247" spans="1:6" x14ac:dyDescent="0.35">
      <c r="A247" s="14">
        <f t="shared" si="23"/>
        <v>239</v>
      </c>
      <c r="B247" s="9">
        <f t="shared" si="26"/>
        <v>135429.02382913438</v>
      </c>
      <c r="C247" s="9">
        <f t="shared" si="24"/>
        <v>846.43139893208979</v>
      </c>
      <c r="D247" s="7">
        <f t="shared" si="22"/>
        <v>549</v>
      </c>
      <c r="E247" s="7">
        <f t="shared" si="27"/>
        <v>-297.43139893208979</v>
      </c>
      <c r="F247" s="9">
        <f t="shared" si="25"/>
        <v>135726.45522806648</v>
      </c>
    </row>
    <row r="248" spans="1:6" x14ac:dyDescent="0.35">
      <c r="A248" s="14">
        <f t="shared" si="23"/>
        <v>240</v>
      </c>
      <c r="B248" s="9">
        <f t="shared" si="26"/>
        <v>135726.45522806648</v>
      </c>
      <c r="C248" s="9">
        <f t="shared" si="24"/>
        <v>848.29034517541538</v>
      </c>
      <c r="D248" s="7">
        <f t="shared" si="22"/>
        <v>549</v>
      </c>
      <c r="E248" s="7">
        <f t="shared" si="27"/>
        <v>-299.29034517541538</v>
      </c>
      <c r="F248" s="9">
        <f t="shared" si="25"/>
        <v>136025.7455732419</v>
      </c>
    </row>
    <row r="249" spans="1:6" x14ac:dyDescent="0.35">
      <c r="A249" s="14">
        <f t="shared" si="23"/>
        <v>241</v>
      </c>
      <c r="B249" s="9">
        <f t="shared" si="26"/>
        <v>136025.7455732419</v>
      </c>
      <c r="C249" s="9">
        <f t="shared" si="24"/>
        <v>850.16090983276183</v>
      </c>
      <c r="D249" s="7">
        <f t="shared" si="22"/>
        <v>549</v>
      </c>
      <c r="E249" s="7">
        <f t="shared" si="27"/>
        <v>-301.16090983276183</v>
      </c>
      <c r="F249" s="9">
        <f t="shared" si="25"/>
        <v>136326.90648307468</v>
      </c>
    </row>
    <row r="250" spans="1:6" x14ac:dyDescent="0.35">
      <c r="A250" s="14">
        <f t="shared" si="23"/>
        <v>242</v>
      </c>
      <c r="B250" s="9">
        <f t="shared" si="26"/>
        <v>136326.90648307468</v>
      </c>
      <c r="C250" s="9">
        <f t="shared" si="24"/>
        <v>852.0431655192167</v>
      </c>
      <c r="D250" s="7">
        <f t="shared" si="22"/>
        <v>549</v>
      </c>
      <c r="E250" s="7">
        <f t="shared" si="27"/>
        <v>-303.0431655192167</v>
      </c>
      <c r="F250" s="9">
        <f t="shared" si="25"/>
        <v>136629.9496485939</v>
      </c>
    </row>
    <row r="251" spans="1:6" x14ac:dyDescent="0.35">
      <c r="A251" s="14">
        <f t="shared" si="23"/>
        <v>243</v>
      </c>
      <c r="B251" s="9">
        <f t="shared" si="26"/>
        <v>136629.9496485939</v>
      </c>
      <c r="C251" s="9">
        <f t="shared" si="24"/>
        <v>853.93718530371177</v>
      </c>
      <c r="D251" s="7">
        <f t="shared" si="22"/>
        <v>549</v>
      </c>
      <c r="E251" s="7">
        <f t="shared" si="27"/>
        <v>-304.93718530371177</v>
      </c>
      <c r="F251" s="9">
        <f t="shared" si="25"/>
        <v>136934.88683389762</v>
      </c>
    </row>
    <row r="252" spans="1:6" x14ac:dyDescent="0.35">
      <c r="A252" s="14">
        <f t="shared" si="23"/>
        <v>244</v>
      </c>
      <c r="B252" s="9">
        <f t="shared" si="26"/>
        <v>136934.88683389762</v>
      </c>
      <c r="C252" s="9">
        <f t="shared" si="24"/>
        <v>855.84304271185999</v>
      </c>
      <c r="D252" s="7">
        <f t="shared" ref="D252:D315" si="28">IF(A252="","",(IF(F251-B$4&lt;0.009,B$4+(F251-B$4+C252),B$4)))</f>
        <v>549</v>
      </c>
      <c r="E252" s="7">
        <f t="shared" si="27"/>
        <v>-306.84304271185999</v>
      </c>
      <c r="F252" s="9">
        <f t="shared" si="25"/>
        <v>137241.72987660949</v>
      </c>
    </row>
    <row r="253" spans="1:6" x14ac:dyDescent="0.35">
      <c r="A253" s="14">
        <f t="shared" ref="A253:A316" si="29">IFERROR(IF(F252&gt;0,A252+1,""),"")</f>
        <v>245</v>
      </c>
      <c r="B253" s="9">
        <f t="shared" si="26"/>
        <v>137241.72987660949</v>
      </c>
      <c r="C253" s="9">
        <f t="shared" si="24"/>
        <v>857.76081172880924</v>
      </c>
      <c r="D253" s="7">
        <f t="shared" si="28"/>
        <v>549</v>
      </c>
      <c r="E253" s="7">
        <f t="shared" si="27"/>
        <v>-308.76081172880924</v>
      </c>
      <c r="F253" s="9">
        <f t="shared" si="25"/>
        <v>137550.49068833829</v>
      </c>
    </row>
    <row r="254" spans="1:6" x14ac:dyDescent="0.35">
      <c r="A254" s="14">
        <f t="shared" si="29"/>
        <v>246</v>
      </c>
      <c r="B254" s="9">
        <f t="shared" si="26"/>
        <v>137550.49068833829</v>
      </c>
      <c r="C254" s="9">
        <f t="shared" si="24"/>
        <v>859.69056680211429</v>
      </c>
      <c r="D254" s="7">
        <f t="shared" si="28"/>
        <v>549</v>
      </c>
      <c r="E254" s="7">
        <f t="shared" si="27"/>
        <v>-310.69056680211429</v>
      </c>
      <c r="F254" s="9">
        <f t="shared" si="25"/>
        <v>137861.1812551404</v>
      </c>
    </row>
    <row r="255" spans="1:6" x14ac:dyDescent="0.35">
      <c r="A255" s="14">
        <f t="shared" si="29"/>
        <v>247</v>
      </c>
      <c r="B255" s="9">
        <f t="shared" si="26"/>
        <v>137861.1812551404</v>
      </c>
      <c r="C255" s="9">
        <f t="shared" si="24"/>
        <v>861.63238284462739</v>
      </c>
      <c r="D255" s="7">
        <f t="shared" si="28"/>
        <v>549</v>
      </c>
      <c r="E255" s="7">
        <f t="shared" si="27"/>
        <v>-312.63238284462739</v>
      </c>
      <c r="F255" s="9">
        <f t="shared" si="25"/>
        <v>138173.81363798503</v>
      </c>
    </row>
    <row r="256" spans="1:6" x14ac:dyDescent="0.35">
      <c r="A256" s="14">
        <f t="shared" si="29"/>
        <v>248</v>
      </c>
      <c r="B256" s="9">
        <f t="shared" si="26"/>
        <v>138173.81363798503</v>
      </c>
      <c r="C256" s="9">
        <f t="shared" si="24"/>
        <v>863.58633523740639</v>
      </c>
      <c r="D256" s="7">
        <f t="shared" si="28"/>
        <v>549</v>
      </c>
      <c r="E256" s="7">
        <f t="shared" si="27"/>
        <v>-314.58633523740639</v>
      </c>
      <c r="F256" s="9">
        <f t="shared" si="25"/>
        <v>138488.39997322243</v>
      </c>
    </row>
    <row r="257" spans="1:6" x14ac:dyDescent="0.35">
      <c r="A257" s="14">
        <f t="shared" si="29"/>
        <v>249</v>
      </c>
      <c r="B257" s="9">
        <f t="shared" si="26"/>
        <v>138488.39997322243</v>
      </c>
      <c r="C257" s="9">
        <f t="shared" si="24"/>
        <v>865.55249983264014</v>
      </c>
      <c r="D257" s="7">
        <f t="shared" si="28"/>
        <v>549</v>
      </c>
      <c r="E257" s="7">
        <f t="shared" si="27"/>
        <v>-316.55249983264014</v>
      </c>
      <c r="F257" s="9">
        <f t="shared" si="25"/>
        <v>138804.95247305508</v>
      </c>
    </row>
    <row r="258" spans="1:6" x14ac:dyDescent="0.35">
      <c r="A258" s="14">
        <f t="shared" si="29"/>
        <v>250</v>
      </c>
      <c r="B258" s="9">
        <f t="shared" si="26"/>
        <v>138804.95247305508</v>
      </c>
      <c r="C258" s="9">
        <f t="shared" si="24"/>
        <v>867.53095295659421</v>
      </c>
      <c r="D258" s="7">
        <f t="shared" si="28"/>
        <v>549</v>
      </c>
      <c r="E258" s="7">
        <f t="shared" si="27"/>
        <v>-318.53095295659421</v>
      </c>
      <c r="F258" s="9">
        <f t="shared" si="25"/>
        <v>139123.48342601166</v>
      </c>
    </row>
    <row r="259" spans="1:6" x14ac:dyDescent="0.35">
      <c r="A259" s="14">
        <f t="shared" si="29"/>
        <v>251</v>
      </c>
      <c r="B259" s="9">
        <f t="shared" si="26"/>
        <v>139123.48342601166</v>
      </c>
      <c r="C259" s="9">
        <f t="shared" si="24"/>
        <v>869.52177141257278</v>
      </c>
      <c r="D259" s="7">
        <f t="shared" si="28"/>
        <v>549</v>
      </c>
      <c r="E259" s="7">
        <f t="shared" si="27"/>
        <v>-320.52177141257278</v>
      </c>
      <c r="F259" s="9">
        <f t="shared" si="25"/>
        <v>139444.00519742424</v>
      </c>
    </row>
    <row r="260" spans="1:6" x14ac:dyDescent="0.35">
      <c r="A260" s="14">
        <f t="shared" si="29"/>
        <v>252</v>
      </c>
      <c r="B260" s="9">
        <f t="shared" si="26"/>
        <v>139444.00519742424</v>
      </c>
      <c r="C260" s="9">
        <f t="shared" si="24"/>
        <v>871.52503248390144</v>
      </c>
      <c r="D260" s="7">
        <f t="shared" si="28"/>
        <v>549</v>
      </c>
      <c r="E260" s="7">
        <f t="shared" si="27"/>
        <v>-322.52503248390144</v>
      </c>
      <c r="F260" s="9">
        <f t="shared" si="25"/>
        <v>139766.53022990815</v>
      </c>
    </row>
    <row r="261" spans="1:6" x14ac:dyDescent="0.35">
      <c r="A261" s="14">
        <f t="shared" si="29"/>
        <v>253</v>
      </c>
      <c r="B261" s="9">
        <f t="shared" si="26"/>
        <v>139766.53022990815</v>
      </c>
      <c r="C261" s="9">
        <f t="shared" si="24"/>
        <v>873.54081393692593</v>
      </c>
      <c r="D261" s="7">
        <f t="shared" si="28"/>
        <v>549</v>
      </c>
      <c r="E261" s="7">
        <f t="shared" si="27"/>
        <v>-324.54081393692593</v>
      </c>
      <c r="F261" s="9">
        <f t="shared" si="25"/>
        <v>140091.07104384509</v>
      </c>
    </row>
    <row r="262" spans="1:6" x14ac:dyDescent="0.35">
      <c r="A262" s="14">
        <f t="shared" si="29"/>
        <v>254</v>
      </c>
      <c r="B262" s="9">
        <f t="shared" si="26"/>
        <v>140091.07104384509</v>
      </c>
      <c r="C262" s="9">
        <f t="shared" si="24"/>
        <v>875.56919402403173</v>
      </c>
      <c r="D262" s="7">
        <f t="shared" si="28"/>
        <v>549</v>
      </c>
      <c r="E262" s="7">
        <f t="shared" si="27"/>
        <v>-326.56919402403173</v>
      </c>
      <c r="F262" s="9">
        <f t="shared" si="25"/>
        <v>140417.64023786911</v>
      </c>
    </row>
    <row r="263" spans="1:6" x14ac:dyDescent="0.35">
      <c r="A263" s="14">
        <f t="shared" si="29"/>
        <v>255</v>
      </c>
      <c r="B263" s="9">
        <f t="shared" si="26"/>
        <v>140417.64023786911</v>
      </c>
      <c r="C263" s="9">
        <f t="shared" si="24"/>
        <v>877.61025148668193</v>
      </c>
      <c r="D263" s="7">
        <f t="shared" si="28"/>
        <v>549</v>
      </c>
      <c r="E263" s="7">
        <f t="shared" si="27"/>
        <v>-328.61025148668193</v>
      </c>
      <c r="F263" s="9">
        <f t="shared" si="25"/>
        <v>140746.25048935579</v>
      </c>
    </row>
    <row r="264" spans="1:6" x14ac:dyDescent="0.35">
      <c r="A264" s="14">
        <f t="shared" si="29"/>
        <v>256</v>
      </c>
      <c r="B264" s="9">
        <f t="shared" si="26"/>
        <v>140746.25048935579</v>
      </c>
      <c r="C264" s="9">
        <f t="shared" si="24"/>
        <v>879.66406555847368</v>
      </c>
      <c r="D264" s="7">
        <f t="shared" si="28"/>
        <v>549</v>
      </c>
      <c r="E264" s="7">
        <f t="shared" si="27"/>
        <v>-330.66406555847368</v>
      </c>
      <c r="F264" s="9">
        <f t="shared" si="25"/>
        <v>141076.91455491426</v>
      </c>
    </row>
    <row r="265" spans="1:6" x14ac:dyDescent="0.35">
      <c r="A265" s="14">
        <f t="shared" si="29"/>
        <v>257</v>
      </c>
      <c r="B265" s="9">
        <f t="shared" si="26"/>
        <v>141076.91455491426</v>
      </c>
      <c r="C265" s="9">
        <f t="shared" si="24"/>
        <v>881.73071596821399</v>
      </c>
      <c r="D265" s="7">
        <f t="shared" si="28"/>
        <v>549</v>
      </c>
      <c r="E265" s="7">
        <f t="shared" si="27"/>
        <v>-332.73071596821399</v>
      </c>
      <c r="F265" s="9">
        <f t="shared" si="25"/>
        <v>141409.64527088247</v>
      </c>
    </row>
    <row r="266" spans="1:6" x14ac:dyDescent="0.35">
      <c r="A266" s="14">
        <f t="shared" si="29"/>
        <v>258</v>
      </c>
      <c r="B266" s="9">
        <f t="shared" si="26"/>
        <v>141409.64527088247</v>
      </c>
      <c r="C266" s="9">
        <f t="shared" ref="C266:C329" si="30">IF(A266="","",B266*($C$4/12))</f>
        <v>883.8102829430153</v>
      </c>
      <c r="D266" s="7">
        <f t="shared" si="28"/>
        <v>549</v>
      </c>
      <c r="E266" s="7">
        <f t="shared" si="27"/>
        <v>-334.8102829430153</v>
      </c>
      <c r="F266" s="9">
        <f t="shared" ref="F266:F329" si="31">IF(A266="","",B266-E266)</f>
        <v>141744.45555382548</v>
      </c>
    </row>
    <row r="267" spans="1:6" x14ac:dyDescent="0.35">
      <c r="A267" s="14">
        <f t="shared" si="29"/>
        <v>259</v>
      </c>
      <c r="B267" s="9">
        <f t="shared" si="26"/>
        <v>141744.45555382548</v>
      </c>
      <c r="C267" s="9">
        <f t="shared" si="30"/>
        <v>885.90284721140915</v>
      </c>
      <c r="D267" s="7">
        <f t="shared" si="28"/>
        <v>549</v>
      </c>
      <c r="E267" s="7">
        <f t="shared" si="27"/>
        <v>-336.90284721140915</v>
      </c>
      <c r="F267" s="9">
        <f t="shared" si="31"/>
        <v>142081.35840103688</v>
      </c>
    </row>
    <row r="268" spans="1:6" x14ac:dyDescent="0.35">
      <c r="A268" s="14">
        <f t="shared" si="29"/>
        <v>260</v>
      </c>
      <c r="B268" s="9">
        <f t="shared" si="26"/>
        <v>142081.35840103688</v>
      </c>
      <c r="C268" s="9">
        <f t="shared" si="30"/>
        <v>888.00849000648043</v>
      </c>
      <c r="D268" s="7">
        <f t="shared" si="28"/>
        <v>549</v>
      </c>
      <c r="E268" s="7">
        <f t="shared" si="27"/>
        <v>-339.00849000648043</v>
      </c>
      <c r="F268" s="9">
        <f t="shared" si="31"/>
        <v>142420.36689104335</v>
      </c>
    </row>
    <row r="269" spans="1:6" x14ac:dyDescent="0.35">
      <c r="A269" s="14">
        <f t="shared" si="29"/>
        <v>261</v>
      </c>
      <c r="B269" s="9">
        <f t="shared" si="26"/>
        <v>142420.36689104335</v>
      </c>
      <c r="C269" s="9">
        <f t="shared" si="30"/>
        <v>890.12729306902088</v>
      </c>
      <c r="D269" s="7">
        <f t="shared" si="28"/>
        <v>549</v>
      </c>
      <c r="E269" s="7">
        <f t="shared" si="27"/>
        <v>-341.12729306902088</v>
      </c>
      <c r="F269" s="9">
        <f t="shared" si="31"/>
        <v>142761.49418411238</v>
      </c>
    </row>
    <row r="270" spans="1:6" x14ac:dyDescent="0.35">
      <c r="A270" s="14">
        <f t="shared" si="29"/>
        <v>262</v>
      </c>
      <c r="B270" s="9">
        <f t="shared" si="26"/>
        <v>142761.49418411238</v>
      </c>
      <c r="C270" s="9">
        <f t="shared" si="30"/>
        <v>892.25933865070226</v>
      </c>
      <c r="D270" s="7">
        <f t="shared" si="28"/>
        <v>549</v>
      </c>
      <c r="E270" s="7">
        <f t="shared" si="27"/>
        <v>-343.25933865070226</v>
      </c>
      <c r="F270" s="9">
        <f t="shared" si="31"/>
        <v>143104.75352276309</v>
      </c>
    </row>
    <row r="271" spans="1:6" x14ac:dyDescent="0.35">
      <c r="A271" s="14">
        <f t="shared" si="29"/>
        <v>263</v>
      </c>
      <c r="B271" s="9">
        <f t="shared" si="26"/>
        <v>143104.75352276309</v>
      </c>
      <c r="C271" s="9">
        <f t="shared" si="30"/>
        <v>894.40470951726923</v>
      </c>
      <c r="D271" s="7">
        <f t="shared" si="28"/>
        <v>549</v>
      </c>
      <c r="E271" s="7">
        <f t="shared" si="27"/>
        <v>-345.40470951726923</v>
      </c>
      <c r="F271" s="9">
        <f t="shared" si="31"/>
        <v>143450.15823228034</v>
      </c>
    </row>
    <row r="272" spans="1:6" x14ac:dyDescent="0.35">
      <c r="A272" s="14">
        <f t="shared" si="29"/>
        <v>264</v>
      </c>
      <c r="B272" s="9">
        <f t="shared" si="26"/>
        <v>143450.15823228034</v>
      </c>
      <c r="C272" s="9">
        <f t="shared" si="30"/>
        <v>896.56348895175211</v>
      </c>
      <c r="D272" s="7">
        <f t="shared" si="28"/>
        <v>549</v>
      </c>
      <c r="E272" s="7">
        <f t="shared" si="27"/>
        <v>-347.56348895175211</v>
      </c>
      <c r="F272" s="9">
        <f t="shared" si="31"/>
        <v>143797.72172123208</v>
      </c>
    </row>
    <row r="273" spans="1:6" x14ac:dyDescent="0.35">
      <c r="A273" s="14">
        <f t="shared" si="29"/>
        <v>265</v>
      </c>
      <c r="B273" s="9">
        <f t="shared" si="26"/>
        <v>143797.72172123208</v>
      </c>
      <c r="C273" s="9">
        <f t="shared" si="30"/>
        <v>898.7357607577004</v>
      </c>
      <c r="D273" s="7">
        <f t="shared" si="28"/>
        <v>549</v>
      </c>
      <c r="E273" s="7">
        <f t="shared" si="27"/>
        <v>-349.7357607577004</v>
      </c>
      <c r="F273" s="9">
        <f t="shared" si="31"/>
        <v>144147.45748198978</v>
      </c>
    </row>
    <row r="274" spans="1:6" x14ac:dyDescent="0.35">
      <c r="A274" s="14">
        <f t="shared" si="29"/>
        <v>266</v>
      </c>
      <c r="B274" s="9">
        <f t="shared" si="26"/>
        <v>144147.45748198978</v>
      </c>
      <c r="C274" s="9">
        <f t="shared" si="30"/>
        <v>900.92160926243605</v>
      </c>
      <c r="D274" s="7">
        <f t="shared" si="28"/>
        <v>549</v>
      </c>
      <c r="E274" s="7">
        <f t="shared" si="27"/>
        <v>-351.92160926243605</v>
      </c>
      <c r="F274" s="9">
        <f t="shared" si="31"/>
        <v>144499.37909125222</v>
      </c>
    </row>
    <row r="275" spans="1:6" x14ac:dyDescent="0.35">
      <c r="A275" s="14">
        <f t="shared" si="29"/>
        <v>267</v>
      </c>
      <c r="B275" s="9">
        <f t="shared" si="26"/>
        <v>144499.37909125222</v>
      </c>
      <c r="C275" s="9">
        <f t="shared" si="30"/>
        <v>903.12111932032633</v>
      </c>
      <c r="D275" s="7">
        <f t="shared" si="28"/>
        <v>549</v>
      </c>
      <c r="E275" s="7">
        <f t="shared" si="27"/>
        <v>-354.12111932032633</v>
      </c>
      <c r="F275" s="9">
        <f t="shared" si="31"/>
        <v>144853.50021057256</v>
      </c>
    </row>
    <row r="276" spans="1:6" x14ac:dyDescent="0.35">
      <c r="A276" s="14">
        <f t="shared" si="29"/>
        <v>268</v>
      </c>
      <c r="B276" s="9">
        <f t="shared" si="26"/>
        <v>144853.50021057256</v>
      </c>
      <c r="C276" s="9">
        <f t="shared" si="30"/>
        <v>905.33437631607842</v>
      </c>
      <c r="D276" s="7">
        <f t="shared" si="28"/>
        <v>549</v>
      </c>
      <c r="E276" s="7">
        <f t="shared" si="27"/>
        <v>-356.33437631607842</v>
      </c>
      <c r="F276" s="9">
        <f t="shared" si="31"/>
        <v>145209.83458688864</v>
      </c>
    </row>
    <row r="277" spans="1:6" x14ac:dyDescent="0.35">
      <c r="A277" s="14">
        <f t="shared" si="29"/>
        <v>269</v>
      </c>
      <c r="B277" s="9">
        <f t="shared" si="26"/>
        <v>145209.83458688864</v>
      </c>
      <c r="C277" s="9">
        <f t="shared" si="30"/>
        <v>907.56146616805393</v>
      </c>
      <c r="D277" s="7">
        <f t="shared" si="28"/>
        <v>549</v>
      </c>
      <c r="E277" s="7">
        <f t="shared" si="27"/>
        <v>-358.56146616805393</v>
      </c>
      <c r="F277" s="9">
        <f t="shared" si="31"/>
        <v>145568.3960530567</v>
      </c>
    </row>
    <row r="278" spans="1:6" x14ac:dyDescent="0.35">
      <c r="A278" s="14">
        <f t="shared" si="29"/>
        <v>270</v>
      </c>
      <c r="B278" s="9">
        <f t="shared" si="26"/>
        <v>145568.3960530567</v>
      </c>
      <c r="C278" s="9">
        <f t="shared" si="30"/>
        <v>909.80247533160434</v>
      </c>
      <c r="D278" s="7">
        <f t="shared" si="28"/>
        <v>549</v>
      </c>
      <c r="E278" s="7">
        <f t="shared" si="27"/>
        <v>-360.80247533160434</v>
      </c>
      <c r="F278" s="9">
        <f t="shared" si="31"/>
        <v>145929.19852838831</v>
      </c>
    </row>
    <row r="279" spans="1:6" x14ac:dyDescent="0.35">
      <c r="A279" s="14">
        <f t="shared" si="29"/>
        <v>271</v>
      </c>
      <c r="B279" s="9">
        <f t="shared" si="26"/>
        <v>145929.19852838831</v>
      </c>
      <c r="C279" s="9">
        <f t="shared" si="30"/>
        <v>912.05749080242686</v>
      </c>
      <c r="D279" s="7">
        <f t="shared" si="28"/>
        <v>549</v>
      </c>
      <c r="E279" s="7">
        <f t="shared" si="27"/>
        <v>-363.05749080242686</v>
      </c>
      <c r="F279" s="9">
        <f t="shared" si="31"/>
        <v>146292.25601919074</v>
      </c>
    </row>
    <row r="280" spans="1:6" x14ac:dyDescent="0.35">
      <c r="A280" s="14">
        <f t="shared" si="29"/>
        <v>272</v>
      </c>
      <c r="B280" s="9">
        <f t="shared" si="26"/>
        <v>146292.25601919074</v>
      </c>
      <c r="C280" s="9">
        <f t="shared" si="30"/>
        <v>914.3266001199421</v>
      </c>
      <c r="D280" s="7">
        <f t="shared" si="28"/>
        <v>549</v>
      </c>
      <c r="E280" s="7">
        <f t="shared" si="27"/>
        <v>-365.3266001199421</v>
      </c>
      <c r="F280" s="9">
        <f t="shared" si="31"/>
        <v>146657.58261931068</v>
      </c>
    </row>
    <row r="281" spans="1:6" x14ac:dyDescent="0.35">
      <c r="A281" s="14">
        <f t="shared" si="29"/>
        <v>273</v>
      </c>
      <c r="B281" s="9">
        <f t="shared" si="26"/>
        <v>146657.58261931068</v>
      </c>
      <c r="C281" s="9">
        <f t="shared" si="30"/>
        <v>916.60989137069168</v>
      </c>
      <c r="D281" s="7">
        <f t="shared" si="28"/>
        <v>549</v>
      </c>
      <c r="E281" s="7">
        <f t="shared" si="27"/>
        <v>-367.60989137069168</v>
      </c>
      <c r="F281" s="9">
        <f t="shared" si="31"/>
        <v>147025.19251068137</v>
      </c>
    </row>
    <row r="282" spans="1:6" x14ac:dyDescent="0.35">
      <c r="A282" s="14">
        <f t="shared" si="29"/>
        <v>274</v>
      </c>
      <c r="B282" s="9">
        <f t="shared" ref="B282:B345" si="32">IF(A282="","",F281)</f>
        <v>147025.19251068137</v>
      </c>
      <c r="C282" s="9">
        <f t="shared" si="30"/>
        <v>918.90745319175846</v>
      </c>
      <c r="D282" s="7">
        <f t="shared" si="28"/>
        <v>549</v>
      </c>
      <c r="E282" s="7">
        <f t="shared" ref="E282:E345" si="33">IF(A282="","",D282-C282)</f>
        <v>-369.90745319175846</v>
      </c>
      <c r="F282" s="9">
        <f t="shared" si="31"/>
        <v>147395.09996387313</v>
      </c>
    </row>
    <row r="283" spans="1:6" x14ac:dyDescent="0.35">
      <c r="A283" s="14">
        <f t="shared" si="29"/>
        <v>275</v>
      </c>
      <c r="B283" s="9">
        <f t="shared" si="32"/>
        <v>147395.09996387313</v>
      </c>
      <c r="C283" s="9">
        <f t="shared" si="30"/>
        <v>921.21937477420704</v>
      </c>
      <c r="D283" s="7">
        <f t="shared" si="28"/>
        <v>549</v>
      </c>
      <c r="E283" s="7">
        <f t="shared" si="33"/>
        <v>-372.21937477420704</v>
      </c>
      <c r="F283" s="9">
        <f t="shared" si="31"/>
        <v>147767.31933864733</v>
      </c>
    </row>
    <row r="284" spans="1:6" x14ac:dyDescent="0.35">
      <c r="A284" s="14">
        <f t="shared" si="29"/>
        <v>276</v>
      </c>
      <c r="B284" s="9">
        <f t="shared" si="32"/>
        <v>147767.31933864733</v>
      </c>
      <c r="C284" s="9">
        <f t="shared" si="30"/>
        <v>923.54574586654576</v>
      </c>
      <c r="D284" s="7">
        <f t="shared" si="28"/>
        <v>549</v>
      </c>
      <c r="E284" s="7">
        <f t="shared" si="33"/>
        <v>-374.54574586654576</v>
      </c>
      <c r="F284" s="9">
        <f t="shared" si="31"/>
        <v>148141.86508451388</v>
      </c>
    </row>
    <row r="285" spans="1:6" x14ac:dyDescent="0.35">
      <c r="A285" s="14">
        <f t="shared" si="29"/>
        <v>277</v>
      </c>
      <c r="B285" s="9">
        <f t="shared" si="32"/>
        <v>148141.86508451388</v>
      </c>
      <c r="C285" s="9">
        <f t="shared" si="30"/>
        <v>925.88665677821166</v>
      </c>
      <c r="D285" s="7">
        <f t="shared" si="28"/>
        <v>549</v>
      </c>
      <c r="E285" s="7">
        <f t="shared" si="33"/>
        <v>-376.88665677821166</v>
      </c>
      <c r="F285" s="9">
        <f t="shared" si="31"/>
        <v>148518.7517412921</v>
      </c>
    </row>
    <row r="286" spans="1:6" x14ac:dyDescent="0.35">
      <c r="A286" s="14">
        <f t="shared" si="29"/>
        <v>278</v>
      </c>
      <c r="B286" s="9">
        <f t="shared" si="32"/>
        <v>148518.7517412921</v>
      </c>
      <c r="C286" s="9">
        <f t="shared" si="30"/>
        <v>928.24219838307556</v>
      </c>
      <c r="D286" s="7">
        <f t="shared" si="28"/>
        <v>549</v>
      </c>
      <c r="E286" s="7">
        <f t="shared" si="33"/>
        <v>-379.24219838307556</v>
      </c>
      <c r="F286" s="9">
        <f t="shared" si="31"/>
        <v>148897.99393967519</v>
      </c>
    </row>
    <row r="287" spans="1:6" x14ac:dyDescent="0.35">
      <c r="A287" s="14">
        <f t="shared" si="29"/>
        <v>279</v>
      </c>
      <c r="B287" s="9">
        <f t="shared" si="32"/>
        <v>148897.99393967519</v>
      </c>
      <c r="C287" s="9">
        <f t="shared" si="30"/>
        <v>930.61246212296987</v>
      </c>
      <c r="D287" s="7">
        <f t="shared" si="28"/>
        <v>549</v>
      </c>
      <c r="E287" s="7">
        <f t="shared" si="33"/>
        <v>-381.61246212296987</v>
      </c>
      <c r="F287" s="9">
        <f t="shared" si="31"/>
        <v>149279.60640179817</v>
      </c>
    </row>
    <row r="288" spans="1:6" x14ac:dyDescent="0.35">
      <c r="A288" s="14">
        <f t="shared" si="29"/>
        <v>280</v>
      </c>
      <c r="B288" s="9">
        <f t="shared" si="32"/>
        <v>149279.60640179817</v>
      </c>
      <c r="C288" s="9">
        <f t="shared" si="30"/>
        <v>932.99754001123847</v>
      </c>
      <c r="D288" s="7">
        <f t="shared" si="28"/>
        <v>549</v>
      </c>
      <c r="E288" s="7">
        <f t="shared" si="33"/>
        <v>-383.99754001123847</v>
      </c>
      <c r="F288" s="9">
        <f t="shared" si="31"/>
        <v>149663.60394180942</v>
      </c>
    </row>
    <row r="289" spans="1:6" x14ac:dyDescent="0.35">
      <c r="A289" s="14">
        <f t="shared" si="29"/>
        <v>281</v>
      </c>
      <c r="B289" s="9">
        <f t="shared" si="32"/>
        <v>149663.60394180942</v>
      </c>
      <c r="C289" s="9">
        <f t="shared" si="30"/>
        <v>935.39752463630873</v>
      </c>
      <c r="D289" s="7">
        <f t="shared" si="28"/>
        <v>549</v>
      </c>
      <c r="E289" s="7">
        <f t="shared" si="33"/>
        <v>-386.39752463630873</v>
      </c>
      <c r="F289" s="9">
        <f t="shared" si="31"/>
        <v>150050.00146644571</v>
      </c>
    </row>
    <row r="290" spans="1:6" x14ac:dyDescent="0.35">
      <c r="A290" s="14">
        <f t="shared" si="29"/>
        <v>282</v>
      </c>
      <c r="B290" s="9">
        <f t="shared" si="32"/>
        <v>150050.00146644571</v>
      </c>
      <c r="C290" s="9">
        <f t="shared" si="30"/>
        <v>937.81250916528563</v>
      </c>
      <c r="D290" s="7">
        <f t="shared" si="28"/>
        <v>549</v>
      </c>
      <c r="E290" s="7">
        <f t="shared" si="33"/>
        <v>-388.81250916528563</v>
      </c>
      <c r="F290" s="9">
        <f t="shared" si="31"/>
        <v>150438.813975611</v>
      </c>
    </row>
    <row r="291" spans="1:6" x14ac:dyDescent="0.35">
      <c r="A291" s="14">
        <f t="shared" si="29"/>
        <v>283</v>
      </c>
      <c r="B291" s="9">
        <f t="shared" si="32"/>
        <v>150438.813975611</v>
      </c>
      <c r="C291" s="9">
        <f t="shared" si="30"/>
        <v>940.2425873475687</v>
      </c>
      <c r="D291" s="7">
        <f t="shared" si="28"/>
        <v>549</v>
      </c>
      <c r="E291" s="7">
        <f t="shared" si="33"/>
        <v>-391.2425873475687</v>
      </c>
      <c r="F291" s="9">
        <f t="shared" si="31"/>
        <v>150830.05656295858</v>
      </c>
    </row>
    <row r="292" spans="1:6" x14ac:dyDescent="0.35">
      <c r="A292" s="14">
        <f t="shared" si="29"/>
        <v>284</v>
      </c>
      <c r="B292" s="9">
        <f t="shared" si="32"/>
        <v>150830.05656295858</v>
      </c>
      <c r="C292" s="9">
        <f t="shared" si="30"/>
        <v>942.68785351849101</v>
      </c>
      <c r="D292" s="7">
        <f t="shared" si="28"/>
        <v>549</v>
      </c>
      <c r="E292" s="7">
        <f t="shared" si="33"/>
        <v>-393.68785351849101</v>
      </c>
      <c r="F292" s="9">
        <f t="shared" si="31"/>
        <v>151223.74441647707</v>
      </c>
    </row>
    <row r="293" spans="1:6" x14ac:dyDescent="0.35">
      <c r="A293" s="14">
        <f t="shared" si="29"/>
        <v>285</v>
      </c>
      <c r="B293" s="9">
        <f t="shared" si="32"/>
        <v>151223.74441647707</v>
      </c>
      <c r="C293" s="9">
        <f t="shared" si="30"/>
        <v>945.14840260298161</v>
      </c>
      <c r="D293" s="7">
        <f t="shared" si="28"/>
        <v>549</v>
      </c>
      <c r="E293" s="7">
        <f t="shared" si="33"/>
        <v>-396.14840260298161</v>
      </c>
      <c r="F293" s="9">
        <f t="shared" si="31"/>
        <v>151619.89281908007</v>
      </c>
    </row>
    <row r="294" spans="1:6" x14ac:dyDescent="0.35">
      <c r="A294" s="14">
        <f t="shared" si="29"/>
        <v>286</v>
      </c>
      <c r="B294" s="9">
        <f t="shared" si="32"/>
        <v>151619.89281908007</v>
      </c>
      <c r="C294" s="9">
        <f t="shared" si="30"/>
        <v>947.62433011925032</v>
      </c>
      <c r="D294" s="7">
        <f t="shared" si="28"/>
        <v>549</v>
      </c>
      <c r="E294" s="7">
        <f t="shared" si="33"/>
        <v>-398.62433011925032</v>
      </c>
      <c r="F294" s="9">
        <f t="shared" si="31"/>
        <v>152018.51714919932</v>
      </c>
    </row>
    <row r="295" spans="1:6" x14ac:dyDescent="0.35">
      <c r="A295" s="14">
        <f t="shared" si="29"/>
        <v>287</v>
      </c>
      <c r="B295" s="9">
        <f t="shared" si="32"/>
        <v>152018.51714919932</v>
      </c>
      <c r="C295" s="9">
        <f t="shared" si="30"/>
        <v>950.11573218249566</v>
      </c>
      <c r="D295" s="7">
        <f t="shared" si="28"/>
        <v>549</v>
      </c>
      <c r="E295" s="7">
        <f t="shared" si="33"/>
        <v>-401.11573218249566</v>
      </c>
      <c r="F295" s="9">
        <f t="shared" si="31"/>
        <v>152419.63288138181</v>
      </c>
    </row>
    <row r="296" spans="1:6" x14ac:dyDescent="0.35">
      <c r="A296" s="14">
        <f t="shared" si="29"/>
        <v>288</v>
      </c>
      <c r="B296" s="9">
        <f t="shared" si="32"/>
        <v>152419.63288138181</v>
      </c>
      <c r="C296" s="9">
        <f t="shared" si="30"/>
        <v>952.62270550863627</v>
      </c>
      <c r="D296" s="7">
        <f t="shared" si="28"/>
        <v>549</v>
      </c>
      <c r="E296" s="7">
        <f t="shared" si="33"/>
        <v>-403.62270550863627</v>
      </c>
      <c r="F296" s="9">
        <f t="shared" si="31"/>
        <v>152823.25558689045</v>
      </c>
    </row>
    <row r="297" spans="1:6" x14ac:dyDescent="0.35">
      <c r="A297" s="14">
        <f t="shared" si="29"/>
        <v>289</v>
      </c>
      <c r="B297" s="9">
        <f t="shared" si="32"/>
        <v>152823.25558689045</v>
      </c>
      <c r="C297" s="9">
        <f t="shared" si="30"/>
        <v>955.14534741806517</v>
      </c>
      <c r="D297" s="7">
        <f t="shared" si="28"/>
        <v>549</v>
      </c>
      <c r="E297" s="7">
        <f t="shared" si="33"/>
        <v>-406.14534741806517</v>
      </c>
      <c r="F297" s="9">
        <f t="shared" si="31"/>
        <v>153229.40093430851</v>
      </c>
    </row>
    <row r="298" spans="1:6" x14ac:dyDescent="0.35">
      <c r="A298" s="14">
        <f t="shared" si="29"/>
        <v>290</v>
      </c>
      <c r="B298" s="9">
        <f t="shared" si="32"/>
        <v>153229.40093430851</v>
      </c>
      <c r="C298" s="9">
        <f t="shared" si="30"/>
        <v>957.68375583942804</v>
      </c>
      <c r="D298" s="7">
        <f t="shared" si="28"/>
        <v>549</v>
      </c>
      <c r="E298" s="7">
        <f t="shared" si="33"/>
        <v>-408.68375583942804</v>
      </c>
      <c r="F298" s="9">
        <f t="shared" si="31"/>
        <v>153638.08469014792</v>
      </c>
    </row>
    <row r="299" spans="1:6" x14ac:dyDescent="0.35">
      <c r="A299" s="14">
        <f t="shared" si="29"/>
        <v>291</v>
      </c>
      <c r="B299" s="9">
        <f t="shared" si="32"/>
        <v>153638.08469014792</v>
      </c>
      <c r="C299" s="9">
        <f t="shared" si="30"/>
        <v>960.23802931342448</v>
      </c>
      <c r="D299" s="7">
        <f t="shared" si="28"/>
        <v>549</v>
      </c>
      <c r="E299" s="7">
        <f t="shared" si="33"/>
        <v>-411.23802931342448</v>
      </c>
      <c r="F299" s="9">
        <f t="shared" si="31"/>
        <v>154049.32271946134</v>
      </c>
    </row>
    <row r="300" spans="1:6" x14ac:dyDescent="0.35">
      <c r="A300" s="14">
        <f t="shared" si="29"/>
        <v>292</v>
      </c>
      <c r="B300" s="9">
        <f t="shared" si="32"/>
        <v>154049.32271946134</v>
      </c>
      <c r="C300" s="9">
        <f t="shared" si="30"/>
        <v>962.80826699663328</v>
      </c>
      <c r="D300" s="7">
        <f t="shared" si="28"/>
        <v>549</v>
      </c>
      <c r="E300" s="7">
        <f t="shared" si="33"/>
        <v>-413.80826699663328</v>
      </c>
      <c r="F300" s="9">
        <f t="shared" si="31"/>
        <v>154463.13098645798</v>
      </c>
    </row>
    <row r="301" spans="1:6" x14ac:dyDescent="0.35">
      <c r="A301" s="14">
        <f t="shared" si="29"/>
        <v>293</v>
      </c>
      <c r="B301" s="9">
        <f t="shared" si="32"/>
        <v>154463.13098645798</v>
      </c>
      <c r="C301" s="9">
        <f t="shared" si="30"/>
        <v>965.39456866536227</v>
      </c>
      <c r="D301" s="7">
        <f t="shared" si="28"/>
        <v>549</v>
      </c>
      <c r="E301" s="7">
        <f t="shared" si="33"/>
        <v>-416.39456866536227</v>
      </c>
      <c r="F301" s="9">
        <f t="shared" si="31"/>
        <v>154879.52555512334</v>
      </c>
    </row>
    <row r="302" spans="1:6" x14ac:dyDescent="0.35">
      <c r="A302" s="14">
        <f t="shared" si="29"/>
        <v>294</v>
      </c>
      <c r="B302" s="9">
        <f t="shared" si="32"/>
        <v>154879.52555512334</v>
      </c>
      <c r="C302" s="9">
        <f t="shared" si="30"/>
        <v>967.9970347195208</v>
      </c>
      <c r="D302" s="7">
        <f t="shared" si="28"/>
        <v>549</v>
      </c>
      <c r="E302" s="7">
        <f t="shared" si="33"/>
        <v>-418.9970347195208</v>
      </c>
      <c r="F302" s="9">
        <f t="shared" si="31"/>
        <v>155298.52258984288</v>
      </c>
    </row>
    <row r="303" spans="1:6" x14ac:dyDescent="0.35">
      <c r="A303" s="14">
        <f t="shared" si="29"/>
        <v>295</v>
      </c>
      <c r="B303" s="9">
        <f t="shared" si="32"/>
        <v>155298.52258984288</v>
      </c>
      <c r="C303" s="9">
        <f t="shared" si="30"/>
        <v>970.61576618651793</v>
      </c>
      <c r="D303" s="7">
        <f t="shared" si="28"/>
        <v>549</v>
      </c>
      <c r="E303" s="7">
        <f t="shared" si="33"/>
        <v>-421.61576618651793</v>
      </c>
      <c r="F303" s="9">
        <f t="shared" si="31"/>
        <v>155720.13835602941</v>
      </c>
    </row>
    <row r="304" spans="1:6" x14ac:dyDescent="0.35">
      <c r="A304" s="14">
        <f t="shared" si="29"/>
        <v>296</v>
      </c>
      <c r="B304" s="9">
        <f t="shared" si="32"/>
        <v>155720.13835602941</v>
      </c>
      <c r="C304" s="9">
        <f t="shared" si="30"/>
        <v>973.25086472518365</v>
      </c>
      <c r="D304" s="7">
        <f t="shared" si="28"/>
        <v>549</v>
      </c>
      <c r="E304" s="7">
        <f t="shared" si="33"/>
        <v>-424.25086472518365</v>
      </c>
      <c r="F304" s="9">
        <f t="shared" si="31"/>
        <v>156144.38922075459</v>
      </c>
    </row>
    <row r="305" spans="1:6" x14ac:dyDescent="0.35">
      <c r="A305" s="14">
        <f t="shared" si="29"/>
        <v>297</v>
      </c>
      <c r="B305" s="9">
        <f t="shared" si="32"/>
        <v>156144.38922075459</v>
      </c>
      <c r="C305" s="9">
        <f t="shared" si="30"/>
        <v>975.90243262971603</v>
      </c>
      <c r="D305" s="7">
        <f t="shared" si="28"/>
        <v>549</v>
      </c>
      <c r="E305" s="7">
        <f t="shared" si="33"/>
        <v>-426.90243262971603</v>
      </c>
      <c r="F305" s="9">
        <f t="shared" si="31"/>
        <v>156571.29165338431</v>
      </c>
    </row>
    <row r="306" spans="1:6" x14ac:dyDescent="0.35">
      <c r="A306" s="14">
        <f t="shared" si="29"/>
        <v>298</v>
      </c>
      <c r="B306" s="9">
        <f t="shared" si="32"/>
        <v>156571.29165338431</v>
      </c>
      <c r="C306" s="9">
        <f t="shared" si="30"/>
        <v>978.5705728336518</v>
      </c>
      <c r="D306" s="7">
        <f t="shared" si="28"/>
        <v>549</v>
      </c>
      <c r="E306" s="7">
        <f t="shared" si="33"/>
        <v>-429.5705728336518</v>
      </c>
      <c r="F306" s="9">
        <f t="shared" si="31"/>
        <v>157000.86222621796</v>
      </c>
    </row>
    <row r="307" spans="1:6" x14ac:dyDescent="0.35">
      <c r="A307" s="14">
        <f t="shared" si="29"/>
        <v>299</v>
      </c>
      <c r="B307" s="9">
        <f t="shared" si="32"/>
        <v>157000.86222621796</v>
      </c>
      <c r="C307" s="9">
        <f t="shared" si="30"/>
        <v>981.25538891386213</v>
      </c>
      <c r="D307" s="7">
        <f t="shared" si="28"/>
        <v>549</v>
      </c>
      <c r="E307" s="7">
        <f t="shared" si="33"/>
        <v>-432.25538891386213</v>
      </c>
      <c r="F307" s="9">
        <f t="shared" si="31"/>
        <v>157433.11761513181</v>
      </c>
    </row>
    <row r="308" spans="1:6" x14ac:dyDescent="0.35">
      <c r="A308" s="14">
        <f t="shared" si="29"/>
        <v>300</v>
      </c>
      <c r="B308" s="9">
        <f t="shared" si="32"/>
        <v>157433.11761513181</v>
      </c>
      <c r="C308" s="9">
        <f t="shared" si="30"/>
        <v>983.95698509457372</v>
      </c>
      <c r="D308" s="7">
        <f t="shared" si="28"/>
        <v>549</v>
      </c>
      <c r="E308" s="7">
        <f t="shared" si="33"/>
        <v>-434.95698509457372</v>
      </c>
      <c r="F308" s="9">
        <f t="shared" si="31"/>
        <v>157868.07460022639</v>
      </c>
    </row>
    <row r="309" spans="1:6" x14ac:dyDescent="0.35">
      <c r="A309" s="14">
        <f t="shared" si="29"/>
        <v>301</v>
      </c>
      <c r="B309" s="9">
        <f t="shared" si="32"/>
        <v>157868.07460022639</v>
      </c>
      <c r="C309" s="9">
        <f t="shared" si="30"/>
        <v>986.67546625141483</v>
      </c>
      <c r="D309" s="7">
        <f t="shared" si="28"/>
        <v>549</v>
      </c>
      <c r="E309" s="7">
        <f t="shared" si="33"/>
        <v>-437.67546625141483</v>
      </c>
      <c r="F309" s="9">
        <f t="shared" si="31"/>
        <v>158305.75006647781</v>
      </c>
    </row>
    <row r="310" spans="1:6" x14ac:dyDescent="0.35">
      <c r="A310" s="14">
        <f t="shared" si="29"/>
        <v>302</v>
      </c>
      <c r="B310" s="9">
        <f t="shared" si="32"/>
        <v>158305.75006647781</v>
      </c>
      <c r="C310" s="9">
        <f t="shared" si="30"/>
        <v>989.41093791548622</v>
      </c>
      <c r="D310" s="7">
        <f t="shared" si="28"/>
        <v>549</v>
      </c>
      <c r="E310" s="7">
        <f t="shared" si="33"/>
        <v>-440.41093791548622</v>
      </c>
      <c r="F310" s="9">
        <f t="shared" si="31"/>
        <v>158746.1610043933</v>
      </c>
    </row>
    <row r="311" spans="1:6" x14ac:dyDescent="0.35">
      <c r="A311" s="14">
        <f t="shared" si="29"/>
        <v>303</v>
      </c>
      <c r="B311" s="9">
        <f t="shared" si="32"/>
        <v>158746.1610043933</v>
      </c>
      <c r="C311" s="9">
        <f t="shared" si="30"/>
        <v>992.16350627745805</v>
      </c>
      <c r="D311" s="7">
        <f t="shared" si="28"/>
        <v>549</v>
      </c>
      <c r="E311" s="7">
        <f t="shared" si="33"/>
        <v>-443.16350627745805</v>
      </c>
      <c r="F311" s="9">
        <f t="shared" si="31"/>
        <v>159189.32451067076</v>
      </c>
    </row>
    <row r="312" spans="1:6" x14ac:dyDescent="0.35">
      <c r="A312" s="14">
        <f t="shared" si="29"/>
        <v>304</v>
      </c>
      <c r="B312" s="9">
        <f t="shared" si="32"/>
        <v>159189.32451067076</v>
      </c>
      <c r="C312" s="9">
        <f t="shared" si="30"/>
        <v>994.93327819169212</v>
      </c>
      <c r="D312" s="7">
        <f t="shared" si="28"/>
        <v>549</v>
      </c>
      <c r="E312" s="7">
        <f t="shared" si="33"/>
        <v>-445.93327819169212</v>
      </c>
      <c r="F312" s="9">
        <f t="shared" si="31"/>
        <v>159635.25778886245</v>
      </c>
    </row>
    <row r="313" spans="1:6" x14ac:dyDescent="0.35">
      <c r="A313" s="14">
        <f t="shared" si="29"/>
        <v>305</v>
      </c>
      <c r="B313" s="9">
        <f t="shared" si="32"/>
        <v>159635.25778886245</v>
      </c>
      <c r="C313" s="9">
        <f t="shared" si="30"/>
        <v>997.72036118039023</v>
      </c>
      <c r="D313" s="7">
        <f t="shared" si="28"/>
        <v>549</v>
      </c>
      <c r="E313" s="7">
        <f t="shared" si="33"/>
        <v>-448.72036118039023</v>
      </c>
      <c r="F313" s="9">
        <f t="shared" si="31"/>
        <v>160083.97815004285</v>
      </c>
    </row>
    <row r="314" spans="1:6" x14ac:dyDescent="0.35">
      <c r="A314" s="14">
        <f t="shared" si="29"/>
        <v>306</v>
      </c>
      <c r="B314" s="9">
        <f t="shared" si="32"/>
        <v>160083.97815004285</v>
      </c>
      <c r="C314" s="9">
        <f t="shared" si="30"/>
        <v>1000.5248634377677</v>
      </c>
      <c r="D314" s="7">
        <f t="shared" si="28"/>
        <v>549</v>
      </c>
      <c r="E314" s="7">
        <f t="shared" si="33"/>
        <v>-451.52486343776775</v>
      </c>
      <c r="F314" s="9">
        <f t="shared" si="31"/>
        <v>160535.50301348063</v>
      </c>
    </row>
    <row r="315" spans="1:6" x14ac:dyDescent="0.35">
      <c r="A315" s="14">
        <f t="shared" si="29"/>
        <v>307</v>
      </c>
      <c r="B315" s="9">
        <f t="shared" si="32"/>
        <v>160535.50301348063</v>
      </c>
      <c r="C315" s="9">
        <f t="shared" si="30"/>
        <v>1003.3468938342538</v>
      </c>
      <c r="D315" s="7">
        <f t="shared" si="28"/>
        <v>549</v>
      </c>
      <c r="E315" s="7">
        <f t="shared" si="33"/>
        <v>-454.34689383425382</v>
      </c>
      <c r="F315" s="9">
        <f t="shared" si="31"/>
        <v>160989.84990731487</v>
      </c>
    </row>
    <row r="316" spans="1:6" x14ac:dyDescent="0.35">
      <c r="A316" s="14">
        <f t="shared" si="29"/>
        <v>308</v>
      </c>
      <c r="B316" s="9">
        <f t="shared" si="32"/>
        <v>160989.84990731487</v>
      </c>
      <c r="C316" s="9">
        <f t="shared" si="30"/>
        <v>1006.1865619207178</v>
      </c>
      <c r="D316" s="7">
        <f t="shared" ref="D316:D368" si="34">IF(A316="","",(IF(F315-B$4&lt;0.009,B$4+(F315-B$4+C316),B$4)))</f>
        <v>549</v>
      </c>
      <c r="E316" s="7">
        <f t="shared" si="33"/>
        <v>-457.18656192071785</v>
      </c>
      <c r="F316" s="9">
        <f t="shared" si="31"/>
        <v>161447.03646923558</v>
      </c>
    </row>
    <row r="317" spans="1:6" x14ac:dyDescent="0.35">
      <c r="A317" s="14">
        <f t="shared" ref="A317:A368" si="35">IFERROR(IF(F316&gt;0,A316+1,""),"")</f>
        <v>309</v>
      </c>
      <c r="B317" s="9">
        <f t="shared" si="32"/>
        <v>161447.03646923558</v>
      </c>
      <c r="C317" s="9">
        <f t="shared" si="30"/>
        <v>1009.0439779327223</v>
      </c>
      <c r="D317" s="7">
        <f t="shared" si="34"/>
        <v>549</v>
      </c>
      <c r="E317" s="7">
        <f t="shared" si="33"/>
        <v>-460.04397793272233</v>
      </c>
      <c r="F317" s="9">
        <f t="shared" si="31"/>
        <v>161907.08044716829</v>
      </c>
    </row>
    <row r="318" spans="1:6" x14ac:dyDescent="0.35">
      <c r="A318" s="14">
        <f t="shared" si="35"/>
        <v>310</v>
      </c>
      <c r="B318" s="9">
        <f t="shared" si="32"/>
        <v>161907.08044716829</v>
      </c>
      <c r="C318" s="9">
        <f t="shared" si="30"/>
        <v>1011.9192527948018</v>
      </c>
      <c r="D318" s="7">
        <f t="shared" si="34"/>
        <v>549</v>
      </c>
      <c r="E318" s="7">
        <f t="shared" si="33"/>
        <v>-462.91925279480176</v>
      </c>
      <c r="F318" s="9">
        <f t="shared" si="31"/>
        <v>162369.99969996308</v>
      </c>
    </row>
    <row r="319" spans="1:6" x14ac:dyDescent="0.35">
      <c r="A319" s="14">
        <f t="shared" si="35"/>
        <v>311</v>
      </c>
      <c r="B319" s="9">
        <f t="shared" si="32"/>
        <v>162369.99969996308</v>
      </c>
      <c r="C319" s="9">
        <f t="shared" si="30"/>
        <v>1014.8124981247691</v>
      </c>
      <c r="D319" s="7">
        <f t="shared" si="34"/>
        <v>549</v>
      </c>
      <c r="E319" s="7">
        <f t="shared" si="33"/>
        <v>-465.81249812476915</v>
      </c>
      <c r="F319" s="9">
        <f t="shared" si="31"/>
        <v>162835.81219808786</v>
      </c>
    </row>
    <row r="320" spans="1:6" x14ac:dyDescent="0.35">
      <c r="A320" s="14">
        <f t="shared" si="35"/>
        <v>312</v>
      </c>
      <c r="B320" s="9">
        <f t="shared" si="32"/>
        <v>162835.81219808786</v>
      </c>
      <c r="C320" s="9">
        <f t="shared" si="30"/>
        <v>1017.723826238049</v>
      </c>
      <c r="D320" s="7">
        <f t="shared" si="34"/>
        <v>549</v>
      </c>
      <c r="E320" s="7">
        <f t="shared" si="33"/>
        <v>-468.72382623804901</v>
      </c>
      <c r="F320" s="9">
        <f t="shared" si="31"/>
        <v>163304.53602432591</v>
      </c>
    </row>
    <row r="321" spans="1:6" x14ac:dyDescent="0.35">
      <c r="A321" s="14">
        <f t="shared" si="35"/>
        <v>313</v>
      </c>
      <c r="B321" s="9">
        <f t="shared" si="32"/>
        <v>163304.53602432591</v>
      </c>
      <c r="C321" s="9">
        <f t="shared" si="30"/>
        <v>1020.6533501520369</v>
      </c>
      <c r="D321" s="7">
        <f t="shared" si="34"/>
        <v>549</v>
      </c>
      <c r="E321" s="7">
        <f t="shared" si="33"/>
        <v>-471.65335015203686</v>
      </c>
      <c r="F321" s="9">
        <f t="shared" si="31"/>
        <v>163776.18937447795</v>
      </c>
    </row>
    <row r="322" spans="1:6" x14ac:dyDescent="0.35">
      <c r="A322" s="14">
        <f t="shared" si="35"/>
        <v>314</v>
      </c>
      <c r="B322" s="9">
        <f t="shared" si="32"/>
        <v>163776.18937447795</v>
      </c>
      <c r="C322" s="9">
        <f t="shared" si="30"/>
        <v>1023.6011835904872</v>
      </c>
      <c r="D322" s="7">
        <f t="shared" si="34"/>
        <v>549</v>
      </c>
      <c r="E322" s="7">
        <f t="shared" si="33"/>
        <v>-474.60118359048715</v>
      </c>
      <c r="F322" s="9">
        <f t="shared" si="31"/>
        <v>164250.79055806843</v>
      </c>
    </row>
    <row r="323" spans="1:6" x14ac:dyDescent="0.35">
      <c r="A323" s="14">
        <f t="shared" si="35"/>
        <v>315</v>
      </c>
      <c r="B323" s="9">
        <f t="shared" si="32"/>
        <v>164250.79055806843</v>
      </c>
      <c r="C323" s="9">
        <f t="shared" si="30"/>
        <v>1026.5674409879275</v>
      </c>
      <c r="D323" s="7">
        <f t="shared" si="34"/>
        <v>549</v>
      </c>
      <c r="E323" s="7">
        <f t="shared" si="33"/>
        <v>-477.56744098792751</v>
      </c>
      <c r="F323" s="9">
        <f t="shared" si="31"/>
        <v>164728.35799905634</v>
      </c>
    </row>
    <row r="324" spans="1:6" x14ac:dyDescent="0.35">
      <c r="A324" s="14">
        <f t="shared" si="35"/>
        <v>316</v>
      </c>
      <c r="B324" s="9">
        <f t="shared" si="32"/>
        <v>164728.35799905634</v>
      </c>
      <c r="C324" s="9">
        <f t="shared" si="30"/>
        <v>1029.552237494102</v>
      </c>
      <c r="D324" s="7">
        <f t="shared" si="34"/>
        <v>549</v>
      </c>
      <c r="E324" s="7">
        <f t="shared" si="33"/>
        <v>-480.55223749410197</v>
      </c>
      <c r="F324" s="9">
        <f t="shared" si="31"/>
        <v>165208.91023655044</v>
      </c>
    </row>
    <row r="325" spans="1:6" x14ac:dyDescent="0.35">
      <c r="A325" s="14">
        <f t="shared" si="35"/>
        <v>317</v>
      </c>
      <c r="B325" s="9">
        <f t="shared" si="32"/>
        <v>165208.91023655044</v>
      </c>
      <c r="C325" s="9">
        <f t="shared" si="30"/>
        <v>1032.5556889784402</v>
      </c>
      <c r="D325" s="7">
        <f t="shared" si="34"/>
        <v>549</v>
      </c>
      <c r="E325" s="7">
        <f t="shared" si="33"/>
        <v>-483.55568897844023</v>
      </c>
      <c r="F325" s="9">
        <f t="shared" si="31"/>
        <v>165692.46592552887</v>
      </c>
    </row>
    <row r="326" spans="1:6" x14ac:dyDescent="0.35">
      <c r="A326" s="14">
        <f t="shared" si="35"/>
        <v>318</v>
      </c>
      <c r="B326" s="9">
        <f t="shared" si="32"/>
        <v>165692.46592552887</v>
      </c>
      <c r="C326" s="9">
        <f t="shared" si="30"/>
        <v>1035.5779120345553</v>
      </c>
      <c r="D326" s="7">
        <f t="shared" si="34"/>
        <v>549</v>
      </c>
      <c r="E326" s="7">
        <f t="shared" si="33"/>
        <v>-486.57791203455531</v>
      </c>
      <c r="F326" s="9">
        <f t="shared" si="31"/>
        <v>166179.04383756343</v>
      </c>
    </row>
    <row r="327" spans="1:6" x14ac:dyDescent="0.35">
      <c r="A327" s="14">
        <f t="shared" si="35"/>
        <v>319</v>
      </c>
      <c r="B327" s="9">
        <f t="shared" si="32"/>
        <v>166179.04383756343</v>
      </c>
      <c r="C327" s="9">
        <f t="shared" si="30"/>
        <v>1038.6190239847713</v>
      </c>
      <c r="D327" s="7">
        <f t="shared" si="34"/>
        <v>549</v>
      </c>
      <c r="E327" s="7">
        <f t="shared" si="33"/>
        <v>-489.61902398477127</v>
      </c>
      <c r="F327" s="9">
        <f t="shared" si="31"/>
        <v>166668.66286154819</v>
      </c>
    </row>
    <row r="328" spans="1:6" x14ac:dyDescent="0.35">
      <c r="A328" s="14">
        <f t="shared" si="35"/>
        <v>320</v>
      </c>
      <c r="B328" s="9">
        <f t="shared" si="32"/>
        <v>166668.66286154819</v>
      </c>
      <c r="C328" s="9">
        <f t="shared" si="30"/>
        <v>1041.6791428846761</v>
      </c>
      <c r="D328" s="7">
        <f t="shared" si="34"/>
        <v>549</v>
      </c>
      <c r="E328" s="7">
        <f t="shared" si="33"/>
        <v>-492.67914288467614</v>
      </c>
      <c r="F328" s="9">
        <f t="shared" si="31"/>
        <v>167161.34200443287</v>
      </c>
    </row>
    <row r="329" spans="1:6" x14ac:dyDescent="0.35">
      <c r="A329" s="14">
        <f t="shared" si="35"/>
        <v>321</v>
      </c>
      <c r="B329" s="9">
        <f t="shared" si="32"/>
        <v>167161.34200443287</v>
      </c>
      <c r="C329" s="9">
        <f t="shared" si="30"/>
        <v>1044.7583875277053</v>
      </c>
      <c r="D329" s="7">
        <f t="shared" si="34"/>
        <v>549</v>
      </c>
      <c r="E329" s="7">
        <f t="shared" si="33"/>
        <v>-495.75838752770528</v>
      </c>
      <c r="F329" s="9">
        <f t="shared" si="31"/>
        <v>167657.10039196059</v>
      </c>
    </row>
    <row r="330" spans="1:6" x14ac:dyDescent="0.35">
      <c r="A330" s="14">
        <f t="shared" si="35"/>
        <v>322</v>
      </c>
      <c r="B330" s="9">
        <f t="shared" si="32"/>
        <v>167657.10039196059</v>
      </c>
      <c r="C330" s="9">
        <f t="shared" ref="C330:C368" si="36">IF(A330="","",B330*($C$4/12))</f>
        <v>1047.8568774497535</v>
      </c>
      <c r="D330" s="7">
        <f t="shared" si="34"/>
        <v>549</v>
      </c>
      <c r="E330" s="7">
        <f t="shared" si="33"/>
        <v>-498.85687744975348</v>
      </c>
      <c r="F330" s="9">
        <f t="shared" ref="F330:F368" si="37">IF(A330="","",B330-E330)</f>
        <v>168155.95726941034</v>
      </c>
    </row>
    <row r="331" spans="1:6" x14ac:dyDescent="0.35">
      <c r="A331" s="14">
        <f t="shared" si="35"/>
        <v>323</v>
      </c>
      <c r="B331" s="9">
        <f t="shared" si="32"/>
        <v>168155.95726941034</v>
      </c>
      <c r="C331" s="9">
        <f t="shared" si="36"/>
        <v>1050.9747329338145</v>
      </c>
      <c r="D331" s="7">
        <f t="shared" si="34"/>
        <v>549</v>
      </c>
      <c r="E331" s="7">
        <f t="shared" si="33"/>
        <v>-501.97473293381449</v>
      </c>
      <c r="F331" s="9">
        <f t="shared" si="37"/>
        <v>168657.93200234417</v>
      </c>
    </row>
    <row r="332" spans="1:6" x14ac:dyDescent="0.35">
      <c r="A332" s="14">
        <f t="shared" si="35"/>
        <v>324</v>
      </c>
      <c r="B332" s="9">
        <f t="shared" si="32"/>
        <v>168657.93200234417</v>
      </c>
      <c r="C332" s="9">
        <f t="shared" si="36"/>
        <v>1054.1120750146511</v>
      </c>
      <c r="D332" s="7">
        <f t="shared" si="34"/>
        <v>549</v>
      </c>
      <c r="E332" s="7">
        <f t="shared" si="33"/>
        <v>-505.11207501465105</v>
      </c>
      <c r="F332" s="9">
        <f t="shared" si="37"/>
        <v>169163.04407735882</v>
      </c>
    </row>
    <row r="333" spans="1:6" x14ac:dyDescent="0.35">
      <c r="A333" s="14">
        <f t="shared" si="35"/>
        <v>325</v>
      </c>
      <c r="B333" s="9">
        <f t="shared" si="32"/>
        <v>169163.04407735882</v>
      </c>
      <c r="C333" s="9">
        <f t="shared" si="36"/>
        <v>1057.2690254834924</v>
      </c>
      <c r="D333" s="7">
        <f t="shared" si="34"/>
        <v>549</v>
      </c>
      <c r="E333" s="7">
        <f t="shared" si="33"/>
        <v>-508.26902548349244</v>
      </c>
      <c r="F333" s="9">
        <f t="shared" si="37"/>
        <v>169671.31310284231</v>
      </c>
    </row>
    <row r="334" spans="1:6" x14ac:dyDescent="0.35">
      <c r="A334" s="14">
        <f t="shared" si="35"/>
        <v>326</v>
      </c>
      <c r="B334" s="9">
        <f t="shared" si="32"/>
        <v>169671.31310284231</v>
      </c>
      <c r="C334" s="9">
        <f t="shared" si="36"/>
        <v>1060.4457068927643</v>
      </c>
      <c r="D334" s="7">
        <f t="shared" si="34"/>
        <v>549</v>
      </c>
      <c r="E334" s="7">
        <f t="shared" si="33"/>
        <v>-511.44570689276429</v>
      </c>
      <c r="F334" s="9">
        <f t="shared" si="37"/>
        <v>170182.75880973507</v>
      </c>
    </row>
    <row r="335" spans="1:6" x14ac:dyDescent="0.35">
      <c r="A335" s="14">
        <f t="shared" si="35"/>
        <v>327</v>
      </c>
      <c r="B335" s="9">
        <f t="shared" si="32"/>
        <v>170182.75880973507</v>
      </c>
      <c r="C335" s="9">
        <f t="shared" si="36"/>
        <v>1063.6422425608441</v>
      </c>
      <c r="D335" s="7">
        <f t="shared" si="34"/>
        <v>549</v>
      </c>
      <c r="E335" s="7">
        <f t="shared" si="33"/>
        <v>-514.64224256084412</v>
      </c>
      <c r="F335" s="9">
        <f t="shared" si="37"/>
        <v>170697.4010522959</v>
      </c>
    </row>
    <row r="336" spans="1:6" x14ac:dyDescent="0.35">
      <c r="A336" s="14">
        <f t="shared" si="35"/>
        <v>328</v>
      </c>
      <c r="B336" s="9">
        <f t="shared" si="32"/>
        <v>170697.4010522959</v>
      </c>
      <c r="C336" s="9">
        <f t="shared" si="36"/>
        <v>1066.8587565768494</v>
      </c>
      <c r="D336" s="7">
        <f t="shared" si="34"/>
        <v>549</v>
      </c>
      <c r="E336" s="7">
        <f t="shared" si="33"/>
        <v>-517.85875657684937</v>
      </c>
      <c r="F336" s="9">
        <f t="shared" si="37"/>
        <v>171215.25980887274</v>
      </c>
    </row>
    <row r="337" spans="1:6" x14ac:dyDescent="0.35">
      <c r="A337" s="14">
        <f t="shared" si="35"/>
        <v>329</v>
      </c>
      <c r="B337" s="9">
        <f t="shared" si="32"/>
        <v>171215.25980887274</v>
      </c>
      <c r="C337" s="9">
        <f t="shared" si="36"/>
        <v>1070.0953738054545</v>
      </c>
      <c r="D337" s="7">
        <f t="shared" si="34"/>
        <v>549</v>
      </c>
      <c r="E337" s="7">
        <f t="shared" si="33"/>
        <v>-521.09537380545453</v>
      </c>
      <c r="F337" s="9">
        <f t="shared" si="37"/>
        <v>171736.35518267821</v>
      </c>
    </row>
    <row r="338" spans="1:6" x14ac:dyDescent="0.35">
      <c r="A338" s="14">
        <f t="shared" si="35"/>
        <v>330</v>
      </c>
      <c r="B338" s="9">
        <f t="shared" si="32"/>
        <v>171736.35518267821</v>
      </c>
      <c r="C338" s="9">
        <f t="shared" si="36"/>
        <v>1073.3522198917387</v>
      </c>
      <c r="D338" s="7">
        <f t="shared" si="34"/>
        <v>549</v>
      </c>
      <c r="E338" s="7">
        <f t="shared" si="33"/>
        <v>-524.35221989173874</v>
      </c>
      <c r="F338" s="9">
        <f t="shared" si="37"/>
        <v>172260.70740256994</v>
      </c>
    </row>
    <row r="339" spans="1:6" x14ac:dyDescent="0.35">
      <c r="A339" s="14">
        <f t="shared" si="35"/>
        <v>331</v>
      </c>
      <c r="B339" s="9">
        <f t="shared" si="32"/>
        <v>172260.70740256994</v>
      </c>
      <c r="C339" s="9">
        <f t="shared" si="36"/>
        <v>1076.6294212660621</v>
      </c>
      <c r="D339" s="7">
        <f t="shared" si="34"/>
        <v>549</v>
      </c>
      <c r="E339" s="7">
        <f t="shared" si="33"/>
        <v>-527.62942126606208</v>
      </c>
      <c r="F339" s="9">
        <f t="shared" si="37"/>
        <v>172788.336823836</v>
      </c>
    </row>
    <row r="340" spans="1:6" x14ac:dyDescent="0.35">
      <c r="A340" s="14">
        <f t="shared" si="35"/>
        <v>332</v>
      </c>
      <c r="B340" s="9">
        <f t="shared" si="32"/>
        <v>172788.336823836</v>
      </c>
      <c r="C340" s="9">
        <f t="shared" si="36"/>
        <v>1079.927105148975</v>
      </c>
      <c r="D340" s="7">
        <f t="shared" si="34"/>
        <v>549</v>
      </c>
      <c r="E340" s="7">
        <f t="shared" si="33"/>
        <v>-530.92710514897499</v>
      </c>
      <c r="F340" s="9">
        <f t="shared" si="37"/>
        <v>173319.26392898496</v>
      </c>
    </row>
    <row r="341" spans="1:6" x14ac:dyDescent="0.35">
      <c r="A341" s="14">
        <f t="shared" si="35"/>
        <v>333</v>
      </c>
      <c r="B341" s="9">
        <f t="shared" si="32"/>
        <v>173319.26392898496</v>
      </c>
      <c r="C341" s="9">
        <f t="shared" si="36"/>
        <v>1083.2453995561559</v>
      </c>
      <c r="D341" s="7">
        <f t="shared" si="34"/>
        <v>549</v>
      </c>
      <c r="E341" s="7">
        <f t="shared" si="33"/>
        <v>-534.24539955615592</v>
      </c>
      <c r="F341" s="9">
        <f t="shared" si="37"/>
        <v>173853.50932854111</v>
      </c>
    </row>
    <row r="342" spans="1:6" x14ac:dyDescent="0.35">
      <c r="A342" s="14">
        <f t="shared" si="35"/>
        <v>334</v>
      </c>
      <c r="B342" s="9">
        <f t="shared" si="32"/>
        <v>173853.50932854111</v>
      </c>
      <c r="C342" s="9">
        <f t="shared" si="36"/>
        <v>1086.584433303382</v>
      </c>
      <c r="D342" s="7">
        <f t="shared" si="34"/>
        <v>549</v>
      </c>
      <c r="E342" s="7">
        <f t="shared" si="33"/>
        <v>-537.58443330338196</v>
      </c>
      <c r="F342" s="9">
        <f t="shared" si="37"/>
        <v>174391.0937618445</v>
      </c>
    </row>
    <row r="343" spans="1:6" x14ac:dyDescent="0.35">
      <c r="A343" s="14">
        <f t="shared" si="35"/>
        <v>335</v>
      </c>
      <c r="B343" s="9">
        <f t="shared" si="32"/>
        <v>174391.0937618445</v>
      </c>
      <c r="C343" s="9">
        <f t="shared" si="36"/>
        <v>1089.9443360115281</v>
      </c>
      <c r="D343" s="7">
        <f t="shared" si="34"/>
        <v>549</v>
      </c>
      <c r="E343" s="7">
        <f t="shared" si="33"/>
        <v>-540.94433601152809</v>
      </c>
      <c r="F343" s="9">
        <f t="shared" si="37"/>
        <v>174932.03809785604</v>
      </c>
    </row>
    <row r="344" spans="1:6" x14ac:dyDescent="0.35">
      <c r="A344" s="14">
        <f t="shared" si="35"/>
        <v>336</v>
      </c>
      <c r="B344" s="9">
        <f t="shared" si="32"/>
        <v>174932.03809785604</v>
      </c>
      <c r="C344" s="9">
        <f t="shared" si="36"/>
        <v>1093.3252381116001</v>
      </c>
      <c r="D344" s="7">
        <f t="shared" si="34"/>
        <v>549</v>
      </c>
      <c r="E344" s="7">
        <f t="shared" si="33"/>
        <v>-544.32523811160013</v>
      </c>
      <c r="F344" s="9">
        <f t="shared" si="37"/>
        <v>175476.36333596765</v>
      </c>
    </row>
    <row r="345" spans="1:6" x14ac:dyDescent="0.35">
      <c r="A345" s="14">
        <f t="shared" si="35"/>
        <v>337</v>
      </c>
      <c r="B345" s="9">
        <f t="shared" si="32"/>
        <v>175476.36333596765</v>
      </c>
      <c r="C345" s="9">
        <f t="shared" si="36"/>
        <v>1096.7272708497976</v>
      </c>
      <c r="D345" s="7">
        <f t="shared" si="34"/>
        <v>549</v>
      </c>
      <c r="E345" s="7">
        <f t="shared" si="33"/>
        <v>-547.72727084979761</v>
      </c>
      <c r="F345" s="9">
        <f t="shared" si="37"/>
        <v>176024.09060681745</v>
      </c>
    </row>
    <row r="346" spans="1:6" x14ac:dyDescent="0.35">
      <c r="A346" s="14">
        <f t="shared" si="35"/>
        <v>338</v>
      </c>
      <c r="B346" s="9">
        <f t="shared" ref="B346:B368" si="38">IF(A346="","",F345)</f>
        <v>176024.09060681745</v>
      </c>
      <c r="C346" s="9">
        <f t="shared" si="36"/>
        <v>1100.150566292609</v>
      </c>
      <c r="D346" s="7">
        <f t="shared" si="34"/>
        <v>549</v>
      </c>
      <c r="E346" s="7">
        <f t="shared" ref="E346:E368" si="39">IF(A346="","",D346-C346)</f>
        <v>-551.15056629260903</v>
      </c>
      <c r="F346" s="9">
        <f t="shared" si="37"/>
        <v>176575.24117311006</v>
      </c>
    </row>
    <row r="347" spans="1:6" x14ac:dyDescent="0.35">
      <c r="A347" s="14">
        <f t="shared" si="35"/>
        <v>339</v>
      </c>
      <c r="B347" s="9">
        <f t="shared" si="38"/>
        <v>176575.24117311006</v>
      </c>
      <c r="C347" s="9">
        <f t="shared" si="36"/>
        <v>1103.5952573319378</v>
      </c>
      <c r="D347" s="7">
        <f t="shared" si="34"/>
        <v>549</v>
      </c>
      <c r="E347" s="7">
        <f t="shared" si="39"/>
        <v>-554.59525733193777</v>
      </c>
      <c r="F347" s="9">
        <f t="shared" si="37"/>
        <v>177129.836430442</v>
      </c>
    </row>
    <row r="348" spans="1:6" x14ac:dyDescent="0.35">
      <c r="A348" s="14">
        <f t="shared" si="35"/>
        <v>340</v>
      </c>
      <c r="B348" s="9">
        <f t="shared" si="38"/>
        <v>177129.836430442</v>
      </c>
      <c r="C348" s="9">
        <f t="shared" si="36"/>
        <v>1107.0614776902623</v>
      </c>
      <c r="D348" s="7">
        <f t="shared" si="34"/>
        <v>549</v>
      </c>
      <c r="E348" s="7">
        <f t="shared" si="39"/>
        <v>-558.06147769026234</v>
      </c>
      <c r="F348" s="9">
        <f t="shared" si="37"/>
        <v>177687.89790813226</v>
      </c>
    </row>
    <row r="349" spans="1:6" x14ac:dyDescent="0.35">
      <c r="A349" s="14">
        <f t="shared" si="35"/>
        <v>341</v>
      </c>
      <c r="B349" s="9">
        <f t="shared" si="38"/>
        <v>177687.89790813226</v>
      </c>
      <c r="C349" s="9">
        <f t="shared" si="36"/>
        <v>1110.5493619258266</v>
      </c>
      <c r="D349" s="7">
        <f t="shared" si="34"/>
        <v>549</v>
      </c>
      <c r="E349" s="7">
        <f t="shared" si="39"/>
        <v>-561.54936192582659</v>
      </c>
      <c r="F349" s="9">
        <f t="shared" si="37"/>
        <v>178249.4472700581</v>
      </c>
    </row>
    <row r="350" spans="1:6" x14ac:dyDescent="0.35">
      <c r="A350" s="14">
        <f t="shared" si="35"/>
        <v>342</v>
      </c>
      <c r="B350" s="9">
        <f t="shared" si="38"/>
        <v>178249.4472700581</v>
      </c>
      <c r="C350" s="9">
        <f t="shared" si="36"/>
        <v>1114.059045437863</v>
      </c>
      <c r="D350" s="7">
        <f t="shared" si="34"/>
        <v>549</v>
      </c>
      <c r="E350" s="7">
        <f t="shared" si="39"/>
        <v>-565.05904543786301</v>
      </c>
      <c r="F350" s="9">
        <f t="shared" si="37"/>
        <v>178814.50631549596</v>
      </c>
    </row>
    <row r="351" spans="1:6" x14ac:dyDescent="0.35">
      <c r="A351" s="14">
        <f t="shared" si="35"/>
        <v>343</v>
      </c>
      <c r="B351" s="9">
        <f t="shared" si="38"/>
        <v>178814.50631549596</v>
      </c>
      <c r="C351" s="9">
        <f t="shared" si="36"/>
        <v>1117.5906644718498</v>
      </c>
      <c r="D351" s="7">
        <f t="shared" si="34"/>
        <v>549</v>
      </c>
      <c r="E351" s="7">
        <f t="shared" si="39"/>
        <v>-568.59066447184978</v>
      </c>
      <c r="F351" s="9">
        <f t="shared" si="37"/>
        <v>179383.09697996781</v>
      </c>
    </row>
    <row r="352" spans="1:6" x14ac:dyDescent="0.35">
      <c r="A352" s="14">
        <f t="shared" si="35"/>
        <v>344</v>
      </c>
      <c r="B352" s="9">
        <f t="shared" si="38"/>
        <v>179383.09697996781</v>
      </c>
      <c r="C352" s="9">
        <f t="shared" si="36"/>
        <v>1121.1443561247988</v>
      </c>
      <c r="D352" s="7">
        <f t="shared" si="34"/>
        <v>549</v>
      </c>
      <c r="E352" s="7">
        <f t="shared" si="39"/>
        <v>-572.14435612479883</v>
      </c>
      <c r="F352" s="9">
        <f t="shared" si="37"/>
        <v>179955.24133609261</v>
      </c>
    </row>
    <row r="353" spans="1:6" x14ac:dyDescent="0.35">
      <c r="A353" s="14">
        <f t="shared" si="35"/>
        <v>345</v>
      </c>
      <c r="B353" s="9">
        <f t="shared" si="38"/>
        <v>179955.24133609261</v>
      </c>
      <c r="C353" s="9">
        <f t="shared" si="36"/>
        <v>1124.7202583505787</v>
      </c>
      <c r="D353" s="7">
        <f t="shared" si="34"/>
        <v>549</v>
      </c>
      <c r="E353" s="7">
        <f t="shared" si="39"/>
        <v>-575.72025835057866</v>
      </c>
      <c r="F353" s="9">
        <f t="shared" si="37"/>
        <v>180530.96159444319</v>
      </c>
    </row>
    <row r="354" spans="1:6" x14ac:dyDescent="0.35">
      <c r="A354" s="14">
        <f t="shared" si="35"/>
        <v>346</v>
      </c>
      <c r="B354" s="9">
        <f t="shared" si="38"/>
        <v>180530.96159444319</v>
      </c>
      <c r="C354" s="9">
        <f t="shared" si="36"/>
        <v>1128.3185099652699</v>
      </c>
      <c r="D354" s="7">
        <f t="shared" si="34"/>
        <v>549</v>
      </c>
      <c r="E354" s="7">
        <f t="shared" si="39"/>
        <v>-579.31850996526987</v>
      </c>
      <c r="F354" s="9">
        <f t="shared" si="37"/>
        <v>181110.28010440845</v>
      </c>
    </row>
    <row r="355" spans="1:6" x14ac:dyDescent="0.35">
      <c r="A355" s="14">
        <f t="shared" si="35"/>
        <v>347</v>
      </c>
      <c r="B355" s="9">
        <f t="shared" si="38"/>
        <v>181110.28010440845</v>
      </c>
      <c r="C355" s="9">
        <f t="shared" si="36"/>
        <v>1131.9392506525528</v>
      </c>
      <c r="D355" s="7">
        <f t="shared" si="34"/>
        <v>549</v>
      </c>
      <c r="E355" s="7">
        <f t="shared" si="39"/>
        <v>-582.9392506525528</v>
      </c>
      <c r="F355" s="9">
        <f t="shared" si="37"/>
        <v>181693.21935506101</v>
      </c>
    </row>
    <row r="356" spans="1:6" x14ac:dyDescent="0.35">
      <c r="A356" s="14">
        <f t="shared" si="35"/>
        <v>348</v>
      </c>
      <c r="B356" s="9">
        <f t="shared" si="38"/>
        <v>181693.21935506101</v>
      </c>
      <c r="C356" s="9">
        <f t="shared" si="36"/>
        <v>1135.5826209691313</v>
      </c>
      <c r="D356" s="7">
        <f t="shared" si="34"/>
        <v>549</v>
      </c>
      <c r="E356" s="7">
        <f t="shared" si="39"/>
        <v>-586.58262096913131</v>
      </c>
      <c r="F356" s="9">
        <f t="shared" si="37"/>
        <v>182279.80197603014</v>
      </c>
    </row>
    <row r="357" spans="1:6" x14ac:dyDescent="0.35">
      <c r="A357" s="14">
        <f t="shared" si="35"/>
        <v>349</v>
      </c>
      <c r="B357" s="9">
        <f t="shared" si="38"/>
        <v>182279.80197603014</v>
      </c>
      <c r="C357" s="9">
        <f t="shared" si="36"/>
        <v>1139.2487623501884</v>
      </c>
      <c r="D357" s="7">
        <f t="shared" si="34"/>
        <v>549</v>
      </c>
      <c r="E357" s="7">
        <f t="shared" si="39"/>
        <v>-590.24876235018837</v>
      </c>
      <c r="F357" s="9">
        <f t="shared" si="37"/>
        <v>182870.05073838032</v>
      </c>
    </row>
    <row r="358" spans="1:6" x14ac:dyDescent="0.35">
      <c r="A358" s="14">
        <f t="shared" si="35"/>
        <v>350</v>
      </c>
      <c r="B358" s="9">
        <f t="shared" si="38"/>
        <v>182870.05073838032</v>
      </c>
      <c r="C358" s="9">
        <f t="shared" si="36"/>
        <v>1142.9378171148769</v>
      </c>
      <c r="D358" s="7">
        <f t="shared" si="34"/>
        <v>549</v>
      </c>
      <c r="E358" s="7">
        <f t="shared" si="39"/>
        <v>-593.93781711487691</v>
      </c>
      <c r="F358" s="9">
        <f t="shared" si="37"/>
        <v>183463.98855549519</v>
      </c>
    </row>
    <row r="359" spans="1:6" x14ac:dyDescent="0.35">
      <c r="A359" s="14">
        <f t="shared" si="35"/>
        <v>351</v>
      </c>
      <c r="B359" s="9">
        <f t="shared" si="38"/>
        <v>183463.98855549519</v>
      </c>
      <c r="C359" s="9">
        <f t="shared" si="36"/>
        <v>1146.6499284718448</v>
      </c>
      <c r="D359" s="7">
        <f t="shared" si="34"/>
        <v>549</v>
      </c>
      <c r="E359" s="7">
        <f t="shared" si="39"/>
        <v>-597.64992847184476</v>
      </c>
      <c r="F359" s="9">
        <f t="shared" si="37"/>
        <v>184061.63848396705</v>
      </c>
    </row>
    <row r="360" spans="1:6" x14ac:dyDescent="0.35">
      <c r="A360" s="14">
        <f t="shared" si="35"/>
        <v>352</v>
      </c>
      <c r="B360" s="9">
        <f t="shared" si="38"/>
        <v>184061.63848396705</v>
      </c>
      <c r="C360" s="9">
        <f t="shared" si="36"/>
        <v>1150.385240524794</v>
      </c>
      <c r="D360" s="7">
        <f t="shared" si="34"/>
        <v>549</v>
      </c>
      <c r="E360" s="7">
        <f t="shared" si="39"/>
        <v>-601.38524052479397</v>
      </c>
      <c r="F360" s="9">
        <f t="shared" si="37"/>
        <v>184663.02372449185</v>
      </c>
    </row>
    <row r="361" spans="1:6" x14ac:dyDescent="0.35">
      <c r="A361" s="14">
        <f t="shared" si="35"/>
        <v>353</v>
      </c>
      <c r="B361" s="9">
        <f t="shared" si="38"/>
        <v>184663.02372449185</v>
      </c>
      <c r="C361" s="9">
        <f t="shared" si="36"/>
        <v>1154.1438982780739</v>
      </c>
      <c r="D361" s="7">
        <f t="shared" si="34"/>
        <v>549</v>
      </c>
      <c r="E361" s="7">
        <f t="shared" si="39"/>
        <v>-605.14389827807395</v>
      </c>
      <c r="F361" s="9">
        <f t="shared" si="37"/>
        <v>185268.16762276992</v>
      </c>
    </row>
    <row r="362" spans="1:6" x14ac:dyDescent="0.35">
      <c r="A362" s="14">
        <f t="shared" si="35"/>
        <v>354</v>
      </c>
      <c r="B362" s="9">
        <f t="shared" si="38"/>
        <v>185268.16762276992</v>
      </c>
      <c r="C362" s="9">
        <f t="shared" si="36"/>
        <v>1157.9260476423119</v>
      </c>
      <c r="D362" s="7">
        <f t="shared" si="34"/>
        <v>549</v>
      </c>
      <c r="E362" s="7">
        <f t="shared" si="39"/>
        <v>-608.92604764231191</v>
      </c>
      <c r="F362" s="9">
        <f t="shared" si="37"/>
        <v>185877.09367041223</v>
      </c>
    </row>
    <row r="363" spans="1:6" x14ac:dyDescent="0.35">
      <c r="A363" s="14">
        <f t="shared" si="35"/>
        <v>355</v>
      </c>
      <c r="B363" s="9">
        <f t="shared" si="38"/>
        <v>185877.09367041223</v>
      </c>
      <c r="C363" s="9">
        <f t="shared" si="36"/>
        <v>1161.7318354400763</v>
      </c>
      <c r="D363" s="7">
        <f t="shared" si="34"/>
        <v>549</v>
      </c>
      <c r="E363" s="7">
        <f t="shared" si="39"/>
        <v>-612.73183544007634</v>
      </c>
      <c r="F363" s="9">
        <f t="shared" si="37"/>
        <v>186489.82550585229</v>
      </c>
    </row>
    <row r="364" spans="1:6" x14ac:dyDescent="0.35">
      <c r="A364" s="14">
        <f t="shared" si="35"/>
        <v>356</v>
      </c>
      <c r="B364" s="9">
        <f t="shared" si="38"/>
        <v>186489.82550585229</v>
      </c>
      <c r="C364" s="9">
        <f t="shared" si="36"/>
        <v>1165.5614094115767</v>
      </c>
      <c r="D364" s="7">
        <f t="shared" si="34"/>
        <v>549</v>
      </c>
      <c r="E364" s="7">
        <f t="shared" si="39"/>
        <v>-616.56140941157673</v>
      </c>
      <c r="F364" s="9">
        <f t="shared" si="37"/>
        <v>187106.38691526387</v>
      </c>
    </row>
    <row r="365" spans="1:6" x14ac:dyDescent="0.35">
      <c r="A365" s="14">
        <f t="shared" si="35"/>
        <v>357</v>
      </c>
      <c r="B365" s="9">
        <f t="shared" si="38"/>
        <v>187106.38691526387</v>
      </c>
      <c r="C365" s="9">
        <f t="shared" si="36"/>
        <v>1169.4149182203992</v>
      </c>
      <c r="D365" s="7">
        <f t="shared" si="34"/>
        <v>549</v>
      </c>
      <c r="E365" s="7">
        <f t="shared" si="39"/>
        <v>-620.41491822039916</v>
      </c>
      <c r="F365" s="9">
        <f t="shared" si="37"/>
        <v>187726.80183348426</v>
      </c>
    </row>
    <row r="366" spans="1:6" x14ac:dyDescent="0.35">
      <c r="A366" s="14">
        <f t="shared" si="35"/>
        <v>358</v>
      </c>
      <c r="B366" s="9">
        <f t="shared" si="38"/>
        <v>187726.80183348426</v>
      </c>
      <c r="C366" s="9">
        <f t="shared" si="36"/>
        <v>1173.2925114592765</v>
      </c>
      <c r="D366" s="7">
        <f t="shared" si="34"/>
        <v>549</v>
      </c>
      <c r="E366" s="7">
        <f t="shared" si="39"/>
        <v>-624.29251145927651</v>
      </c>
      <c r="F366" s="9">
        <f t="shared" si="37"/>
        <v>188351.09434494353</v>
      </c>
    </row>
    <row r="367" spans="1:6" x14ac:dyDescent="0.35">
      <c r="A367" s="14">
        <f t="shared" si="35"/>
        <v>359</v>
      </c>
      <c r="B367" s="9">
        <f t="shared" si="38"/>
        <v>188351.09434494353</v>
      </c>
      <c r="C367" s="9">
        <f t="shared" si="36"/>
        <v>1177.194339655897</v>
      </c>
      <c r="D367" s="7">
        <f t="shared" si="34"/>
        <v>549</v>
      </c>
      <c r="E367" s="7">
        <f t="shared" si="39"/>
        <v>-628.19433965589701</v>
      </c>
      <c r="F367" s="9">
        <f t="shared" si="37"/>
        <v>188979.28868459942</v>
      </c>
    </row>
    <row r="368" spans="1:6" x14ac:dyDescent="0.35">
      <c r="A368" s="14">
        <f t="shared" si="35"/>
        <v>360</v>
      </c>
      <c r="B368" s="9">
        <f t="shared" si="38"/>
        <v>188979.28868459942</v>
      </c>
      <c r="C368" s="9">
        <f t="shared" si="36"/>
        <v>1181.1205542787463</v>
      </c>
      <c r="D368" s="7">
        <f t="shared" si="34"/>
        <v>549</v>
      </c>
      <c r="E368" s="7">
        <f t="shared" si="39"/>
        <v>-632.12055427874634</v>
      </c>
      <c r="F368" s="9">
        <f t="shared" si="37"/>
        <v>189611.40923887817</v>
      </c>
    </row>
    <row r="369" spans="1:6" x14ac:dyDescent="0.35">
      <c r="A369"/>
      <c r="B369"/>
      <c r="C369"/>
      <c r="D369"/>
      <c r="E369"/>
      <c r="F369"/>
    </row>
    <row r="370" spans="1:6" x14ac:dyDescent="0.35">
      <c r="A370"/>
      <c r="B370"/>
      <c r="C370"/>
      <c r="D370"/>
      <c r="E370"/>
      <c r="F370"/>
    </row>
    <row r="371" spans="1:6" x14ac:dyDescent="0.35">
      <c r="A371"/>
      <c r="B371"/>
      <c r="C371"/>
      <c r="D371"/>
      <c r="E371"/>
      <c r="F371"/>
    </row>
    <row r="372" spans="1:6" x14ac:dyDescent="0.35">
      <c r="A372"/>
      <c r="B372"/>
      <c r="C372"/>
      <c r="D372"/>
      <c r="E372"/>
      <c r="F372"/>
    </row>
    <row r="373" spans="1:6" x14ac:dyDescent="0.35">
      <c r="A373"/>
      <c r="B373"/>
      <c r="C373"/>
      <c r="D373"/>
      <c r="E373"/>
      <c r="F373"/>
    </row>
    <row r="374" spans="1:6" x14ac:dyDescent="0.35">
      <c r="A374"/>
      <c r="B374"/>
      <c r="C374"/>
      <c r="D374"/>
      <c r="E374"/>
      <c r="F374"/>
    </row>
    <row r="375" spans="1:6" x14ac:dyDescent="0.35">
      <c r="A375"/>
      <c r="B375"/>
      <c r="C375"/>
      <c r="D375"/>
      <c r="E375"/>
      <c r="F375"/>
    </row>
    <row r="376" spans="1:6" x14ac:dyDescent="0.35">
      <c r="A376"/>
      <c r="B376"/>
      <c r="C376"/>
      <c r="D376"/>
      <c r="E376"/>
      <c r="F376"/>
    </row>
    <row r="377" spans="1:6" x14ac:dyDescent="0.35">
      <c r="A377"/>
      <c r="B377"/>
      <c r="C377"/>
      <c r="D377"/>
      <c r="E377"/>
      <c r="F377"/>
    </row>
    <row r="378" spans="1:6" x14ac:dyDescent="0.35">
      <c r="A378"/>
      <c r="B378"/>
      <c r="C378"/>
      <c r="D378"/>
      <c r="E378"/>
      <c r="F378"/>
    </row>
    <row r="379" spans="1:6" x14ac:dyDescent="0.35">
      <c r="A379"/>
      <c r="B379"/>
      <c r="C379"/>
      <c r="D379"/>
      <c r="E379"/>
      <c r="F379"/>
    </row>
    <row r="380" spans="1:6" x14ac:dyDescent="0.35">
      <c r="A380"/>
      <c r="B380"/>
      <c r="C380"/>
      <c r="D380"/>
      <c r="E380"/>
      <c r="F380"/>
    </row>
    <row r="381" spans="1:6" x14ac:dyDescent="0.35">
      <c r="A381"/>
      <c r="B381"/>
      <c r="C381"/>
      <c r="D381"/>
      <c r="E381"/>
      <c r="F381"/>
    </row>
    <row r="382" spans="1:6" x14ac:dyDescent="0.35">
      <c r="A382"/>
      <c r="B382"/>
      <c r="C382"/>
      <c r="D382"/>
      <c r="E382"/>
      <c r="F382"/>
    </row>
    <row r="383" spans="1:6" x14ac:dyDescent="0.35">
      <c r="A383"/>
      <c r="B383"/>
      <c r="C383"/>
      <c r="D383"/>
      <c r="E383"/>
      <c r="F383"/>
    </row>
    <row r="384" spans="1:6" x14ac:dyDescent="0.35">
      <c r="A384"/>
      <c r="B384"/>
      <c r="C384"/>
      <c r="D384"/>
      <c r="E384"/>
      <c r="F384"/>
    </row>
    <row r="385" spans="1:6" x14ac:dyDescent="0.35">
      <c r="A385"/>
      <c r="B385"/>
      <c r="C385"/>
      <c r="D385"/>
      <c r="E385"/>
      <c r="F385"/>
    </row>
    <row r="386" spans="1:6" x14ac:dyDescent="0.35">
      <c r="A386"/>
      <c r="B386"/>
      <c r="C386"/>
      <c r="D386"/>
      <c r="E386"/>
      <c r="F386"/>
    </row>
    <row r="387" spans="1:6" x14ac:dyDescent="0.35">
      <c r="A387"/>
      <c r="B387"/>
      <c r="C387"/>
      <c r="D387"/>
      <c r="E387"/>
      <c r="F387"/>
    </row>
    <row r="388" spans="1:6" x14ac:dyDescent="0.35">
      <c r="A388"/>
      <c r="B388"/>
      <c r="C388"/>
      <c r="D388"/>
      <c r="E388"/>
      <c r="F388"/>
    </row>
    <row r="389" spans="1:6" x14ac:dyDescent="0.35">
      <c r="A389"/>
      <c r="B389"/>
      <c r="C389"/>
      <c r="D389"/>
      <c r="E389"/>
      <c r="F389"/>
    </row>
    <row r="390" spans="1:6" x14ac:dyDescent="0.35">
      <c r="A390"/>
      <c r="B390"/>
      <c r="C390"/>
      <c r="D390"/>
      <c r="E390"/>
      <c r="F390"/>
    </row>
    <row r="391" spans="1:6" x14ac:dyDescent="0.35">
      <c r="A391"/>
      <c r="B391"/>
      <c r="C391"/>
      <c r="D391"/>
      <c r="E391"/>
      <c r="F391"/>
    </row>
    <row r="392" spans="1:6" x14ac:dyDescent="0.35">
      <c r="A392"/>
      <c r="B392"/>
      <c r="C392"/>
      <c r="D392"/>
      <c r="E392"/>
      <c r="F392"/>
    </row>
    <row r="393" spans="1:6" x14ac:dyDescent="0.35">
      <c r="A393"/>
      <c r="B393"/>
      <c r="C393"/>
      <c r="D393"/>
      <c r="E393"/>
      <c r="F393"/>
    </row>
    <row r="394" spans="1:6" x14ac:dyDescent="0.35">
      <c r="A394"/>
      <c r="B394"/>
      <c r="C394"/>
      <c r="D394"/>
      <c r="E394"/>
      <c r="F394"/>
    </row>
    <row r="395" spans="1:6" x14ac:dyDescent="0.35">
      <c r="A395"/>
      <c r="B395"/>
      <c r="C395"/>
      <c r="D395"/>
      <c r="E395"/>
      <c r="F395"/>
    </row>
    <row r="396" spans="1:6" x14ac:dyDescent="0.35">
      <c r="A396"/>
      <c r="B396"/>
      <c r="C396"/>
      <c r="D396"/>
      <c r="E396"/>
      <c r="F396"/>
    </row>
    <row r="397" spans="1:6" x14ac:dyDescent="0.35">
      <c r="A397"/>
      <c r="B397"/>
      <c r="C397"/>
      <c r="D397"/>
      <c r="E397"/>
      <c r="F397"/>
    </row>
    <row r="398" spans="1:6" x14ac:dyDescent="0.35">
      <c r="A398"/>
      <c r="B398"/>
      <c r="C398"/>
      <c r="D398"/>
      <c r="E398"/>
      <c r="F398"/>
    </row>
    <row r="399" spans="1:6" x14ac:dyDescent="0.35">
      <c r="A399"/>
      <c r="B399"/>
      <c r="C399"/>
      <c r="D399"/>
      <c r="E399"/>
      <c r="F399"/>
    </row>
    <row r="400" spans="1:6" x14ac:dyDescent="0.35">
      <c r="A400"/>
      <c r="B400"/>
      <c r="C400"/>
      <c r="D400"/>
      <c r="E400"/>
      <c r="F400"/>
    </row>
    <row r="401" spans="1:6" x14ac:dyDescent="0.35">
      <c r="A401"/>
      <c r="B401"/>
      <c r="C401"/>
      <c r="D401"/>
      <c r="E401"/>
      <c r="F401"/>
    </row>
    <row r="402" spans="1:6" x14ac:dyDescent="0.35">
      <c r="A402"/>
      <c r="B402"/>
      <c r="C402"/>
      <c r="D402"/>
      <c r="E402"/>
      <c r="F402"/>
    </row>
    <row r="403" spans="1:6" x14ac:dyDescent="0.35">
      <c r="A403"/>
      <c r="B403"/>
      <c r="C403"/>
      <c r="D403"/>
      <c r="E403"/>
      <c r="F403"/>
    </row>
    <row r="404" spans="1:6" x14ac:dyDescent="0.35">
      <c r="A404"/>
      <c r="B404"/>
      <c r="C404"/>
      <c r="D404"/>
      <c r="E404"/>
      <c r="F404"/>
    </row>
    <row r="405" spans="1:6" x14ac:dyDescent="0.35">
      <c r="A405"/>
      <c r="B405"/>
      <c r="C405"/>
      <c r="D405"/>
      <c r="E405"/>
      <c r="F405"/>
    </row>
    <row r="406" spans="1:6" x14ac:dyDescent="0.35">
      <c r="A406"/>
      <c r="B406"/>
      <c r="C406"/>
      <c r="D406"/>
      <c r="E406"/>
      <c r="F406"/>
    </row>
    <row r="407" spans="1:6" x14ac:dyDescent="0.35">
      <c r="A407"/>
      <c r="B407"/>
      <c r="C407"/>
      <c r="D407"/>
      <c r="E407"/>
      <c r="F407"/>
    </row>
    <row r="408" spans="1:6" x14ac:dyDescent="0.35">
      <c r="A408"/>
      <c r="B408"/>
      <c r="C408"/>
      <c r="D408"/>
      <c r="E408"/>
      <c r="F408"/>
    </row>
    <row r="409" spans="1:6" x14ac:dyDescent="0.35">
      <c r="A409"/>
      <c r="B409"/>
      <c r="C409"/>
      <c r="D409"/>
      <c r="E409"/>
      <c r="F409"/>
    </row>
    <row r="410" spans="1:6" x14ac:dyDescent="0.35">
      <c r="A410"/>
      <c r="B410"/>
      <c r="C410"/>
      <c r="D410"/>
      <c r="E410"/>
      <c r="F410"/>
    </row>
    <row r="411" spans="1:6" x14ac:dyDescent="0.35">
      <c r="A411"/>
      <c r="B411"/>
      <c r="C411"/>
      <c r="D411"/>
      <c r="E411"/>
      <c r="F411"/>
    </row>
    <row r="412" spans="1:6" x14ac:dyDescent="0.35">
      <c r="A412"/>
      <c r="B412"/>
      <c r="C412"/>
      <c r="D412"/>
      <c r="E412"/>
      <c r="F412"/>
    </row>
    <row r="413" spans="1:6" x14ac:dyDescent="0.35">
      <c r="A413"/>
      <c r="B413"/>
      <c r="C413"/>
      <c r="D413"/>
      <c r="E413"/>
      <c r="F413"/>
    </row>
    <row r="414" spans="1:6" x14ac:dyDescent="0.35">
      <c r="A414"/>
      <c r="B414"/>
      <c r="C414"/>
      <c r="D414"/>
      <c r="E414"/>
      <c r="F414"/>
    </row>
    <row r="415" spans="1:6" x14ac:dyDescent="0.35">
      <c r="A415"/>
      <c r="B415"/>
      <c r="C415"/>
      <c r="D415"/>
      <c r="E415"/>
      <c r="F415"/>
    </row>
    <row r="416" spans="1:6" x14ac:dyDescent="0.35">
      <c r="A416"/>
      <c r="B416"/>
      <c r="C416"/>
      <c r="D416"/>
      <c r="E416"/>
      <c r="F416"/>
    </row>
    <row r="417" spans="1:6" x14ac:dyDescent="0.35">
      <c r="A417"/>
      <c r="B417"/>
      <c r="C417"/>
      <c r="D417"/>
      <c r="E417"/>
      <c r="F417"/>
    </row>
    <row r="418" spans="1:6" x14ac:dyDescent="0.35">
      <c r="A418"/>
      <c r="B418"/>
      <c r="C418"/>
      <c r="D418"/>
      <c r="E418"/>
      <c r="F418"/>
    </row>
    <row r="419" spans="1:6" x14ac:dyDescent="0.35">
      <c r="A419"/>
      <c r="B419"/>
      <c r="C419"/>
      <c r="D419"/>
      <c r="E419"/>
      <c r="F419"/>
    </row>
    <row r="420" spans="1:6" x14ac:dyDescent="0.35">
      <c r="A420"/>
      <c r="B420"/>
      <c r="C420"/>
      <c r="D420"/>
      <c r="E420"/>
      <c r="F420"/>
    </row>
    <row r="421" spans="1:6" x14ac:dyDescent="0.35">
      <c r="A421"/>
      <c r="B421"/>
      <c r="C421"/>
      <c r="D421"/>
      <c r="E421"/>
      <c r="F421"/>
    </row>
    <row r="422" spans="1:6" x14ac:dyDescent="0.35">
      <c r="A422"/>
      <c r="B422"/>
      <c r="C422"/>
      <c r="D422"/>
      <c r="E422"/>
      <c r="F422"/>
    </row>
    <row r="423" spans="1:6" x14ac:dyDescent="0.35">
      <c r="A423"/>
      <c r="B423"/>
      <c r="C423"/>
      <c r="D423"/>
      <c r="E423"/>
      <c r="F423"/>
    </row>
    <row r="424" spans="1:6" x14ac:dyDescent="0.35">
      <c r="A424"/>
      <c r="B424"/>
      <c r="C424"/>
      <c r="D424"/>
      <c r="E424"/>
      <c r="F424"/>
    </row>
    <row r="425" spans="1:6" x14ac:dyDescent="0.35">
      <c r="A425"/>
      <c r="B425"/>
      <c r="C425"/>
      <c r="D425"/>
      <c r="E425"/>
      <c r="F425"/>
    </row>
    <row r="426" spans="1:6" x14ac:dyDescent="0.35">
      <c r="A426"/>
      <c r="B426"/>
      <c r="C426"/>
      <c r="D426"/>
      <c r="E426"/>
      <c r="F426"/>
    </row>
    <row r="427" spans="1:6" x14ac:dyDescent="0.35">
      <c r="A427"/>
      <c r="B427"/>
      <c r="C427"/>
      <c r="D427"/>
      <c r="E427"/>
      <c r="F427"/>
    </row>
    <row r="428" spans="1:6" x14ac:dyDescent="0.35">
      <c r="A428"/>
      <c r="B428"/>
      <c r="C428"/>
      <c r="D428"/>
      <c r="E428"/>
      <c r="F428"/>
    </row>
    <row r="429" spans="1:6" x14ac:dyDescent="0.35">
      <c r="A429"/>
      <c r="B429"/>
      <c r="C429"/>
      <c r="D429"/>
      <c r="E429"/>
      <c r="F429"/>
    </row>
    <row r="430" spans="1:6" x14ac:dyDescent="0.35">
      <c r="A430"/>
      <c r="B430"/>
      <c r="C430"/>
      <c r="D430"/>
      <c r="E430"/>
      <c r="F430"/>
    </row>
    <row r="431" spans="1:6" x14ac:dyDescent="0.35">
      <c r="A431"/>
      <c r="B431"/>
      <c r="C431"/>
      <c r="D431"/>
      <c r="E431"/>
      <c r="F431"/>
    </row>
    <row r="432" spans="1:6" x14ac:dyDescent="0.35">
      <c r="A432"/>
      <c r="B432"/>
      <c r="C432"/>
      <c r="D432"/>
      <c r="E432"/>
      <c r="F432"/>
    </row>
    <row r="433" spans="1:6" x14ac:dyDescent="0.35">
      <c r="A433"/>
      <c r="B433"/>
      <c r="C433"/>
      <c r="D433"/>
      <c r="E433"/>
      <c r="F433"/>
    </row>
    <row r="434" spans="1:6" x14ac:dyDescent="0.35">
      <c r="A434"/>
      <c r="B434"/>
      <c r="C434"/>
      <c r="D434"/>
      <c r="E434"/>
      <c r="F434"/>
    </row>
    <row r="435" spans="1:6" x14ac:dyDescent="0.35">
      <c r="A435"/>
      <c r="B435"/>
      <c r="C435"/>
      <c r="D435"/>
      <c r="E435"/>
      <c r="F435"/>
    </row>
    <row r="436" spans="1:6" x14ac:dyDescent="0.35">
      <c r="A436"/>
      <c r="B436"/>
      <c r="C436"/>
      <c r="D436"/>
      <c r="E436"/>
      <c r="F436"/>
    </row>
    <row r="437" spans="1:6" x14ac:dyDescent="0.35">
      <c r="A437"/>
      <c r="B437"/>
      <c r="C437"/>
      <c r="D437"/>
      <c r="E437"/>
      <c r="F437"/>
    </row>
    <row r="438" spans="1:6" x14ac:dyDescent="0.35">
      <c r="A438"/>
      <c r="B438"/>
      <c r="C438"/>
      <c r="D438"/>
      <c r="E438"/>
      <c r="F438"/>
    </row>
    <row r="439" spans="1:6" x14ac:dyDescent="0.35">
      <c r="A439"/>
      <c r="B439"/>
      <c r="C439"/>
      <c r="D439"/>
      <c r="E439"/>
      <c r="F439"/>
    </row>
    <row r="440" spans="1:6" x14ac:dyDescent="0.35">
      <c r="A440"/>
      <c r="B440"/>
      <c r="C440"/>
      <c r="D440"/>
      <c r="E440"/>
      <c r="F440"/>
    </row>
    <row r="441" spans="1:6" x14ac:dyDescent="0.35">
      <c r="A441"/>
      <c r="B441"/>
      <c r="C441"/>
      <c r="D441"/>
      <c r="E441"/>
      <c r="F441"/>
    </row>
    <row r="442" spans="1:6" x14ac:dyDescent="0.35">
      <c r="A442"/>
      <c r="B442"/>
      <c r="C442"/>
      <c r="D442"/>
      <c r="E442"/>
      <c r="F442"/>
    </row>
    <row r="443" spans="1:6" x14ac:dyDescent="0.35">
      <c r="A443"/>
      <c r="B443"/>
      <c r="C443"/>
      <c r="D443"/>
      <c r="E443"/>
      <c r="F443"/>
    </row>
    <row r="444" spans="1:6" x14ac:dyDescent="0.35">
      <c r="A444"/>
      <c r="B444"/>
      <c r="C444"/>
      <c r="D444"/>
      <c r="E444"/>
      <c r="F444"/>
    </row>
    <row r="445" spans="1:6" x14ac:dyDescent="0.35">
      <c r="A445"/>
      <c r="B445"/>
      <c r="C445"/>
      <c r="D445"/>
      <c r="E445"/>
      <c r="F445"/>
    </row>
    <row r="446" spans="1:6" x14ac:dyDescent="0.35">
      <c r="A446"/>
      <c r="B446"/>
      <c r="C446"/>
      <c r="D446"/>
      <c r="E446"/>
      <c r="F446"/>
    </row>
    <row r="447" spans="1:6" x14ac:dyDescent="0.35">
      <c r="A447"/>
      <c r="B447"/>
      <c r="C447"/>
      <c r="D447"/>
      <c r="E447"/>
      <c r="F447"/>
    </row>
    <row r="448" spans="1:6" x14ac:dyDescent="0.35">
      <c r="A448"/>
      <c r="B448"/>
      <c r="C448"/>
      <c r="D448"/>
      <c r="E448"/>
      <c r="F448"/>
    </row>
    <row r="449" spans="1:6" x14ac:dyDescent="0.35">
      <c r="A449"/>
      <c r="B449"/>
      <c r="C449"/>
      <c r="D449"/>
      <c r="E449"/>
      <c r="F449"/>
    </row>
    <row r="450" spans="1:6" x14ac:dyDescent="0.35">
      <c r="A450"/>
      <c r="B450"/>
      <c r="C450"/>
      <c r="D450"/>
      <c r="E450"/>
      <c r="F450"/>
    </row>
    <row r="451" spans="1:6" x14ac:dyDescent="0.35">
      <c r="A451"/>
      <c r="B451"/>
      <c r="C451"/>
      <c r="D451"/>
      <c r="E451"/>
      <c r="F451"/>
    </row>
    <row r="452" spans="1:6" x14ac:dyDescent="0.35">
      <c r="A452"/>
      <c r="B452"/>
      <c r="C452"/>
      <c r="D452"/>
      <c r="E452"/>
      <c r="F452"/>
    </row>
    <row r="453" spans="1:6" x14ac:dyDescent="0.35">
      <c r="A453"/>
      <c r="B453"/>
      <c r="C453"/>
      <c r="D453"/>
      <c r="E453"/>
      <c r="F453"/>
    </row>
    <row r="454" spans="1:6" x14ac:dyDescent="0.35">
      <c r="A454"/>
      <c r="B454"/>
      <c r="C454"/>
      <c r="D454"/>
      <c r="E454"/>
      <c r="F454"/>
    </row>
    <row r="455" spans="1:6" x14ac:dyDescent="0.35">
      <c r="A455"/>
      <c r="B455"/>
      <c r="C455"/>
      <c r="D455"/>
      <c r="E455"/>
      <c r="F455"/>
    </row>
    <row r="456" spans="1:6" x14ac:dyDescent="0.35">
      <c r="A456"/>
      <c r="B456"/>
      <c r="C456"/>
      <c r="D456"/>
      <c r="E456"/>
      <c r="F456"/>
    </row>
    <row r="457" spans="1:6" x14ac:dyDescent="0.35">
      <c r="A457"/>
      <c r="B457"/>
      <c r="C457"/>
      <c r="D457"/>
      <c r="E457"/>
      <c r="F457"/>
    </row>
    <row r="458" spans="1:6" x14ac:dyDescent="0.35">
      <c r="A458"/>
      <c r="B458"/>
      <c r="C458"/>
      <c r="D458"/>
      <c r="E458"/>
      <c r="F458"/>
    </row>
    <row r="459" spans="1:6" x14ac:dyDescent="0.35">
      <c r="A459"/>
      <c r="B459"/>
      <c r="C459"/>
      <c r="D459"/>
      <c r="E459"/>
      <c r="F459"/>
    </row>
    <row r="460" spans="1:6" x14ac:dyDescent="0.35">
      <c r="A460"/>
      <c r="B460"/>
      <c r="C460"/>
      <c r="D460"/>
      <c r="E460"/>
      <c r="F460"/>
    </row>
    <row r="461" spans="1:6" x14ac:dyDescent="0.35">
      <c r="A461"/>
      <c r="B461"/>
      <c r="C461"/>
      <c r="D461"/>
      <c r="E461"/>
      <c r="F461"/>
    </row>
    <row r="462" spans="1:6" x14ac:dyDescent="0.35">
      <c r="A462"/>
      <c r="B462"/>
      <c r="C462"/>
      <c r="D462"/>
      <c r="E462"/>
      <c r="F462"/>
    </row>
    <row r="463" spans="1:6" x14ac:dyDescent="0.35">
      <c r="A463"/>
      <c r="B463"/>
      <c r="C463"/>
      <c r="D463"/>
      <c r="E463"/>
      <c r="F463"/>
    </row>
    <row r="464" spans="1:6" x14ac:dyDescent="0.35">
      <c r="A464"/>
      <c r="B464"/>
      <c r="C464"/>
      <c r="D464"/>
      <c r="E464"/>
      <c r="F464"/>
    </row>
    <row r="465" spans="1:6" x14ac:dyDescent="0.35">
      <c r="A465"/>
      <c r="B465"/>
      <c r="C465"/>
      <c r="D465"/>
      <c r="E465"/>
      <c r="F465"/>
    </row>
    <row r="466" spans="1:6" x14ac:dyDescent="0.35">
      <c r="A466"/>
      <c r="B466"/>
      <c r="C466"/>
      <c r="D466"/>
      <c r="E466"/>
      <c r="F466"/>
    </row>
    <row r="467" spans="1:6" x14ac:dyDescent="0.35">
      <c r="A467"/>
      <c r="B467"/>
      <c r="C467"/>
      <c r="D467"/>
      <c r="E467"/>
      <c r="F467"/>
    </row>
    <row r="468" spans="1:6" x14ac:dyDescent="0.35">
      <c r="A468"/>
      <c r="B468"/>
      <c r="C468"/>
      <c r="D468"/>
      <c r="E468"/>
      <c r="F468"/>
    </row>
    <row r="469" spans="1:6" x14ac:dyDescent="0.35">
      <c r="A469"/>
      <c r="B469"/>
      <c r="C469"/>
      <c r="D469"/>
      <c r="E469"/>
      <c r="F469"/>
    </row>
    <row r="470" spans="1:6" x14ac:dyDescent="0.35">
      <c r="A470"/>
      <c r="B470"/>
      <c r="C470"/>
      <c r="D470"/>
      <c r="E470"/>
      <c r="F470"/>
    </row>
    <row r="471" spans="1:6" x14ac:dyDescent="0.35">
      <c r="A471"/>
      <c r="B471"/>
      <c r="C471"/>
      <c r="D471"/>
      <c r="E471"/>
      <c r="F471"/>
    </row>
    <row r="472" spans="1:6" x14ac:dyDescent="0.35">
      <c r="A472"/>
      <c r="B472"/>
      <c r="C472"/>
      <c r="D472"/>
      <c r="E472"/>
      <c r="F472"/>
    </row>
    <row r="473" spans="1:6" x14ac:dyDescent="0.35">
      <c r="A473"/>
      <c r="B473"/>
      <c r="C473"/>
      <c r="D473"/>
      <c r="E473"/>
      <c r="F473"/>
    </row>
    <row r="474" spans="1:6" x14ac:dyDescent="0.35">
      <c r="A474"/>
      <c r="B474"/>
      <c r="C474"/>
      <c r="D474"/>
      <c r="E474"/>
      <c r="F474"/>
    </row>
    <row r="475" spans="1:6" x14ac:dyDescent="0.35">
      <c r="A475"/>
      <c r="B475"/>
      <c r="C475"/>
      <c r="D475"/>
      <c r="E475"/>
      <c r="F475"/>
    </row>
    <row r="476" spans="1:6" x14ac:dyDescent="0.35">
      <c r="A476"/>
      <c r="B476"/>
      <c r="C476"/>
      <c r="D476"/>
      <c r="E476"/>
      <c r="F476"/>
    </row>
    <row r="477" spans="1:6" x14ac:dyDescent="0.35">
      <c r="A477"/>
      <c r="B477"/>
      <c r="C477"/>
      <c r="D477"/>
      <c r="E477"/>
      <c r="F477"/>
    </row>
    <row r="478" spans="1:6" x14ac:dyDescent="0.35">
      <c r="A478"/>
      <c r="B478"/>
      <c r="C478"/>
      <c r="D478"/>
      <c r="E478"/>
      <c r="F478"/>
    </row>
    <row r="479" spans="1:6" x14ac:dyDescent="0.35">
      <c r="A479"/>
      <c r="B479"/>
      <c r="C479"/>
      <c r="D479"/>
      <c r="E479"/>
      <c r="F479"/>
    </row>
    <row r="480" spans="1:6" x14ac:dyDescent="0.35">
      <c r="A480"/>
      <c r="B480"/>
      <c r="C480"/>
      <c r="D480"/>
      <c r="E480"/>
      <c r="F480"/>
    </row>
    <row r="481" spans="1:6" x14ac:dyDescent="0.35">
      <c r="A481"/>
      <c r="B481"/>
      <c r="C481"/>
      <c r="D481"/>
      <c r="E481"/>
      <c r="F481"/>
    </row>
    <row r="482" spans="1:6" x14ac:dyDescent="0.35">
      <c r="A482"/>
      <c r="B482"/>
      <c r="C482"/>
      <c r="D482"/>
      <c r="E482"/>
      <c r="F482"/>
    </row>
    <row r="483" spans="1:6" x14ac:dyDescent="0.35">
      <c r="A483"/>
      <c r="B483"/>
      <c r="C483"/>
      <c r="D483"/>
      <c r="E483"/>
      <c r="F483"/>
    </row>
    <row r="484" spans="1:6" x14ac:dyDescent="0.35">
      <c r="A484"/>
      <c r="B484"/>
      <c r="C484"/>
      <c r="D484"/>
      <c r="E484"/>
      <c r="F484"/>
    </row>
    <row r="485" spans="1:6" x14ac:dyDescent="0.35">
      <c r="A485"/>
      <c r="B485"/>
      <c r="C485"/>
      <c r="D485"/>
      <c r="E485"/>
      <c r="F485"/>
    </row>
    <row r="486" spans="1:6" x14ac:dyDescent="0.35">
      <c r="A486"/>
      <c r="B486"/>
      <c r="C486"/>
      <c r="D486"/>
      <c r="E486"/>
      <c r="F486"/>
    </row>
    <row r="487" spans="1:6" x14ac:dyDescent="0.35">
      <c r="A487"/>
      <c r="B487"/>
      <c r="C487"/>
      <c r="D487"/>
      <c r="E487"/>
      <c r="F487"/>
    </row>
    <row r="488" spans="1:6" x14ac:dyDescent="0.35">
      <c r="A488"/>
      <c r="B488"/>
      <c r="C488"/>
      <c r="D488"/>
      <c r="E488"/>
      <c r="F488"/>
    </row>
    <row r="489" spans="1:6" x14ac:dyDescent="0.35">
      <c r="A489"/>
      <c r="B489"/>
      <c r="C489"/>
      <c r="D489"/>
      <c r="E489"/>
      <c r="F489"/>
    </row>
    <row r="490" spans="1:6" x14ac:dyDescent="0.35">
      <c r="A490"/>
      <c r="B490"/>
      <c r="C490"/>
      <c r="D490"/>
      <c r="E490"/>
      <c r="F490"/>
    </row>
    <row r="491" spans="1:6" x14ac:dyDescent="0.35">
      <c r="A491"/>
      <c r="B491"/>
      <c r="C491"/>
      <c r="D491"/>
      <c r="E491"/>
      <c r="F491"/>
    </row>
    <row r="492" spans="1:6" x14ac:dyDescent="0.35">
      <c r="A492"/>
      <c r="B492"/>
      <c r="C492"/>
      <c r="D492"/>
      <c r="E492"/>
      <c r="F492"/>
    </row>
    <row r="493" spans="1:6" x14ac:dyDescent="0.35">
      <c r="A493"/>
      <c r="B493"/>
      <c r="C493"/>
      <c r="D493"/>
      <c r="E493"/>
      <c r="F493"/>
    </row>
    <row r="494" spans="1:6" x14ac:dyDescent="0.35">
      <c r="A494"/>
      <c r="B494"/>
      <c r="C494"/>
      <c r="D494"/>
      <c r="E494"/>
      <c r="F494"/>
    </row>
    <row r="495" spans="1:6" x14ac:dyDescent="0.35">
      <c r="A495"/>
      <c r="B495"/>
      <c r="C495"/>
      <c r="D495"/>
      <c r="E495"/>
      <c r="F495"/>
    </row>
    <row r="496" spans="1:6" x14ac:dyDescent="0.35">
      <c r="A496"/>
      <c r="B496"/>
      <c r="C496"/>
      <c r="D496"/>
      <c r="E496"/>
      <c r="F496"/>
    </row>
    <row r="497" spans="1:6" x14ac:dyDescent="0.35">
      <c r="A497"/>
      <c r="B497"/>
      <c r="C497"/>
      <c r="D497"/>
      <c r="E497"/>
      <c r="F497"/>
    </row>
    <row r="498" spans="1:6" x14ac:dyDescent="0.35">
      <c r="A498"/>
      <c r="B498"/>
      <c r="C498"/>
      <c r="D498"/>
      <c r="E498"/>
      <c r="F498"/>
    </row>
    <row r="499" spans="1:6" x14ac:dyDescent="0.35">
      <c r="A499"/>
      <c r="B499"/>
      <c r="C499"/>
      <c r="D499"/>
      <c r="E499"/>
      <c r="F499"/>
    </row>
    <row r="500" spans="1:6" x14ac:dyDescent="0.35">
      <c r="A500"/>
      <c r="B500"/>
      <c r="C500"/>
      <c r="D500"/>
      <c r="E500"/>
      <c r="F500"/>
    </row>
    <row r="501" spans="1:6" x14ac:dyDescent="0.35">
      <c r="A501"/>
      <c r="B501"/>
      <c r="C501"/>
      <c r="D501"/>
      <c r="E501"/>
      <c r="F501"/>
    </row>
    <row r="502" spans="1:6" x14ac:dyDescent="0.35">
      <c r="A502"/>
      <c r="B502"/>
      <c r="C502"/>
      <c r="D502"/>
      <c r="E502"/>
      <c r="F502"/>
    </row>
    <row r="503" spans="1:6" x14ac:dyDescent="0.35">
      <c r="A503"/>
      <c r="B503"/>
      <c r="C503"/>
      <c r="D503"/>
      <c r="E503"/>
      <c r="F503"/>
    </row>
    <row r="504" spans="1:6" x14ac:dyDescent="0.35">
      <c r="A504"/>
      <c r="B504"/>
      <c r="C504"/>
      <c r="D504"/>
      <c r="E504"/>
      <c r="F504"/>
    </row>
    <row r="505" spans="1:6" x14ac:dyDescent="0.35">
      <c r="A505"/>
      <c r="B505"/>
      <c r="C505"/>
      <c r="D505"/>
      <c r="E505"/>
      <c r="F505"/>
    </row>
    <row r="506" spans="1:6" x14ac:dyDescent="0.35">
      <c r="A506"/>
      <c r="B506"/>
      <c r="C506"/>
      <c r="D506"/>
      <c r="E506"/>
      <c r="F506"/>
    </row>
    <row r="507" spans="1:6" x14ac:dyDescent="0.35">
      <c r="A507"/>
      <c r="B507"/>
      <c r="C507"/>
      <c r="D507"/>
      <c r="E507"/>
      <c r="F507"/>
    </row>
    <row r="508" spans="1:6" x14ac:dyDescent="0.35">
      <c r="A508"/>
      <c r="B508"/>
      <c r="C508"/>
      <c r="D508"/>
      <c r="E508"/>
      <c r="F508"/>
    </row>
    <row r="509" spans="1:6" x14ac:dyDescent="0.35">
      <c r="A509"/>
      <c r="B509"/>
      <c r="C509"/>
      <c r="D509"/>
      <c r="E509"/>
      <c r="F509"/>
    </row>
    <row r="510" spans="1:6" x14ac:dyDescent="0.35">
      <c r="A510"/>
      <c r="B510"/>
      <c r="C510"/>
      <c r="D510"/>
      <c r="E510"/>
      <c r="F510"/>
    </row>
    <row r="511" spans="1:6" x14ac:dyDescent="0.35">
      <c r="A511"/>
      <c r="B511"/>
      <c r="C511"/>
      <c r="D511"/>
      <c r="E511"/>
      <c r="F511"/>
    </row>
    <row r="512" spans="1:6" x14ac:dyDescent="0.35">
      <c r="A512"/>
      <c r="B512"/>
      <c r="C512"/>
      <c r="D512"/>
      <c r="E512"/>
      <c r="F512"/>
    </row>
    <row r="513" spans="1:6" x14ac:dyDescent="0.35">
      <c r="A513"/>
      <c r="B513"/>
      <c r="C513"/>
      <c r="D513"/>
      <c r="E513"/>
      <c r="F513"/>
    </row>
    <row r="514" spans="1:6" x14ac:dyDescent="0.35">
      <c r="A514"/>
      <c r="B514"/>
      <c r="C514"/>
      <c r="D514"/>
      <c r="E514"/>
      <c r="F514"/>
    </row>
    <row r="515" spans="1:6" x14ac:dyDescent="0.35">
      <c r="A515"/>
      <c r="B515"/>
      <c r="C515"/>
      <c r="D515"/>
      <c r="E515"/>
      <c r="F515"/>
    </row>
    <row r="516" spans="1:6" x14ac:dyDescent="0.35">
      <c r="A516"/>
      <c r="B516"/>
      <c r="C516"/>
      <c r="D516"/>
      <c r="E516"/>
      <c r="F516"/>
    </row>
    <row r="517" spans="1:6" x14ac:dyDescent="0.35">
      <c r="A517"/>
      <c r="B517"/>
      <c r="C517"/>
      <c r="D517"/>
      <c r="E517"/>
      <c r="F517"/>
    </row>
    <row r="518" spans="1:6" x14ac:dyDescent="0.35">
      <c r="A518"/>
      <c r="B518"/>
      <c r="C518"/>
      <c r="D518"/>
      <c r="E518"/>
      <c r="F518"/>
    </row>
    <row r="519" spans="1:6" x14ac:dyDescent="0.35">
      <c r="A519"/>
      <c r="B519"/>
      <c r="C519"/>
      <c r="D519"/>
      <c r="E519"/>
      <c r="F519"/>
    </row>
    <row r="520" spans="1:6" x14ac:dyDescent="0.35">
      <c r="A520"/>
      <c r="B520"/>
      <c r="C520"/>
      <c r="D520"/>
      <c r="E520"/>
      <c r="F520"/>
    </row>
    <row r="521" spans="1:6" x14ac:dyDescent="0.35">
      <c r="A521"/>
      <c r="B521"/>
      <c r="C521"/>
      <c r="D521"/>
      <c r="E521"/>
      <c r="F521"/>
    </row>
    <row r="522" spans="1:6" x14ac:dyDescent="0.35">
      <c r="A522"/>
      <c r="B522"/>
      <c r="C522"/>
      <c r="D522"/>
      <c r="E522"/>
      <c r="F522"/>
    </row>
    <row r="523" spans="1:6" x14ac:dyDescent="0.35">
      <c r="A523"/>
      <c r="B523"/>
      <c r="C523"/>
      <c r="D523"/>
      <c r="E523"/>
      <c r="F523"/>
    </row>
    <row r="524" spans="1:6" x14ac:dyDescent="0.35">
      <c r="A524"/>
      <c r="B524"/>
      <c r="C524"/>
      <c r="D524"/>
      <c r="E524"/>
      <c r="F524"/>
    </row>
    <row r="525" spans="1:6" x14ac:dyDescent="0.35">
      <c r="A525"/>
      <c r="B525"/>
      <c r="C525"/>
      <c r="D525"/>
      <c r="E525"/>
      <c r="F525"/>
    </row>
    <row r="526" spans="1:6" x14ac:dyDescent="0.35">
      <c r="A526"/>
      <c r="B526"/>
      <c r="C526"/>
      <c r="D526"/>
      <c r="E526"/>
      <c r="F526"/>
    </row>
    <row r="527" spans="1:6" x14ac:dyDescent="0.35">
      <c r="A527"/>
      <c r="B527"/>
      <c r="C527"/>
      <c r="D527"/>
      <c r="E527"/>
      <c r="F527"/>
    </row>
    <row r="528" spans="1:6" x14ac:dyDescent="0.35">
      <c r="A528"/>
      <c r="B528"/>
      <c r="C528"/>
      <c r="D528"/>
      <c r="E528"/>
      <c r="F528"/>
    </row>
    <row r="529" spans="1:6" x14ac:dyDescent="0.35">
      <c r="A529"/>
      <c r="B529"/>
      <c r="C529"/>
      <c r="D529"/>
      <c r="E529"/>
      <c r="F529"/>
    </row>
    <row r="530" spans="1:6" x14ac:dyDescent="0.35">
      <c r="A530"/>
      <c r="B530"/>
      <c r="C530"/>
      <c r="D530"/>
      <c r="E530"/>
      <c r="F530"/>
    </row>
    <row r="531" spans="1:6" x14ac:dyDescent="0.35">
      <c r="A531"/>
      <c r="B531"/>
      <c r="C531"/>
      <c r="D531"/>
      <c r="E531"/>
      <c r="F531"/>
    </row>
    <row r="532" spans="1:6" x14ac:dyDescent="0.35">
      <c r="A532"/>
      <c r="B532"/>
      <c r="C532"/>
      <c r="D532"/>
      <c r="E532"/>
      <c r="F532"/>
    </row>
    <row r="533" spans="1:6" x14ac:dyDescent="0.35">
      <c r="A533"/>
      <c r="B533"/>
      <c r="C533"/>
      <c r="D533"/>
      <c r="E533"/>
      <c r="F533"/>
    </row>
    <row r="534" spans="1:6" x14ac:dyDescent="0.35">
      <c r="A534"/>
      <c r="B534"/>
      <c r="C534"/>
      <c r="D534"/>
      <c r="E534"/>
      <c r="F534"/>
    </row>
    <row r="535" spans="1:6" x14ac:dyDescent="0.35">
      <c r="A535"/>
      <c r="B535"/>
      <c r="C535"/>
      <c r="D535"/>
      <c r="E535"/>
      <c r="F535"/>
    </row>
    <row r="536" spans="1:6" x14ac:dyDescent="0.35">
      <c r="A536"/>
      <c r="B536"/>
      <c r="C536"/>
      <c r="D536"/>
      <c r="E536"/>
      <c r="F536"/>
    </row>
    <row r="537" spans="1:6" x14ac:dyDescent="0.35">
      <c r="A537"/>
      <c r="B537"/>
      <c r="C537"/>
      <c r="D537"/>
      <c r="E537"/>
      <c r="F537"/>
    </row>
    <row r="538" spans="1:6" x14ac:dyDescent="0.35">
      <c r="A538"/>
      <c r="B538"/>
      <c r="C538"/>
      <c r="D538"/>
      <c r="E538"/>
      <c r="F538"/>
    </row>
    <row r="539" spans="1:6" x14ac:dyDescent="0.35">
      <c r="A539"/>
      <c r="B539"/>
      <c r="C539"/>
      <c r="D539"/>
      <c r="E539"/>
      <c r="F539"/>
    </row>
    <row r="540" spans="1:6" x14ac:dyDescent="0.35">
      <c r="A540"/>
      <c r="B540"/>
      <c r="C540"/>
      <c r="D540"/>
      <c r="E540"/>
      <c r="F540"/>
    </row>
    <row r="541" spans="1:6" x14ac:dyDescent="0.35">
      <c r="A541"/>
      <c r="B541"/>
      <c r="C541"/>
      <c r="D541"/>
      <c r="E541"/>
      <c r="F541"/>
    </row>
    <row r="542" spans="1:6" x14ac:dyDescent="0.35">
      <c r="A542"/>
      <c r="B542"/>
      <c r="C542"/>
      <c r="D542"/>
      <c r="E542"/>
      <c r="F542"/>
    </row>
    <row r="543" spans="1:6" x14ac:dyDescent="0.35">
      <c r="A543"/>
      <c r="B543"/>
      <c r="C543"/>
      <c r="D543"/>
      <c r="E543"/>
      <c r="F543"/>
    </row>
    <row r="544" spans="1:6" x14ac:dyDescent="0.35">
      <c r="A544"/>
      <c r="B544"/>
      <c r="C544"/>
      <c r="D544"/>
      <c r="E544"/>
      <c r="F544"/>
    </row>
    <row r="545" spans="1:6" x14ac:dyDescent="0.35">
      <c r="A545"/>
      <c r="B545"/>
      <c r="C545"/>
      <c r="D545"/>
      <c r="E545"/>
      <c r="F545"/>
    </row>
    <row r="546" spans="1:6" x14ac:dyDescent="0.35">
      <c r="A546"/>
      <c r="B546"/>
      <c r="C546"/>
      <c r="D546"/>
      <c r="E546"/>
      <c r="F546"/>
    </row>
    <row r="547" spans="1:6" x14ac:dyDescent="0.35">
      <c r="A547"/>
      <c r="B547"/>
      <c r="C547"/>
      <c r="D547"/>
      <c r="E547"/>
      <c r="F547"/>
    </row>
    <row r="548" spans="1:6" x14ac:dyDescent="0.35">
      <c r="A548"/>
      <c r="B548"/>
      <c r="C548"/>
      <c r="D548"/>
      <c r="E548"/>
      <c r="F548"/>
    </row>
    <row r="549" spans="1:6" x14ac:dyDescent="0.35">
      <c r="A549"/>
      <c r="B549"/>
      <c r="C549"/>
      <c r="D549"/>
      <c r="E549"/>
      <c r="F549"/>
    </row>
    <row r="550" spans="1:6" x14ac:dyDescent="0.35">
      <c r="A550"/>
      <c r="B550"/>
      <c r="C550"/>
      <c r="D550"/>
      <c r="E550"/>
      <c r="F550"/>
    </row>
    <row r="551" spans="1:6" x14ac:dyDescent="0.35">
      <c r="A551"/>
      <c r="B551"/>
      <c r="C551"/>
      <c r="D551"/>
      <c r="E551"/>
      <c r="F551"/>
    </row>
    <row r="552" spans="1:6" x14ac:dyDescent="0.35">
      <c r="A552"/>
      <c r="B552"/>
      <c r="C552"/>
      <c r="D552"/>
      <c r="E552"/>
      <c r="F552"/>
    </row>
    <row r="553" spans="1:6" x14ac:dyDescent="0.35">
      <c r="A553"/>
      <c r="B553"/>
      <c r="C553"/>
      <c r="D553"/>
      <c r="E553"/>
      <c r="F553"/>
    </row>
    <row r="554" spans="1:6" x14ac:dyDescent="0.35">
      <c r="A554"/>
      <c r="B554"/>
      <c r="C554"/>
      <c r="D554"/>
      <c r="E554"/>
      <c r="F554"/>
    </row>
    <row r="555" spans="1:6" x14ac:dyDescent="0.35">
      <c r="A555"/>
      <c r="B555"/>
      <c r="C555"/>
      <c r="D555"/>
      <c r="E555"/>
      <c r="F555"/>
    </row>
    <row r="556" spans="1:6" x14ac:dyDescent="0.35">
      <c r="A556"/>
      <c r="B556"/>
      <c r="C556"/>
      <c r="D556"/>
      <c r="E556"/>
      <c r="F556"/>
    </row>
    <row r="557" spans="1:6" x14ac:dyDescent="0.35">
      <c r="A557"/>
      <c r="B557"/>
      <c r="C557"/>
      <c r="D557"/>
      <c r="E557"/>
      <c r="F557"/>
    </row>
    <row r="558" spans="1:6" x14ac:dyDescent="0.35">
      <c r="A558"/>
      <c r="B558"/>
      <c r="C558"/>
      <c r="D558"/>
      <c r="E558"/>
      <c r="F558"/>
    </row>
    <row r="559" spans="1:6" x14ac:dyDescent="0.35">
      <c r="A559"/>
      <c r="B559"/>
      <c r="C559"/>
      <c r="D559"/>
      <c r="E559"/>
      <c r="F559"/>
    </row>
    <row r="560" spans="1:6" x14ac:dyDescent="0.35">
      <c r="A560"/>
      <c r="B560"/>
      <c r="C560"/>
      <c r="D560"/>
      <c r="E560"/>
      <c r="F560"/>
    </row>
    <row r="561" spans="1:6" x14ac:dyDescent="0.35">
      <c r="A561"/>
      <c r="B561"/>
      <c r="C561"/>
      <c r="D561"/>
      <c r="E561"/>
      <c r="F561"/>
    </row>
    <row r="562" spans="1:6" x14ac:dyDescent="0.35">
      <c r="A562"/>
      <c r="B562"/>
      <c r="C562"/>
      <c r="D562"/>
      <c r="E562"/>
      <c r="F562"/>
    </row>
    <row r="563" spans="1:6" x14ac:dyDescent="0.35">
      <c r="A563"/>
      <c r="B563"/>
      <c r="C563"/>
      <c r="D563"/>
      <c r="E563"/>
      <c r="F563"/>
    </row>
    <row r="564" spans="1:6" x14ac:dyDescent="0.35">
      <c r="A564"/>
      <c r="B564"/>
      <c r="C564"/>
      <c r="D564"/>
      <c r="E564"/>
      <c r="F564"/>
    </row>
    <row r="565" spans="1:6" x14ac:dyDescent="0.35">
      <c r="A565"/>
      <c r="B565"/>
      <c r="C565"/>
      <c r="D565"/>
      <c r="E565"/>
      <c r="F565"/>
    </row>
    <row r="566" spans="1:6" x14ac:dyDescent="0.35">
      <c r="A566"/>
      <c r="B566"/>
      <c r="C566"/>
      <c r="D566"/>
      <c r="E566"/>
      <c r="F566"/>
    </row>
    <row r="567" spans="1:6" x14ac:dyDescent="0.35">
      <c r="A567"/>
      <c r="B567"/>
      <c r="C567"/>
      <c r="D567"/>
      <c r="E567"/>
      <c r="F567"/>
    </row>
    <row r="568" spans="1:6" x14ac:dyDescent="0.35">
      <c r="A568"/>
      <c r="B568"/>
      <c r="C568"/>
      <c r="D568"/>
      <c r="E568"/>
      <c r="F568"/>
    </row>
    <row r="569" spans="1:6" x14ac:dyDescent="0.35">
      <c r="A569"/>
      <c r="B569"/>
      <c r="C569"/>
      <c r="D569"/>
      <c r="E569"/>
      <c r="F569"/>
    </row>
    <row r="570" spans="1:6" x14ac:dyDescent="0.35">
      <c r="A570"/>
      <c r="B570"/>
      <c r="C570"/>
      <c r="D570"/>
      <c r="E570"/>
      <c r="F570"/>
    </row>
    <row r="571" spans="1:6" x14ac:dyDescent="0.35">
      <c r="A571"/>
      <c r="B571"/>
      <c r="C571"/>
      <c r="D571"/>
      <c r="E571"/>
      <c r="F571"/>
    </row>
    <row r="572" spans="1:6" x14ac:dyDescent="0.35">
      <c r="A572"/>
      <c r="B572"/>
      <c r="C572"/>
      <c r="D572"/>
      <c r="E572"/>
      <c r="F572"/>
    </row>
    <row r="573" spans="1:6" x14ac:dyDescent="0.35">
      <c r="A573"/>
      <c r="B573"/>
      <c r="C573"/>
      <c r="D573"/>
      <c r="E573"/>
      <c r="F573"/>
    </row>
    <row r="574" spans="1:6" x14ac:dyDescent="0.35">
      <c r="A574"/>
      <c r="B574"/>
      <c r="C574"/>
      <c r="D574"/>
      <c r="E574"/>
      <c r="F574"/>
    </row>
    <row r="575" spans="1:6" x14ac:dyDescent="0.35">
      <c r="A575"/>
      <c r="B575"/>
      <c r="C575"/>
      <c r="D575"/>
      <c r="E575"/>
      <c r="F575"/>
    </row>
    <row r="576" spans="1:6" x14ac:dyDescent="0.35">
      <c r="A576"/>
      <c r="B576"/>
      <c r="C576"/>
      <c r="D576"/>
      <c r="E576"/>
      <c r="F576"/>
    </row>
    <row r="577" spans="1:6" x14ac:dyDescent="0.35">
      <c r="A577"/>
      <c r="B577"/>
      <c r="C577"/>
      <c r="D577"/>
      <c r="E577"/>
      <c r="F577"/>
    </row>
    <row r="578" spans="1:6" x14ac:dyDescent="0.35">
      <c r="A578"/>
      <c r="B578"/>
      <c r="C578"/>
      <c r="D578"/>
      <c r="E578"/>
      <c r="F578"/>
    </row>
    <row r="579" spans="1:6" x14ac:dyDescent="0.35">
      <c r="A579"/>
      <c r="B579"/>
      <c r="C579"/>
      <c r="D579"/>
      <c r="E579"/>
      <c r="F579"/>
    </row>
    <row r="580" spans="1:6" x14ac:dyDescent="0.35">
      <c r="A580"/>
      <c r="B580"/>
      <c r="C580"/>
      <c r="D580"/>
      <c r="E580"/>
      <c r="F580"/>
    </row>
    <row r="581" spans="1:6" x14ac:dyDescent="0.35">
      <c r="A581"/>
      <c r="B581"/>
      <c r="C581"/>
      <c r="D581"/>
      <c r="E581"/>
      <c r="F581"/>
    </row>
    <row r="582" spans="1:6" x14ac:dyDescent="0.35">
      <c r="A582"/>
      <c r="B582"/>
      <c r="C582"/>
      <c r="D582"/>
      <c r="E582"/>
      <c r="F582"/>
    </row>
    <row r="583" spans="1:6" x14ac:dyDescent="0.35">
      <c r="A583"/>
      <c r="B583"/>
      <c r="C583"/>
      <c r="D583"/>
      <c r="E583"/>
      <c r="F583"/>
    </row>
    <row r="584" spans="1:6" x14ac:dyDescent="0.35">
      <c r="A584"/>
      <c r="B584"/>
      <c r="C584"/>
      <c r="D584"/>
      <c r="E584"/>
      <c r="F584"/>
    </row>
    <row r="585" spans="1:6" x14ac:dyDescent="0.35">
      <c r="A585"/>
      <c r="B585"/>
      <c r="C585"/>
      <c r="D585"/>
      <c r="E585"/>
      <c r="F585"/>
    </row>
    <row r="586" spans="1:6" x14ac:dyDescent="0.35">
      <c r="A586"/>
      <c r="B586"/>
      <c r="C586"/>
      <c r="D586"/>
      <c r="E586"/>
      <c r="F586"/>
    </row>
    <row r="587" spans="1:6" x14ac:dyDescent="0.35">
      <c r="A587"/>
      <c r="B587"/>
      <c r="C587"/>
      <c r="D587"/>
      <c r="E587"/>
      <c r="F587"/>
    </row>
    <row r="588" spans="1:6" x14ac:dyDescent="0.35">
      <c r="A588"/>
      <c r="B588"/>
      <c r="C588"/>
      <c r="D588"/>
      <c r="E588"/>
      <c r="F588"/>
    </row>
    <row r="589" spans="1:6" x14ac:dyDescent="0.35">
      <c r="A589"/>
      <c r="B589"/>
      <c r="C589"/>
      <c r="D589"/>
      <c r="E589"/>
      <c r="F589"/>
    </row>
    <row r="590" spans="1:6" x14ac:dyDescent="0.35">
      <c r="A590"/>
      <c r="B590"/>
      <c r="C590"/>
      <c r="D590"/>
      <c r="E590"/>
      <c r="F590"/>
    </row>
    <row r="591" spans="1:6" x14ac:dyDescent="0.35">
      <c r="A591"/>
      <c r="B591"/>
      <c r="C591"/>
      <c r="D591"/>
      <c r="E591"/>
      <c r="F591"/>
    </row>
    <row r="592" spans="1:6" x14ac:dyDescent="0.35">
      <c r="A592"/>
      <c r="B592"/>
      <c r="C592"/>
      <c r="D592"/>
      <c r="E592"/>
      <c r="F592"/>
    </row>
    <row r="593" spans="1:6" x14ac:dyDescent="0.35">
      <c r="A593"/>
      <c r="B593"/>
      <c r="C593"/>
      <c r="D593"/>
      <c r="E593"/>
      <c r="F593"/>
    </row>
    <row r="594" spans="1:6" x14ac:dyDescent="0.35">
      <c r="A594"/>
      <c r="B594"/>
      <c r="C594"/>
      <c r="D594"/>
      <c r="E594"/>
      <c r="F594"/>
    </row>
    <row r="595" spans="1:6" x14ac:dyDescent="0.35">
      <c r="A595"/>
      <c r="B595"/>
      <c r="C595"/>
      <c r="D595"/>
      <c r="E595"/>
      <c r="F595"/>
    </row>
    <row r="596" spans="1:6" x14ac:dyDescent="0.35">
      <c r="A596"/>
      <c r="B596"/>
      <c r="C596"/>
      <c r="D596"/>
      <c r="E596"/>
      <c r="F596"/>
    </row>
    <row r="597" spans="1:6" x14ac:dyDescent="0.35">
      <c r="A597"/>
      <c r="B597"/>
      <c r="C597"/>
      <c r="D597"/>
      <c r="E597"/>
      <c r="F597"/>
    </row>
    <row r="598" spans="1:6" x14ac:dyDescent="0.35">
      <c r="A598"/>
      <c r="B598"/>
      <c r="C598"/>
      <c r="D598"/>
      <c r="E598"/>
      <c r="F598"/>
    </row>
    <row r="599" spans="1:6" x14ac:dyDescent="0.35">
      <c r="A599"/>
      <c r="B599"/>
      <c r="C599"/>
      <c r="D599"/>
      <c r="E599"/>
      <c r="F599"/>
    </row>
    <row r="600" spans="1:6" x14ac:dyDescent="0.35">
      <c r="A600"/>
      <c r="B600"/>
      <c r="C600"/>
      <c r="D600"/>
      <c r="E600"/>
      <c r="F600"/>
    </row>
    <row r="601" spans="1:6" x14ac:dyDescent="0.35">
      <c r="A601"/>
      <c r="B601"/>
      <c r="C601"/>
      <c r="D601"/>
      <c r="E601"/>
      <c r="F601"/>
    </row>
    <row r="602" spans="1:6" x14ac:dyDescent="0.35">
      <c r="A602"/>
      <c r="B602"/>
      <c r="C602"/>
      <c r="D602"/>
      <c r="E602"/>
      <c r="F602"/>
    </row>
    <row r="603" spans="1:6" x14ac:dyDescent="0.35">
      <c r="A603"/>
      <c r="B603"/>
      <c r="C603"/>
      <c r="D603"/>
      <c r="E603"/>
      <c r="F603"/>
    </row>
    <row r="604" spans="1:6" x14ac:dyDescent="0.35">
      <c r="A604"/>
      <c r="B604"/>
      <c r="C604"/>
      <c r="D604"/>
      <c r="E604"/>
      <c r="F604"/>
    </row>
    <row r="605" spans="1:6" x14ac:dyDescent="0.35">
      <c r="A605"/>
      <c r="B605"/>
      <c r="C605"/>
      <c r="D605"/>
      <c r="E605"/>
      <c r="F605"/>
    </row>
    <row r="606" spans="1:6" x14ac:dyDescent="0.35">
      <c r="A606"/>
      <c r="B606"/>
      <c r="C606"/>
      <c r="D606"/>
      <c r="E606"/>
      <c r="F606"/>
    </row>
    <row r="607" spans="1:6" x14ac:dyDescent="0.35">
      <c r="A607"/>
      <c r="B607"/>
      <c r="C607"/>
      <c r="D607"/>
      <c r="E607"/>
      <c r="F607"/>
    </row>
    <row r="608" spans="1:6" x14ac:dyDescent="0.35">
      <c r="A608"/>
      <c r="B608"/>
      <c r="C608"/>
      <c r="D608"/>
      <c r="E608"/>
      <c r="F608"/>
    </row>
    <row r="609" spans="1:6" x14ac:dyDescent="0.35">
      <c r="A609"/>
      <c r="B609"/>
      <c r="C609"/>
      <c r="D609"/>
      <c r="E609"/>
      <c r="F609"/>
    </row>
    <row r="610" spans="1:6" x14ac:dyDescent="0.35">
      <c r="A610"/>
      <c r="B610"/>
      <c r="C610"/>
      <c r="D610"/>
      <c r="E610"/>
      <c r="F610"/>
    </row>
    <row r="611" spans="1:6" x14ac:dyDescent="0.35">
      <c r="A611"/>
      <c r="B611"/>
      <c r="C611"/>
      <c r="D611"/>
      <c r="E611"/>
      <c r="F611"/>
    </row>
    <row r="612" spans="1:6" x14ac:dyDescent="0.35">
      <c r="A612"/>
      <c r="B612"/>
      <c r="C612"/>
      <c r="D612"/>
      <c r="E612"/>
      <c r="F612"/>
    </row>
    <row r="613" spans="1:6" x14ac:dyDescent="0.35">
      <c r="A613"/>
      <c r="B613"/>
      <c r="C613"/>
      <c r="D613"/>
      <c r="E613"/>
      <c r="F613"/>
    </row>
    <row r="614" spans="1:6" x14ac:dyDescent="0.35">
      <c r="A614"/>
      <c r="B614"/>
      <c r="C614"/>
      <c r="D614"/>
      <c r="E614"/>
      <c r="F614"/>
    </row>
    <row r="615" spans="1:6" x14ac:dyDescent="0.35">
      <c r="A615"/>
      <c r="B615"/>
      <c r="C615"/>
      <c r="D615"/>
      <c r="E615"/>
      <c r="F615"/>
    </row>
    <row r="616" spans="1:6" x14ac:dyDescent="0.35">
      <c r="A616"/>
      <c r="B616"/>
      <c r="C616"/>
      <c r="D616"/>
      <c r="E616"/>
      <c r="F616"/>
    </row>
    <row r="617" spans="1:6" x14ac:dyDescent="0.35">
      <c r="A617"/>
      <c r="B617"/>
      <c r="C617"/>
      <c r="D617"/>
      <c r="E617"/>
      <c r="F617"/>
    </row>
    <row r="618" spans="1:6" x14ac:dyDescent="0.35">
      <c r="A618"/>
      <c r="B618"/>
      <c r="C618"/>
      <c r="D618"/>
      <c r="E618"/>
      <c r="F618"/>
    </row>
    <row r="619" spans="1:6" x14ac:dyDescent="0.35">
      <c r="A619"/>
      <c r="B619"/>
      <c r="C619"/>
      <c r="D619"/>
      <c r="E619"/>
      <c r="F619"/>
    </row>
    <row r="620" spans="1:6" x14ac:dyDescent="0.35">
      <c r="A620"/>
      <c r="B620"/>
      <c r="C620"/>
      <c r="D620"/>
      <c r="E620"/>
      <c r="F620"/>
    </row>
    <row r="621" spans="1:6" x14ac:dyDescent="0.35">
      <c r="A621"/>
      <c r="B621"/>
      <c r="C621"/>
      <c r="D621"/>
      <c r="E621"/>
      <c r="F621"/>
    </row>
    <row r="622" spans="1:6" x14ac:dyDescent="0.35">
      <c r="A622"/>
      <c r="B622"/>
      <c r="C622"/>
      <c r="D622"/>
      <c r="E622"/>
      <c r="F622"/>
    </row>
    <row r="623" spans="1:6" x14ac:dyDescent="0.35">
      <c r="A623"/>
      <c r="B623"/>
      <c r="C623"/>
      <c r="D623"/>
      <c r="E623"/>
      <c r="F623"/>
    </row>
    <row r="624" spans="1:6" x14ac:dyDescent="0.35">
      <c r="A624"/>
      <c r="B624"/>
      <c r="C624"/>
      <c r="D624"/>
      <c r="E624"/>
      <c r="F624"/>
    </row>
    <row r="625" spans="1:6" x14ac:dyDescent="0.35">
      <c r="A625"/>
      <c r="B625"/>
      <c r="C625"/>
      <c r="D625"/>
      <c r="E625"/>
      <c r="F625"/>
    </row>
    <row r="626" spans="1:6" x14ac:dyDescent="0.35">
      <c r="A626"/>
      <c r="B626"/>
      <c r="C626"/>
      <c r="D626"/>
      <c r="E626"/>
      <c r="F626"/>
    </row>
    <row r="627" spans="1:6" x14ac:dyDescent="0.35">
      <c r="A627"/>
      <c r="B627"/>
      <c r="C627"/>
      <c r="D627"/>
      <c r="E627"/>
      <c r="F627"/>
    </row>
    <row r="628" spans="1:6" x14ac:dyDescent="0.35">
      <c r="A628"/>
      <c r="B628"/>
      <c r="C628"/>
      <c r="D628"/>
      <c r="E628"/>
      <c r="F628"/>
    </row>
    <row r="629" spans="1:6" x14ac:dyDescent="0.35">
      <c r="A629"/>
      <c r="B629"/>
      <c r="C629"/>
      <c r="D629"/>
      <c r="E629"/>
      <c r="F629"/>
    </row>
    <row r="630" spans="1:6" x14ac:dyDescent="0.35">
      <c r="A630"/>
      <c r="B630"/>
      <c r="C630"/>
      <c r="D630"/>
      <c r="E630"/>
      <c r="F630"/>
    </row>
    <row r="631" spans="1:6" x14ac:dyDescent="0.35">
      <c r="A631"/>
      <c r="B631"/>
      <c r="C631"/>
      <c r="D631"/>
      <c r="E631"/>
      <c r="F631"/>
    </row>
    <row r="632" spans="1:6" x14ac:dyDescent="0.35">
      <c r="A632"/>
      <c r="B632"/>
      <c r="C632"/>
      <c r="D632"/>
      <c r="E632"/>
      <c r="F632"/>
    </row>
    <row r="633" spans="1:6" x14ac:dyDescent="0.35">
      <c r="A633"/>
      <c r="B633"/>
      <c r="C633"/>
      <c r="D633"/>
      <c r="E633"/>
      <c r="F633"/>
    </row>
    <row r="634" spans="1:6" x14ac:dyDescent="0.35">
      <c r="A634"/>
      <c r="B634"/>
      <c r="C634"/>
      <c r="D634"/>
      <c r="E634"/>
      <c r="F634"/>
    </row>
    <row r="635" spans="1:6" x14ac:dyDescent="0.35">
      <c r="A635"/>
      <c r="B635"/>
      <c r="C635"/>
      <c r="D635"/>
      <c r="E635"/>
      <c r="F635"/>
    </row>
    <row r="636" spans="1:6" x14ac:dyDescent="0.35">
      <c r="A636"/>
      <c r="B636"/>
      <c r="C636"/>
      <c r="D636"/>
      <c r="E636"/>
      <c r="F636"/>
    </row>
    <row r="637" spans="1:6" x14ac:dyDescent="0.35">
      <c r="A637"/>
      <c r="B637"/>
      <c r="C637"/>
      <c r="D637"/>
      <c r="E637"/>
      <c r="F637"/>
    </row>
    <row r="638" spans="1:6" x14ac:dyDescent="0.35">
      <c r="A638"/>
      <c r="B638"/>
      <c r="C638"/>
      <c r="D638"/>
      <c r="E638"/>
      <c r="F638"/>
    </row>
    <row r="639" spans="1:6" x14ac:dyDescent="0.35">
      <c r="A639"/>
      <c r="B639"/>
      <c r="C639"/>
      <c r="D639"/>
      <c r="E639"/>
      <c r="F639"/>
    </row>
    <row r="640" spans="1:6" x14ac:dyDescent="0.35">
      <c r="A640"/>
      <c r="B640"/>
      <c r="C640"/>
      <c r="D640"/>
      <c r="E640"/>
      <c r="F640"/>
    </row>
    <row r="641" spans="1:6" x14ac:dyDescent="0.35">
      <c r="A641"/>
      <c r="B641"/>
      <c r="C641"/>
      <c r="D641"/>
      <c r="E641"/>
      <c r="F641"/>
    </row>
    <row r="642" spans="1:6" x14ac:dyDescent="0.35">
      <c r="A642"/>
      <c r="B642"/>
      <c r="C642"/>
      <c r="D642"/>
      <c r="E642"/>
      <c r="F642"/>
    </row>
    <row r="643" spans="1:6" x14ac:dyDescent="0.35">
      <c r="A643"/>
      <c r="B643"/>
      <c r="C643"/>
      <c r="D643"/>
      <c r="E643"/>
      <c r="F643"/>
    </row>
    <row r="644" spans="1:6" x14ac:dyDescent="0.35">
      <c r="A644"/>
      <c r="B644"/>
      <c r="C644"/>
      <c r="D644"/>
      <c r="E644"/>
      <c r="F644"/>
    </row>
    <row r="645" spans="1:6" x14ac:dyDescent="0.35">
      <c r="A645"/>
      <c r="B645"/>
      <c r="C645"/>
      <c r="D645"/>
      <c r="E645"/>
      <c r="F645"/>
    </row>
    <row r="646" spans="1:6" x14ac:dyDescent="0.35">
      <c r="A646"/>
      <c r="B646"/>
      <c r="C646"/>
      <c r="D646"/>
      <c r="E646"/>
      <c r="F646"/>
    </row>
    <row r="647" spans="1:6" x14ac:dyDescent="0.35">
      <c r="A647"/>
      <c r="B647"/>
      <c r="C647"/>
      <c r="D647"/>
      <c r="E647"/>
      <c r="F647"/>
    </row>
    <row r="648" spans="1:6" x14ac:dyDescent="0.35">
      <c r="A648"/>
      <c r="B648"/>
      <c r="C648"/>
      <c r="D648"/>
      <c r="E648"/>
      <c r="F648"/>
    </row>
    <row r="649" spans="1:6" x14ac:dyDescent="0.35">
      <c r="A649"/>
      <c r="B649"/>
      <c r="C649"/>
      <c r="D649"/>
      <c r="E649"/>
      <c r="F649"/>
    </row>
    <row r="650" spans="1:6" x14ac:dyDescent="0.35">
      <c r="A650"/>
      <c r="B650"/>
      <c r="C650"/>
      <c r="D650"/>
      <c r="E650"/>
      <c r="F650"/>
    </row>
    <row r="651" spans="1:6" x14ac:dyDescent="0.35">
      <c r="A651"/>
      <c r="B651"/>
      <c r="C651"/>
      <c r="D651"/>
      <c r="E651"/>
      <c r="F651"/>
    </row>
    <row r="652" spans="1:6" x14ac:dyDescent="0.35">
      <c r="A652"/>
      <c r="B652"/>
      <c r="C652"/>
      <c r="D652"/>
      <c r="E652"/>
      <c r="F652"/>
    </row>
    <row r="653" spans="1:6" x14ac:dyDescent="0.35">
      <c r="A653"/>
      <c r="B653"/>
      <c r="C653"/>
      <c r="D653"/>
      <c r="E653"/>
      <c r="F653"/>
    </row>
    <row r="654" spans="1:6" x14ac:dyDescent="0.35">
      <c r="A654"/>
      <c r="B654"/>
      <c r="C654"/>
      <c r="D654"/>
      <c r="E654"/>
      <c r="F654"/>
    </row>
    <row r="655" spans="1:6" x14ac:dyDescent="0.35">
      <c r="A655"/>
      <c r="B655"/>
      <c r="C655"/>
      <c r="D655"/>
      <c r="E655"/>
      <c r="F655"/>
    </row>
    <row r="656" spans="1:6" x14ac:dyDescent="0.35">
      <c r="A656"/>
      <c r="B656"/>
      <c r="C656"/>
      <c r="D656"/>
      <c r="E656"/>
      <c r="F656"/>
    </row>
    <row r="657" spans="1:6" x14ac:dyDescent="0.35">
      <c r="A657"/>
      <c r="B657"/>
      <c r="C657"/>
      <c r="D657"/>
      <c r="E657"/>
      <c r="F657"/>
    </row>
    <row r="658" spans="1:6" x14ac:dyDescent="0.35">
      <c r="A658"/>
      <c r="B658"/>
      <c r="C658"/>
      <c r="D658"/>
      <c r="E658"/>
      <c r="F658"/>
    </row>
    <row r="659" spans="1:6" x14ac:dyDescent="0.35">
      <c r="A659"/>
      <c r="B659"/>
      <c r="C659"/>
      <c r="D659"/>
      <c r="E659"/>
      <c r="F659"/>
    </row>
    <row r="660" spans="1:6" x14ac:dyDescent="0.35">
      <c r="A660"/>
      <c r="B660"/>
      <c r="C660"/>
      <c r="D660"/>
      <c r="E660"/>
      <c r="F660"/>
    </row>
    <row r="661" spans="1:6" x14ac:dyDescent="0.35">
      <c r="A661"/>
      <c r="B661"/>
      <c r="C661"/>
      <c r="D661"/>
      <c r="E661"/>
      <c r="F661"/>
    </row>
    <row r="662" spans="1:6" x14ac:dyDescent="0.35">
      <c r="A662"/>
      <c r="B662"/>
      <c r="C662"/>
      <c r="D662"/>
      <c r="E662"/>
      <c r="F662"/>
    </row>
    <row r="663" spans="1:6" x14ac:dyDescent="0.35">
      <c r="A663"/>
      <c r="B663"/>
      <c r="C663"/>
      <c r="D663"/>
      <c r="E663"/>
      <c r="F663"/>
    </row>
    <row r="664" spans="1:6" x14ac:dyDescent="0.35">
      <c r="A664"/>
      <c r="B664"/>
      <c r="C664"/>
      <c r="D664"/>
      <c r="E664"/>
      <c r="F664"/>
    </row>
    <row r="665" spans="1:6" x14ac:dyDescent="0.35">
      <c r="A665"/>
      <c r="B665"/>
      <c r="C665"/>
      <c r="D665"/>
      <c r="E665"/>
      <c r="F665"/>
    </row>
    <row r="666" spans="1:6" x14ac:dyDescent="0.35">
      <c r="A666"/>
      <c r="B666"/>
      <c r="C666"/>
      <c r="D666"/>
      <c r="E666"/>
      <c r="F666"/>
    </row>
    <row r="667" spans="1:6" x14ac:dyDescent="0.35">
      <c r="A667"/>
      <c r="B667"/>
      <c r="C667"/>
      <c r="D667"/>
      <c r="E667"/>
      <c r="F667"/>
    </row>
    <row r="668" spans="1:6" x14ac:dyDescent="0.35">
      <c r="A668"/>
      <c r="B668"/>
      <c r="C668"/>
      <c r="D668"/>
      <c r="E668"/>
      <c r="F668"/>
    </row>
    <row r="669" spans="1:6" x14ac:dyDescent="0.35">
      <c r="A669"/>
      <c r="B669"/>
      <c r="C669"/>
      <c r="D669"/>
      <c r="E669"/>
      <c r="F669"/>
    </row>
    <row r="670" spans="1:6" x14ac:dyDescent="0.35">
      <c r="A670"/>
      <c r="B670"/>
      <c r="C670"/>
      <c r="D670"/>
      <c r="E670"/>
      <c r="F670"/>
    </row>
    <row r="671" spans="1:6" x14ac:dyDescent="0.35">
      <c r="A671"/>
      <c r="B671"/>
      <c r="C671"/>
      <c r="D671"/>
      <c r="E671"/>
      <c r="F671"/>
    </row>
    <row r="672" spans="1:6" x14ac:dyDescent="0.35">
      <c r="A672"/>
      <c r="B672"/>
      <c r="C672"/>
      <c r="D672"/>
      <c r="E672"/>
      <c r="F672"/>
    </row>
    <row r="673" spans="1:6" x14ac:dyDescent="0.35">
      <c r="A673"/>
      <c r="B673"/>
      <c r="C673"/>
      <c r="D673"/>
      <c r="E673"/>
      <c r="F673"/>
    </row>
    <row r="674" spans="1:6" x14ac:dyDescent="0.35">
      <c r="A674"/>
      <c r="B674"/>
      <c r="C674"/>
      <c r="D674"/>
      <c r="E674"/>
      <c r="F674"/>
    </row>
    <row r="675" spans="1:6" x14ac:dyDescent="0.35">
      <c r="A675"/>
      <c r="B675"/>
      <c r="C675"/>
      <c r="D675"/>
      <c r="E675"/>
      <c r="F675"/>
    </row>
    <row r="676" spans="1:6" x14ac:dyDescent="0.35">
      <c r="A676"/>
      <c r="B676"/>
      <c r="C676"/>
      <c r="D676"/>
      <c r="E676"/>
      <c r="F676"/>
    </row>
    <row r="677" spans="1:6" x14ac:dyDescent="0.35">
      <c r="A677"/>
      <c r="B677"/>
      <c r="C677"/>
      <c r="D677"/>
      <c r="E677"/>
      <c r="F677"/>
    </row>
    <row r="678" spans="1:6" x14ac:dyDescent="0.35">
      <c r="A678"/>
      <c r="B678"/>
      <c r="C678"/>
      <c r="D678"/>
      <c r="E678"/>
      <c r="F678"/>
    </row>
    <row r="679" spans="1:6" x14ac:dyDescent="0.35">
      <c r="A679"/>
      <c r="B679"/>
      <c r="C679"/>
      <c r="D679"/>
      <c r="E679"/>
      <c r="F679"/>
    </row>
    <row r="680" spans="1:6" x14ac:dyDescent="0.35">
      <c r="A680"/>
      <c r="B680"/>
      <c r="C680"/>
      <c r="D680"/>
      <c r="E680"/>
      <c r="F680"/>
    </row>
    <row r="681" spans="1:6" x14ac:dyDescent="0.35">
      <c r="A681"/>
      <c r="B681"/>
      <c r="C681"/>
      <c r="D681"/>
      <c r="E681"/>
      <c r="F681"/>
    </row>
    <row r="682" spans="1:6" x14ac:dyDescent="0.35">
      <c r="A682"/>
      <c r="B682"/>
      <c r="C682"/>
      <c r="D682"/>
      <c r="E682"/>
      <c r="F682"/>
    </row>
    <row r="683" spans="1:6" x14ac:dyDescent="0.35">
      <c r="A683"/>
      <c r="B683"/>
      <c r="C683"/>
      <c r="D683"/>
      <c r="E683"/>
      <c r="F683"/>
    </row>
    <row r="684" spans="1:6" x14ac:dyDescent="0.35">
      <c r="A684"/>
      <c r="B684"/>
      <c r="C684"/>
      <c r="D684"/>
      <c r="E684"/>
      <c r="F684"/>
    </row>
    <row r="685" spans="1:6" x14ac:dyDescent="0.35">
      <c r="A685"/>
      <c r="B685"/>
      <c r="C685"/>
      <c r="D685"/>
      <c r="E685"/>
      <c r="F685"/>
    </row>
    <row r="686" spans="1:6" x14ac:dyDescent="0.35">
      <c r="A686"/>
      <c r="B686"/>
      <c r="C686"/>
      <c r="D686"/>
      <c r="E686"/>
      <c r="F686"/>
    </row>
    <row r="687" spans="1:6" x14ac:dyDescent="0.35">
      <c r="A687"/>
      <c r="B687"/>
      <c r="C687"/>
      <c r="D687"/>
      <c r="E687"/>
      <c r="F687"/>
    </row>
    <row r="688" spans="1:6" x14ac:dyDescent="0.35">
      <c r="A688"/>
      <c r="B688"/>
      <c r="C688"/>
      <c r="D688"/>
      <c r="E688"/>
      <c r="F688"/>
    </row>
    <row r="689" spans="1:6" x14ac:dyDescent="0.35">
      <c r="A689"/>
      <c r="B689"/>
      <c r="C689"/>
      <c r="D689"/>
      <c r="E689"/>
      <c r="F689"/>
    </row>
    <row r="690" spans="1:6" x14ac:dyDescent="0.35">
      <c r="A690"/>
      <c r="B690"/>
      <c r="C690"/>
      <c r="D690"/>
      <c r="E690"/>
      <c r="F690"/>
    </row>
    <row r="691" spans="1:6" x14ac:dyDescent="0.35">
      <c r="A691"/>
      <c r="B691"/>
      <c r="C691"/>
      <c r="D691"/>
      <c r="E691"/>
      <c r="F691"/>
    </row>
    <row r="692" spans="1:6" x14ac:dyDescent="0.35">
      <c r="A692"/>
      <c r="B692"/>
      <c r="C692"/>
      <c r="D692"/>
      <c r="E692"/>
      <c r="F692"/>
    </row>
    <row r="693" spans="1:6" x14ac:dyDescent="0.35">
      <c r="A693"/>
      <c r="B693"/>
      <c r="C693"/>
      <c r="D693"/>
      <c r="E693"/>
      <c r="F693"/>
    </row>
    <row r="694" spans="1:6" x14ac:dyDescent="0.35">
      <c r="A694"/>
      <c r="B694"/>
      <c r="C694"/>
      <c r="D694"/>
      <c r="E694"/>
      <c r="F694"/>
    </row>
    <row r="695" spans="1:6" x14ac:dyDescent="0.35">
      <c r="A695"/>
      <c r="B695"/>
      <c r="C695"/>
      <c r="D695"/>
      <c r="E695"/>
      <c r="F695"/>
    </row>
    <row r="696" spans="1:6" x14ac:dyDescent="0.35">
      <c r="A696"/>
      <c r="B696"/>
      <c r="C696"/>
      <c r="D696"/>
      <c r="E696"/>
      <c r="F696"/>
    </row>
    <row r="697" spans="1:6" x14ac:dyDescent="0.35">
      <c r="A697"/>
      <c r="B697"/>
      <c r="C697"/>
      <c r="D697"/>
      <c r="E697"/>
      <c r="F697"/>
    </row>
    <row r="698" spans="1:6" x14ac:dyDescent="0.35">
      <c r="A698"/>
      <c r="B698"/>
      <c r="C698"/>
      <c r="D698"/>
      <c r="E698"/>
      <c r="F698"/>
    </row>
    <row r="699" spans="1:6" x14ac:dyDescent="0.35">
      <c r="A699"/>
      <c r="B699"/>
      <c r="C699"/>
      <c r="D699"/>
      <c r="E699"/>
      <c r="F699"/>
    </row>
    <row r="700" spans="1:6" x14ac:dyDescent="0.35">
      <c r="A700"/>
      <c r="B700"/>
      <c r="C700"/>
      <c r="D700"/>
      <c r="E700"/>
      <c r="F700"/>
    </row>
    <row r="701" spans="1:6" x14ac:dyDescent="0.35">
      <c r="A701"/>
      <c r="B701"/>
      <c r="C701"/>
      <c r="D701"/>
      <c r="E701"/>
      <c r="F701"/>
    </row>
    <row r="702" spans="1:6" x14ac:dyDescent="0.35">
      <c r="A702"/>
      <c r="B702"/>
      <c r="C702"/>
      <c r="D702"/>
      <c r="E702"/>
      <c r="F702"/>
    </row>
    <row r="703" spans="1:6" x14ac:dyDescent="0.35">
      <c r="A703"/>
      <c r="B703"/>
      <c r="C703"/>
      <c r="D703"/>
      <c r="E703"/>
      <c r="F703"/>
    </row>
    <row r="704" spans="1:6" x14ac:dyDescent="0.35">
      <c r="A704"/>
      <c r="B704"/>
      <c r="C704"/>
      <c r="D704"/>
      <c r="E704"/>
      <c r="F704"/>
    </row>
    <row r="705" spans="1:6" x14ac:dyDescent="0.35">
      <c r="A705"/>
      <c r="B705"/>
      <c r="C705"/>
      <c r="D705"/>
      <c r="E705"/>
      <c r="F705"/>
    </row>
    <row r="706" spans="1:6" x14ac:dyDescent="0.35">
      <c r="A706"/>
      <c r="B706"/>
      <c r="C706"/>
      <c r="D706"/>
      <c r="E706"/>
      <c r="F706"/>
    </row>
    <row r="707" spans="1:6" x14ac:dyDescent="0.35">
      <c r="A707"/>
      <c r="B707"/>
      <c r="C707"/>
      <c r="D707"/>
      <c r="E707"/>
      <c r="F707"/>
    </row>
    <row r="708" spans="1:6" x14ac:dyDescent="0.35">
      <c r="A708"/>
      <c r="B708"/>
      <c r="C708"/>
      <c r="D708"/>
      <c r="E708"/>
      <c r="F708"/>
    </row>
    <row r="709" spans="1:6" x14ac:dyDescent="0.35">
      <c r="A709"/>
      <c r="B709"/>
      <c r="C709"/>
      <c r="D709"/>
      <c r="E709"/>
      <c r="F709"/>
    </row>
    <row r="710" spans="1:6" x14ac:dyDescent="0.35">
      <c r="A710"/>
      <c r="B710"/>
      <c r="C710"/>
      <c r="D710"/>
      <c r="E710"/>
      <c r="F710"/>
    </row>
    <row r="711" spans="1:6" x14ac:dyDescent="0.35">
      <c r="A711"/>
      <c r="B711"/>
      <c r="C711"/>
      <c r="D711"/>
      <c r="E711"/>
      <c r="F711"/>
    </row>
    <row r="712" spans="1:6" x14ac:dyDescent="0.35">
      <c r="A712"/>
      <c r="B712"/>
      <c r="C712"/>
      <c r="D712"/>
      <c r="E712"/>
      <c r="F712"/>
    </row>
    <row r="713" spans="1:6" x14ac:dyDescent="0.35">
      <c r="A713"/>
      <c r="B713"/>
      <c r="C713"/>
      <c r="D713"/>
      <c r="E713"/>
      <c r="F713"/>
    </row>
    <row r="714" spans="1:6" x14ac:dyDescent="0.35">
      <c r="A714"/>
      <c r="B714"/>
      <c r="C714"/>
      <c r="D714"/>
      <c r="E714"/>
      <c r="F714"/>
    </row>
    <row r="715" spans="1:6" x14ac:dyDescent="0.35">
      <c r="A715"/>
      <c r="B715"/>
      <c r="C715"/>
      <c r="D715"/>
      <c r="E715"/>
      <c r="F715"/>
    </row>
    <row r="716" spans="1:6" x14ac:dyDescent="0.35">
      <c r="A716"/>
      <c r="B716"/>
      <c r="C716"/>
      <c r="D716"/>
      <c r="E716"/>
      <c r="F716"/>
    </row>
    <row r="717" spans="1:6" x14ac:dyDescent="0.35">
      <c r="A717"/>
      <c r="B717"/>
      <c r="C717"/>
      <c r="D717"/>
      <c r="E717"/>
      <c r="F717"/>
    </row>
    <row r="718" spans="1:6" x14ac:dyDescent="0.35">
      <c r="A718"/>
      <c r="B718"/>
      <c r="C718"/>
      <c r="D718"/>
      <c r="E718"/>
      <c r="F718"/>
    </row>
    <row r="719" spans="1:6" x14ac:dyDescent="0.35">
      <c r="A719"/>
      <c r="B719"/>
      <c r="C719"/>
      <c r="D719"/>
      <c r="E719"/>
      <c r="F719"/>
    </row>
    <row r="720" spans="1:6" x14ac:dyDescent="0.35">
      <c r="A720"/>
      <c r="B720"/>
      <c r="C720"/>
      <c r="D720"/>
      <c r="E720"/>
      <c r="F720"/>
    </row>
    <row r="721" spans="1:6" x14ac:dyDescent="0.35">
      <c r="A721"/>
      <c r="B721"/>
      <c r="C721"/>
      <c r="D721"/>
      <c r="E721"/>
      <c r="F721"/>
    </row>
    <row r="722" spans="1:6" x14ac:dyDescent="0.35">
      <c r="A722"/>
      <c r="B722"/>
      <c r="C722"/>
      <c r="D722"/>
      <c r="E722"/>
      <c r="F722"/>
    </row>
    <row r="723" spans="1:6" x14ac:dyDescent="0.35">
      <c r="A723"/>
      <c r="B723"/>
      <c r="C723"/>
      <c r="D723"/>
      <c r="E723"/>
      <c r="F723"/>
    </row>
    <row r="724" spans="1:6" x14ac:dyDescent="0.35">
      <c r="A724"/>
      <c r="B724"/>
      <c r="C724"/>
      <c r="D724"/>
      <c r="E724"/>
      <c r="F724"/>
    </row>
    <row r="725" spans="1:6" x14ac:dyDescent="0.35">
      <c r="A725"/>
      <c r="B725"/>
      <c r="C725"/>
      <c r="D725"/>
      <c r="E725"/>
      <c r="F725"/>
    </row>
    <row r="726" spans="1:6" x14ac:dyDescent="0.35">
      <c r="A726"/>
      <c r="B726"/>
      <c r="C726"/>
      <c r="D726"/>
      <c r="E726"/>
      <c r="F726"/>
    </row>
    <row r="727" spans="1:6" x14ac:dyDescent="0.35">
      <c r="A727"/>
      <c r="B727"/>
      <c r="C727"/>
      <c r="D727"/>
      <c r="E727"/>
      <c r="F727"/>
    </row>
    <row r="728" spans="1:6" x14ac:dyDescent="0.35">
      <c r="A728"/>
      <c r="B728"/>
      <c r="C728"/>
      <c r="D728"/>
      <c r="E728"/>
      <c r="F728"/>
    </row>
    <row r="729" spans="1:6" x14ac:dyDescent="0.35">
      <c r="A729"/>
      <c r="B729"/>
      <c r="C729"/>
      <c r="D729"/>
      <c r="E729"/>
      <c r="F729"/>
    </row>
    <row r="730" spans="1:6" x14ac:dyDescent="0.35">
      <c r="A730"/>
      <c r="B730"/>
      <c r="C730"/>
      <c r="D730"/>
      <c r="E730"/>
      <c r="F730"/>
    </row>
    <row r="731" spans="1:6" x14ac:dyDescent="0.35">
      <c r="A731"/>
      <c r="B731"/>
      <c r="C731"/>
      <c r="D731"/>
      <c r="E731"/>
      <c r="F731"/>
    </row>
    <row r="732" spans="1:6" x14ac:dyDescent="0.35">
      <c r="A732"/>
      <c r="B732"/>
      <c r="C732"/>
      <c r="D732"/>
      <c r="E732"/>
      <c r="F732"/>
    </row>
    <row r="733" spans="1:6" x14ac:dyDescent="0.35">
      <c r="A733"/>
      <c r="B733"/>
      <c r="C733"/>
      <c r="D733"/>
      <c r="E733"/>
      <c r="F733"/>
    </row>
    <row r="734" spans="1:6" x14ac:dyDescent="0.35">
      <c r="A734"/>
      <c r="B734"/>
      <c r="C734"/>
      <c r="D734"/>
      <c r="E734"/>
      <c r="F734"/>
    </row>
    <row r="735" spans="1:6" x14ac:dyDescent="0.35">
      <c r="A735"/>
      <c r="B735"/>
      <c r="C735"/>
      <c r="D735"/>
      <c r="E735"/>
      <c r="F735"/>
    </row>
    <row r="736" spans="1:6" x14ac:dyDescent="0.35">
      <c r="A736"/>
      <c r="B736"/>
      <c r="C736"/>
      <c r="D736"/>
      <c r="E736"/>
      <c r="F736"/>
    </row>
    <row r="737" spans="1:6" x14ac:dyDescent="0.35">
      <c r="A737"/>
      <c r="B737"/>
      <c r="C737"/>
      <c r="D737"/>
      <c r="E737"/>
      <c r="F737"/>
    </row>
    <row r="738" spans="1:6" x14ac:dyDescent="0.35">
      <c r="A738"/>
      <c r="B738"/>
      <c r="C738"/>
      <c r="D738"/>
      <c r="E738"/>
      <c r="F738"/>
    </row>
    <row r="739" spans="1:6" x14ac:dyDescent="0.35">
      <c r="A739"/>
      <c r="B739"/>
      <c r="C739"/>
      <c r="D739"/>
      <c r="E739"/>
      <c r="F739"/>
    </row>
    <row r="740" spans="1:6" x14ac:dyDescent="0.35">
      <c r="A740"/>
      <c r="B740"/>
      <c r="C740"/>
      <c r="D740"/>
      <c r="E740"/>
      <c r="F740"/>
    </row>
    <row r="741" spans="1:6" x14ac:dyDescent="0.35">
      <c r="A741"/>
      <c r="B741"/>
      <c r="C741"/>
      <c r="D741"/>
      <c r="E741"/>
      <c r="F741"/>
    </row>
    <row r="742" spans="1:6" x14ac:dyDescent="0.35">
      <c r="A742"/>
      <c r="B742"/>
      <c r="C742"/>
      <c r="D742"/>
      <c r="E742"/>
      <c r="F742"/>
    </row>
    <row r="743" spans="1:6" x14ac:dyDescent="0.35">
      <c r="A743"/>
      <c r="B743"/>
      <c r="C743"/>
      <c r="D743"/>
      <c r="E743"/>
      <c r="F743"/>
    </row>
    <row r="744" spans="1:6" x14ac:dyDescent="0.35">
      <c r="A744"/>
      <c r="B744"/>
      <c r="C744"/>
      <c r="D744"/>
      <c r="E744"/>
      <c r="F744"/>
    </row>
    <row r="745" spans="1:6" x14ac:dyDescent="0.35">
      <c r="A745"/>
      <c r="B745"/>
      <c r="C745"/>
      <c r="D745"/>
      <c r="E745"/>
      <c r="F745"/>
    </row>
    <row r="746" spans="1:6" x14ac:dyDescent="0.35">
      <c r="A746"/>
      <c r="B746"/>
      <c r="C746"/>
      <c r="D746"/>
      <c r="E746"/>
      <c r="F746"/>
    </row>
    <row r="747" spans="1:6" x14ac:dyDescent="0.35">
      <c r="A747"/>
      <c r="B747"/>
      <c r="C747"/>
      <c r="D747"/>
      <c r="E747"/>
      <c r="F747"/>
    </row>
    <row r="748" spans="1:6" x14ac:dyDescent="0.35">
      <c r="A748"/>
      <c r="B748"/>
      <c r="C748"/>
      <c r="D748"/>
      <c r="E748"/>
      <c r="F748"/>
    </row>
    <row r="749" spans="1:6" x14ac:dyDescent="0.35">
      <c r="A749"/>
      <c r="B749"/>
      <c r="C749"/>
      <c r="D749"/>
      <c r="E749"/>
      <c r="F749"/>
    </row>
    <row r="750" spans="1:6" x14ac:dyDescent="0.35">
      <c r="A750"/>
      <c r="B750"/>
      <c r="C750"/>
      <c r="D750"/>
      <c r="E750"/>
      <c r="F750"/>
    </row>
    <row r="751" spans="1:6" x14ac:dyDescent="0.35">
      <c r="A751"/>
      <c r="B751"/>
      <c r="C751"/>
      <c r="D751"/>
      <c r="E751"/>
      <c r="F751"/>
    </row>
    <row r="752" spans="1:6" x14ac:dyDescent="0.35">
      <c r="A752"/>
      <c r="B752"/>
      <c r="C752"/>
      <c r="D752"/>
      <c r="E752"/>
      <c r="F752"/>
    </row>
    <row r="753" spans="1:6" x14ac:dyDescent="0.35">
      <c r="A753"/>
      <c r="B753"/>
      <c r="C753"/>
      <c r="D753"/>
      <c r="E753"/>
      <c r="F753"/>
    </row>
    <row r="754" spans="1:6" x14ac:dyDescent="0.35">
      <c r="A754"/>
      <c r="B754"/>
      <c r="C754"/>
      <c r="D754"/>
      <c r="E754"/>
      <c r="F754"/>
    </row>
    <row r="755" spans="1:6" x14ac:dyDescent="0.35">
      <c r="A755"/>
      <c r="B755"/>
      <c r="C755"/>
      <c r="D755"/>
      <c r="E755"/>
      <c r="F755"/>
    </row>
    <row r="756" spans="1:6" x14ac:dyDescent="0.35">
      <c r="A756"/>
      <c r="B756"/>
      <c r="C756"/>
      <c r="D756"/>
      <c r="E756"/>
      <c r="F756"/>
    </row>
    <row r="757" spans="1:6" x14ac:dyDescent="0.35">
      <c r="A757"/>
      <c r="B757"/>
      <c r="C757"/>
      <c r="D757"/>
      <c r="E757"/>
      <c r="F757"/>
    </row>
    <row r="758" spans="1:6" x14ac:dyDescent="0.35">
      <c r="A758"/>
      <c r="B758"/>
      <c r="C758"/>
      <c r="D758"/>
      <c r="E758"/>
      <c r="F758"/>
    </row>
    <row r="759" spans="1:6" x14ac:dyDescent="0.35">
      <c r="A759"/>
      <c r="B759"/>
      <c r="C759"/>
      <c r="D759"/>
      <c r="E759"/>
      <c r="F759"/>
    </row>
    <row r="760" spans="1:6" x14ac:dyDescent="0.35">
      <c r="A760"/>
      <c r="B760"/>
      <c r="C760"/>
      <c r="D760"/>
      <c r="E760"/>
      <c r="F760"/>
    </row>
    <row r="761" spans="1:6" x14ac:dyDescent="0.35">
      <c r="A761"/>
      <c r="B761"/>
      <c r="C761"/>
      <c r="D761"/>
      <c r="E761"/>
      <c r="F761"/>
    </row>
    <row r="762" spans="1:6" x14ac:dyDescent="0.35">
      <c r="A762"/>
      <c r="B762"/>
      <c r="C762"/>
      <c r="D762"/>
      <c r="E762"/>
      <c r="F762"/>
    </row>
    <row r="763" spans="1:6" x14ac:dyDescent="0.35">
      <c r="A763"/>
      <c r="B763"/>
      <c r="C763"/>
      <c r="D763"/>
      <c r="E763"/>
      <c r="F763"/>
    </row>
    <row r="764" spans="1:6" x14ac:dyDescent="0.35">
      <c r="A764"/>
      <c r="B764"/>
      <c r="C764"/>
      <c r="D764"/>
      <c r="E764"/>
      <c r="F764"/>
    </row>
    <row r="765" spans="1:6" x14ac:dyDescent="0.35">
      <c r="A765"/>
      <c r="B765"/>
      <c r="C765"/>
      <c r="D765"/>
      <c r="E765"/>
      <c r="F765"/>
    </row>
    <row r="766" spans="1:6" x14ac:dyDescent="0.35">
      <c r="A766"/>
      <c r="B766"/>
      <c r="C766"/>
      <c r="D766"/>
      <c r="E766"/>
      <c r="F766"/>
    </row>
    <row r="767" spans="1:6" x14ac:dyDescent="0.35">
      <c r="A767"/>
      <c r="B767"/>
      <c r="C767"/>
      <c r="D767"/>
      <c r="E767"/>
      <c r="F767"/>
    </row>
    <row r="768" spans="1:6" x14ac:dyDescent="0.35">
      <c r="A768"/>
      <c r="B768"/>
      <c r="C768"/>
      <c r="D768"/>
      <c r="E768"/>
      <c r="F768"/>
    </row>
    <row r="769" spans="1:6" x14ac:dyDescent="0.35">
      <c r="A769"/>
      <c r="B769"/>
      <c r="C769"/>
      <c r="D769"/>
      <c r="E769"/>
      <c r="F769"/>
    </row>
    <row r="770" spans="1:6" x14ac:dyDescent="0.35">
      <c r="A770"/>
      <c r="B770"/>
      <c r="C770"/>
      <c r="D770"/>
      <c r="E770"/>
      <c r="F770"/>
    </row>
    <row r="771" spans="1:6" x14ac:dyDescent="0.35">
      <c r="A771"/>
      <c r="B771"/>
      <c r="C771"/>
      <c r="D771"/>
      <c r="E771"/>
      <c r="F771"/>
    </row>
    <row r="772" spans="1:6" x14ac:dyDescent="0.35">
      <c r="A772"/>
      <c r="B772"/>
      <c r="C772"/>
      <c r="D772"/>
      <c r="E772"/>
      <c r="F772"/>
    </row>
    <row r="773" spans="1:6" x14ac:dyDescent="0.35">
      <c r="A773"/>
      <c r="B773"/>
      <c r="C773"/>
      <c r="D773"/>
      <c r="E773"/>
      <c r="F773"/>
    </row>
    <row r="774" spans="1:6" x14ac:dyDescent="0.35">
      <c r="A774"/>
      <c r="B774"/>
      <c r="C774"/>
      <c r="D774"/>
      <c r="E774"/>
      <c r="F774"/>
    </row>
    <row r="775" spans="1:6" x14ac:dyDescent="0.35">
      <c r="A775"/>
      <c r="B775"/>
      <c r="C775"/>
      <c r="D775"/>
      <c r="E775"/>
      <c r="F775"/>
    </row>
    <row r="776" spans="1:6" x14ac:dyDescent="0.35">
      <c r="A776"/>
      <c r="B776"/>
      <c r="C776"/>
      <c r="D776"/>
      <c r="E776"/>
      <c r="F776"/>
    </row>
    <row r="777" spans="1:6" x14ac:dyDescent="0.35">
      <c r="A777"/>
      <c r="B777"/>
      <c r="C777"/>
      <c r="D777"/>
      <c r="E777"/>
      <c r="F777"/>
    </row>
    <row r="778" spans="1:6" x14ac:dyDescent="0.35">
      <c r="A778"/>
      <c r="B778"/>
      <c r="C778"/>
      <c r="D778"/>
      <c r="E778"/>
      <c r="F778"/>
    </row>
    <row r="779" spans="1:6" x14ac:dyDescent="0.35">
      <c r="A779"/>
      <c r="B779"/>
      <c r="C779"/>
      <c r="D779"/>
      <c r="E779"/>
      <c r="F779"/>
    </row>
    <row r="780" spans="1:6" x14ac:dyDescent="0.35">
      <c r="A780"/>
      <c r="B780"/>
      <c r="C780"/>
      <c r="D780"/>
      <c r="E780"/>
      <c r="F780"/>
    </row>
    <row r="781" spans="1:6" x14ac:dyDescent="0.35">
      <c r="A781"/>
      <c r="B781"/>
      <c r="C781"/>
      <c r="D781"/>
      <c r="E781"/>
      <c r="F781"/>
    </row>
    <row r="782" spans="1:6" x14ac:dyDescent="0.35">
      <c r="A782"/>
      <c r="B782"/>
      <c r="C782"/>
      <c r="D782"/>
      <c r="E782"/>
      <c r="F782"/>
    </row>
    <row r="783" spans="1:6" x14ac:dyDescent="0.35">
      <c r="A783"/>
      <c r="B783"/>
      <c r="C783"/>
      <c r="D783"/>
      <c r="E783"/>
      <c r="F783"/>
    </row>
    <row r="784" spans="1:6" x14ac:dyDescent="0.35">
      <c r="A784"/>
      <c r="B784"/>
      <c r="C784"/>
      <c r="D784"/>
      <c r="E784"/>
      <c r="F784"/>
    </row>
    <row r="785" spans="1:6" x14ac:dyDescent="0.35">
      <c r="A785"/>
      <c r="B785"/>
      <c r="C785"/>
      <c r="D785"/>
      <c r="E785"/>
      <c r="F785"/>
    </row>
    <row r="786" spans="1:6" x14ac:dyDescent="0.35">
      <c r="A786"/>
      <c r="B786"/>
      <c r="C786"/>
      <c r="D786"/>
      <c r="E786"/>
      <c r="F786"/>
    </row>
    <row r="787" spans="1:6" x14ac:dyDescent="0.35">
      <c r="A787"/>
      <c r="B787"/>
      <c r="C787"/>
      <c r="D787"/>
      <c r="E787"/>
      <c r="F787"/>
    </row>
    <row r="788" spans="1:6" x14ac:dyDescent="0.35">
      <c r="A788"/>
      <c r="B788"/>
      <c r="C788"/>
      <c r="D788"/>
      <c r="E788"/>
      <c r="F788"/>
    </row>
    <row r="789" spans="1:6" x14ac:dyDescent="0.35">
      <c r="A789"/>
      <c r="B789"/>
      <c r="C789"/>
      <c r="D789"/>
      <c r="E789"/>
      <c r="F789"/>
    </row>
    <row r="790" spans="1:6" x14ac:dyDescent="0.35">
      <c r="A790"/>
      <c r="B790"/>
      <c r="C790"/>
      <c r="D790"/>
      <c r="E790"/>
      <c r="F790"/>
    </row>
    <row r="791" spans="1:6" x14ac:dyDescent="0.35">
      <c r="A791"/>
      <c r="B791"/>
      <c r="C791"/>
      <c r="D791"/>
      <c r="E791"/>
      <c r="F791"/>
    </row>
    <row r="792" spans="1:6" x14ac:dyDescent="0.35">
      <c r="A792"/>
      <c r="B792"/>
      <c r="C792"/>
      <c r="D792"/>
      <c r="E792"/>
      <c r="F792"/>
    </row>
    <row r="793" spans="1:6" x14ac:dyDescent="0.35">
      <c r="A793"/>
      <c r="B793"/>
      <c r="C793"/>
      <c r="D793"/>
      <c r="E793"/>
      <c r="F793"/>
    </row>
    <row r="794" spans="1:6" x14ac:dyDescent="0.35">
      <c r="A794"/>
      <c r="B794"/>
      <c r="C794"/>
      <c r="D794"/>
      <c r="E794"/>
      <c r="F794"/>
    </row>
    <row r="795" spans="1:6" x14ac:dyDescent="0.35">
      <c r="A795"/>
      <c r="B795"/>
      <c r="C795"/>
      <c r="D795"/>
      <c r="E795"/>
      <c r="F795"/>
    </row>
    <row r="796" spans="1:6" x14ac:dyDescent="0.35">
      <c r="A796"/>
      <c r="B796"/>
      <c r="C796"/>
      <c r="D796"/>
      <c r="E796"/>
      <c r="F796"/>
    </row>
    <row r="797" spans="1:6" x14ac:dyDescent="0.35">
      <c r="A797"/>
      <c r="B797"/>
      <c r="C797"/>
      <c r="D797"/>
      <c r="E797"/>
      <c r="F797"/>
    </row>
    <row r="798" spans="1:6" x14ac:dyDescent="0.35">
      <c r="A798"/>
      <c r="B798"/>
      <c r="C798"/>
      <c r="D798"/>
      <c r="E798"/>
      <c r="F798"/>
    </row>
    <row r="799" spans="1:6" x14ac:dyDescent="0.35">
      <c r="A799"/>
      <c r="B799"/>
      <c r="C799"/>
      <c r="D799"/>
      <c r="E799"/>
      <c r="F799"/>
    </row>
    <row r="800" spans="1:6" x14ac:dyDescent="0.35">
      <c r="A800"/>
      <c r="B800"/>
      <c r="C800"/>
      <c r="D800"/>
      <c r="E800"/>
      <c r="F800"/>
    </row>
    <row r="801" spans="1:6" x14ac:dyDescent="0.35">
      <c r="A801"/>
      <c r="B801"/>
      <c r="C801"/>
      <c r="D801"/>
      <c r="E801"/>
      <c r="F801"/>
    </row>
    <row r="802" spans="1:6" x14ac:dyDescent="0.35">
      <c r="A802"/>
      <c r="B802"/>
      <c r="C802"/>
      <c r="D802"/>
      <c r="E802"/>
      <c r="F802"/>
    </row>
    <row r="803" spans="1:6" x14ac:dyDescent="0.35">
      <c r="A803"/>
      <c r="B803"/>
      <c r="C803"/>
      <c r="D803"/>
      <c r="E803"/>
      <c r="F803"/>
    </row>
    <row r="804" spans="1:6" x14ac:dyDescent="0.35">
      <c r="A804"/>
      <c r="B804"/>
      <c r="C804"/>
      <c r="D804"/>
      <c r="E804"/>
      <c r="F804"/>
    </row>
    <row r="805" spans="1:6" x14ac:dyDescent="0.35">
      <c r="A805"/>
      <c r="B805"/>
      <c r="C805"/>
      <c r="D805"/>
      <c r="E805"/>
      <c r="F805"/>
    </row>
    <row r="806" spans="1:6" x14ac:dyDescent="0.35">
      <c r="A806"/>
      <c r="B806"/>
      <c r="C806"/>
      <c r="D806"/>
      <c r="E806"/>
      <c r="F806"/>
    </row>
    <row r="807" spans="1:6" x14ac:dyDescent="0.35">
      <c r="A807"/>
      <c r="B807"/>
      <c r="C807"/>
      <c r="D807"/>
      <c r="E807"/>
      <c r="F807"/>
    </row>
    <row r="808" spans="1:6" x14ac:dyDescent="0.35">
      <c r="A808"/>
      <c r="B808"/>
      <c r="C808"/>
      <c r="D808"/>
      <c r="E808"/>
      <c r="F808"/>
    </row>
    <row r="809" spans="1:6" x14ac:dyDescent="0.35">
      <c r="A809"/>
      <c r="B809"/>
      <c r="C809"/>
      <c r="D809"/>
      <c r="E809"/>
      <c r="F809"/>
    </row>
    <row r="810" spans="1:6" x14ac:dyDescent="0.35">
      <c r="A810"/>
      <c r="B810"/>
      <c r="C810"/>
      <c r="D810"/>
      <c r="E810"/>
      <c r="F810"/>
    </row>
    <row r="811" spans="1:6" x14ac:dyDescent="0.35">
      <c r="A811"/>
      <c r="B811"/>
      <c r="C811"/>
      <c r="D811"/>
      <c r="E811"/>
      <c r="F811"/>
    </row>
    <row r="812" spans="1:6" x14ac:dyDescent="0.35">
      <c r="A812"/>
      <c r="B812"/>
      <c r="C812"/>
      <c r="D812"/>
      <c r="E812"/>
      <c r="F812"/>
    </row>
    <row r="813" spans="1:6" x14ac:dyDescent="0.35">
      <c r="A813"/>
      <c r="B813"/>
      <c r="C813"/>
      <c r="D813"/>
      <c r="E813"/>
      <c r="F813"/>
    </row>
    <row r="814" spans="1:6" x14ac:dyDescent="0.35">
      <c r="A814"/>
      <c r="B814"/>
      <c r="C814"/>
      <c r="D814"/>
      <c r="E814"/>
      <c r="F814"/>
    </row>
    <row r="815" spans="1:6" x14ac:dyDescent="0.35">
      <c r="A815"/>
      <c r="B815"/>
      <c r="C815"/>
      <c r="D815"/>
      <c r="E815"/>
      <c r="F815"/>
    </row>
    <row r="816" spans="1:6" x14ac:dyDescent="0.35">
      <c r="A816"/>
      <c r="B816"/>
      <c r="C816"/>
      <c r="D816"/>
      <c r="E816"/>
      <c r="F816"/>
    </row>
    <row r="817" spans="1:6" x14ac:dyDescent="0.35">
      <c r="A817"/>
      <c r="B817"/>
      <c r="C817"/>
      <c r="D817"/>
      <c r="E817"/>
      <c r="F817"/>
    </row>
    <row r="818" spans="1:6" x14ac:dyDescent="0.35">
      <c r="A818"/>
      <c r="B818"/>
      <c r="C818"/>
      <c r="D818"/>
      <c r="E818"/>
      <c r="F818"/>
    </row>
    <row r="819" spans="1:6" x14ac:dyDescent="0.35">
      <c r="A819"/>
      <c r="B819"/>
      <c r="C819"/>
      <c r="D819"/>
      <c r="E819"/>
      <c r="F819"/>
    </row>
    <row r="820" spans="1:6" x14ac:dyDescent="0.35">
      <c r="A820"/>
      <c r="B820"/>
      <c r="C820"/>
      <c r="D820"/>
      <c r="E820"/>
      <c r="F820"/>
    </row>
    <row r="821" spans="1:6" x14ac:dyDescent="0.35">
      <c r="A821"/>
      <c r="B821"/>
      <c r="C821"/>
      <c r="D821"/>
      <c r="E821"/>
      <c r="F821"/>
    </row>
    <row r="822" spans="1:6" x14ac:dyDescent="0.35">
      <c r="A822"/>
      <c r="B822"/>
      <c r="C822"/>
      <c r="D822"/>
      <c r="E822"/>
      <c r="F822"/>
    </row>
    <row r="823" spans="1:6" x14ac:dyDescent="0.35">
      <c r="A823"/>
      <c r="B823"/>
      <c r="C823"/>
      <c r="D823"/>
      <c r="E823"/>
      <c r="F823"/>
    </row>
    <row r="824" spans="1:6" x14ac:dyDescent="0.35">
      <c r="A824"/>
      <c r="B824"/>
      <c r="C824"/>
      <c r="D824"/>
      <c r="E824"/>
      <c r="F824"/>
    </row>
    <row r="825" spans="1:6" x14ac:dyDescent="0.35">
      <c r="A825"/>
      <c r="B825"/>
      <c r="C825"/>
      <c r="D825"/>
      <c r="E825"/>
      <c r="F825"/>
    </row>
    <row r="826" spans="1:6" x14ac:dyDescent="0.35">
      <c r="A826"/>
      <c r="B826"/>
      <c r="C826"/>
      <c r="D826"/>
      <c r="E826"/>
      <c r="F826"/>
    </row>
    <row r="827" spans="1:6" x14ac:dyDescent="0.35">
      <c r="A827"/>
      <c r="B827"/>
      <c r="C827"/>
      <c r="D827"/>
      <c r="E827"/>
      <c r="F827"/>
    </row>
    <row r="828" spans="1:6" x14ac:dyDescent="0.35">
      <c r="A828"/>
      <c r="B828"/>
      <c r="C828"/>
      <c r="D828"/>
      <c r="E828"/>
      <c r="F828"/>
    </row>
    <row r="829" spans="1:6" x14ac:dyDescent="0.35">
      <c r="A829"/>
      <c r="B829"/>
      <c r="C829"/>
      <c r="D829"/>
      <c r="E829"/>
      <c r="F829"/>
    </row>
    <row r="830" spans="1:6" x14ac:dyDescent="0.35">
      <c r="A830"/>
      <c r="B830"/>
      <c r="C830"/>
      <c r="D830"/>
      <c r="E830"/>
      <c r="F830"/>
    </row>
    <row r="831" spans="1:6" x14ac:dyDescent="0.35">
      <c r="A831"/>
      <c r="B831"/>
      <c r="C831"/>
      <c r="D831"/>
      <c r="E831"/>
      <c r="F831"/>
    </row>
    <row r="832" spans="1:6" x14ac:dyDescent="0.35">
      <c r="A832"/>
      <c r="B832"/>
      <c r="C832"/>
      <c r="D832"/>
      <c r="E832"/>
      <c r="F832"/>
    </row>
    <row r="833" spans="1:6" x14ac:dyDescent="0.35">
      <c r="A833"/>
      <c r="B833"/>
      <c r="C833"/>
      <c r="D833"/>
      <c r="E833"/>
      <c r="F833"/>
    </row>
    <row r="834" spans="1:6" x14ac:dyDescent="0.35">
      <c r="A834"/>
      <c r="B834"/>
      <c r="C834"/>
      <c r="D834"/>
      <c r="E834"/>
      <c r="F834"/>
    </row>
    <row r="835" spans="1:6" x14ac:dyDescent="0.35">
      <c r="A835"/>
      <c r="B835"/>
      <c r="C835"/>
      <c r="D835"/>
      <c r="E835"/>
      <c r="F835"/>
    </row>
    <row r="836" spans="1:6" x14ac:dyDescent="0.35">
      <c r="A836"/>
      <c r="B836"/>
      <c r="C836"/>
      <c r="D836"/>
      <c r="E836"/>
      <c r="F836"/>
    </row>
    <row r="837" spans="1:6" x14ac:dyDescent="0.35">
      <c r="A837"/>
      <c r="B837"/>
      <c r="C837"/>
      <c r="D837"/>
      <c r="E837"/>
      <c r="F837"/>
    </row>
    <row r="838" spans="1:6" x14ac:dyDescent="0.35">
      <c r="A838"/>
      <c r="B838"/>
      <c r="C838"/>
      <c r="D838"/>
      <c r="E838"/>
      <c r="F838"/>
    </row>
    <row r="839" spans="1:6" x14ac:dyDescent="0.35">
      <c r="A839"/>
      <c r="B839"/>
      <c r="C839"/>
      <c r="D839"/>
      <c r="E839"/>
      <c r="F839"/>
    </row>
    <row r="840" spans="1:6" x14ac:dyDescent="0.35">
      <c r="A840"/>
      <c r="B840"/>
      <c r="C840"/>
      <c r="D840"/>
      <c r="E840"/>
      <c r="F840"/>
    </row>
    <row r="841" spans="1:6" x14ac:dyDescent="0.35">
      <c r="A841"/>
      <c r="B841"/>
      <c r="C841"/>
      <c r="D841"/>
      <c r="E841"/>
      <c r="F841"/>
    </row>
    <row r="842" spans="1:6" x14ac:dyDescent="0.35">
      <c r="A842"/>
      <c r="B842"/>
      <c r="C842"/>
      <c r="D842"/>
      <c r="E842"/>
      <c r="F842"/>
    </row>
    <row r="843" spans="1:6" x14ac:dyDescent="0.35">
      <c r="A843"/>
      <c r="B843"/>
      <c r="C843"/>
      <c r="D843"/>
      <c r="E843"/>
      <c r="F843"/>
    </row>
    <row r="844" spans="1:6" x14ac:dyDescent="0.35">
      <c r="A844"/>
      <c r="B844"/>
      <c r="C844"/>
      <c r="D844"/>
      <c r="E844"/>
      <c r="F844"/>
    </row>
    <row r="845" spans="1:6" x14ac:dyDescent="0.35">
      <c r="A845"/>
      <c r="B845"/>
      <c r="C845"/>
      <c r="D845"/>
      <c r="E845"/>
      <c r="F845"/>
    </row>
    <row r="846" spans="1:6" x14ac:dyDescent="0.35">
      <c r="A846"/>
      <c r="B846"/>
      <c r="C846"/>
      <c r="D846"/>
      <c r="E846"/>
      <c r="F846"/>
    </row>
    <row r="847" spans="1:6" x14ac:dyDescent="0.35">
      <c r="A847"/>
      <c r="B847"/>
      <c r="C847"/>
      <c r="D847"/>
      <c r="E847"/>
      <c r="F847"/>
    </row>
    <row r="848" spans="1:6" x14ac:dyDescent="0.35">
      <c r="A848"/>
      <c r="B848"/>
      <c r="C848"/>
      <c r="D848"/>
      <c r="E848"/>
      <c r="F848"/>
    </row>
    <row r="849" spans="1:6" x14ac:dyDescent="0.35">
      <c r="A849"/>
      <c r="B849"/>
      <c r="C849"/>
      <c r="D849"/>
      <c r="E849"/>
      <c r="F849"/>
    </row>
    <row r="850" spans="1:6" x14ac:dyDescent="0.35">
      <c r="A850"/>
      <c r="B850"/>
      <c r="C850"/>
      <c r="D850"/>
      <c r="E850"/>
      <c r="F850"/>
    </row>
    <row r="851" spans="1:6" x14ac:dyDescent="0.35">
      <c r="A851"/>
      <c r="B851"/>
      <c r="C851"/>
      <c r="D851"/>
      <c r="E851"/>
      <c r="F851"/>
    </row>
    <row r="852" spans="1:6" x14ac:dyDescent="0.35">
      <c r="A852"/>
      <c r="B852"/>
      <c r="C852"/>
      <c r="D852"/>
      <c r="E852"/>
      <c r="F852"/>
    </row>
    <row r="853" spans="1:6" x14ac:dyDescent="0.35">
      <c r="A853"/>
      <c r="B853"/>
      <c r="C853"/>
      <c r="D853"/>
      <c r="E853"/>
      <c r="F853"/>
    </row>
    <row r="854" spans="1:6" x14ac:dyDescent="0.35">
      <c r="A854"/>
      <c r="B854"/>
      <c r="C854"/>
      <c r="D854"/>
      <c r="E854"/>
      <c r="F854"/>
    </row>
    <row r="855" spans="1:6" x14ac:dyDescent="0.35">
      <c r="A855"/>
      <c r="B855"/>
      <c r="C855"/>
      <c r="D855"/>
      <c r="E855"/>
      <c r="F855"/>
    </row>
    <row r="856" spans="1:6" x14ac:dyDescent="0.35">
      <c r="A856"/>
      <c r="B856"/>
      <c r="C856"/>
      <c r="D856"/>
      <c r="E856"/>
      <c r="F856"/>
    </row>
    <row r="857" spans="1:6" x14ac:dyDescent="0.35">
      <c r="A857"/>
      <c r="B857"/>
      <c r="C857"/>
      <c r="D857"/>
      <c r="E857"/>
      <c r="F857"/>
    </row>
    <row r="858" spans="1:6" x14ac:dyDescent="0.35">
      <c r="A858"/>
      <c r="B858"/>
      <c r="C858"/>
      <c r="D858"/>
      <c r="E858"/>
      <c r="F858"/>
    </row>
    <row r="859" spans="1:6" x14ac:dyDescent="0.35">
      <c r="A859"/>
      <c r="B859"/>
      <c r="C859"/>
      <c r="D859"/>
      <c r="E859"/>
      <c r="F859"/>
    </row>
    <row r="860" spans="1:6" x14ac:dyDescent="0.35">
      <c r="A860"/>
      <c r="B860"/>
      <c r="C860"/>
      <c r="D860"/>
      <c r="E860"/>
      <c r="F860"/>
    </row>
    <row r="861" spans="1:6" x14ac:dyDescent="0.35">
      <c r="A861"/>
      <c r="B861"/>
      <c r="C861"/>
      <c r="D861"/>
      <c r="E861"/>
      <c r="F861"/>
    </row>
    <row r="862" spans="1:6" x14ac:dyDescent="0.35">
      <c r="A862"/>
      <c r="B862"/>
      <c r="C862"/>
      <c r="D862"/>
      <c r="E862"/>
      <c r="F862"/>
    </row>
    <row r="863" spans="1:6" x14ac:dyDescent="0.35">
      <c r="A863"/>
      <c r="B863"/>
      <c r="C863"/>
      <c r="D863"/>
      <c r="E863"/>
      <c r="F863"/>
    </row>
    <row r="864" spans="1:6" x14ac:dyDescent="0.35">
      <c r="A864"/>
      <c r="B864"/>
      <c r="C864"/>
      <c r="D864"/>
      <c r="E864"/>
      <c r="F864"/>
    </row>
    <row r="865" spans="1:6" x14ac:dyDescent="0.35">
      <c r="A865"/>
      <c r="B865"/>
      <c r="C865"/>
      <c r="D865"/>
      <c r="E865"/>
      <c r="F865"/>
    </row>
    <row r="866" spans="1:6" x14ac:dyDescent="0.35">
      <c r="A866"/>
      <c r="B866"/>
      <c r="C866"/>
      <c r="D866"/>
      <c r="E866"/>
      <c r="F866"/>
    </row>
    <row r="867" spans="1:6" x14ac:dyDescent="0.35">
      <c r="A867"/>
      <c r="B867"/>
      <c r="C867"/>
      <c r="D867"/>
      <c r="E867"/>
      <c r="F867"/>
    </row>
    <row r="868" spans="1:6" x14ac:dyDescent="0.35">
      <c r="A868"/>
      <c r="B868"/>
      <c r="C868"/>
      <c r="D868"/>
      <c r="E868"/>
      <c r="F868"/>
    </row>
    <row r="869" spans="1:6" x14ac:dyDescent="0.35">
      <c r="A869"/>
      <c r="B869"/>
      <c r="C869"/>
      <c r="D869"/>
      <c r="E869"/>
      <c r="F869"/>
    </row>
    <row r="870" spans="1:6" x14ac:dyDescent="0.35">
      <c r="A870"/>
      <c r="B870"/>
      <c r="C870"/>
      <c r="D870"/>
      <c r="E870"/>
      <c r="F870"/>
    </row>
    <row r="871" spans="1:6" x14ac:dyDescent="0.35">
      <c r="A871"/>
      <c r="B871"/>
      <c r="C871"/>
      <c r="D871"/>
      <c r="E871"/>
      <c r="F871"/>
    </row>
    <row r="872" spans="1:6" x14ac:dyDescent="0.35">
      <c r="A872"/>
      <c r="B872"/>
      <c r="C872"/>
      <c r="D872"/>
      <c r="E872"/>
      <c r="F872"/>
    </row>
    <row r="873" spans="1:6" x14ac:dyDescent="0.35">
      <c r="A873"/>
      <c r="B873"/>
      <c r="C873"/>
      <c r="D873"/>
      <c r="E873"/>
      <c r="F873"/>
    </row>
    <row r="874" spans="1:6" x14ac:dyDescent="0.35">
      <c r="A874"/>
      <c r="B874"/>
      <c r="C874"/>
      <c r="D874"/>
      <c r="E874"/>
      <c r="F874"/>
    </row>
    <row r="875" spans="1:6" x14ac:dyDescent="0.35">
      <c r="A875"/>
      <c r="B875"/>
      <c r="C875"/>
      <c r="D875"/>
      <c r="E875"/>
      <c r="F875"/>
    </row>
    <row r="876" spans="1:6" x14ac:dyDescent="0.35">
      <c r="A876"/>
      <c r="B876"/>
      <c r="C876"/>
      <c r="D876"/>
      <c r="E876"/>
      <c r="F876"/>
    </row>
    <row r="877" spans="1:6" x14ac:dyDescent="0.35">
      <c r="A877"/>
      <c r="B877"/>
      <c r="C877"/>
      <c r="D877"/>
      <c r="E877"/>
      <c r="F877"/>
    </row>
    <row r="878" spans="1:6" x14ac:dyDescent="0.35">
      <c r="A878"/>
      <c r="B878"/>
      <c r="C878"/>
      <c r="D878"/>
      <c r="E878"/>
      <c r="F878"/>
    </row>
    <row r="879" spans="1:6" x14ac:dyDescent="0.35">
      <c r="A879"/>
      <c r="B879"/>
      <c r="C879"/>
      <c r="D879"/>
      <c r="E879"/>
      <c r="F879"/>
    </row>
    <row r="880" spans="1:6" x14ac:dyDescent="0.35">
      <c r="A880"/>
      <c r="B880"/>
      <c r="C880"/>
      <c r="D880"/>
      <c r="E880"/>
      <c r="F880"/>
    </row>
    <row r="881" spans="1:6" x14ac:dyDescent="0.35">
      <c r="A881"/>
      <c r="B881"/>
      <c r="C881"/>
      <c r="D881"/>
      <c r="E881"/>
      <c r="F881"/>
    </row>
    <row r="882" spans="1:6" x14ac:dyDescent="0.35">
      <c r="A882"/>
      <c r="B882"/>
      <c r="C882"/>
      <c r="D882"/>
      <c r="E882"/>
      <c r="F882"/>
    </row>
    <row r="883" spans="1:6" x14ac:dyDescent="0.35">
      <c r="A883"/>
      <c r="B883"/>
      <c r="C883"/>
      <c r="D883"/>
      <c r="E883"/>
      <c r="F883"/>
    </row>
    <row r="884" spans="1:6" x14ac:dyDescent="0.35">
      <c r="A884"/>
      <c r="B884"/>
      <c r="C884"/>
      <c r="D884"/>
      <c r="E884"/>
      <c r="F884"/>
    </row>
    <row r="885" spans="1:6" x14ac:dyDescent="0.35">
      <c r="A885"/>
      <c r="B885"/>
      <c r="C885"/>
      <c r="D885"/>
      <c r="E885"/>
      <c r="F885"/>
    </row>
    <row r="886" spans="1:6" x14ac:dyDescent="0.35">
      <c r="A886"/>
      <c r="B886"/>
      <c r="C886"/>
      <c r="D886"/>
      <c r="E886"/>
      <c r="F886"/>
    </row>
    <row r="887" spans="1:6" x14ac:dyDescent="0.35">
      <c r="A887"/>
      <c r="B887"/>
      <c r="C887"/>
      <c r="D887"/>
      <c r="E887"/>
      <c r="F887"/>
    </row>
    <row r="888" spans="1:6" x14ac:dyDescent="0.35">
      <c r="A888"/>
      <c r="B888"/>
      <c r="C888"/>
      <c r="D888"/>
      <c r="E888"/>
      <c r="F888"/>
    </row>
    <row r="889" spans="1:6" x14ac:dyDescent="0.35">
      <c r="A889"/>
      <c r="B889"/>
      <c r="C889"/>
      <c r="D889"/>
      <c r="E889"/>
      <c r="F889"/>
    </row>
    <row r="890" spans="1:6" x14ac:dyDescent="0.35">
      <c r="A890"/>
      <c r="B890"/>
      <c r="C890"/>
      <c r="D890"/>
      <c r="E890"/>
      <c r="F890"/>
    </row>
    <row r="891" spans="1:6" x14ac:dyDescent="0.35">
      <c r="A891"/>
      <c r="B891"/>
      <c r="C891"/>
      <c r="D891"/>
      <c r="E891"/>
      <c r="F891"/>
    </row>
    <row r="892" spans="1:6" x14ac:dyDescent="0.35">
      <c r="A892"/>
      <c r="B892"/>
      <c r="C892"/>
      <c r="D892"/>
      <c r="E892"/>
      <c r="F892"/>
    </row>
    <row r="893" spans="1:6" x14ac:dyDescent="0.35">
      <c r="A893"/>
      <c r="B893"/>
      <c r="C893"/>
      <c r="D893"/>
      <c r="E893"/>
      <c r="F893"/>
    </row>
    <row r="894" spans="1:6" x14ac:dyDescent="0.35">
      <c r="A894"/>
      <c r="B894"/>
      <c r="C894"/>
      <c r="D894"/>
      <c r="E894"/>
      <c r="F894"/>
    </row>
    <row r="895" spans="1:6" x14ac:dyDescent="0.35">
      <c r="A895"/>
      <c r="B895"/>
      <c r="C895"/>
      <c r="D895"/>
      <c r="E895"/>
      <c r="F895"/>
    </row>
    <row r="896" spans="1:6" x14ac:dyDescent="0.35">
      <c r="A896"/>
      <c r="B896"/>
      <c r="C896"/>
      <c r="D896"/>
      <c r="E896"/>
      <c r="F896"/>
    </row>
    <row r="897" spans="1:6" x14ac:dyDescent="0.35">
      <c r="A897"/>
      <c r="B897"/>
      <c r="C897"/>
      <c r="D897"/>
      <c r="E897"/>
      <c r="F897"/>
    </row>
    <row r="898" spans="1:6" x14ac:dyDescent="0.35">
      <c r="A898"/>
      <c r="B898"/>
      <c r="C898"/>
      <c r="D898"/>
      <c r="E898"/>
      <c r="F898"/>
    </row>
    <row r="899" spans="1:6" x14ac:dyDescent="0.35">
      <c r="A899"/>
      <c r="B899"/>
      <c r="C899"/>
      <c r="D899"/>
      <c r="E899"/>
      <c r="F899"/>
    </row>
    <row r="900" spans="1:6" x14ac:dyDescent="0.35">
      <c r="A900"/>
      <c r="B900"/>
      <c r="C900"/>
      <c r="D900"/>
      <c r="E900"/>
      <c r="F900"/>
    </row>
    <row r="901" spans="1:6" x14ac:dyDescent="0.35">
      <c r="A901"/>
      <c r="B901"/>
      <c r="C901"/>
      <c r="D901"/>
      <c r="E901"/>
      <c r="F901"/>
    </row>
    <row r="902" spans="1:6" x14ac:dyDescent="0.35">
      <c r="A902"/>
      <c r="B902"/>
      <c r="C902"/>
      <c r="D902"/>
      <c r="E902"/>
      <c r="F902"/>
    </row>
    <row r="903" spans="1:6" x14ac:dyDescent="0.35">
      <c r="A903"/>
      <c r="B903"/>
      <c r="C903"/>
      <c r="D903"/>
      <c r="E903"/>
      <c r="F903"/>
    </row>
    <row r="904" spans="1:6" x14ac:dyDescent="0.35">
      <c r="A904"/>
      <c r="B904"/>
      <c r="C904"/>
      <c r="D904"/>
      <c r="E904"/>
      <c r="F904"/>
    </row>
    <row r="905" spans="1:6" x14ac:dyDescent="0.35">
      <c r="A905"/>
      <c r="B905"/>
      <c r="C905"/>
      <c r="D905"/>
      <c r="E905"/>
      <c r="F905"/>
    </row>
    <row r="906" spans="1:6" x14ac:dyDescent="0.35">
      <c r="A906"/>
      <c r="B906"/>
      <c r="C906"/>
      <c r="D906"/>
      <c r="E906"/>
      <c r="F906"/>
    </row>
    <row r="907" spans="1:6" x14ac:dyDescent="0.35">
      <c r="A907"/>
      <c r="B907"/>
      <c r="C907"/>
      <c r="D907"/>
      <c r="E907"/>
      <c r="F907"/>
    </row>
    <row r="908" spans="1:6" x14ac:dyDescent="0.35">
      <c r="A908"/>
      <c r="B908"/>
      <c r="C908"/>
      <c r="D908"/>
      <c r="E908"/>
      <c r="F908"/>
    </row>
    <row r="909" spans="1:6" x14ac:dyDescent="0.35">
      <c r="A909"/>
      <c r="B909"/>
      <c r="C909"/>
      <c r="D909"/>
      <c r="E909"/>
      <c r="F909"/>
    </row>
    <row r="910" spans="1:6" x14ac:dyDescent="0.35">
      <c r="A910"/>
      <c r="B910"/>
      <c r="C910"/>
      <c r="D910"/>
      <c r="E910"/>
      <c r="F910"/>
    </row>
    <row r="911" spans="1:6" x14ac:dyDescent="0.35">
      <c r="A911"/>
      <c r="B911"/>
      <c r="C911"/>
      <c r="D911"/>
      <c r="E911"/>
      <c r="F911"/>
    </row>
    <row r="912" spans="1:6" x14ac:dyDescent="0.35">
      <c r="A912"/>
      <c r="B912"/>
      <c r="C912"/>
      <c r="D912"/>
      <c r="E912"/>
      <c r="F912"/>
    </row>
    <row r="913" spans="1:6" x14ac:dyDescent="0.35">
      <c r="A913"/>
      <c r="B913"/>
      <c r="C913"/>
      <c r="D913"/>
      <c r="E913"/>
      <c r="F913"/>
    </row>
    <row r="914" spans="1:6" x14ac:dyDescent="0.35">
      <c r="A914"/>
      <c r="B914"/>
      <c r="C914"/>
      <c r="D914"/>
      <c r="E914"/>
      <c r="F914"/>
    </row>
    <row r="915" spans="1:6" x14ac:dyDescent="0.35">
      <c r="A915"/>
      <c r="B915"/>
      <c r="C915"/>
      <c r="D915"/>
      <c r="E915"/>
      <c r="F915"/>
    </row>
    <row r="916" spans="1:6" x14ac:dyDescent="0.35">
      <c r="A916"/>
      <c r="B916"/>
      <c r="C916"/>
      <c r="D916"/>
      <c r="E916"/>
      <c r="F916"/>
    </row>
    <row r="917" spans="1:6" x14ac:dyDescent="0.35">
      <c r="A917"/>
      <c r="B917"/>
      <c r="C917"/>
      <c r="D917"/>
      <c r="E917"/>
      <c r="F917"/>
    </row>
    <row r="918" spans="1:6" x14ac:dyDescent="0.35">
      <c r="A918"/>
      <c r="B918"/>
      <c r="C918"/>
      <c r="D918"/>
      <c r="E918"/>
      <c r="F918"/>
    </row>
    <row r="919" spans="1:6" x14ac:dyDescent="0.35">
      <c r="A919"/>
      <c r="B919"/>
      <c r="C919"/>
      <c r="D919"/>
      <c r="E919"/>
      <c r="F919"/>
    </row>
    <row r="920" spans="1:6" x14ac:dyDescent="0.35">
      <c r="A920"/>
      <c r="B920"/>
      <c r="C920"/>
      <c r="D920"/>
      <c r="E920"/>
      <c r="F920"/>
    </row>
    <row r="921" spans="1:6" x14ac:dyDescent="0.35">
      <c r="A921"/>
      <c r="B921"/>
      <c r="C921"/>
      <c r="D921"/>
      <c r="E921"/>
      <c r="F921"/>
    </row>
    <row r="922" spans="1:6" x14ac:dyDescent="0.35">
      <c r="A922"/>
      <c r="B922"/>
      <c r="C922"/>
      <c r="D922"/>
      <c r="E922"/>
      <c r="F922"/>
    </row>
    <row r="923" spans="1:6" x14ac:dyDescent="0.35">
      <c r="A923"/>
      <c r="B923"/>
      <c r="C923"/>
      <c r="D923"/>
      <c r="E923"/>
      <c r="F923"/>
    </row>
    <row r="924" spans="1:6" x14ac:dyDescent="0.35">
      <c r="A924"/>
      <c r="B924"/>
      <c r="C924"/>
      <c r="D924"/>
      <c r="E924"/>
      <c r="F924"/>
    </row>
    <row r="925" spans="1:6" x14ac:dyDescent="0.35">
      <c r="A925"/>
      <c r="B925"/>
      <c r="C925"/>
      <c r="D925"/>
      <c r="E925"/>
      <c r="F925"/>
    </row>
    <row r="926" spans="1:6" x14ac:dyDescent="0.35">
      <c r="A926"/>
      <c r="B926"/>
      <c r="C926"/>
      <c r="D926"/>
      <c r="E926"/>
      <c r="F926"/>
    </row>
    <row r="927" spans="1:6" x14ac:dyDescent="0.35">
      <c r="A927"/>
      <c r="B927"/>
      <c r="C927"/>
      <c r="D927"/>
      <c r="E927"/>
      <c r="F927"/>
    </row>
    <row r="928" spans="1:6" x14ac:dyDescent="0.35">
      <c r="A928"/>
      <c r="B928"/>
      <c r="C928"/>
      <c r="D928"/>
      <c r="E928"/>
      <c r="F928"/>
    </row>
    <row r="929" spans="1:6" x14ac:dyDescent="0.35">
      <c r="A929"/>
      <c r="B929"/>
      <c r="C929"/>
      <c r="D929"/>
      <c r="E929"/>
      <c r="F929"/>
    </row>
    <row r="930" spans="1:6" x14ac:dyDescent="0.35">
      <c r="A930"/>
      <c r="B930"/>
      <c r="C930"/>
      <c r="D930"/>
      <c r="E930"/>
      <c r="F930"/>
    </row>
    <row r="931" spans="1:6" x14ac:dyDescent="0.35">
      <c r="A931"/>
      <c r="B931"/>
      <c r="C931"/>
      <c r="D931"/>
      <c r="E931"/>
      <c r="F931"/>
    </row>
    <row r="932" spans="1:6" x14ac:dyDescent="0.35">
      <c r="A932"/>
      <c r="B932"/>
      <c r="C932"/>
      <c r="D932"/>
      <c r="E932"/>
      <c r="F932"/>
    </row>
    <row r="933" spans="1:6" x14ac:dyDescent="0.35">
      <c r="A933"/>
      <c r="B933"/>
      <c r="C933"/>
      <c r="D933"/>
      <c r="E933"/>
      <c r="F933"/>
    </row>
    <row r="934" spans="1:6" x14ac:dyDescent="0.35">
      <c r="A934"/>
      <c r="B934"/>
      <c r="C934"/>
      <c r="D934"/>
      <c r="E934"/>
      <c r="F934"/>
    </row>
    <row r="935" spans="1:6" x14ac:dyDescent="0.35">
      <c r="A935"/>
      <c r="B935"/>
      <c r="C935"/>
      <c r="D935"/>
      <c r="E935"/>
      <c r="F935"/>
    </row>
    <row r="936" spans="1:6" x14ac:dyDescent="0.35">
      <c r="A936"/>
      <c r="B936"/>
      <c r="C936"/>
      <c r="D936"/>
      <c r="E936"/>
      <c r="F936"/>
    </row>
    <row r="937" spans="1:6" x14ac:dyDescent="0.35">
      <c r="A937"/>
      <c r="B937"/>
      <c r="C937"/>
      <c r="D937"/>
      <c r="E937"/>
      <c r="F937"/>
    </row>
    <row r="938" spans="1:6" x14ac:dyDescent="0.35">
      <c r="A938"/>
      <c r="B938"/>
      <c r="C938"/>
      <c r="D938"/>
      <c r="E938"/>
      <c r="F938"/>
    </row>
    <row r="939" spans="1:6" x14ac:dyDescent="0.35">
      <c r="A939"/>
      <c r="B939"/>
      <c r="C939"/>
      <c r="D939"/>
      <c r="E939"/>
      <c r="F939"/>
    </row>
    <row r="940" spans="1:6" x14ac:dyDescent="0.35">
      <c r="A940"/>
      <c r="B940"/>
      <c r="C940"/>
      <c r="D940"/>
      <c r="E940"/>
      <c r="F940"/>
    </row>
    <row r="941" spans="1:6" x14ac:dyDescent="0.35">
      <c r="A941"/>
      <c r="B941"/>
      <c r="C941"/>
      <c r="D941"/>
      <c r="E941"/>
      <c r="F941"/>
    </row>
    <row r="942" spans="1:6" x14ac:dyDescent="0.35">
      <c r="A942"/>
      <c r="B942"/>
      <c r="C942"/>
      <c r="D942"/>
      <c r="E942"/>
      <c r="F942"/>
    </row>
    <row r="943" spans="1:6" x14ac:dyDescent="0.35">
      <c r="A943"/>
      <c r="B943"/>
      <c r="C943"/>
      <c r="D943"/>
      <c r="E943"/>
      <c r="F943"/>
    </row>
    <row r="944" spans="1:6" x14ac:dyDescent="0.35">
      <c r="A944"/>
      <c r="B944"/>
      <c r="C944"/>
      <c r="D944"/>
      <c r="E944"/>
      <c r="F944"/>
    </row>
    <row r="945" spans="1:6" x14ac:dyDescent="0.35">
      <c r="A945"/>
      <c r="B945"/>
      <c r="C945"/>
      <c r="D945"/>
      <c r="E945"/>
      <c r="F945"/>
    </row>
    <row r="946" spans="1:6" x14ac:dyDescent="0.35">
      <c r="A946"/>
      <c r="B946"/>
      <c r="C946"/>
      <c r="D946"/>
      <c r="E946"/>
      <c r="F946"/>
    </row>
    <row r="947" spans="1:6" x14ac:dyDescent="0.35">
      <c r="A947"/>
      <c r="B947"/>
      <c r="C947"/>
      <c r="D947"/>
      <c r="E947"/>
      <c r="F947"/>
    </row>
    <row r="948" spans="1:6" x14ac:dyDescent="0.35">
      <c r="A948"/>
      <c r="B948"/>
      <c r="C948"/>
      <c r="D948"/>
      <c r="E948"/>
      <c r="F948"/>
    </row>
    <row r="949" spans="1:6" x14ac:dyDescent="0.35">
      <c r="A949"/>
      <c r="B949"/>
      <c r="C949"/>
      <c r="D949"/>
      <c r="E949"/>
      <c r="F949"/>
    </row>
    <row r="950" spans="1:6" x14ac:dyDescent="0.35">
      <c r="A950"/>
      <c r="B950"/>
      <c r="C950"/>
      <c r="D950"/>
      <c r="E950"/>
      <c r="F950"/>
    </row>
    <row r="951" spans="1:6" x14ac:dyDescent="0.35">
      <c r="A951"/>
      <c r="B951"/>
      <c r="C951"/>
      <c r="D951"/>
      <c r="E951"/>
      <c r="F951"/>
    </row>
    <row r="952" spans="1:6" x14ac:dyDescent="0.35">
      <c r="A952"/>
      <c r="B952"/>
      <c r="C952"/>
      <c r="D952"/>
      <c r="E952"/>
      <c r="F952"/>
    </row>
    <row r="953" spans="1:6" x14ac:dyDescent="0.35">
      <c r="A953"/>
      <c r="B953"/>
      <c r="C953"/>
      <c r="D953"/>
      <c r="E953"/>
      <c r="F953"/>
    </row>
    <row r="954" spans="1:6" x14ac:dyDescent="0.35">
      <c r="A954"/>
      <c r="B954"/>
      <c r="C954"/>
      <c r="D954"/>
      <c r="E954"/>
      <c r="F954"/>
    </row>
    <row r="955" spans="1:6" x14ac:dyDescent="0.35">
      <c r="A955"/>
      <c r="B955"/>
      <c r="C955"/>
      <c r="D955"/>
      <c r="E955"/>
      <c r="F955"/>
    </row>
    <row r="956" spans="1:6" x14ac:dyDescent="0.35">
      <c r="A956"/>
      <c r="B956"/>
      <c r="C956"/>
      <c r="D956"/>
      <c r="E956"/>
      <c r="F956"/>
    </row>
    <row r="957" spans="1:6" x14ac:dyDescent="0.35">
      <c r="A957"/>
      <c r="B957"/>
      <c r="C957"/>
      <c r="D957"/>
      <c r="E957"/>
      <c r="F957"/>
    </row>
    <row r="958" spans="1:6" x14ac:dyDescent="0.35">
      <c r="A958"/>
      <c r="B958"/>
      <c r="C958"/>
      <c r="D958"/>
      <c r="E958"/>
      <c r="F958"/>
    </row>
    <row r="959" spans="1:6" x14ac:dyDescent="0.35">
      <c r="A959"/>
      <c r="B959"/>
      <c r="C959"/>
      <c r="D959"/>
      <c r="E959"/>
      <c r="F959"/>
    </row>
    <row r="960" spans="1:6" x14ac:dyDescent="0.35">
      <c r="A960"/>
      <c r="B960"/>
      <c r="C960"/>
      <c r="D960"/>
      <c r="E960"/>
      <c r="F960"/>
    </row>
    <row r="961" spans="1:6" x14ac:dyDescent="0.35">
      <c r="A961"/>
      <c r="B961"/>
      <c r="C961"/>
      <c r="D961"/>
      <c r="E961"/>
      <c r="F961"/>
    </row>
    <row r="962" spans="1:6" x14ac:dyDescent="0.35">
      <c r="A962"/>
      <c r="B962"/>
      <c r="C962"/>
      <c r="D962"/>
      <c r="E962"/>
      <c r="F962"/>
    </row>
    <row r="963" spans="1:6" x14ac:dyDescent="0.35">
      <c r="A963"/>
      <c r="B963"/>
      <c r="C963"/>
      <c r="D963"/>
      <c r="E963"/>
      <c r="F963"/>
    </row>
    <row r="964" spans="1:6" x14ac:dyDescent="0.35">
      <c r="A964"/>
      <c r="B964"/>
      <c r="C964"/>
      <c r="D964"/>
      <c r="E964"/>
      <c r="F964"/>
    </row>
    <row r="965" spans="1:6" x14ac:dyDescent="0.35">
      <c r="A965"/>
      <c r="B965"/>
      <c r="C965"/>
      <c r="D965"/>
      <c r="E965"/>
      <c r="F965"/>
    </row>
    <row r="966" spans="1:6" x14ac:dyDescent="0.35">
      <c r="A966"/>
      <c r="B966"/>
      <c r="C966"/>
      <c r="D966"/>
      <c r="E966"/>
      <c r="F966"/>
    </row>
    <row r="967" spans="1:6" x14ac:dyDescent="0.35">
      <c r="A967"/>
      <c r="B967"/>
      <c r="C967"/>
      <c r="D967"/>
      <c r="E967"/>
      <c r="F967"/>
    </row>
    <row r="968" spans="1:6" x14ac:dyDescent="0.35">
      <c r="A968"/>
      <c r="B968"/>
      <c r="C968"/>
      <c r="D968"/>
      <c r="E968"/>
      <c r="F968"/>
    </row>
    <row r="969" spans="1:6" x14ac:dyDescent="0.35">
      <c r="A969"/>
      <c r="B969"/>
      <c r="C969"/>
      <c r="D969"/>
      <c r="E969"/>
      <c r="F969"/>
    </row>
    <row r="970" spans="1:6" x14ac:dyDescent="0.35">
      <c r="A970"/>
      <c r="B970"/>
      <c r="C970"/>
      <c r="D970"/>
      <c r="E970"/>
      <c r="F970"/>
    </row>
    <row r="971" spans="1:6" x14ac:dyDescent="0.35">
      <c r="A971"/>
      <c r="B971"/>
      <c r="C971"/>
      <c r="D971"/>
      <c r="E971"/>
      <c r="F971"/>
    </row>
    <row r="972" spans="1:6" x14ac:dyDescent="0.35">
      <c r="A972"/>
      <c r="B972"/>
      <c r="C972"/>
      <c r="D972"/>
      <c r="E972"/>
      <c r="F972"/>
    </row>
    <row r="973" spans="1:6" x14ac:dyDescent="0.35">
      <c r="A973"/>
      <c r="B973"/>
      <c r="C973"/>
      <c r="D973"/>
      <c r="E973"/>
      <c r="F973"/>
    </row>
    <row r="974" spans="1:6" x14ac:dyDescent="0.35">
      <c r="A974"/>
      <c r="B974"/>
      <c r="C974"/>
      <c r="D974"/>
      <c r="E974"/>
      <c r="F974"/>
    </row>
    <row r="975" spans="1:6" x14ac:dyDescent="0.35">
      <c r="A975"/>
      <c r="B975"/>
      <c r="C975"/>
      <c r="D975"/>
      <c r="E975"/>
      <c r="F975"/>
    </row>
    <row r="976" spans="1:6" x14ac:dyDescent="0.35">
      <c r="A976"/>
      <c r="B976"/>
      <c r="C976"/>
      <c r="D976"/>
      <c r="E976"/>
      <c r="F976"/>
    </row>
    <row r="977" spans="1:6" x14ac:dyDescent="0.35">
      <c r="A977"/>
      <c r="B977"/>
      <c r="C977"/>
      <c r="D977"/>
      <c r="E977"/>
      <c r="F977"/>
    </row>
    <row r="978" spans="1:6" x14ac:dyDescent="0.35">
      <c r="A978"/>
      <c r="B978"/>
      <c r="C978"/>
      <c r="D978"/>
      <c r="E978"/>
      <c r="F978"/>
    </row>
    <row r="979" spans="1:6" x14ac:dyDescent="0.35">
      <c r="A979"/>
      <c r="B979"/>
      <c r="C979"/>
      <c r="D979"/>
      <c r="E979"/>
      <c r="F979"/>
    </row>
    <row r="980" spans="1:6" x14ac:dyDescent="0.35">
      <c r="A980"/>
      <c r="B980"/>
      <c r="C980"/>
      <c r="D980"/>
      <c r="E980"/>
      <c r="F980"/>
    </row>
    <row r="981" spans="1:6" x14ac:dyDescent="0.35">
      <c r="A981"/>
      <c r="B981"/>
      <c r="C981"/>
      <c r="D981"/>
      <c r="E981"/>
      <c r="F981"/>
    </row>
    <row r="982" spans="1:6" x14ac:dyDescent="0.35">
      <c r="A982"/>
      <c r="B982"/>
      <c r="C982"/>
      <c r="D982"/>
      <c r="E982"/>
      <c r="F982"/>
    </row>
    <row r="983" spans="1:6" x14ac:dyDescent="0.35">
      <c r="A983"/>
      <c r="B983"/>
      <c r="C983"/>
      <c r="D983"/>
      <c r="E983"/>
      <c r="F983"/>
    </row>
    <row r="984" spans="1:6" x14ac:dyDescent="0.35">
      <c r="A984"/>
      <c r="B984"/>
      <c r="C984"/>
      <c r="D984"/>
      <c r="E984"/>
      <c r="F984"/>
    </row>
    <row r="985" spans="1:6" x14ac:dyDescent="0.35">
      <c r="A985"/>
      <c r="B985"/>
      <c r="C985"/>
      <c r="D985"/>
      <c r="E985"/>
      <c r="F985"/>
    </row>
    <row r="986" spans="1:6" x14ac:dyDescent="0.35">
      <c r="A986"/>
      <c r="B986"/>
      <c r="C986"/>
      <c r="D986"/>
      <c r="E986"/>
      <c r="F986"/>
    </row>
    <row r="987" spans="1:6" x14ac:dyDescent="0.35">
      <c r="A987"/>
      <c r="B987"/>
      <c r="C987"/>
      <c r="D987"/>
      <c r="E987"/>
      <c r="F987"/>
    </row>
    <row r="988" spans="1:6" x14ac:dyDescent="0.35">
      <c r="A988"/>
      <c r="B988"/>
      <c r="C988"/>
      <c r="D988"/>
      <c r="E988"/>
      <c r="F988"/>
    </row>
    <row r="989" spans="1:6" x14ac:dyDescent="0.35">
      <c r="A989"/>
      <c r="B989"/>
      <c r="C989"/>
      <c r="D989"/>
      <c r="E989"/>
      <c r="F989"/>
    </row>
    <row r="990" spans="1:6" x14ac:dyDescent="0.35">
      <c r="A990"/>
      <c r="B990"/>
      <c r="C990"/>
      <c r="D990"/>
      <c r="E990"/>
      <c r="F990"/>
    </row>
    <row r="991" spans="1:6" x14ac:dyDescent="0.35">
      <c r="A991"/>
      <c r="B991"/>
      <c r="C991"/>
      <c r="D991"/>
      <c r="E991"/>
      <c r="F991"/>
    </row>
    <row r="992" spans="1:6" x14ac:dyDescent="0.35">
      <c r="A992"/>
      <c r="B992"/>
      <c r="C992"/>
      <c r="D992"/>
      <c r="E992"/>
      <c r="F992"/>
    </row>
    <row r="993" spans="1:6" x14ac:dyDescent="0.35">
      <c r="A993"/>
      <c r="B993"/>
      <c r="C993"/>
      <c r="D993"/>
      <c r="E993"/>
      <c r="F993"/>
    </row>
    <row r="994" spans="1:6" x14ac:dyDescent="0.35">
      <c r="A994"/>
      <c r="B994"/>
      <c r="C994"/>
      <c r="D994"/>
      <c r="E994"/>
      <c r="F994"/>
    </row>
    <row r="995" spans="1:6" x14ac:dyDescent="0.35">
      <c r="A995"/>
      <c r="B995"/>
      <c r="C995"/>
      <c r="D995"/>
      <c r="E995"/>
      <c r="F995"/>
    </row>
    <row r="996" spans="1:6" x14ac:dyDescent="0.35">
      <c r="A996"/>
      <c r="B996"/>
      <c r="C996"/>
      <c r="D996"/>
      <c r="E996"/>
      <c r="F996"/>
    </row>
    <row r="997" spans="1:6" x14ac:dyDescent="0.35">
      <c r="A997"/>
      <c r="B997"/>
      <c r="C997"/>
      <c r="D997"/>
      <c r="E997"/>
      <c r="F997"/>
    </row>
    <row r="998" spans="1:6" x14ac:dyDescent="0.35">
      <c r="A998"/>
      <c r="B998"/>
      <c r="C998"/>
      <c r="D998"/>
      <c r="E998"/>
      <c r="F998"/>
    </row>
    <row r="999" spans="1:6" x14ac:dyDescent="0.35">
      <c r="A999"/>
      <c r="B999"/>
      <c r="C999"/>
      <c r="D999"/>
      <c r="E999"/>
      <c r="F999"/>
    </row>
    <row r="1000" spans="1:6" x14ac:dyDescent="0.35">
      <c r="A1000"/>
      <c r="B1000"/>
      <c r="C1000"/>
      <c r="D1000"/>
      <c r="E1000"/>
      <c r="F1000"/>
    </row>
    <row r="1001" spans="1:6" x14ac:dyDescent="0.35">
      <c r="A1001"/>
      <c r="B1001"/>
      <c r="C1001"/>
      <c r="D1001"/>
      <c r="E1001"/>
      <c r="F1001"/>
    </row>
    <row r="1002" spans="1:6" x14ac:dyDescent="0.35">
      <c r="A1002"/>
      <c r="B1002"/>
      <c r="C1002"/>
      <c r="D1002"/>
      <c r="E1002"/>
      <c r="F1002"/>
    </row>
    <row r="1003" spans="1:6" x14ac:dyDescent="0.35">
      <c r="A1003"/>
      <c r="B1003"/>
      <c r="C1003"/>
      <c r="D1003"/>
      <c r="E1003"/>
      <c r="F1003"/>
    </row>
    <row r="1004" spans="1:6" x14ac:dyDescent="0.35">
      <c r="A1004"/>
      <c r="B1004"/>
      <c r="C1004"/>
      <c r="D1004"/>
      <c r="E1004"/>
      <c r="F1004"/>
    </row>
    <row r="1005" spans="1:6" x14ac:dyDescent="0.35">
      <c r="A1005"/>
      <c r="B1005"/>
      <c r="C1005"/>
      <c r="D1005"/>
      <c r="E1005"/>
      <c r="F1005"/>
    </row>
    <row r="1006" spans="1:6" x14ac:dyDescent="0.35">
      <c r="A1006"/>
      <c r="B1006"/>
      <c r="C1006"/>
      <c r="D1006"/>
      <c r="E1006"/>
      <c r="F1006"/>
    </row>
    <row r="1007" spans="1:6" x14ac:dyDescent="0.35">
      <c r="A1007"/>
      <c r="B1007"/>
      <c r="C1007"/>
      <c r="D1007"/>
      <c r="E1007"/>
      <c r="F1007"/>
    </row>
    <row r="1008" spans="1:6" x14ac:dyDescent="0.35">
      <c r="A1008"/>
      <c r="B1008"/>
      <c r="C1008"/>
      <c r="D1008"/>
      <c r="E1008"/>
      <c r="F1008"/>
    </row>
    <row r="1009" spans="1:6" x14ac:dyDescent="0.35">
      <c r="A1009"/>
      <c r="B1009"/>
      <c r="C1009"/>
      <c r="D1009"/>
      <c r="E1009"/>
      <c r="F1009"/>
    </row>
    <row r="1010" spans="1:6" x14ac:dyDescent="0.35">
      <c r="A1010"/>
      <c r="B1010"/>
      <c r="C1010"/>
      <c r="D1010"/>
      <c r="E1010"/>
      <c r="F1010"/>
    </row>
    <row r="1011" spans="1:6" x14ac:dyDescent="0.35">
      <c r="A1011"/>
      <c r="B1011"/>
      <c r="C1011"/>
      <c r="D1011"/>
      <c r="E1011"/>
      <c r="F1011"/>
    </row>
    <row r="1012" spans="1:6" x14ac:dyDescent="0.35">
      <c r="A1012"/>
      <c r="B1012"/>
      <c r="C1012"/>
      <c r="D1012"/>
      <c r="E1012"/>
      <c r="F1012"/>
    </row>
    <row r="1013" spans="1:6" x14ac:dyDescent="0.35">
      <c r="A1013"/>
      <c r="B1013"/>
      <c r="C1013"/>
      <c r="D1013"/>
      <c r="E1013"/>
      <c r="F1013"/>
    </row>
    <row r="1014" spans="1:6" x14ac:dyDescent="0.35">
      <c r="A1014"/>
      <c r="B1014"/>
      <c r="C1014"/>
      <c r="D1014"/>
      <c r="E1014"/>
      <c r="F1014"/>
    </row>
    <row r="1015" spans="1:6" x14ac:dyDescent="0.35">
      <c r="A1015"/>
      <c r="B1015"/>
      <c r="C1015"/>
      <c r="D1015"/>
      <c r="E1015"/>
      <c r="F1015"/>
    </row>
    <row r="1016" spans="1:6" x14ac:dyDescent="0.35">
      <c r="A1016"/>
      <c r="B1016"/>
      <c r="C1016"/>
      <c r="D1016"/>
      <c r="E1016"/>
      <c r="F1016"/>
    </row>
    <row r="1017" spans="1:6" x14ac:dyDescent="0.35">
      <c r="A1017"/>
      <c r="B1017"/>
      <c r="C1017"/>
      <c r="D1017"/>
      <c r="E1017"/>
      <c r="F1017"/>
    </row>
    <row r="1018" spans="1:6" x14ac:dyDescent="0.35">
      <c r="A1018"/>
      <c r="B1018"/>
      <c r="C1018"/>
      <c r="D1018"/>
      <c r="E1018"/>
      <c r="F1018"/>
    </row>
    <row r="1019" spans="1:6" x14ac:dyDescent="0.35">
      <c r="A1019"/>
      <c r="B1019"/>
      <c r="C1019"/>
      <c r="D1019"/>
      <c r="E1019"/>
      <c r="F1019"/>
    </row>
    <row r="1020" spans="1:6" x14ac:dyDescent="0.35">
      <c r="A1020"/>
      <c r="B1020"/>
      <c r="C1020"/>
      <c r="D1020"/>
      <c r="E1020"/>
      <c r="F1020"/>
    </row>
    <row r="1021" spans="1:6" x14ac:dyDescent="0.35">
      <c r="A1021"/>
      <c r="B1021"/>
      <c r="C1021"/>
      <c r="D1021"/>
      <c r="E1021"/>
      <c r="F1021"/>
    </row>
    <row r="1022" spans="1:6" x14ac:dyDescent="0.35">
      <c r="A1022"/>
      <c r="B1022"/>
      <c r="C1022"/>
      <c r="D1022"/>
      <c r="E1022"/>
      <c r="F1022"/>
    </row>
    <row r="1023" spans="1:6" x14ac:dyDescent="0.35">
      <c r="A1023"/>
      <c r="B1023"/>
      <c r="C1023"/>
      <c r="D1023"/>
      <c r="E1023"/>
      <c r="F1023"/>
    </row>
    <row r="1024" spans="1:6" x14ac:dyDescent="0.35">
      <c r="A1024"/>
      <c r="B1024"/>
      <c r="C1024"/>
      <c r="D1024"/>
      <c r="E1024"/>
      <c r="F1024"/>
    </row>
    <row r="1025" spans="1:6" x14ac:dyDescent="0.35">
      <c r="A1025"/>
      <c r="B1025"/>
      <c r="C1025"/>
      <c r="D1025"/>
      <c r="E1025"/>
      <c r="F1025"/>
    </row>
    <row r="1026" spans="1:6" x14ac:dyDescent="0.35">
      <c r="A1026"/>
      <c r="B1026"/>
      <c r="C1026"/>
      <c r="D1026"/>
      <c r="E1026"/>
      <c r="F1026"/>
    </row>
    <row r="1027" spans="1:6" x14ac:dyDescent="0.35">
      <c r="A1027"/>
      <c r="B1027"/>
      <c r="C1027"/>
      <c r="D1027"/>
      <c r="E1027"/>
      <c r="F1027"/>
    </row>
    <row r="1028" spans="1:6" x14ac:dyDescent="0.35">
      <c r="A1028"/>
      <c r="B1028"/>
      <c r="C1028"/>
      <c r="D1028"/>
      <c r="E1028"/>
      <c r="F1028"/>
    </row>
    <row r="1029" spans="1:6" x14ac:dyDescent="0.35">
      <c r="A1029"/>
      <c r="B1029"/>
      <c r="C1029"/>
      <c r="D1029"/>
      <c r="E1029"/>
      <c r="F1029"/>
    </row>
    <row r="1030" spans="1:6" x14ac:dyDescent="0.35">
      <c r="A1030"/>
      <c r="B1030"/>
      <c r="C1030"/>
      <c r="D1030"/>
      <c r="E1030"/>
      <c r="F1030"/>
    </row>
    <row r="1031" spans="1:6" x14ac:dyDescent="0.35">
      <c r="A1031"/>
      <c r="B1031"/>
      <c r="C1031"/>
      <c r="D1031"/>
      <c r="E1031"/>
      <c r="F1031"/>
    </row>
    <row r="1032" spans="1:6" x14ac:dyDescent="0.35">
      <c r="A1032"/>
      <c r="B1032"/>
      <c r="C1032"/>
      <c r="D1032"/>
      <c r="E1032"/>
      <c r="F1032"/>
    </row>
    <row r="1033" spans="1:6" x14ac:dyDescent="0.35">
      <c r="A1033"/>
      <c r="B1033"/>
      <c r="C1033"/>
      <c r="D1033"/>
      <c r="E1033"/>
      <c r="F1033"/>
    </row>
    <row r="1034" spans="1:6" x14ac:dyDescent="0.35">
      <c r="A1034"/>
      <c r="B1034"/>
      <c r="C1034"/>
      <c r="D1034"/>
      <c r="E1034"/>
      <c r="F1034"/>
    </row>
    <row r="1035" spans="1:6" x14ac:dyDescent="0.35">
      <c r="A1035"/>
      <c r="B1035"/>
      <c r="C1035"/>
      <c r="D1035"/>
      <c r="E1035"/>
      <c r="F1035"/>
    </row>
    <row r="1036" spans="1:6" x14ac:dyDescent="0.35">
      <c r="A1036"/>
      <c r="B1036"/>
      <c r="C1036"/>
      <c r="D1036"/>
      <c r="E1036"/>
      <c r="F1036"/>
    </row>
    <row r="1037" spans="1:6" x14ac:dyDescent="0.35">
      <c r="A1037"/>
      <c r="B1037"/>
      <c r="C1037"/>
      <c r="D1037"/>
      <c r="E1037"/>
      <c r="F1037"/>
    </row>
    <row r="1038" spans="1:6" x14ac:dyDescent="0.35">
      <c r="A1038"/>
      <c r="B1038"/>
      <c r="C1038"/>
      <c r="D1038"/>
      <c r="E1038"/>
      <c r="F1038"/>
    </row>
    <row r="1039" spans="1:6" x14ac:dyDescent="0.35">
      <c r="A1039"/>
      <c r="B1039"/>
      <c r="C1039"/>
      <c r="D1039"/>
      <c r="E1039"/>
      <c r="F1039"/>
    </row>
    <row r="1040" spans="1:6" x14ac:dyDescent="0.35">
      <c r="A1040"/>
      <c r="B1040"/>
      <c r="C1040"/>
      <c r="D1040"/>
      <c r="E1040"/>
      <c r="F1040"/>
    </row>
    <row r="1041" spans="1:6" x14ac:dyDescent="0.35">
      <c r="A1041"/>
      <c r="B1041"/>
      <c r="C1041"/>
      <c r="D1041"/>
      <c r="E1041"/>
      <c r="F1041"/>
    </row>
    <row r="1042" spans="1:6" x14ac:dyDescent="0.35">
      <c r="A1042"/>
      <c r="B1042"/>
      <c r="C1042"/>
      <c r="D1042"/>
      <c r="E1042"/>
      <c r="F1042"/>
    </row>
    <row r="1043" spans="1:6" x14ac:dyDescent="0.35">
      <c r="A1043"/>
      <c r="B1043"/>
      <c r="C1043"/>
      <c r="D1043"/>
      <c r="E1043"/>
      <c r="F1043"/>
    </row>
    <row r="1044" spans="1:6" x14ac:dyDescent="0.35">
      <c r="A1044"/>
      <c r="B1044"/>
      <c r="C1044"/>
      <c r="D1044"/>
      <c r="E1044"/>
      <c r="F1044"/>
    </row>
    <row r="1045" spans="1:6" x14ac:dyDescent="0.35">
      <c r="A1045"/>
      <c r="B1045"/>
      <c r="C1045"/>
      <c r="D1045"/>
      <c r="E1045"/>
      <c r="F1045"/>
    </row>
    <row r="1046" spans="1:6" x14ac:dyDescent="0.35">
      <c r="A1046"/>
      <c r="B1046"/>
      <c r="C1046"/>
      <c r="D1046"/>
      <c r="E1046"/>
      <c r="F1046"/>
    </row>
    <row r="1047" spans="1:6" x14ac:dyDescent="0.35">
      <c r="A1047"/>
      <c r="B1047"/>
      <c r="C1047"/>
      <c r="D1047"/>
      <c r="E1047"/>
      <c r="F1047"/>
    </row>
    <row r="1048" spans="1:6" x14ac:dyDescent="0.35">
      <c r="A1048"/>
      <c r="B1048"/>
      <c r="C1048"/>
      <c r="D1048"/>
      <c r="E1048"/>
      <c r="F1048"/>
    </row>
    <row r="1049" spans="1:6" x14ac:dyDescent="0.35">
      <c r="A1049"/>
      <c r="B1049"/>
      <c r="C1049"/>
      <c r="D1049"/>
      <c r="E1049"/>
      <c r="F1049"/>
    </row>
    <row r="1050" spans="1:6" x14ac:dyDescent="0.35">
      <c r="A1050"/>
      <c r="B1050"/>
      <c r="C1050"/>
      <c r="D1050"/>
      <c r="E1050"/>
      <c r="F1050"/>
    </row>
    <row r="1051" spans="1:6" x14ac:dyDescent="0.35">
      <c r="A1051"/>
      <c r="B1051"/>
      <c r="C1051"/>
      <c r="D1051"/>
      <c r="E1051"/>
      <c r="F1051"/>
    </row>
    <row r="1052" spans="1:6" x14ac:dyDescent="0.35">
      <c r="A1052"/>
      <c r="B1052"/>
      <c r="C1052"/>
      <c r="D1052"/>
      <c r="E1052"/>
      <c r="F1052"/>
    </row>
    <row r="1053" spans="1:6" x14ac:dyDescent="0.35">
      <c r="A1053"/>
      <c r="B1053"/>
      <c r="C1053"/>
      <c r="D1053"/>
      <c r="E1053"/>
      <c r="F1053"/>
    </row>
    <row r="1054" spans="1:6" x14ac:dyDescent="0.35">
      <c r="A1054"/>
      <c r="B1054"/>
      <c r="C1054"/>
      <c r="D1054"/>
      <c r="E1054"/>
      <c r="F1054"/>
    </row>
    <row r="1055" spans="1:6" x14ac:dyDescent="0.35">
      <c r="A1055"/>
      <c r="B1055"/>
      <c r="C1055"/>
      <c r="D1055"/>
      <c r="E1055"/>
      <c r="F1055"/>
    </row>
    <row r="1056" spans="1:6" x14ac:dyDescent="0.35">
      <c r="A1056"/>
      <c r="B1056"/>
      <c r="C1056"/>
      <c r="D1056"/>
      <c r="E1056"/>
      <c r="F1056"/>
    </row>
    <row r="1057" spans="1:6" x14ac:dyDescent="0.35">
      <c r="A1057"/>
      <c r="B1057"/>
      <c r="C1057"/>
      <c r="D1057"/>
      <c r="E1057"/>
      <c r="F1057"/>
    </row>
    <row r="1058" spans="1:6" x14ac:dyDescent="0.35">
      <c r="A1058"/>
      <c r="B1058"/>
      <c r="C1058"/>
      <c r="D1058"/>
      <c r="E1058"/>
      <c r="F1058"/>
    </row>
    <row r="1059" spans="1:6" x14ac:dyDescent="0.35">
      <c r="A1059"/>
      <c r="B1059"/>
      <c r="C1059"/>
      <c r="D1059"/>
      <c r="E1059"/>
      <c r="F1059"/>
    </row>
    <row r="1060" spans="1:6" x14ac:dyDescent="0.35">
      <c r="A1060"/>
      <c r="B1060"/>
      <c r="C1060"/>
      <c r="D1060"/>
      <c r="E1060"/>
      <c r="F1060"/>
    </row>
    <row r="1061" spans="1:6" x14ac:dyDescent="0.35">
      <c r="A1061"/>
      <c r="B1061"/>
      <c r="C1061"/>
      <c r="D1061"/>
      <c r="E1061"/>
      <c r="F1061"/>
    </row>
    <row r="1062" spans="1:6" x14ac:dyDescent="0.35">
      <c r="A1062"/>
      <c r="B1062"/>
      <c r="C1062"/>
      <c r="D1062"/>
      <c r="E1062"/>
      <c r="F1062"/>
    </row>
    <row r="1063" spans="1:6" x14ac:dyDescent="0.35">
      <c r="A1063"/>
      <c r="B1063"/>
      <c r="C1063"/>
      <c r="D1063"/>
      <c r="E1063"/>
      <c r="F1063"/>
    </row>
    <row r="1064" spans="1:6" x14ac:dyDescent="0.35">
      <c r="A1064"/>
      <c r="B1064"/>
      <c r="C1064"/>
      <c r="D1064"/>
      <c r="E1064"/>
      <c r="F1064"/>
    </row>
    <row r="1065" spans="1:6" x14ac:dyDescent="0.35">
      <c r="A1065"/>
      <c r="B1065"/>
      <c r="C1065"/>
      <c r="D1065"/>
      <c r="E1065"/>
      <c r="F1065"/>
    </row>
    <row r="1066" spans="1:6" x14ac:dyDescent="0.35">
      <c r="A1066"/>
      <c r="B1066"/>
      <c r="C1066"/>
      <c r="D1066"/>
      <c r="E1066"/>
      <c r="F1066"/>
    </row>
    <row r="1067" spans="1:6" x14ac:dyDescent="0.35">
      <c r="A1067"/>
      <c r="B1067"/>
      <c r="C1067"/>
      <c r="D1067"/>
      <c r="E1067"/>
      <c r="F1067"/>
    </row>
    <row r="1068" spans="1:6" x14ac:dyDescent="0.35">
      <c r="A1068"/>
      <c r="B1068"/>
      <c r="C1068"/>
      <c r="D1068"/>
      <c r="E1068"/>
      <c r="F1068"/>
    </row>
    <row r="1069" spans="1:6" x14ac:dyDescent="0.35">
      <c r="A1069"/>
      <c r="B1069"/>
      <c r="C1069"/>
      <c r="D1069"/>
      <c r="E1069"/>
      <c r="F1069"/>
    </row>
    <row r="1070" spans="1:6" x14ac:dyDescent="0.35">
      <c r="A1070"/>
      <c r="B1070"/>
      <c r="C1070"/>
      <c r="D1070"/>
      <c r="E1070"/>
      <c r="F1070"/>
    </row>
    <row r="1071" spans="1:6" x14ac:dyDescent="0.35">
      <c r="A1071"/>
      <c r="B1071"/>
      <c r="C1071"/>
      <c r="D1071"/>
      <c r="E1071"/>
      <c r="F1071"/>
    </row>
    <row r="1072" spans="1:6" x14ac:dyDescent="0.35">
      <c r="A1072"/>
      <c r="B1072"/>
      <c r="C1072"/>
      <c r="D1072"/>
      <c r="E1072"/>
      <c r="F1072"/>
    </row>
    <row r="1073" spans="1:6" x14ac:dyDescent="0.35">
      <c r="A1073"/>
      <c r="B1073"/>
      <c r="C1073"/>
      <c r="D1073"/>
      <c r="E1073"/>
      <c r="F1073"/>
    </row>
  </sheetData>
  <mergeCells count="3">
    <mergeCell ref="A1:C2"/>
    <mergeCell ref="D1:F2"/>
    <mergeCell ref="A6:F7"/>
  </mergeCells>
  <conditionalFormatting sqref="A9:F368">
    <cfRule type="cellIs" dxfId="5" priority="7" operator="between">
      <formula>-1</formula>
      <formula>9.99999999999999E+22</formula>
    </cfRule>
  </conditionalFormatting>
  <conditionalFormatting sqref="A4:F4 A9:F368">
    <cfRule type="cellIs" dxfId="4" priority="6" operator="lessThan">
      <formula>-0.00001</formula>
    </cfRule>
  </conditionalFormatting>
  <conditionalFormatting sqref="F9:F368">
    <cfRule type="cellIs" dxfId="3" priority="5" operator="between">
      <formula>-0.009</formula>
      <formula>0.009</formula>
    </cfRule>
  </conditionalFormatting>
  <conditionalFormatting sqref="D4">
    <cfRule type="cellIs" dxfId="2" priority="2" operator="greaterThan">
      <formula>360.5</formula>
    </cfRule>
    <cfRule type="cellIs" dxfId="1" priority="4" operator="between">
      <formula>-1</formula>
      <formula>9.99999999999999E+22</formula>
    </cfRule>
  </conditionalFormatting>
  <conditionalFormatting sqref="B4">
    <cfRule type="cellIs" dxfId="0" priority="1" operator="lessThan">
      <formula>A$4*(C$4/12)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Emprunt annuités constantes</vt:lpstr>
      <vt:lpstr>Emprunt amort. constants</vt:lpstr>
      <vt:lpstr>Emprunt in fine</vt:lpstr>
      <vt:lpstr>Emprunt mensualité fixée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Renan Chauveau</dc:creator>
  <cp:lastModifiedBy>Renan Chauveau</cp:lastModifiedBy>
  <dcterms:created xsi:type="dcterms:W3CDTF">2015-06-05T18:19:34Z</dcterms:created>
  <dcterms:modified xsi:type="dcterms:W3CDTF">2022-03-01T09:28:53Z</dcterms:modified>
</cp:coreProperties>
</file>